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erry_hsiesh/Slot/LineGame/FireShip/parsheet/"/>
    </mc:Choice>
  </mc:AlternateContent>
  <xr:revisionPtr revIDLastSave="0" documentId="13_ncr:1_{C04CC761-C50D-B249-9F32-FED470C2BA30}" xr6:coauthVersionLast="36" xr6:coauthVersionMax="36" xr10:uidLastSave="{00000000-0000-0000-0000-000000000000}"/>
  <bookViews>
    <workbookView xWindow="1120" yWindow="860" windowWidth="25540" windowHeight="17720" xr2:uid="{00000000-000D-0000-FFFF-FFFF00000000}"/>
  </bookViews>
  <sheets>
    <sheet name="OverView" sheetId="13" r:id="rId1"/>
    <sheet name="Regular Symbol (1)" sheetId="68" state="hidden" r:id="rId2"/>
    <sheet name="Regular Symbol" sheetId="11" r:id="rId3"/>
    <sheet name="各線ＲＴＰ" sheetId="60" r:id="rId4"/>
    <sheet name="PayCombo" sheetId="12" r:id="rId5"/>
    <sheet name="BNRegularＸ_W()" sheetId="36" state="hidden" r:id="rId6"/>
    <sheet name="BNRegular Symbol" sheetId="30" state="hidden" r:id="rId7"/>
    <sheet name="ＢＮPayCombo" sheetId="42" state="hidden" r:id="rId8"/>
    <sheet name="BN_PayCombo" sheetId="32" state="hidden" r:id="rId9"/>
    <sheet name="Regular Symbol (2)" sheetId="67" state="hidden" r:id="rId10"/>
    <sheet name="VI" sheetId="27" r:id="rId11"/>
    <sheet name="Max Payout" sheetId="26" r:id="rId12"/>
  </sheets>
  <externalReferences>
    <externalReference r:id="rId13"/>
    <externalReference r:id="rId14"/>
    <externalReference r:id="rId15"/>
  </externalReferences>
  <definedNames>
    <definedName name="_xlnm._FilterDatabase" localSheetId="2" hidden="1">'Regular Symbol'!$L$1:$AE$52</definedName>
    <definedName name="_xlnm._FilterDatabase" localSheetId="1" hidden="1">'Regular Symbol (1)'!$L$1:$AE$52</definedName>
    <definedName name="_xlnm._FilterDatabase" localSheetId="9" hidden="1">'Regular Symbol (2)'!$L$1:$AE$52</definedName>
  </definedNames>
  <calcPr calcId="181029"/>
</workbook>
</file>

<file path=xl/calcChain.xml><?xml version="1.0" encoding="utf-8"?>
<calcChain xmlns="http://schemas.openxmlformats.org/spreadsheetml/2006/main">
  <c r="C129" i="13" l="1"/>
  <c r="D129" i="13"/>
  <c r="E129" i="13"/>
  <c r="F129" i="13"/>
  <c r="G129" i="13"/>
  <c r="G139" i="13" s="1"/>
  <c r="G149" i="13" s="1"/>
  <c r="C130" i="13"/>
  <c r="D130" i="13"/>
  <c r="E130" i="13"/>
  <c r="F130" i="13"/>
  <c r="G130" i="13"/>
  <c r="C131" i="13"/>
  <c r="C141" i="13" s="1"/>
  <c r="D131" i="13"/>
  <c r="D141" i="13" s="1"/>
  <c r="E131" i="13"/>
  <c r="F131" i="13"/>
  <c r="G131" i="13"/>
  <c r="C132" i="13"/>
  <c r="D132" i="13"/>
  <c r="E132" i="13"/>
  <c r="E142" i="13" s="1"/>
  <c r="F132" i="13"/>
  <c r="G132" i="13"/>
  <c r="C133" i="13"/>
  <c r="D133" i="13"/>
  <c r="E133" i="13"/>
  <c r="E143" i="13" s="1"/>
  <c r="F133" i="13"/>
  <c r="F143" i="13" s="1"/>
  <c r="G133" i="13"/>
  <c r="C134" i="13"/>
  <c r="D134" i="13"/>
  <c r="E134" i="13"/>
  <c r="F134" i="13"/>
  <c r="G134" i="13"/>
  <c r="C135" i="13"/>
  <c r="D135" i="13"/>
  <c r="D145" i="13" s="1"/>
  <c r="E135" i="13"/>
  <c r="F135" i="13"/>
  <c r="G135" i="13"/>
  <c r="G145" i="13" s="1"/>
  <c r="C136" i="13"/>
  <c r="C146" i="13" s="1"/>
  <c r="D136" i="13"/>
  <c r="E136" i="13"/>
  <c r="F136" i="13"/>
  <c r="G136" i="13"/>
  <c r="C137" i="13"/>
  <c r="D137" i="13"/>
  <c r="E137" i="13"/>
  <c r="F137" i="13"/>
  <c r="G137" i="13"/>
  <c r="C138" i="13"/>
  <c r="D138" i="13"/>
  <c r="D148" i="13" s="1"/>
  <c r="E138" i="13"/>
  <c r="E148" i="13" s="1"/>
  <c r="F138" i="13"/>
  <c r="G138" i="13"/>
  <c r="C139" i="13"/>
  <c r="D139" i="13"/>
  <c r="E139" i="13"/>
  <c r="F139" i="13"/>
  <c r="C140" i="13"/>
  <c r="D140" i="13"/>
  <c r="E140" i="13"/>
  <c r="F140" i="13"/>
  <c r="G140" i="13"/>
  <c r="E141" i="13"/>
  <c r="F141" i="13"/>
  <c r="G141" i="13"/>
  <c r="C142" i="13"/>
  <c r="D142" i="13"/>
  <c r="F142" i="13"/>
  <c r="G142" i="13"/>
  <c r="C143" i="13"/>
  <c r="D143" i="13"/>
  <c r="G143" i="13"/>
  <c r="C144" i="13"/>
  <c r="D144" i="13"/>
  <c r="E144" i="13"/>
  <c r="F144" i="13"/>
  <c r="G144" i="13"/>
  <c r="C145" i="13"/>
  <c r="E145" i="13"/>
  <c r="F145" i="13"/>
  <c r="D146" i="13"/>
  <c r="E146" i="13"/>
  <c r="F146" i="13"/>
  <c r="G146" i="13"/>
  <c r="C147" i="13"/>
  <c r="D147" i="13"/>
  <c r="E147" i="13"/>
  <c r="F147" i="13"/>
  <c r="G147" i="13"/>
  <c r="C148" i="13"/>
  <c r="F148" i="13"/>
  <c r="G148" i="13"/>
  <c r="C149" i="13"/>
  <c r="D149" i="13"/>
  <c r="E149" i="13"/>
  <c r="F149" i="13"/>
  <c r="C121" i="13"/>
  <c r="D121" i="13"/>
  <c r="E121" i="13"/>
  <c r="F121" i="13"/>
  <c r="G121" i="13"/>
  <c r="C122" i="13"/>
  <c r="D122" i="13"/>
  <c r="E122" i="13"/>
  <c r="F122" i="13"/>
  <c r="G122" i="13"/>
  <c r="C123" i="13"/>
  <c r="D123" i="13"/>
  <c r="E123" i="13"/>
  <c r="F123" i="13"/>
  <c r="G123" i="13"/>
  <c r="C124" i="13"/>
  <c r="D124" i="13"/>
  <c r="E124" i="13"/>
  <c r="F124" i="13"/>
  <c r="G124" i="13"/>
  <c r="C125" i="13"/>
  <c r="D125" i="13"/>
  <c r="E125" i="13"/>
  <c r="F125" i="13"/>
  <c r="G125" i="13"/>
  <c r="C126" i="13"/>
  <c r="D126" i="13"/>
  <c r="E126" i="13"/>
  <c r="F126" i="13"/>
  <c r="G126" i="13"/>
  <c r="C127" i="13"/>
  <c r="D127" i="13"/>
  <c r="E127" i="13"/>
  <c r="F127" i="13"/>
  <c r="G127" i="13"/>
  <c r="C128" i="13"/>
  <c r="D128" i="13"/>
  <c r="E128" i="13"/>
  <c r="F128" i="13"/>
  <c r="G128" i="13"/>
  <c r="D120" i="13"/>
  <c r="E120" i="13"/>
  <c r="F120" i="13"/>
  <c r="G120" i="13"/>
  <c r="C120" i="13"/>
  <c r="AD76" i="60" l="1"/>
  <c r="V74" i="60" l="1"/>
  <c r="W74" i="60"/>
  <c r="X74" i="60"/>
  <c r="AA74" i="60"/>
  <c r="V75" i="60"/>
  <c r="W75" i="60"/>
  <c r="X75" i="60"/>
  <c r="AA75" i="60"/>
  <c r="W73" i="60"/>
  <c r="X73" i="60"/>
  <c r="AA73" i="60"/>
  <c r="V73" i="60"/>
  <c r="K91" i="13" l="1"/>
  <c r="K90" i="13"/>
  <c r="H6" i="60"/>
  <c r="F12" i="11" l="1"/>
  <c r="J37" i="60" l="1"/>
  <c r="J27" i="60"/>
  <c r="J17" i="60"/>
  <c r="W41" i="60"/>
  <c r="X41" i="60"/>
  <c r="Y41" i="60"/>
  <c r="Z41" i="60"/>
  <c r="AA41" i="60"/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C8" i="60"/>
  <c r="D8" i="60"/>
  <c r="E8" i="60"/>
  <c r="A8" i="60"/>
  <c r="A9" i="60" s="1"/>
  <c r="A10" i="60" s="1"/>
  <c r="A11" i="60" s="1"/>
  <c r="A12" i="60" s="1"/>
  <c r="A13" i="60" s="1"/>
  <c r="A14" i="60" s="1"/>
  <c r="A15" i="60" s="1"/>
  <c r="A16" i="60" s="1"/>
  <c r="A17" i="60" s="1"/>
  <c r="A18" i="60" s="1"/>
  <c r="A19" i="60" s="1"/>
  <c r="A20" i="60" s="1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34" i="60" s="1"/>
  <c r="A35" i="60" s="1"/>
  <c r="A36" i="60" s="1"/>
  <c r="A37" i="60" s="1"/>
  <c r="T23" i="68"/>
  <c r="U23" i="68"/>
  <c r="V23" i="68"/>
  <c r="W23" i="68"/>
  <c r="X23" i="68"/>
  <c r="T24" i="68"/>
  <c r="M24" i="68" s="1"/>
  <c r="U24" i="68"/>
  <c r="N24" i="68" s="1"/>
  <c r="V24" i="68"/>
  <c r="W24" i="68"/>
  <c r="X24" i="68"/>
  <c r="T25" i="68"/>
  <c r="U25" i="68"/>
  <c r="V25" i="68"/>
  <c r="W25" i="68"/>
  <c r="X25" i="68"/>
  <c r="T26" i="68"/>
  <c r="AA26" i="68" s="1"/>
  <c r="U26" i="68"/>
  <c r="N26" i="68" s="1"/>
  <c r="V26" i="68"/>
  <c r="W26" i="68"/>
  <c r="X26" i="68"/>
  <c r="T27" i="68"/>
  <c r="M27" i="68" s="1"/>
  <c r="U27" i="68"/>
  <c r="AB27" i="68" s="1"/>
  <c r="V27" i="68"/>
  <c r="W27" i="68"/>
  <c r="X27" i="68"/>
  <c r="T28" i="68"/>
  <c r="U28" i="68"/>
  <c r="V28" i="68"/>
  <c r="W28" i="68"/>
  <c r="X28" i="68"/>
  <c r="T29" i="68"/>
  <c r="AA29" i="68" s="1"/>
  <c r="U29" i="68"/>
  <c r="AB29" i="68" s="1"/>
  <c r="V29" i="68"/>
  <c r="W29" i="68"/>
  <c r="X29" i="68"/>
  <c r="T30" i="68"/>
  <c r="M30" i="68" s="1"/>
  <c r="U30" i="68"/>
  <c r="N30" i="68" s="1"/>
  <c r="V30" i="68"/>
  <c r="W30" i="68"/>
  <c r="X30" i="68"/>
  <c r="T31" i="68"/>
  <c r="AA31" i="68" s="1"/>
  <c r="U31" i="68"/>
  <c r="N31" i="68" s="1"/>
  <c r="V31" i="68"/>
  <c r="W31" i="68"/>
  <c r="X31" i="68"/>
  <c r="T32" i="68"/>
  <c r="M32" i="68" s="1"/>
  <c r="U32" i="68"/>
  <c r="N32" i="68" s="1"/>
  <c r="V32" i="68"/>
  <c r="W32" i="68"/>
  <c r="X32" i="68"/>
  <c r="T33" i="68"/>
  <c r="U33" i="68"/>
  <c r="V33" i="68"/>
  <c r="W33" i="68"/>
  <c r="X33" i="68"/>
  <c r="AE33" i="68" s="1"/>
  <c r="T34" i="68"/>
  <c r="M34" i="68" s="1"/>
  <c r="U34" i="68"/>
  <c r="N34" i="68" s="1"/>
  <c r="V34" i="68"/>
  <c r="W34" i="68"/>
  <c r="X34" i="68"/>
  <c r="T35" i="68"/>
  <c r="U35" i="68"/>
  <c r="V35" i="68"/>
  <c r="W35" i="68"/>
  <c r="X35" i="68"/>
  <c r="T36" i="68"/>
  <c r="AA36" i="68" s="1"/>
  <c r="U36" i="68"/>
  <c r="N36" i="68" s="1"/>
  <c r="V36" i="68"/>
  <c r="W36" i="68"/>
  <c r="X36" i="68"/>
  <c r="T37" i="68"/>
  <c r="AA37" i="68" s="1"/>
  <c r="U37" i="68"/>
  <c r="AB37" i="68" s="1"/>
  <c r="V37" i="68"/>
  <c r="W37" i="68"/>
  <c r="X37" i="68"/>
  <c r="T38" i="68"/>
  <c r="U38" i="68"/>
  <c r="V38" i="68"/>
  <c r="W38" i="68"/>
  <c r="X38" i="68"/>
  <c r="T39" i="68"/>
  <c r="M39" i="68" s="1"/>
  <c r="U39" i="68"/>
  <c r="N39" i="68" s="1"/>
  <c r="V39" i="68"/>
  <c r="W39" i="68"/>
  <c r="X39" i="68"/>
  <c r="T40" i="68"/>
  <c r="M40" i="68" s="1"/>
  <c r="U40" i="68"/>
  <c r="N40" i="68" s="1"/>
  <c r="V40" i="68"/>
  <c r="W40" i="68"/>
  <c r="X40" i="68"/>
  <c r="Q40" i="68" s="1"/>
  <c r="T41" i="68"/>
  <c r="M41" i="68" s="1"/>
  <c r="U41" i="68"/>
  <c r="AB41" i="68" s="1"/>
  <c r="V41" i="68"/>
  <c r="W41" i="68"/>
  <c r="X41" i="68"/>
  <c r="Q41" i="68" s="1"/>
  <c r="T42" i="68"/>
  <c r="AA42" i="68" s="1"/>
  <c r="U42" i="68"/>
  <c r="V42" i="68"/>
  <c r="W42" i="68"/>
  <c r="X42" i="68"/>
  <c r="T43" i="68"/>
  <c r="U43" i="68"/>
  <c r="V43" i="68"/>
  <c r="AC43" i="68" s="1"/>
  <c r="W43" i="68"/>
  <c r="P43" i="68" s="1"/>
  <c r="X43" i="68"/>
  <c r="T44" i="68"/>
  <c r="U44" i="68"/>
  <c r="AB44" i="68" s="1"/>
  <c r="V44" i="68"/>
  <c r="AC44" i="68" s="1"/>
  <c r="W44" i="68"/>
  <c r="X44" i="68"/>
  <c r="T45" i="68"/>
  <c r="U45" i="68"/>
  <c r="V45" i="68"/>
  <c r="W45" i="68"/>
  <c r="X45" i="68"/>
  <c r="Q45" i="68" s="1"/>
  <c r="T46" i="68"/>
  <c r="M46" i="68" s="1"/>
  <c r="U46" i="68"/>
  <c r="V46" i="68"/>
  <c r="W46" i="68"/>
  <c r="P46" i="68" s="1"/>
  <c r="X46" i="68"/>
  <c r="Q46" i="68" s="1"/>
  <c r="T47" i="68"/>
  <c r="U47" i="68"/>
  <c r="V47" i="68"/>
  <c r="O47" i="68" s="1"/>
  <c r="W47" i="68"/>
  <c r="X47" i="68"/>
  <c r="T48" i="68"/>
  <c r="U48" i="68"/>
  <c r="AB48" i="68" s="1"/>
  <c r="V48" i="68"/>
  <c r="AC48" i="68" s="1"/>
  <c r="W48" i="68"/>
  <c r="X48" i="68"/>
  <c r="T49" i="68"/>
  <c r="AA49" i="68" s="1"/>
  <c r="U49" i="68"/>
  <c r="AB49" i="68" s="1"/>
  <c r="V49" i="68"/>
  <c r="W49" i="68"/>
  <c r="X49" i="68"/>
  <c r="T50" i="68"/>
  <c r="U50" i="68"/>
  <c r="V50" i="68"/>
  <c r="W50" i="68"/>
  <c r="P50" i="68" s="1"/>
  <c r="X50" i="68"/>
  <c r="Q50" i="68" s="1"/>
  <c r="T51" i="68"/>
  <c r="U51" i="68"/>
  <c r="V51" i="68"/>
  <c r="O51" i="68" s="1"/>
  <c r="W51" i="68"/>
  <c r="X51" i="68"/>
  <c r="T52" i="68"/>
  <c r="U52" i="68"/>
  <c r="V52" i="68"/>
  <c r="AC52" i="68" s="1"/>
  <c r="W52" i="68"/>
  <c r="X52" i="68"/>
  <c r="T53" i="68"/>
  <c r="AA53" i="68" s="1"/>
  <c r="U53" i="68"/>
  <c r="N53" i="68" s="1"/>
  <c r="V53" i="68"/>
  <c r="W53" i="68"/>
  <c r="X53" i="68"/>
  <c r="Q53" i="68" s="1"/>
  <c r="T54" i="68"/>
  <c r="AA54" i="68" s="1"/>
  <c r="U54" i="68"/>
  <c r="V54" i="68"/>
  <c r="O54" i="68" s="1"/>
  <c r="W54" i="68"/>
  <c r="X54" i="68"/>
  <c r="Q54" i="68" s="1"/>
  <c r="T55" i="68"/>
  <c r="U55" i="68"/>
  <c r="V55" i="68"/>
  <c r="AC55" i="68" s="1"/>
  <c r="W55" i="68"/>
  <c r="P55" i="68" s="1"/>
  <c r="X55" i="68"/>
  <c r="T56" i="68"/>
  <c r="U56" i="68"/>
  <c r="AB56" i="68" s="1"/>
  <c r="V56" i="68"/>
  <c r="AC56" i="68" s="1"/>
  <c r="W56" i="68"/>
  <c r="X56" i="68"/>
  <c r="Q56" i="68" s="1"/>
  <c r="T57" i="68"/>
  <c r="U57" i="68"/>
  <c r="V57" i="68"/>
  <c r="W57" i="68"/>
  <c r="X57" i="68"/>
  <c r="Q57" i="68" s="1"/>
  <c r="T58" i="68"/>
  <c r="AA58" i="68" s="1"/>
  <c r="U58" i="68"/>
  <c r="V58" i="68"/>
  <c r="W58" i="68"/>
  <c r="P58" i="68" s="1"/>
  <c r="X58" i="68"/>
  <c r="Q58" i="68" s="1"/>
  <c r="T59" i="68"/>
  <c r="U59" i="68"/>
  <c r="V59" i="68"/>
  <c r="W59" i="68"/>
  <c r="P59" i="68" s="1"/>
  <c r="X59" i="68"/>
  <c r="T60" i="68"/>
  <c r="U60" i="68"/>
  <c r="AB60" i="68" s="1"/>
  <c r="V60" i="68"/>
  <c r="O60" i="68" s="1"/>
  <c r="W60" i="68"/>
  <c r="X60" i="68"/>
  <c r="T61" i="68"/>
  <c r="AA61" i="68" s="1"/>
  <c r="U61" i="68"/>
  <c r="AB61" i="68" s="1"/>
  <c r="V61" i="68"/>
  <c r="W61" i="68"/>
  <c r="AD61" i="68" s="1"/>
  <c r="X61" i="68"/>
  <c r="T62" i="68"/>
  <c r="U62" i="68"/>
  <c r="V62" i="68"/>
  <c r="W62" i="68"/>
  <c r="P62" i="68" s="1"/>
  <c r="X62" i="68"/>
  <c r="Q62" i="68" s="1"/>
  <c r="T63" i="68"/>
  <c r="U63" i="68"/>
  <c r="V63" i="68"/>
  <c r="O63" i="68" s="1"/>
  <c r="W63" i="68"/>
  <c r="X63" i="68"/>
  <c r="T64" i="68"/>
  <c r="U64" i="68"/>
  <c r="V64" i="68"/>
  <c r="AC64" i="68" s="1"/>
  <c r="W64" i="68"/>
  <c r="X64" i="68"/>
  <c r="T65" i="68"/>
  <c r="AA65" i="68" s="1"/>
  <c r="U65" i="68"/>
  <c r="N65" i="68" s="1"/>
  <c r="V65" i="68"/>
  <c r="W65" i="68"/>
  <c r="X65" i="68"/>
  <c r="Q65" i="68" s="1"/>
  <c r="T66" i="68"/>
  <c r="AA66" i="68" s="1"/>
  <c r="U66" i="68"/>
  <c r="V66" i="68"/>
  <c r="W66" i="68"/>
  <c r="X66" i="68"/>
  <c r="T67" i="68"/>
  <c r="U67" i="68"/>
  <c r="V67" i="68"/>
  <c r="O67" i="68" s="1"/>
  <c r="W67" i="68"/>
  <c r="AD67" i="68" s="1"/>
  <c r="X67" i="68"/>
  <c r="T68" i="68"/>
  <c r="U68" i="68"/>
  <c r="AB68" i="68" s="1"/>
  <c r="V68" i="68"/>
  <c r="AC68" i="68" s="1"/>
  <c r="W68" i="68"/>
  <c r="X68" i="68"/>
  <c r="T69" i="68"/>
  <c r="U69" i="68"/>
  <c r="V69" i="68"/>
  <c r="W69" i="68"/>
  <c r="X69" i="68"/>
  <c r="AE69" i="68" s="1"/>
  <c r="T70" i="68"/>
  <c r="M70" i="68" s="1"/>
  <c r="U70" i="68"/>
  <c r="V70" i="68"/>
  <c r="W70" i="68"/>
  <c r="P70" i="68" s="1"/>
  <c r="X70" i="68"/>
  <c r="Q70" i="68" s="1"/>
  <c r="T71" i="68"/>
  <c r="U71" i="68"/>
  <c r="V71" i="68"/>
  <c r="W71" i="68"/>
  <c r="X71" i="68"/>
  <c r="T72" i="68"/>
  <c r="U72" i="68"/>
  <c r="AB72" i="68" s="1"/>
  <c r="V72" i="68"/>
  <c r="O72" i="68" s="1"/>
  <c r="W72" i="68"/>
  <c r="X72" i="68"/>
  <c r="T73" i="68"/>
  <c r="AA73" i="68" s="1"/>
  <c r="U73" i="68"/>
  <c r="AB73" i="68" s="1"/>
  <c r="V73" i="68"/>
  <c r="W73" i="68"/>
  <c r="X73" i="68"/>
  <c r="T74" i="68"/>
  <c r="U74" i="68"/>
  <c r="V74" i="68"/>
  <c r="W74" i="68"/>
  <c r="P74" i="68" s="1"/>
  <c r="X74" i="68"/>
  <c r="AE74" i="68" s="1"/>
  <c r="T75" i="68"/>
  <c r="U75" i="68"/>
  <c r="V75" i="68"/>
  <c r="O75" i="68" s="1"/>
  <c r="W75" i="68"/>
  <c r="X75" i="68"/>
  <c r="T76" i="68"/>
  <c r="U76" i="68"/>
  <c r="V76" i="68"/>
  <c r="W76" i="68"/>
  <c r="X76" i="68"/>
  <c r="T77" i="68"/>
  <c r="AA77" i="68" s="1"/>
  <c r="U77" i="68"/>
  <c r="AB77" i="68" s="1"/>
  <c r="V77" i="68"/>
  <c r="W77" i="68"/>
  <c r="X77" i="68"/>
  <c r="Q77" i="68" s="1"/>
  <c r="T78" i="68"/>
  <c r="AA78" i="68" s="1"/>
  <c r="U78" i="68"/>
  <c r="V78" i="68"/>
  <c r="W78" i="68"/>
  <c r="X78" i="68"/>
  <c r="T79" i="68"/>
  <c r="U79" i="68"/>
  <c r="V79" i="68"/>
  <c r="O79" i="68" s="1"/>
  <c r="W79" i="68"/>
  <c r="P79" i="68" s="1"/>
  <c r="X79" i="68"/>
  <c r="T80" i="68"/>
  <c r="U80" i="68"/>
  <c r="V80" i="68"/>
  <c r="AC80" i="68" s="1"/>
  <c r="W80" i="68"/>
  <c r="X80" i="68"/>
  <c r="T81" i="68"/>
  <c r="U81" i="68"/>
  <c r="V81" i="68"/>
  <c r="W81" i="68"/>
  <c r="X81" i="68"/>
  <c r="AE81" i="68" s="1"/>
  <c r="T82" i="68"/>
  <c r="M82" i="68" s="1"/>
  <c r="U82" i="68"/>
  <c r="V82" i="68"/>
  <c r="W82" i="68"/>
  <c r="P82" i="68" s="1"/>
  <c r="X82" i="68"/>
  <c r="Q82" i="68" s="1"/>
  <c r="T83" i="68"/>
  <c r="U83" i="68"/>
  <c r="V83" i="68"/>
  <c r="W83" i="68"/>
  <c r="X83" i="68"/>
  <c r="T84" i="68"/>
  <c r="U84" i="68"/>
  <c r="AB84" i="68" s="1"/>
  <c r="V84" i="68"/>
  <c r="O84" i="68" s="1"/>
  <c r="W84" i="68"/>
  <c r="X84" i="68"/>
  <c r="T85" i="68"/>
  <c r="AA85" i="68" s="1"/>
  <c r="U85" i="68"/>
  <c r="AB85" i="68" s="1"/>
  <c r="V85" i="68"/>
  <c r="W85" i="68"/>
  <c r="X85" i="68"/>
  <c r="T86" i="68"/>
  <c r="U86" i="68"/>
  <c r="V86" i="68"/>
  <c r="W86" i="68"/>
  <c r="P86" i="68" s="1"/>
  <c r="X86" i="68"/>
  <c r="AE86" i="68" s="1"/>
  <c r="T87" i="68"/>
  <c r="U87" i="68"/>
  <c r="V87" i="68"/>
  <c r="O87" i="68" s="1"/>
  <c r="W87" i="68"/>
  <c r="X87" i="68"/>
  <c r="T88" i="68"/>
  <c r="U88" i="68"/>
  <c r="V88" i="68"/>
  <c r="W88" i="68"/>
  <c r="X88" i="68"/>
  <c r="T89" i="68"/>
  <c r="AA89" i="68" s="1"/>
  <c r="U89" i="68"/>
  <c r="N89" i="68" s="1"/>
  <c r="V89" i="68"/>
  <c r="W89" i="68"/>
  <c r="X89" i="68"/>
  <c r="Q89" i="68" s="1"/>
  <c r="T90" i="68"/>
  <c r="AA90" i="68" s="1"/>
  <c r="U90" i="68"/>
  <c r="V90" i="68"/>
  <c r="W90" i="68"/>
  <c r="X90" i="68"/>
  <c r="T91" i="68"/>
  <c r="U91" i="68"/>
  <c r="V91" i="68"/>
  <c r="O91" i="68" s="1"/>
  <c r="W91" i="68"/>
  <c r="P91" i="68" s="1"/>
  <c r="X91" i="68"/>
  <c r="T92" i="68"/>
  <c r="U92" i="68"/>
  <c r="N92" i="68" s="1"/>
  <c r="V92" i="68"/>
  <c r="O92" i="68" s="1"/>
  <c r="W92" i="68"/>
  <c r="X92" i="68"/>
  <c r="T93" i="68"/>
  <c r="U93" i="68"/>
  <c r="V93" i="68"/>
  <c r="W93" i="68"/>
  <c r="X93" i="68"/>
  <c r="Q93" i="68" s="1"/>
  <c r="T94" i="68"/>
  <c r="M94" i="68" s="1"/>
  <c r="U94" i="68"/>
  <c r="V94" i="68"/>
  <c r="W94" i="68"/>
  <c r="P94" i="68" s="1"/>
  <c r="X94" i="68"/>
  <c r="Q94" i="68" s="1"/>
  <c r="T95" i="68"/>
  <c r="U95" i="68"/>
  <c r="V95" i="68"/>
  <c r="W95" i="68"/>
  <c r="X95" i="68"/>
  <c r="T96" i="68"/>
  <c r="U96" i="68"/>
  <c r="N96" i="68" s="1"/>
  <c r="V96" i="68"/>
  <c r="O96" i="68" s="1"/>
  <c r="W96" i="68"/>
  <c r="X96" i="68"/>
  <c r="T97" i="68"/>
  <c r="M97" i="68" s="1"/>
  <c r="U97" i="68"/>
  <c r="N97" i="68" s="1"/>
  <c r="V97" i="68"/>
  <c r="W97" i="68"/>
  <c r="X97" i="68"/>
  <c r="T98" i="68"/>
  <c r="U98" i="68"/>
  <c r="V98" i="68"/>
  <c r="W98" i="68"/>
  <c r="P98" i="68" s="1"/>
  <c r="X98" i="68"/>
  <c r="Q98" i="68" s="1"/>
  <c r="T99" i="68"/>
  <c r="U99" i="68"/>
  <c r="V99" i="68"/>
  <c r="O99" i="68" s="1"/>
  <c r="W99" i="68"/>
  <c r="P99" i="68" s="1"/>
  <c r="X99" i="68"/>
  <c r="T100" i="68"/>
  <c r="U100" i="68"/>
  <c r="V100" i="68"/>
  <c r="W100" i="68"/>
  <c r="X100" i="68"/>
  <c r="T101" i="68"/>
  <c r="M101" i="68" s="1"/>
  <c r="U101" i="68"/>
  <c r="N101" i="68" s="1"/>
  <c r="V101" i="68"/>
  <c r="W101" i="68"/>
  <c r="X101" i="68"/>
  <c r="Q101" i="68" s="1"/>
  <c r="T102" i="68"/>
  <c r="M102" i="68" s="1"/>
  <c r="U102" i="68"/>
  <c r="V102" i="68"/>
  <c r="W102" i="68"/>
  <c r="X102" i="68"/>
  <c r="T103" i="68"/>
  <c r="U103" i="68"/>
  <c r="V103" i="68"/>
  <c r="O103" i="68" s="1"/>
  <c r="W103" i="68"/>
  <c r="P103" i="68" s="1"/>
  <c r="X103" i="68"/>
  <c r="T104" i="68"/>
  <c r="U104" i="68"/>
  <c r="N104" i="68" s="1"/>
  <c r="V104" i="68"/>
  <c r="O104" i="68" s="1"/>
  <c r="W104" i="68"/>
  <c r="X104" i="68"/>
  <c r="T105" i="68"/>
  <c r="U105" i="68"/>
  <c r="V105" i="68"/>
  <c r="W105" i="68"/>
  <c r="X105" i="68"/>
  <c r="Q105" i="68" s="1"/>
  <c r="T106" i="68"/>
  <c r="M106" i="68" s="1"/>
  <c r="U106" i="68"/>
  <c r="V106" i="68"/>
  <c r="W106" i="68"/>
  <c r="P106" i="68" s="1"/>
  <c r="X106" i="68"/>
  <c r="Q106" i="68" s="1"/>
  <c r="T107" i="68"/>
  <c r="U107" i="68"/>
  <c r="V107" i="68"/>
  <c r="W107" i="68"/>
  <c r="X107" i="68"/>
  <c r="T108" i="68"/>
  <c r="U108" i="68"/>
  <c r="N108" i="68" s="1"/>
  <c r="V108" i="68"/>
  <c r="O108" i="68" s="1"/>
  <c r="W108" i="68"/>
  <c r="X108" i="68"/>
  <c r="T109" i="68"/>
  <c r="M109" i="68" s="1"/>
  <c r="U109" i="68"/>
  <c r="N109" i="68" s="1"/>
  <c r="V109" i="68"/>
  <c r="W109" i="68"/>
  <c r="X109" i="68"/>
  <c r="T110" i="68"/>
  <c r="U110" i="68"/>
  <c r="V110" i="68"/>
  <c r="W110" i="68"/>
  <c r="P110" i="68" s="1"/>
  <c r="X110" i="68"/>
  <c r="Q110" i="68" s="1"/>
  <c r="T111" i="68"/>
  <c r="U111" i="68"/>
  <c r="V111" i="68"/>
  <c r="O111" i="68" s="1"/>
  <c r="W111" i="68"/>
  <c r="X111" i="68"/>
  <c r="T112" i="68"/>
  <c r="U112" i="68"/>
  <c r="V112" i="68"/>
  <c r="W112" i="68"/>
  <c r="X112" i="68"/>
  <c r="T113" i="68"/>
  <c r="M113" i="68" s="1"/>
  <c r="U113" i="68"/>
  <c r="N113" i="68" s="1"/>
  <c r="V113" i="68"/>
  <c r="W113" i="68"/>
  <c r="X113" i="68"/>
  <c r="Q113" i="68" s="1"/>
  <c r="T114" i="68"/>
  <c r="M114" i="68" s="1"/>
  <c r="U114" i="68"/>
  <c r="V114" i="68"/>
  <c r="W114" i="68"/>
  <c r="X114" i="68"/>
  <c r="T115" i="68"/>
  <c r="U115" i="68"/>
  <c r="V115" i="68"/>
  <c r="O115" i="68" s="1"/>
  <c r="W115" i="68"/>
  <c r="P115" i="68" s="1"/>
  <c r="X115" i="68"/>
  <c r="T116" i="68"/>
  <c r="U116" i="68"/>
  <c r="N116" i="68" s="1"/>
  <c r="V116" i="68"/>
  <c r="O116" i="68" s="1"/>
  <c r="W116" i="68"/>
  <c r="X116" i="68"/>
  <c r="T117" i="68"/>
  <c r="U117" i="68"/>
  <c r="V117" i="68"/>
  <c r="W117" i="68"/>
  <c r="X117" i="68"/>
  <c r="Q117" i="68" s="1"/>
  <c r="T118" i="68"/>
  <c r="M118" i="68" s="1"/>
  <c r="U118" i="68"/>
  <c r="V118" i="68"/>
  <c r="W118" i="68"/>
  <c r="P118" i="68" s="1"/>
  <c r="X118" i="68"/>
  <c r="Q118" i="68" s="1"/>
  <c r="T119" i="68"/>
  <c r="U119" i="68"/>
  <c r="V119" i="68"/>
  <c r="W119" i="68"/>
  <c r="X119" i="68"/>
  <c r="T120" i="68"/>
  <c r="U120" i="68"/>
  <c r="N120" i="68" s="1"/>
  <c r="V120" i="68"/>
  <c r="O120" i="68" s="1"/>
  <c r="W120" i="68"/>
  <c r="X120" i="68"/>
  <c r="T121" i="68"/>
  <c r="M121" i="68" s="1"/>
  <c r="U121" i="68"/>
  <c r="N121" i="68" s="1"/>
  <c r="V121" i="68"/>
  <c r="W121" i="68"/>
  <c r="X121" i="68"/>
  <c r="T122" i="68"/>
  <c r="U122" i="68"/>
  <c r="V122" i="68"/>
  <c r="W122" i="68"/>
  <c r="P122" i="68" s="1"/>
  <c r="X122" i="68"/>
  <c r="Q122" i="68" s="1"/>
  <c r="T123" i="68"/>
  <c r="U123" i="68"/>
  <c r="V123" i="68"/>
  <c r="O123" i="68" s="1"/>
  <c r="W123" i="68"/>
  <c r="P123" i="68" s="1"/>
  <c r="X123" i="68"/>
  <c r="T124" i="68"/>
  <c r="U124" i="68"/>
  <c r="V124" i="68"/>
  <c r="W124" i="68"/>
  <c r="X124" i="68"/>
  <c r="T125" i="68"/>
  <c r="M125" i="68" s="1"/>
  <c r="U125" i="68"/>
  <c r="V125" i="68"/>
  <c r="W125" i="68"/>
  <c r="X125" i="68"/>
  <c r="Q125" i="68" s="1"/>
  <c r="T126" i="68"/>
  <c r="M126" i="68" s="1"/>
  <c r="U126" i="68"/>
  <c r="V126" i="68"/>
  <c r="W126" i="68"/>
  <c r="X126" i="68"/>
  <c r="T127" i="68"/>
  <c r="U127" i="68"/>
  <c r="V127" i="68"/>
  <c r="O127" i="68" s="1"/>
  <c r="W127" i="68"/>
  <c r="P127" i="68" s="1"/>
  <c r="X127" i="68"/>
  <c r="T128" i="68"/>
  <c r="U128" i="68"/>
  <c r="N128" i="68" s="1"/>
  <c r="V128" i="68"/>
  <c r="O128" i="68" s="1"/>
  <c r="W128" i="68"/>
  <c r="X128" i="68"/>
  <c r="T129" i="68"/>
  <c r="U129" i="68"/>
  <c r="V129" i="68"/>
  <c r="W129" i="68"/>
  <c r="X129" i="68"/>
  <c r="Q129" i="68" s="1"/>
  <c r="T130" i="68"/>
  <c r="M130" i="68" s="1"/>
  <c r="U130" i="68"/>
  <c r="V130" i="68"/>
  <c r="W130" i="68"/>
  <c r="P130" i="68" s="1"/>
  <c r="X130" i="68"/>
  <c r="Q130" i="68" s="1"/>
  <c r="T131" i="68"/>
  <c r="U131" i="68"/>
  <c r="V131" i="68"/>
  <c r="W131" i="68"/>
  <c r="X131" i="68"/>
  <c r="T132" i="68"/>
  <c r="U132" i="68"/>
  <c r="N132" i="68" s="1"/>
  <c r="V132" i="68"/>
  <c r="O132" i="68" s="1"/>
  <c r="W132" i="68"/>
  <c r="X132" i="68"/>
  <c r="T133" i="68"/>
  <c r="M133" i="68" s="1"/>
  <c r="U133" i="68"/>
  <c r="N133" i="68" s="1"/>
  <c r="V133" i="68"/>
  <c r="W133" i="68"/>
  <c r="X133" i="68"/>
  <c r="T134" i="68"/>
  <c r="U134" i="68"/>
  <c r="V134" i="68"/>
  <c r="W134" i="68"/>
  <c r="P134" i="68" s="1"/>
  <c r="X134" i="68"/>
  <c r="Q134" i="68" s="1"/>
  <c r="T135" i="68"/>
  <c r="U135" i="68"/>
  <c r="V135" i="68"/>
  <c r="O135" i="68" s="1"/>
  <c r="W135" i="68"/>
  <c r="P135" i="68" s="1"/>
  <c r="X135" i="68"/>
  <c r="T136" i="68"/>
  <c r="U136" i="68"/>
  <c r="V136" i="68"/>
  <c r="W136" i="68"/>
  <c r="X136" i="68"/>
  <c r="T137" i="68"/>
  <c r="M137" i="68" s="1"/>
  <c r="U137" i="68"/>
  <c r="N137" i="68" s="1"/>
  <c r="V137" i="68"/>
  <c r="W137" i="68"/>
  <c r="X137" i="68"/>
  <c r="Q137" i="68" s="1"/>
  <c r="T138" i="68"/>
  <c r="M138" i="68" s="1"/>
  <c r="U138" i="68"/>
  <c r="V138" i="68"/>
  <c r="W138" i="68"/>
  <c r="X138" i="68"/>
  <c r="T139" i="68"/>
  <c r="U139" i="68"/>
  <c r="V139" i="68"/>
  <c r="O139" i="68" s="1"/>
  <c r="W139" i="68"/>
  <c r="X139" i="68"/>
  <c r="T140" i="68"/>
  <c r="U140" i="68"/>
  <c r="N140" i="68" s="1"/>
  <c r="V140" i="68"/>
  <c r="W140" i="68"/>
  <c r="X140" i="68"/>
  <c r="T141" i="68"/>
  <c r="U141" i="68"/>
  <c r="V141" i="68"/>
  <c r="W141" i="68"/>
  <c r="X141" i="68"/>
  <c r="Q141" i="68" s="1"/>
  <c r="T142" i="68"/>
  <c r="M142" i="68" s="1"/>
  <c r="U142" i="68"/>
  <c r="V142" i="68"/>
  <c r="W142" i="68"/>
  <c r="P142" i="68" s="1"/>
  <c r="X142" i="68"/>
  <c r="Q142" i="68" s="1"/>
  <c r="T143" i="68"/>
  <c r="U143" i="68"/>
  <c r="V143" i="68"/>
  <c r="W143" i="68"/>
  <c r="X143" i="68"/>
  <c r="T144" i="68"/>
  <c r="U144" i="68"/>
  <c r="N144" i="68" s="1"/>
  <c r="V144" i="68"/>
  <c r="O144" i="68" s="1"/>
  <c r="W144" i="68"/>
  <c r="X144" i="68"/>
  <c r="T145" i="68"/>
  <c r="M145" i="68" s="1"/>
  <c r="U145" i="68"/>
  <c r="N145" i="68" s="1"/>
  <c r="V145" i="68"/>
  <c r="W145" i="68"/>
  <c r="X145" i="68"/>
  <c r="T146" i="68"/>
  <c r="U146" i="68"/>
  <c r="V146" i="68"/>
  <c r="W146" i="68"/>
  <c r="P146" i="68" s="1"/>
  <c r="X146" i="68"/>
  <c r="Q146" i="68" s="1"/>
  <c r="T147" i="68"/>
  <c r="U147" i="68"/>
  <c r="V147" i="68"/>
  <c r="O147" i="68" s="1"/>
  <c r="W147" i="68"/>
  <c r="P147" i="68" s="1"/>
  <c r="X147" i="68"/>
  <c r="T148" i="68"/>
  <c r="U148" i="68"/>
  <c r="V148" i="68"/>
  <c r="W148" i="68"/>
  <c r="X148" i="68"/>
  <c r="T149" i="68"/>
  <c r="M149" i="68" s="1"/>
  <c r="U149" i="68"/>
  <c r="N149" i="68" s="1"/>
  <c r="V149" i="68"/>
  <c r="W149" i="68"/>
  <c r="X149" i="68"/>
  <c r="Q149" i="68" s="1"/>
  <c r="T150" i="68"/>
  <c r="M150" i="68" s="1"/>
  <c r="U150" i="68"/>
  <c r="V150" i="68"/>
  <c r="W150" i="68"/>
  <c r="X150" i="68"/>
  <c r="T151" i="68"/>
  <c r="U151" i="68"/>
  <c r="V151" i="68"/>
  <c r="O151" i="68" s="1"/>
  <c r="W151" i="68"/>
  <c r="P151" i="68" s="1"/>
  <c r="X151" i="68"/>
  <c r="T152" i="68"/>
  <c r="U152" i="68"/>
  <c r="N152" i="68" s="1"/>
  <c r="V152" i="68"/>
  <c r="O152" i="68" s="1"/>
  <c r="W152" i="68"/>
  <c r="X152" i="68"/>
  <c r="T153" i="68"/>
  <c r="U153" i="68"/>
  <c r="V153" i="68"/>
  <c r="W153" i="68"/>
  <c r="X153" i="68"/>
  <c r="Q153" i="68" s="1"/>
  <c r="T154" i="68"/>
  <c r="M154" i="68" s="1"/>
  <c r="U154" i="68"/>
  <c r="V154" i="68"/>
  <c r="W154" i="68"/>
  <c r="P154" i="68" s="1"/>
  <c r="X154" i="68"/>
  <c r="Q154" i="68" s="1"/>
  <c r="T155" i="68"/>
  <c r="U155" i="68"/>
  <c r="V155" i="68"/>
  <c r="W155" i="68"/>
  <c r="X155" i="68"/>
  <c r="T156" i="68"/>
  <c r="U156" i="68"/>
  <c r="N156" i="68" s="1"/>
  <c r="V156" i="68"/>
  <c r="O156" i="68" s="1"/>
  <c r="W156" i="68"/>
  <c r="X156" i="68"/>
  <c r="T157" i="68"/>
  <c r="M157" i="68" s="1"/>
  <c r="U157" i="68"/>
  <c r="N157" i="68" s="1"/>
  <c r="V157" i="68"/>
  <c r="W157" i="68"/>
  <c r="X157" i="68"/>
  <c r="T158" i="68"/>
  <c r="U158" i="68"/>
  <c r="V158" i="68"/>
  <c r="W158" i="68"/>
  <c r="P158" i="68" s="1"/>
  <c r="X158" i="68"/>
  <c r="Q158" i="68" s="1"/>
  <c r="T159" i="68"/>
  <c r="U159" i="68"/>
  <c r="V159" i="68"/>
  <c r="O159" i="68" s="1"/>
  <c r="W159" i="68"/>
  <c r="P159" i="68" s="1"/>
  <c r="X159" i="68"/>
  <c r="T160" i="68"/>
  <c r="U160" i="68"/>
  <c r="V160" i="68"/>
  <c r="W160" i="68"/>
  <c r="X160" i="68"/>
  <c r="T161" i="68"/>
  <c r="M161" i="68" s="1"/>
  <c r="U161" i="68"/>
  <c r="N161" i="68" s="1"/>
  <c r="V161" i="68"/>
  <c r="W161" i="68"/>
  <c r="X161" i="68"/>
  <c r="Q161" i="68" s="1"/>
  <c r="T162" i="68"/>
  <c r="M162" i="68" s="1"/>
  <c r="U162" i="68"/>
  <c r="V162" i="68"/>
  <c r="W162" i="68"/>
  <c r="X162" i="68"/>
  <c r="T163" i="68"/>
  <c r="U163" i="68"/>
  <c r="V163" i="68"/>
  <c r="O163" i="68" s="1"/>
  <c r="W163" i="68"/>
  <c r="P163" i="68" s="1"/>
  <c r="X163" i="68"/>
  <c r="T164" i="68"/>
  <c r="U164" i="68"/>
  <c r="N164" i="68" s="1"/>
  <c r="V164" i="68"/>
  <c r="O164" i="68" s="1"/>
  <c r="W164" i="68"/>
  <c r="X164" i="68"/>
  <c r="T165" i="68"/>
  <c r="U165" i="68"/>
  <c r="V165" i="68"/>
  <c r="W165" i="68"/>
  <c r="X165" i="68"/>
  <c r="Q165" i="68" s="1"/>
  <c r="T166" i="68"/>
  <c r="M166" i="68" s="1"/>
  <c r="U166" i="68"/>
  <c r="V166" i="68"/>
  <c r="W166" i="68"/>
  <c r="P166" i="68" s="1"/>
  <c r="X166" i="68"/>
  <c r="Q166" i="68" s="1"/>
  <c r="T167" i="68"/>
  <c r="U167" i="68"/>
  <c r="V167" i="68"/>
  <c r="W167" i="68"/>
  <c r="X167" i="68"/>
  <c r="T168" i="68"/>
  <c r="U168" i="68"/>
  <c r="N168" i="68" s="1"/>
  <c r="V168" i="68"/>
  <c r="O168" i="68" s="1"/>
  <c r="W168" i="68"/>
  <c r="X168" i="68"/>
  <c r="T169" i="68"/>
  <c r="M169" i="68" s="1"/>
  <c r="U169" i="68"/>
  <c r="V169" i="68"/>
  <c r="W169" i="68"/>
  <c r="X169" i="68"/>
  <c r="T170" i="68"/>
  <c r="U170" i="68"/>
  <c r="V170" i="68"/>
  <c r="W170" i="68"/>
  <c r="P170" i="68" s="1"/>
  <c r="X170" i="68"/>
  <c r="T171" i="68"/>
  <c r="U171" i="68"/>
  <c r="V171" i="68"/>
  <c r="O171" i="68" s="1"/>
  <c r="W171" i="68"/>
  <c r="P171" i="68" s="1"/>
  <c r="X171" i="68"/>
  <c r="T172" i="68"/>
  <c r="U172" i="68"/>
  <c r="V172" i="68"/>
  <c r="W172" i="68"/>
  <c r="X172" i="68"/>
  <c r="T173" i="68"/>
  <c r="M173" i="68" s="1"/>
  <c r="U173" i="68"/>
  <c r="N173" i="68" s="1"/>
  <c r="V173" i="68"/>
  <c r="W173" i="68"/>
  <c r="X173" i="68"/>
  <c r="Q173" i="68" s="1"/>
  <c r="T174" i="68"/>
  <c r="M174" i="68" s="1"/>
  <c r="U174" i="68"/>
  <c r="V174" i="68"/>
  <c r="W174" i="68"/>
  <c r="X174" i="68"/>
  <c r="T175" i="68"/>
  <c r="U175" i="68"/>
  <c r="V175" i="68"/>
  <c r="O175" i="68" s="1"/>
  <c r="W175" i="68"/>
  <c r="X175" i="68"/>
  <c r="T176" i="68"/>
  <c r="U176" i="68"/>
  <c r="N176" i="68" s="1"/>
  <c r="V176" i="68"/>
  <c r="O176" i="68" s="1"/>
  <c r="W176" i="68"/>
  <c r="X176" i="68"/>
  <c r="T177" i="68"/>
  <c r="U177" i="68"/>
  <c r="V177" i="68"/>
  <c r="W177" i="68"/>
  <c r="X177" i="68"/>
  <c r="Q177" i="68" s="1"/>
  <c r="T178" i="68"/>
  <c r="U178" i="68"/>
  <c r="V178" i="68"/>
  <c r="W178" i="68"/>
  <c r="P178" i="68" s="1"/>
  <c r="X178" i="68"/>
  <c r="Q178" i="68" s="1"/>
  <c r="T179" i="68"/>
  <c r="U179" i="68"/>
  <c r="V179" i="68"/>
  <c r="W179" i="68"/>
  <c r="X179" i="68"/>
  <c r="T180" i="68"/>
  <c r="U180" i="68"/>
  <c r="N180" i="68" s="1"/>
  <c r="V180" i="68"/>
  <c r="W180" i="68"/>
  <c r="X180" i="68"/>
  <c r="T181" i="68"/>
  <c r="M181" i="68" s="1"/>
  <c r="U181" i="68"/>
  <c r="N181" i="68" s="1"/>
  <c r="V181" i="68"/>
  <c r="W181" i="68"/>
  <c r="X181" i="68"/>
  <c r="T182" i="68"/>
  <c r="U182" i="68"/>
  <c r="V182" i="68"/>
  <c r="W182" i="68"/>
  <c r="P182" i="68" s="1"/>
  <c r="X182" i="68"/>
  <c r="T183" i="68"/>
  <c r="U183" i="68"/>
  <c r="V183" i="68"/>
  <c r="O183" i="68" s="1"/>
  <c r="W183" i="68"/>
  <c r="P183" i="68" s="1"/>
  <c r="X183" i="68"/>
  <c r="T184" i="68"/>
  <c r="U184" i="68"/>
  <c r="V184" i="68"/>
  <c r="W184" i="68"/>
  <c r="X184" i="68"/>
  <c r="T185" i="68"/>
  <c r="M185" i="68" s="1"/>
  <c r="U185" i="68"/>
  <c r="V185" i="68"/>
  <c r="W185" i="68"/>
  <c r="X185" i="68"/>
  <c r="Q185" i="68" s="1"/>
  <c r="T186" i="68"/>
  <c r="M186" i="68" s="1"/>
  <c r="U186" i="68"/>
  <c r="V186" i="68"/>
  <c r="W186" i="68"/>
  <c r="X186" i="68"/>
  <c r="T187" i="68"/>
  <c r="U187" i="68"/>
  <c r="V187" i="68"/>
  <c r="O187" i="68" s="1"/>
  <c r="W187" i="68"/>
  <c r="X187" i="68"/>
  <c r="T188" i="68"/>
  <c r="U188" i="68"/>
  <c r="N188" i="68" s="1"/>
  <c r="V188" i="68"/>
  <c r="O188" i="68" s="1"/>
  <c r="W188" i="68"/>
  <c r="X188" i="68"/>
  <c r="T189" i="68"/>
  <c r="U189" i="68"/>
  <c r="V189" i="68"/>
  <c r="W189" i="68"/>
  <c r="X189" i="68"/>
  <c r="Q189" i="68" s="1"/>
  <c r="T190" i="68"/>
  <c r="U190" i="68"/>
  <c r="V190" i="68"/>
  <c r="W190" i="68"/>
  <c r="P190" i="68" s="1"/>
  <c r="X190" i="68"/>
  <c r="Q190" i="68" s="1"/>
  <c r="T191" i="68"/>
  <c r="U191" i="68"/>
  <c r="V191" i="68"/>
  <c r="W191" i="68"/>
  <c r="X191" i="68"/>
  <c r="T192" i="68"/>
  <c r="U192" i="68"/>
  <c r="N192" i="68" s="1"/>
  <c r="V192" i="68"/>
  <c r="W192" i="68"/>
  <c r="X192" i="68"/>
  <c r="T193" i="68"/>
  <c r="M193" i="68" s="1"/>
  <c r="U193" i="68"/>
  <c r="N193" i="68" s="1"/>
  <c r="V193" i="68"/>
  <c r="W193" i="68"/>
  <c r="X193" i="68"/>
  <c r="T194" i="68"/>
  <c r="U194" i="68"/>
  <c r="V194" i="68"/>
  <c r="W194" i="68"/>
  <c r="P194" i="68" s="1"/>
  <c r="X194" i="68"/>
  <c r="T195" i="68"/>
  <c r="U195" i="68"/>
  <c r="V195" i="68"/>
  <c r="O195" i="68" s="1"/>
  <c r="W195" i="68"/>
  <c r="P195" i="68" s="1"/>
  <c r="X195" i="68"/>
  <c r="T196" i="68"/>
  <c r="U196" i="68"/>
  <c r="V196" i="68"/>
  <c r="W196" i="68"/>
  <c r="X196" i="68"/>
  <c r="T197" i="68"/>
  <c r="M197" i="68" s="1"/>
  <c r="U197" i="68"/>
  <c r="V197" i="68"/>
  <c r="W197" i="68"/>
  <c r="X197" i="68"/>
  <c r="Q197" i="68" s="1"/>
  <c r="T198" i="68"/>
  <c r="U198" i="68"/>
  <c r="V198" i="68"/>
  <c r="W198" i="68"/>
  <c r="X198" i="68"/>
  <c r="T199" i="68"/>
  <c r="U199" i="68"/>
  <c r="V199" i="68"/>
  <c r="O199" i="68" s="1"/>
  <c r="W199" i="68"/>
  <c r="X199" i="68"/>
  <c r="T200" i="68"/>
  <c r="U200" i="68"/>
  <c r="N200" i="68" s="1"/>
  <c r="V200" i="68"/>
  <c r="O200" i="68" s="1"/>
  <c r="W200" i="68"/>
  <c r="X200" i="68"/>
  <c r="T201" i="68"/>
  <c r="U201" i="68"/>
  <c r="V201" i="68"/>
  <c r="W201" i="68"/>
  <c r="X201" i="68"/>
  <c r="Q201" i="68" s="1"/>
  <c r="T202" i="68"/>
  <c r="U202" i="68"/>
  <c r="V202" i="68"/>
  <c r="W202" i="68"/>
  <c r="P202" i="68" s="1"/>
  <c r="X202" i="68"/>
  <c r="Q202" i="68" s="1"/>
  <c r="T203" i="68"/>
  <c r="U203" i="68"/>
  <c r="V203" i="68"/>
  <c r="W203" i="68"/>
  <c r="X203" i="68"/>
  <c r="T204" i="68"/>
  <c r="U204" i="68"/>
  <c r="N204" i="68" s="1"/>
  <c r="V204" i="68"/>
  <c r="W204" i="68"/>
  <c r="X204" i="68"/>
  <c r="T205" i="68"/>
  <c r="M205" i="68" s="1"/>
  <c r="U205" i="68"/>
  <c r="N205" i="68" s="1"/>
  <c r="V205" i="68"/>
  <c r="W205" i="68"/>
  <c r="X205" i="68"/>
  <c r="T206" i="68"/>
  <c r="U206" i="68"/>
  <c r="V206" i="68"/>
  <c r="W206" i="68"/>
  <c r="P206" i="68" s="1"/>
  <c r="X206" i="68"/>
  <c r="T207" i="68"/>
  <c r="U207" i="68"/>
  <c r="V207" i="68"/>
  <c r="O207" i="68" s="1"/>
  <c r="W207" i="68"/>
  <c r="P207" i="68" s="1"/>
  <c r="X207" i="68"/>
  <c r="T208" i="68"/>
  <c r="U208" i="68"/>
  <c r="V208" i="68"/>
  <c r="W208" i="68"/>
  <c r="X208" i="68"/>
  <c r="T209" i="68"/>
  <c r="M209" i="68" s="1"/>
  <c r="U209" i="68"/>
  <c r="V209" i="68"/>
  <c r="W209" i="68"/>
  <c r="X209" i="68"/>
  <c r="Q209" i="68" s="1"/>
  <c r="T210" i="68"/>
  <c r="M210" i="68" s="1"/>
  <c r="U210" i="68"/>
  <c r="V210" i="68"/>
  <c r="W210" i="68"/>
  <c r="X210" i="68"/>
  <c r="T211" i="68"/>
  <c r="U211" i="68"/>
  <c r="V211" i="68"/>
  <c r="O211" i="68" s="1"/>
  <c r="W211" i="68"/>
  <c r="X211" i="68"/>
  <c r="T212" i="68"/>
  <c r="U212" i="68"/>
  <c r="N212" i="68" s="1"/>
  <c r="V212" i="68"/>
  <c r="O212" i="68" s="1"/>
  <c r="W212" i="68"/>
  <c r="X212" i="68"/>
  <c r="T213" i="68"/>
  <c r="U213" i="68"/>
  <c r="V213" i="68"/>
  <c r="W213" i="68"/>
  <c r="X213" i="68"/>
  <c r="Q213" i="68" s="1"/>
  <c r="T214" i="68"/>
  <c r="U214" i="68"/>
  <c r="V214" i="68"/>
  <c r="W214" i="68"/>
  <c r="P214" i="68" s="1"/>
  <c r="X214" i="68"/>
  <c r="Q214" i="68" s="1"/>
  <c r="T215" i="68"/>
  <c r="U215" i="68"/>
  <c r="V215" i="68"/>
  <c r="W215" i="68"/>
  <c r="X215" i="68"/>
  <c r="T216" i="68"/>
  <c r="U216" i="68"/>
  <c r="N216" i="68" s="1"/>
  <c r="V216" i="68"/>
  <c r="W216" i="68"/>
  <c r="X216" i="68"/>
  <c r="T217" i="68"/>
  <c r="M217" i="68" s="1"/>
  <c r="U217" i="68"/>
  <c r="N217" i="68" s="1"/>
  <c r="V217" i="68"/>
  <c r="W217" i="68"/>
  <c r="X217" i="68"/>
  <c r="T218" i="68"/>
  <c r="U218" i="68"/>
  <c r="V218" i="68"/>
  <c r="W218" i="68"/>
  <c r="P218" i="68" s="1"/>
  <c r="X218" i="68"/>
  <c r="T219" i="68"/>
  <c r="U219" i="68"/>
  <c r="V219" i="68"/>
  <c r="O219" i="68" s="1"/>
  <c r="W219" i="68"/>
  <c r="P219" i="68" s="1"/>
  <c r="X219" i="68"/>
  <c r="T220" i="68"/>
  <c r="U220" i="68"/>
  <c r="V220" i="68"/>
  <c r="W220" i="68"/>
  <c r="X220" i="68"/>
  <c r="T221" i="68"/>
  <c r="M221" i="68" s="1"/>
  <c r="U221" i="68"/>
  <c r="V221" i="68"/>
  <c r="W221" i="68"/>
  <c r="X221" i="68"/>
  <c r="Q221" i="68" s="1"/>
  <c r="T222" i="68"/>
  <c r="M222" i="68" s="1"/>
  <c r="U222" i="68"/>
  <c r="V222" i="68"/>
  <c r="W222" i="68"/>
  <c r="X222" i="68"/>
  <c r="T223" i="68"/>
  <c r="U223" i="68"/>
  <c r="V223" i="68"/>
  <c r="O223" i="68" s="1"/>
  <c r="W223" i="68"/>
  <c r="X223" i="68"/>
  <c r="T224" i="68"/>
  <c r="U224" i="68"/>
  <c r="N224" i="68" s="1"/>
  <c r="V224" i="68"/>
  <c r="O224" i="68" s="1"/>
  <c r="W224" i="68"/>
  <c r="X224" i="68"/>
  <c r="T225" i="68"/>
  <c r="U225" i="68"/>
  <c r="V225" i="68"/>
  <c r="W225" i="68"/>
  <c r="X225" i="68"/>
  <c r="Q225" i="68" s="1"/>
  <c r="T4" i="68"/>
  <c r="U4" i="68"/>
  <c r="V4" i="68"/>
  <c r="AC4" i="68" s="1"/>
  <c r="W4" i="68"/>
  <c r="X4" i="68"/>
  <c r="T5" i="68"/>
  <c r="U5" i="68"/>
  <c r="V5" i="68"/>
  <c r="W5" i="68"/>
  <c r="X5" i="68"/>
  <c r="T6" i="68"/>
  <c r="U6" i="68"/>
  <c r="V6" i="68"/>
  <c r="O6" i="68" s="1"/>
  <c r="W6" i="68"/>
  <c r="X6" i="68"/>
  <c r="Q6" i="68" s="1"/>
  <c r="T7" i="68"/>
  <c r="U7" i="68"/>
  <c r="V7" i="68"/>
  <c r="W7" i="68"/>
  <c r="X7" i="68"/>
  <c r="T8" i="68"/>
  <c r="U8" i="68"/>
  <c r="AB8" i="68" s="1"/>
  <c r="V8" i="68"/>
  <c r="W8" i="68"/>
  <c r="X8" i="68"/>
  <c r="Q8" i="68" s="1"/>
  <c r="T9" i="68"/>
  <c r="U9" i="68"/>
  <c r="N9" i="68" s="1"/>
  <c r="V9" i="68"/>
  <c r="W9" i="68"/>
  <c r="X9" i="68"/>
  <c r="T10" i="68"/>
  <c r="U10" i="68"/>
  <c r="V10" i="68"/>
  <c r="W10" i="68"/>
  <c r="X10" i="68"/>
  <c r="T11" i="68"/>
  <c r="U11" i="68"/>
  <c r="AB11" i="68" s="1"/>
  <c r="V11" i="68"/>
  <c r="O11" i="68" s="1"/>
  <c r="W11" i="68"/>
  <c r="X11" i="68"/>
  <c r="T12" i="68"/>
  <c r="U12" i="68"/>
  <c r="V12" i="68"/>
  <c r="W12" i="68"/>
  <c r="X12" i="68"/>
  <c r="T13" i="68"/>
  <c r="U13" i="68"/>
  <c r="V13" i="68"/>
  <c r="W13" i="68"/>
  <c r="X13" i="68"/>
  <c r="T14" i="68"/>
  <c r="U14" i="68"/>
  <c r="V14" i="68"/>
  <c r="W14" i="68"/>
  <c r="X14" i="68"/>
  <c r="T15" i="68"/>
  <c r="U15" i="68"/>
  <c r="V15" i="68"/>
  <c r="O15" i="68" s="1"/>
  <c r="W15" i="68"/>
  <c r="X15" i="68"/>
  <c r="T16" i="68"/>
  <c r="AA16" i="68" s="1"/>
  <c r="U16" i="68"/>
  <c r="V16" i="68"/>
  <c r="W16" i="68"/>
  <c r="X16" i="68"/>
  <c r="T17" i="68"/>
  <c r="U17" i="68"/>
  <c r="V17" i="68"/>
  <c r="W17" i="68"/>
  <c r="X17" i="68"/>
  <c r="T18" i="68"/>
  <c r="U18" i="68"/>
  <c r="V18" i="68"/>
  <c r="W18" i="68"/>
  <c r="X18" i="68"/>
  <c r="T19" i="68"/>
  <c r="U19" i="68"/>
  <c r="V19" i="68"/>
  <c r="W19" i="68"/>
  <c r="X19" i="68"/>
  <c r="T20" i="68"/>
  <c r="U20" i="68"/>
  <c r="V20" i="68"/>
  <c r="W20" i="68"/>
  <c r="AD20" i="68" s="1"/>
  <c r="X20" i="68"/>
  <c r="T21" i="68"/>
  <c r="U21" i="68"/>
  <c r="V21" i="68"/>
  <c r="W21" i="68"/>
  <c r="X21" i="68"/>
  <c r="T22" i="68"/>
  <c r="U22" i="68"/>
  <c r="V22" i="68"/>
  <c r="O22" i="68" s="1"/>
  <c r="W22" i="68"/>
  <c r="X22" i="68"/>
  <c r="X3" i="68"/>
  <c r="Q3" i="68" s="1"/>
  <c r="U3" i="68"/>
  <c r="V3" i="68"/>
  <c r="W3" i="68"/>
  <c r="P3" i="68" s="1"/>
  <c r="T3" i="68"/>
  <c r="A2" i="68"/>
  <c r="A3" i="68"/>
  <c r="J3" i="68"/>
  <c r="A4" i="68"/>
  <c r="AA3" i="68" s="1"/>
  <c r="A5" i="68"/>
  <c r="AC5" i="68" s="1"/>
  <c r="AB5" i="68"/>
  <c r="A6" i="68"/>
  <c r="A7" i="68"/>
  <c r="P7" i="68"/>
  <c r="AD7" i="68"/>
  <c r="A8" i="68"/>
  <c r="A9" i="68"/>
  <c r="O9" i="68"/>
  <c r="A10" i="68"/>
  <c r="A11" i="68"/>
  <c r="Q11" i="68"/>
  <c r="AE11" i="68"/>
  <c r="A12" i="68"/>
  <c r="A13" i="68"/>
  <c r="A14" i="68"/>
  <c r="O12" i="68" s="1"/>
  <c r="AB14" i="68"/>
  <c r="AC15" i="68"/>
  <c r="AD15" i="68"/>
  <c r="P16" i="68"/>
  <c r="AD16" i="68"/>
  <c r="AC17" i="68"/>
  <c r="AE18" i="68"/>
  <c r="AA21" i="68"/>
  <c r="M23" i="68"/>
  <c r="N23" i="68"/>
  <c r="AA23" i="68"/>
  <c r="AB23" i="68"/>
  <c r="AD24" i="68"/>
  <c r="M25" i="68"/>
  <c r="N25" i="68"/>
  <c r="AA25" i="68"/>
  <c r="AB25" i="68"/>
  <c r="M26" i="68"/>
  <c r="O26" i="68"/>
  <c r="M28" i="68"/>
  <c r="N28" i="68"/>
  <c r="AA28" i="68"/>
  <c r="AB28" i="68"/>
  <c r="AD28" i="68"/>
  <c r="AA30" i="68"/>
  <c r="AC30" i="68"/>
  <c r="AE31" i="68"/>
  <c r="M33" i="68"/>
  <c r="N33" i="68"/>
  <c r="AA33" i="68"/>
  <c r="AB33" i="68"/>
  <c r="AD33" i="68"/>
  <c r="O34" i="68"/>
  <c r="AC34" i="68"/>
  <c r="M35" i="68"/>
  <c r="N35" i="68"/>
  <c r="O35" i="68"/>
  <c r="Q35" i="68"/>
  <c r="AA35" i="68"/>
  <c r="AB35" i="68"/>
  <c r="AE35" i="68"/>
  <c r="M36" i="68"/>
  <c r="P36" i="68"/>
  <c r="AD36" i="68"/>
  <c r="M37" i="68"/>
  <c r="AD37" i="68"/>
  <c r="M38" i="68"/>
  <c r="N38" i="68"/>
  <c r="O38" i="68"/>
  <c r="AA38" i="68"/>
  <c r="AB38" i="68"/>
  <c r="AC38" i="68"/>
  <c r="O39" i="68"/>
  <c r="O40" i="68"/>
  <c r="P40" i="68"/>
  <c r="AA40" i="68"/>
  <c r="AB40" i="68"/>
  <c r="AC40" i="68"/>
  <c r="AD40" i="68"/>
  <c r="O41" i="68"/>
  <c r="P41" i="68"/>
  <c r="AC41" i="68"/>
  <c r="AD41" i="68"/>
  <c r="AE41" i="68"/>
  <c r="M42" i="68"/>
  <c r="N42" i="68"/>
  <c r="O42" i="68"/>
  <c r="P42" i="68"/>
  <c r="Q42" i="68"/>
  <c r="AB42" i="68"/>
  <c r="AC42" i="68"/>
  <c r="AD42" i="68"/>
  <c r="AE42" i="68"/>
  <c r="M43" i="68"/>
  <c r="N43" i="68"/>
  <c r="Q43" i="68"/>
  <c r="AA43" i="68"/>
  <c r="AB43" i="68"/>
  <c r="AE43" i="68"/>
  <c r="M44" i="68"/>
  <c r="P44" i="68"/>
  <c r="Q44" i="68"/>
  <c r="AA44" i="68"/>
  <c r="AD44" i="68"/>
  <c r="AE44" i="68"/>
  <c r="M45" i="68"/>
  <c r="N45" i="68"/>
  <c r="O45" i="68"/>
  <c r="P45" i="68"/>
  <c r="AA45" i="68"/>
  <c r="AB45" i="68"/>
  <c r="AC45" i="68"/>
  <c r="AD45" i="68"/>
  <c r="N46" i="68"/>
  <c r="O46" i="68"/>
  <c r="AB46" i="68"/>
  <c r="AC46" i="68"/>
  <c r="AD46" i="68"/>
  <c r="M47" i="68"/>
  <c r="N47" i="68"/>
  <c r="P47" i="68"/>
  <c r="Q47" i="68"/>
  <c r="AA47" i="68"/>
  <c r="AB47" i="68"/>
  <c r="AD47" i="68"/>
  <c r="AE47" i="68"/>
  <c r="M48" i="68"/>
  <c r="P48" i="68"/>
  <c r="Q48" i="68"/>
  <c r="AA48" i="68"/>
  <c r="AD48" i="68"/>
  <c r="AE48" i="68"/>
  <c r="M49" i="68"/>
  <c r="O49" i="68"/>
  <c r="P49" i="68"/>
  <c r="Q49" i="68"/>
  <c r="AC49" i="68"/>
  <c r="AD49" i="68"/>
  <c r="AE49" i="68"/>
  <c r="M50" i="68"/>
  <c r="N50" i="68"/>
  <c r="O50" i="68"/>
  <c r="AA50" i="68"/>
  <c r="AB50" i="68"/>
  <c r="AC50" i="68"/>
  <c r="M51" i="68"/>
  <c r="N51" i="68"/>
  <c r="Q51" i="68"/>
  <c r="AA51" i="68"/>
  <c r="AB51" i="68"/>
  <c r="AC51" i="68"/>
  <c r="AE51" i="68"/>
  <c r="M52" i="68"/>
  <c r="N52" i="68"/>
  <c r="P52" i="68"/>
  <c r="Q52" i="68"/>
  <c r="AA52" i="68"/>
  <c r="AB52" i="68"/>
  <c r="AD52" i="68"/>
  <c r="AE52" i="68"/>
  <c r="O53" i="68"/>
  <c r="P53" i="68"/>
  <c r="AC53" i="68"/>
  <c r="AD53" i="68"/>
  <c r="AE53" i="68"/>
  <c r="M54" i="68"/>
  <c r="N54" i="68"/>
  <c r="P54" i="68"/>
  <c r="AB54" i="68"/>
  <c r="AD54" i="68"/>
  <c r="AE54" i="68"/>
  <c r="M55" i="68"/>
  <c r="N55" i="68"/>
  <c r="Q55" i="68"/>
  <c r="AA55" i="68"/>
  <c r="AB55" i="68"/>
  <c r="AE55" i="68"/>
  <c r="M56" i="68"/>
  <c r="P56" i="68"/>
  <c r="AA56" i="68"/>
  <c r="AD56" i="68"/>
  <c r="AE56" i="68"/>
  <c r="M57" i="68"/>
  <c r="N57" i="68"/>
  <c r="O57" i="68"/>
  <c r="P57" i="68"/>
  <c r="AA57" i="68"/>
  <c r="AB57" i="68"/>
  <c r="AC57" i="68"/>
  <c r="AD57" i="68"/>
  <c r="M58" i="68"/>
  <c r="N58" i="68"/>
  <c r="O58" i="68"/>
  <c r="AB58" i="68"/>
  <c r="AC58" i="68"/>
  <c r="AD58" i="68"/>
  <c r="M59" i="68"/>
  <c r="N59" i="68"/>
  <c r="O59" i="68"/>
  <c r="Q59" i="68"/>
  <c r="AA59" i="68"/>
  <c r="AB59" i="68"/>
  <c r="AC59" i="68"/>
  <c r="AE59" i="68"/>
  <c r="M60" i="68"/>
  <c r="P60" i="68"/>
  <c r="Q60" i="68"/>
  <c r="AA60" i="68"/>
  <c r="AC60" i="68"/>
  <c r="AD60" i="68"/>
  <c r="AE60" i="68"/>
  <c r="M61" i="68"/>
  <c r="O61" i="68"/>
  <c r="Q61" i="68"/>
  <c r="AC61" i="68"/>
  <c r="AE61" i="68"/>
  <c r="M62" i="68"/>
  <c r="N62" i="68"/>
  <c r="O62" i="68"/>
  <c r="AA62" i="68"/>
  <c r="AB62" i="68"/>
  <c r="AC62" i="68"/>
  <c r="M63" i="68"/>
  <c r="N63" i="68"/>
  <c r="Q63" i="68"/>
  <c r="AA63" i="68"/>
  <c r="AB63" i="68"/>
  <c r="AC63" i="68"/>
  <c r="AE63" i="68"/>
  <c r="M64" i="68"/>
  <c r="N64" i="68"/>
  <c r="O64" i="68"/>
  <c r="P64" i="68"/>
  <c r="Q64" i="68"/>
  <c r="AA64" i="68"/>
  <c r="AB64" i="68"/>
  <c r="AD64" i="68"/>
  <c r="AE64" i="68"/>
  <c r="O65" i="68"/>
  <c r="P65" i="68"/>
  <c r="AC65" i="68"/>
  <c r="AD65" i="68"/>
  <c r="AE65" i="68"/>
  <c r="M66" i="68"/>
  <c r="N66" i="68"/>
  <c r="O66" i="68"/>
  <c r="P66" i="68"/>
  <c r="Q66" i="68"/>
  <c r="AB66" i="68"/>
  <c r="AC66" i="68"/>
  <c r="AD66" i="68"/>
  <c r="AE66" i="68"/>
  <c r="M67" i="68"/>
  <c r="N67" i="68"/>
  <c r="Q67" i="68"/>
  <c r="AA67" i="68"/>
  <c r="AB67" i="68"/>
  <c r="AE67" i="68"/>
  <c r="M68" i="68"/>
  <c r="P68" i="68"/>
  <c r="Q68" i="68"/>
  <c r="AA68" i="68"/>
  <c r="AD68" i="68"/>
  <c r="AE68" i="68"/>
  <c r="M69" i="68"/>
  <c r="N69" i="68"/>
  <c r="O69" i="68"/>
  <c r="P69" i="68"/>
  <c r="AA69" i="68"/>
  <c r="AB69" i="68"/>
  <c r="AC69" i="68"/>
  <c r="AD69" i="68"/>
  <c r="N70" i="68"/>
  <c r="O70" i="68"/>
  <c r="AA70" i="68"/>
  <c r="AB70" i="68"/>
  <c r="AC70" i="68"/>
  <c r="AD70" i="68"/>
  <c r="M71" i="68"/>
  <c r="N71" i="68"/>
  <c r="O71" i="68"/>
  <c r="P71" i="68"/>
  <c r="Q71" i="68"/>
  <c r="AA71" i="68"/>
  <c r="AB71" i="68"/>
  <c r="AC71" i="68"/>
  <c r="AD71" i="68"/>
  <c r="AE71" i="68"/>
  <c r="M72" i="68"/>
  <c r="P72" i="68"/>
  <c r="Q72" i="68"/>
  <c r="AA72" i="68"/>
  <c r="AD72" i="68"/>
  <c r="AE72" i="68"/>
  <c r="M73" i="68"/>
  <c r="O73" i="68"/>
  <c r="P73" i="68"/>
  <c r="Q73" i="68"/>
  <c r="AC73" i="68"/>
  <c r="AD73" i="68"/>
  <c r="AE73" i="68"/>
  <c r="M74" i="68"/>
  <c r="N74" i="68"/>
  <c r="O74" i="68"/>
  <c r="AA74" i="68"/>
  <c r="AB74" i="68"/>
  <c r="AC74" i="68"/>
  <c r="M75" i="68"/>
  <c r="N75" i="68"/>
  <c r="Q75" i="68"/>
  <c r="AA75" i="68"/>
  <c r="AB75" i="68"/>
  <c r="AC75" i="68"/>
  <c r="AE75" i="68"/>
  <c r="M76" i="68"/>
  <c r="N76" i="68"/>
  <c r="O76" i="68"/>
  <c r="P76" i="68"/>
  <c r="Q76" i="68"/>
  <c r="AA76" i="68"/>
  <c r="AB76" i="68"/>
  <c r="AC76" i="68"/>
  <c r="AD76" i="68"/>
  <c r="AE76" i="68"/>
  <c r="O77" i="68"/>
  <c r="P77" i="68"/>
  <c r="AC77" i="68"/>
  <c r="AD77" i="68"/>
  <c r="AE77" i="68"/>
  <c r="M78" i="68"/>
  <c r="N78" i="68"/>
  <c r="O78" i="68"/>
  <c r="P78" i="68"/>
  <c r="Q78" i="68"/>
  <c r="AB78" i="68"/>
  <c r="AC78" i="68"/>
  <c r="AD78" i="68"/>
  <c r="AE78" i="68"/>
  <c r="M79" i="68"/>
  <c r="N79" i="68"/>
  <c r="Q79" i="68"/>
  <c r="AA79" i="68"/>
  <c r="AB79" i="68"/>
  <c r="AD79" i="68"/>
  <c r="AE79" i="68"/>
  <c r="M80" i="68"/>
  <c r="P80" i="68"/>
  <c r="Q80" i="68"/>
  <c r="AA80" i="68"/>
  <c r="AD80" i="68"/>
  <c r="AE80" i="68"/>
  <c r="M81" i="68"/>
  <c r="N81" i="68"/>
  <c r="O81" i="68"/>
  <c r="P81" i="68"/>
  <c r="AA81" i="68"/>
  <c r="AB81" i="68"/>
  <c r="AC81" i="68"/>
  <c r="AD81" i="68"/>
  <c r="N82" i="68"/>
  <c r="O82" i="68"/>
  <c r="AB82" i="68"/>
  <c r="AC82" i="68"/>
  <c r="AD82" i="68"/>
  <c r="M83" i="68"/>
  <c r="N83" i="68"/>
  <c r="O83" i="68"/>
  <c r="P83" i="68"/>
  <c r="Q83" i="68"/>
  <c r="AA83" i="68"/>
  <c r="AB83" i="68"/>
  <c r="AC83" i="68"/>
  <c r="AD83" i="68"/>
  <c r="AE83" i="68"/>
  <c r="M84" i="68"/>
  <c r="P84" i="68"/>
  <c r="Q84" i="68"/>
  <c r="AA84" i="68"/>
  <c r="AD84" i="68"/>
  <c r="AE84" i="68"/>
  <c r="M85" i="68"/>
  <c r="O85" i="68"/>
  <c r="P85" i="68"/>
  <c r="Q85" i="68"/>
  <c r="AC85" i="68"/>
  <c r="AD85" i="68"/>
  <c r="AE85" i="68"/>
  <c r="M86" i="68"/>
  <c r="N86" i="68"/>
  <c r="O86" i="68"/>
  <c r="AA86" i="68"/>
  <c r="AB86" i="68"/>
  <c r="AC86" i="68"/>
  <c r="M87" i="68"/>
  <c r="N87" i="68"/>
  <c r="Q87" i="68"/>
  <c r="AA87" i="68"/>
  <c r="AB87" i="68"/>
  <c r="AE87" i="68"/>
  <c r="M88" i="68"/>
  <c r="N88" i="68"/>
  <c r="O88" i="68"/>
  <c r="P88" i="68"/>
  <c r="Q88" i="68"/>
  <c r="AA88" i="68"/>
  <c r="AB88" i="68"/>
  <c r="AC88" i="68"/>
  <c r="AD88" i="68"/>
  <c r="AE88" i="68"/>
  <c r="O89" i="68"/>
  <c r="P89" i="68"/>
  <c r="AC89" i="68"/>
  <c r="AD89" i="68"/>
  <c r="AE89" i="68"/>
  <c r="M90" i="68"/>
  <c r="N90" i="68"/>
  <c r="O90" i="68"/>
  <c r="P90" i="68"/>
  <c r="Q90" i="68"/>
  <c r="AB90" i="68"/>
  <c r="AC90" i="68"/>
  <c r="AD90" i="68"/>
  <c r="AE90" i="68"/>
  <c r="M91" i="68"/>
  <c r="N91" i="68"/>
  <c r="Q91" i="68"/>
  <c r="M92" i="68"/>
  <c r="P92" i="68"/>
  <c r="Q92" i="68"/>
  <c r="M93" i="68"/>
  <c r="N93" i="68"/>
  <c r="O93" i="68"/>
  <c r="P93" i="68"/>
  <c r="N94" i="68"/>
  <c r="O94" i="68"/>
  <c r="M95" i="68"/>
  <c r="N95" i="68"/>
  <c r="O95" i="68"/>
  <c r="P95" i="68"/>
  <c r="Q95" i="68"/>
  <c r="M96" i="68"/>
  <c r="P96" i="68"/>
  <c r="Q96" i="68"/>
  <c r="O97" i="68"/>
  <c r="P97" i="68"/>
  <c r="Q97" i="68"/>
  <c r="M98" i="68"/>
  <c r="N98" i="68"/>
  <c r="O98" i="68"/>
  <c r="M99" i="68"/>
  <c r="N99" i="68"/>
  <c r="Q99" i="68"/>
  <c r="M100" i="68"/>
  <c r="N100" i="68"/>
  <c r="O100" i="68"/>
  <c r="P100" i="68"/>
  <c r="Q100" i="68"/>
  <c r="O101" i="68"/>
  <c r="P101" i="68"/>
  <c r="N102" i="68"/>
  <c r="O102" i="68"/>
  <c r="P102" i="68"/>
  <c r="Q102" i="68"/>
  <c r="M103" i="68"/>
  <c r="N103" i="68"/>
  <c r="Q103" i="68"/>
  <c r="M104" i="68"/>
  <c r="P104" i="68"/>
  <c r="Q104" i="68"/>
  <c r="M105" i="68"/>
  <c r="N105" i="68"/>
  <c r="O105" i="68"/>
  <c r="P105" i="68"/>
  <c r="N106" i="68"/>
  <c r="O106" i="68"/>
  <c r="M107" i="68"/>
  <c r="N107" i="68"/>
  <c r="O107" i="68"/>
  <c r="P107" i="68"/>
  <c r="Q107" i="68"/>
  <c r="M108" i="68"/>
  <c r="P108" i="68"/>
  <c r="Q108" i="68"/>
  <c r="O109" i="68"/>
  <c r="P109" i="68"/>
  <c r="Q109" i="68"/>
  <c r="M110" i="68"/>
  <c r="N110" i="68"/>
  <c r="O110" i="68"/>
  <c r="M111" i="68"/>
  <c r="N111" i="68"/>
  <c r="P111" i="68"/>
  <c r="Q111" i="68"/>
  <c r="M112" i="68"/>
  <c r="N112" i="68"/>
  <c r="O112" i="68"/>
  <c r="P112" i="68"/>
  <c r="Q112" i="68"/>
  <c r="O113" i="68"/>
  <c r="P113" i="68"/>
  <c r="N114" i="68"/>
  <c r="O114" i="68"/>
  <c r="P114" i="68"/>
  <c r="Q114" i="68"/>
  <c r="M115" i="68"/>
  <c r="N115" i="68"/>
  <c r="Q115" i="68"/>
  <c r="M116" i="68"/>
  <c r="P116" i="68"/>
  <c r="Q116" i="68"/>
  <c r="M117" i="68"/>
  <c r="N117" i="68"/>
  <c r="O117" i="68"/>
  <c r="P117" i="68"/>
  <c r="N118" i="68"/>
  <c r="O118" i="68"/>
  <c r="M119" i="68"/>
  <c r="N119" i="68"/>
  <c r="O119" i="68"/>
  <c r="P119" i="68"/>
  <c r="Q119" i="68"/>
  <c r="M120" i="68"/>
  <c r="P120" i="68"/>
  <c r="Q120" i="68"/>
  <c r="O121" i="68"/>
  <c r="P121" i="68"/>
  <c r="Q121" i="68"/>
  <c r="M122" i="68"/>
  <c r="N122" i="68"/>
  <c r="O122" i="68"/>
  <c r="M123" i="68"/>
  <c r="N123" i="68"/>
  <c r="Q123" i="68"/>
  <c r="M124" i="68"/>
  <c r="N124" i="68"/>
  <c r="O124" i="68"/>
  <c r="P124" i="68"/>
  <c r="Q124" i="68"/>
  <c r="N125" i="68"/>
  <c r="O125" i="68"/>
  <c r="P125" i="68"/>
  <c r="N126" i="68"/>
  <c r="O126" i="68"/>
  <c r="P126" i="68"/>
  <c r="Q126" i="68"/>
  <c r="M127" i="68"/>
  <c r="N127" i="68"/>
  <c r="Q127" i="68"/>
  <c r="M128" i="68"/>
  <c r="P128" i="68"/>
  <c r="Q128" i="68"/>
  <c r="M129" i="68"/>
  <c r="N129" i="68"/>
  <c r="O129" i="68"/>
  <c r="P129" i="68"/>
  <c r="N130" i="68"/>
  <c r="O130" i="68"/>
  <c r="M131" i="68"/>
  <c r="N131" i="68"/>
  <c r="O131" i="68"/>
  <c r="P131" i="68"/>
  <c r="Q131" i="68"/>
  <c r="M132" i="68"/>
  <c r="P132" i="68"/>
  <c r="Q132" i="68"/>
  <c r="O133" i="68"/>
  <c r="P133" i="68"/>
  <c r="Q133" i="68"/>
  <c r="M134" i="68"/>
  <c r="N134" i="68"/>
  <c r="O134" i="68"/>
  <c r="M135" i="68"/>
  <c r="N135" i="68"/>
  <c r="Q135" i="68"/>
  <c r="M136" i="68"/>
  <c r="N136" i="68"/>
  <c r="O136" i="68"/>
  <c r="P136" i="68"/>
  <c r="Q136" i="68"/>
  <c r="O137" i="68"/>
  <c r="P137" i="68"/>
  <c r="N138" i="68"/>
  <c r="O138" i="68"/>
  <c r="P138" i="68"/>
  <c r="Q138" i="68"/>
  <c r="M139" i="68"/>
  <c r="N139" i="68"/>
  <c r="P139" i="68"/>
  <c r="Q139" i="68"/>
  <c r="M140" i="68"/>
  <c r="O140" i="68"/>
  <c r="P140" i="68"/>
  <c r="Q140" i="68"/>
  <c r="M141" i="68"/>
  <c r="N141" i="68"/>
  <c r="O141" i="68"/>
  <c r="P141" i="68"/>
  <c r="N142" i="68"/>
  <c r="O142" i="68"/>
  <c r="M143" i="68"/>
  <c r="N143" i="68"/>
  <c r="O143" i="68"/>
  <c r="P143" i="68"/>
  <c r="Q143" i="68"/>
  <c r="M144" i="68"/>
  <c r="P144" i="68"/>
  <c r="Q144" i="68"/>
  <c r="O145" i="68"/>
  <c r="P145" i="68"/>
  <c r="Q145" i="68"/>
  <c r="M146" i="68"/>
  <c r="N146" i="68"/>
  <c r="O146" i="68"/>
  <c r="M147" i="68"/>
  <c r="N147" i="68"/>
  <c r="Q147" i="68"/>
  <c r="M148" i="68"/>
  <c r="N148" i="68"/>
  <c r="O148" i="68"/>
  <c r="P148" i="68"/>
  <c r="Q148" i="68"/>
  <c r="O149" i="68"/>
  <c r="P149" i="68"/>
  <c r="N150" i="68"/>
  <c r="O150" i="68"/>
  <c r="P150" i="68"/>
  <c r="Q150" i="68"/>
  <c r="M151" i="68"/>
  <c r="N151" i="68"/>
  <c r="Q151" i="68"/>
  <c r="M152" i="68"/>
  <c r="P152" i="68"/>
  <c r="Q152" i="68"/>
  <c r="M153" i="68"/>
  <c r="N153" i="68"/>
  <c r="O153" i="68"/>
  <c r="P153" i="68"/>
  <c r="N154" i="68"/>
  <c r="O154" i="68"/>
  <c r="M155" i="68"/>
  <c r="N155" i="68"/>
  <c r="O155" i="68"/>
  <c r="P155" i="68"/>
  <c r="Q155" i="68"/>
  <c r="M156" i="68"/>
  <c r="P156" i="68"/>
  <c r="Q156" i="68"/>
  <c r="O157" i="68"/>
  <c r="P157" i="68"/>
  <c r="Q157" i="68"/>
  <c r="M158" i="68"/>
  <c r="N158" i="68"/>
  <c r="O158" i="68"/>
  <c r="M159" i="68"/>
  <c r="N159" i="68"/>
  <c r="Q159" i="68"/>
  <c r="M160" i="68"/>
  <c r="N160" i="68"/>
  <c r="O160" i="68"/>
  <c r="P160" i="68"/>
  <c r="Q160" i="68"/>
  <c r="O161" i="68"/>
  <c r="P161" i="68"/>
  <c r="N162" i="68"/>
  <c r="O162" i="68"/>
  <c r="P162" i="68"/>
  <c r="Q162" i="68"/>
  <c r="M163" i="68"/>
  <c r="N163" i="68"/>
  <c r="Q163" i="68"/>
  <c r="M164" i="68"/>
  <c r="P164" i="68"/>
  <c r="Q164" i="68"/>
  <c r="M165" i="68"/>
  <c r="N165" i="68"/>
  <c r="O165" i="68"/>
  <c r="P165" i="68"/>
  <c r="N166" i="68"/>
  <c r="O166" i="68"/>
  <c r="M167" i="68"/>
  <c r="N167" i="68"/>
  <c r="O167" i="68"/>
  <c r="P167" i="68"/>
  <c r="Q167" i="68"/>
  <c r="M168" i="68"/>
  <c r="P168" i="68"/>
  <c r="Q168" i="68"/>
  <c r="N169" i="68"/>
  <c r="O169" i="68"/>
  <c r="P169" i="68"/>
  <c r="Q169" i="68"/>
  <c r="M170" i="68"/>
  <c r="N170" i="68"/>
  <c r="O170" i="68"/>
  <c r="Q170" i="68"/>
  <c r="M171" i="68"/>
  <c r="N171" i="68"/>
  <c r="Q171" i="68"/>
  <c r="M172" i="68"/>
  <c r="N172" i="68"/>
  <c r="O172" i="68"/>
  <c r="P172" i="68"/>
  <c r="Q172" i="68"/>
  <c r="O173" i="68"/>
  <c r="P173" i="68"/>
  <c r="N174" i="68"/>
  <c r="O174" i="68"/>
  <c r="P174" i="68"/>
  <c r="Q174" i="68"/>
  <c r="M175" i="68"/>
  <c r="N175" i="68"/>
  <c r="P175" i="68"/>
  <c r="Q175" i="68"/>
  <c r="M176" i="68"/>
  <c r="P176" i="68"/>
  <c r="Q176" i="68"/>
  <c r="M177" i="68"/>
  <c r="N177" i="68"/>
  <c r="O177" i="68"/>
  <c r="P177" i="68"/>
  <c r="M178" i="68"/>
  <c r="N178" i="68"/>
  <c r="O178" i="68"/>
  <c r="M179" i="68"/>
  <c r="N179" i="68"/>
  <c r="O179" i="68"/>
  <c r="P179" i="68"/>
  <c r="Q179" i="68"/>
  <c r="M180" i="68"/>
  <c r="O180" i="68"/>
  <c r="P180" i="68"/>
  <c r="Q180" i="68"/>
  <c r="O181" i="68"/>
  <c r="P181" i="68"/>
  <c r="Q181" i="68"/>
  <c r="M182" i="68"/>
  <c r="N182" i="68"/>
  <c r="O182" i="68"/>
  <c r="Q182" i="68"/>
  <c r="M183" i="68"/>
  <c r="N183" i="68"/>
  <c r="Q183" i="68"/>
  <c r="M184" i="68"/>
  <c r="N184" i="68"/>
  <c r="O184" i="68"/>
  <c r="P184" i="68"/>
  <c r="Q184" i="68"/>
  <c r="N185" i="68"/>
  <c r="O185" i="68"/>
  <c r="P185" i="68"/>
  <c r="N186" i="68"/>
  <c r="O186" i="68"/>
  <c r="P186" i="68"/>
  <c r="Q186" i="68"/>
  <c r="M187" i="68"/>
  <c r="N187" i="68"/>
  <c r="P187" i="68"/>
  <c r="Q187" i="68"/>
  <c r="M188" i="68"/>
  <c r="P188" i="68"/>
  <c r="Q188" i="68"/>
  <c r="M189" i="68"/>
  <c r="N189" i="68"/>
  <c r="O189" i="68"/>
  <c r="P189" i="68"/>
  <c r="M190" i="68"/>
  <c r="N190" i="68"/>
  <c r="O190" i="68"/>
  <c r="M191" i="68"/>
  <c r="N191" i="68"/>
  <c r="O191" i="68"/>
  <c r="P191" i="68"/>
  <c r="Q191" i="68"/>
  <c r="M192" i="68"/>
  <c r="O192" i="68"/>
  <c r="P192" i="68"/>
  <c r="Q192" i="68"/>
  <c r="O193" i="68"/>
  <c r="P193" i="68"/>
  <c r="Q193" i="68"/>
  <c r="M194" i="68"/>
  <c r="N194" i="68"/>
  <c r="O194" i="68"/>
  <c r="Q194" i="68"/>
  <c r="M195" i="68"/>
  <c r="N195" i="68"/>
  <c r="Q195" i="68"/>
  <c r="M196" i="68"/>
  <c r="N196" i="68"/>
  <c r="O196" i="68"/>
  <c r="P196" i="68"/>
  <c r="Q196" i="68"/>
  <c r="N197" i="68"/>
  <c r="O197" i="68"/>
  <c r="P197" i="68"/>
  <c r="M198" i="68"/>
  <c r="N198" i="68"/>
  <c r="O198" i="68"/>
  <c r="P198" i="68"/>
  <c r="Q198" i="68"/>
  <c r="M199" i="68"/>
  <c r="N199" i="68"/>
  <c r="P199" i="68"/>
  <c r="Q199" i="68"/>
  <c r="M200" i="68"/>
  <c r="P200" i="68"/>
  <c r="Q200" i="68"/>
  <c r="M201" i="68"/>
  <c r="N201" i="68"/>
  <c r="O201" i="68"/>
  <c r="P201" i="68"/>
  <c r="M202" i="68"/>
  <c r="N202" i="68"/>
  <c r="O202" i="68"/>
  <c r="M203" i="68"/>
  <c r="N203" i="68"/>
  <c r="O203" i="68"/>
  <c r="P203" i="68"/>
  <c r="Q203" i="68"/>
  <c r="M204" i="68"/>
  <c r="O204" i="68"/>
  <c r="P204" i="68"/>
  <c r="Q204" i="68"/>
  <c r="O205" i="68"/>
  <c r="P205" i="68"/>
  <c r="Q205" i="68"/>
  <c r="M206" i="68"/>
  <c r="N206" i="68"/>
  <c r="O206" i="68"/>
  <c r="Q206" i="68"/>
  <c r="M207" i="68"/>
  <c r="N207" i="68"/>
  <c r="Q207" i="68"/>
  <c r="M208" i="68"/>
  <c r="N208" i="68"/>
  <c r="O208" i="68"/>
  <c r="P208" i="68"/>
  <c r="Q208" i="68"/>
  <c r="N209" i="68"/>
  <c r="O209" i="68"/>
  <c r="P209" i="68"/>
  <c r="N210" i="68"/>
  <c r="O210" i="68"/>
  <c r="P210" i="68"/>
  <c r="Q210" i="68"/>
  <c r="M211" i="68"/>
  <c r="N211" i="68"/>
  <c r="P211" i="68"/>
  <c r="Q211" i="68"/>
  <c r="M212" i="68"/>
  <c r="P212" i="68"/>
  <c r="Q212" i="68"/>
  <c r="M213" i="68"/>
  <c r="N213" i="68"/>
  <c r="O213" i="68"/>
  <c r="P213" i="68"/>
  <c r="M214" i="68"/>
  <c r="N214" i="68"/>
  <c r="O214" i="68"/>
  <c r="M215" i="68"/>
  <c r="N215" i="68"/>
  <c r="O215" i="68"/>
  <c r="P215" i="68"/>
  <c r="Q215" i="68"/>
  <c r="M216" i="68"/>
  <c r="O216" i="68"/>
  <c r="P216" i="68"/>
  <c r="Q216" i="68"/>
  <c r="O217" i="68"/>
  <c r="P217" i="68"/>
  <c r="Q217" i="68"/>
  <c r="M218" i="68"/>
  <c r="N218" i="68"/>
  <c r="O218" i="68"/>
  <c r="Q218" i="68"/>
  <c r="M219" i="68"/>
  <c r="N219" i="68"/>
  <c r="Q219" i="68"/>
  <c r="M220" i="68"/>
  <c r="N220" i="68"/>
  <c r="O220" i="68"/>
  <c r="P220" i="68"/>
  <c r="Q220" i="68"/>
  <c r="N221" i="68"/>
  <c r="O221" i="68"/>
  <c r="P221" i="68"/>
  <c r="N222" i="68"/>
  <c r="O222" i="68"/>
  <c r="P222" i="68"/>
  <c r="Q222" i="68"/>
  <c r="M223" i="68"/>
  <c r="N223" i="68"/>
  <c r="P223" i="68"/>
  <c r="Q223" i="68"/>
  <c r="M224" i="68"/>
  <c r="P224" i="68"/>
  <c r="Q224" i="68"/>
  <c r="M225" i="68"/>
  <c r="N225" i="68"/>
  <c r="O225" i="68"/>
  <c r="P225" i="68"/>
  <c r="M226" i="68"/>
  <c r="N226" i="68"/>
  <c r="O226" i="68"/>
  <c r="P226" i="68"/>
  <c r="Q226" i="68"/>
  <c r="M227" i="68"/>
  <c r="N227" i="68"/>
  <c r="O227" i="68"/>
  <c r="P227" i="68"/>
  <c r="Q227" i="68"/>
  <c r="M228" i="68"/>
  <c r="N228" i="68"/>
  <c r="O228" i="68"/>
  <c r="P228" i="68"/>
  <c r="Q228" i="68"/>
  <c r="M229" i="68"/>
  <c r="N229" i="68"/>
  <c r="O229" i="68"/>
  <c r="P229" i="68"/>
  <c r="Q229" i="68"/>
  <c r="M230" i="68"/>
  <c r="N230" i="68"/>
  <c r="O230" i="68"/>
  <c r="P230" i="68"/>
  <c r="Q230" i="68"/>
  <c r="M231" i="68"/>
  <c r="N231" i="68"/>
  <c r="O231" i="68"/>
  <c r="P231" i="68"/>
  <c r="Q231" i="68"/>
  <c r="M232" i="68"/>
  <c r="N232" i="68"/>
  <c r="O232" i="68"/>
  <c r="P232" i="68"/>
  <c r="Q232" i="68"/>
  <c r="M233" i="68"/>
  <c r="N233" i="68"/>
  <c r="O233" i="68"/>
  <c r="P233" i="68"/>
  <c r="Q233" i="68"/>
  <c r="M234" i="68"/>
  <c r="N234" i="68"/>
  <c r="O234" i="68"/>
  <c r="P234" i="68"/>
  <c r="Q234" i="68"/>
  <c r="M235" i="68"/>
  <c r="N235" i="68"/>
  <c r="O235" i="68"/>
  <c r="P235" i="68"/>
  <c r="Q235" i="68"/>
  <c r="M236" i="68"/>
  <c r="N236" i="68"/>
  <c r="O236" i="68"/>
  <c r="P236" i="68"/>
  <c r="Q236" i="68"/>
  <c r="M237" i="68"/>
  <c r="N237" i="68"/>
  <c r="O237" i="68"/>
  <c r="P237" i="68"/>
  <c r="Q237" i="68"/>
  <c r="M238" i="68"/>
  <c r="N238" i="68"/>
  <c r="O238" i="68"/>
  <c r="P238" i="68"/>
  <c r="Q238" i="68"/>
  <c r="M239" i="68"/>
  <c r="N239" i="68"/>
  <c r="O239" i="68"/>
  <c r="P239" i="68"/>
  <c r="Q239" i="68"/>
  <c r="M240" i="68"/>
  <c r="N240" i="68"/>
  <c r="O240" i="68"/>
  <c r="P240" i="68"/>
  <c r="Q240" i="68"/>
  <c r="M241" i="68"/>
  <c r="N241" i="68"/>
  <c r="O241" i="68"/>
  <c r="P241" i="68"/>
  <c r="Q241" i="68"/>
  <c r="M242" i="68"/>
  <c r="N242" i="68"/>
  <c r="O242" i="68"/>
  <c r="P242" i="68"/>
  <c r="Q242" i="68"/>
  <c r="M243" i="68"/>
  <c r="N243" i="68"/>
  <c r="O243" i="68"/>
  <c r="P243" i="68"/>
  <c r="Q243" i="68"/>
  <c r="M244" i="68"/>
  <c r="N244" i="68"/>
  <c r="O244" i="68"/>
  <c r="P244" i="68"/>
  <c r="Q244" i="68"/>
  <c r="M245" i="68"/>
  <c r="N245" i="68"/>
  <c r="O245" i="68"/>
  <c r="P245" i="68"/>
  <c r="Q245" i="68"/>
  <c r="M246" i="68"/>
  <c r="N246" i="68"/>
  <c r="O246" i="68"/>
  <c r="P246" i="68"/>
  <c r="Q246" i="68"/>
  <c r="M247" i="68"/>
  <c r="N247" i="68"/>
  <c r="O247" i="68"/>
  <c r="P247" i="68"/>
  <c r="Q247" i="68"/>
  <c r="M248" i="68"/>
  <c r="N248" i="68"/>
  <c r="O248" i="68"/>
  <c r="P248" i="68"/>
  <c r="Q248" i="68"/>
  <c r="M249" i="68"/>
  <c r="N249" i="68"/>
  <c r="O249" i="68"/>
  <c r="P249" i="68"/>
  <c r="Q249" i="68"/>
  <c r="M250" i="68"/>
  <c r="N250" i="68"/>
  <c r="O250" i="68"/>
  <c r="P250" i="68"/>
  <c r="Q250" i="68"/>
  <c r="M251" i="68"/>
  <c r="N251" i="68"/>
  <c r="O251" i="68"/>
  <c r="P251" i="68"/>
  <c r="Q251" i="68"/>
  <c r="M252" i="68"/>
  <c r="N252" i="68"/>
  <c r="O252" i="68"/>
  <c r="P252" i="68"/>
  <c r="Q252" i="68"/>
  <c r="M253" i="68"/>
  <c r="N253" i="68"/>
  <c r="O253" i="68"/>
  <c r="P253" i="68"/>
  <c r="Q253" i="68"/>
  <c r="M254" i="68"/>
  <c r="N254" i="68"/>
  <c r="O254" i="68"/>
  <c r="P254" i="68"/>
  <c r="Q254" i="68"/>
  <c r="M255" i="68"/>
  <c r="N255" i="68"/>
  <c r="O255" i="68"/>
  <c r="P255" i="68"/>
  <c r="Q255" i="68"/>
  <c r="M256" i="68"/>
  <c r="N256" i="68"/>
  <c r="O256" i="68"/>
  <c r="P256" i="68"/>
  <c r="Q256" i="68"/>
  <c r="M257" i="68"/>
  <c r="N257" i="68"/>
  <c r="O257" i="68"/>
  <c r="P257" i="68"/>
  <c r="Q257" i="68"/>
  <c r="M258" i="68"/>
  <c r="N258" i="68"/>
  <c r="O258" i="68"/>
  <c r="P258" i="68"/>
  <c r="Q258" i="68"/>
  <c r="M259" i="68"/>
  <c r="N259" i="68"/>
  <c r="O259" i="68"/>
  <c r="P259" i="68"/>
  <c r="Q259" i="68"/>
  <c r="M260" i="68"/>
  <c r="N260" i="68"/>
  <c r="O260" i="68"/>
  <c r="P260" i="68"/>
  <c r="Q260" i="68"/>
  <c r="M261" i="68"/>
  <c r="N261" i="68"/>
  <c r="O261" i="68"/>
  <c r="P261" i="68"/>
  <c r="Q261" i="68"/>
  <c r="M262" i="68"/>
  <c r="N262" i="68"/>
  <c r="O262" i="68"/>
  <c r="P262" i="68"/>
  <c r="Q262" i="68"/>
  <c r="M263" i="68"/>
  <c r="N263" i="68"/>
  <c r="O263" i="68"/>
  <c r="P263" i="68"/>
  <c r="Q263" i="68"/>
  <c r="M264" i="68"/>
  <c r="N264" i="68"/>
  <c r="O264" i="68"/>
  <c r="P264" i="68"/>
  <c r="Q264" i="68"/>
  <c r="M265" i="68"/>
  <c r="N265" i="68"/>
  <c r="O265" i="68"/>
  <c r="P265" i="68"/>
  <c r="Q265" i="68"/>
  <c r="M266" i="68"/>
  <c r="N266" i="68"/>
  <c r="O266" i="68"/>
  <c r="P266" i="68"/>
  <c r="Q266" i="68"/>
  <c r="M267" i="68"/>
  <c r="N267" i="68"/>
  <c r="O267" i="68"/>
  <c r="P267" i="68"/>
  <c r="Q267" i="68"/>
  <c r="M268" i="68"/>
  <c r="N268" i="68"/>
  <c r="O268" i="68"/>
  <c r="P268" i="68"/>
  <c r="Q268" i="68"/>
  <c r="M269" i="68"/>
  <c r="N269" i="68"/>
  <c r="O269" i="68"/>
  <c r="P269" i="68"/>
  <c r="Q269" i="68"/>
  <c r="M270" i="68"/>
  <c r="N270" i="68"/>
  <c r="O270" i="68"/>
  <c r="P270" i="68"/>
  <c r="Q270" i="68"/>
  <c r="M271" i="68"/>
  <c r="N271" i="68"/>
  <c r="O271" i="68"/>
  <c r="P271" i="68"/>
  <c r="Q271" i="68"/>
  <c r="M272" i="68"/>
  <c r="N272" i="68"/>
  <c r="O272" i="68"/>
  <c r="P272" i="68"/>
  <c r="Q272" i="68"/>
  <c r="M273" i="68"/>
  <c r="N273" i="68"/>
  <c r="O273" i="68"/>
  <c r="P273" i="68"/>
  <c r="Q273" i="68"/>
  <c r="M274" i="68"/>
  <c r="N274" i="68"/>
  <c r="O274" i="68"/>
  <c r="P274" i="68"/>
  <c r="Q274" i="68"/>
  <c r="M275" i="68"/>
  <c r="N275" i="68"/>
  <c r="O275" i="68"/>
  <c r="P275" i="68"/>
  <c r="Q275" i="68"/>
  <c r="M276" i="68"/>
  <c r="N276" i="68"/>
  <c r="O276" i="68"/>
  <c r="P276" i="68"/>
  <c r="Q276" i="68"/>
  <c r="M277" i="68"/>
  <c r="N277" i="68"/>
  <c r="O277" i="68"/>
  <c r="P277" i="68"/>
  <c r="Q277" i="68"/>
  <c r="M278" i="68"/>
  <c r="N278" i="68"/>
  <c r="O278" i="68"/>
  <c r="P278" i="68"/>
  <c r="Q278" i="68"/>
  <c r="M279" i="68"/>
  <c r="N279" i="68"/>
  <c r="O279" i="68"/>
  <c r="P279" i="68"/>
  <c r="Q279" i="68"/>
  <c r="M280" i="68"/>
  <c r="N280" i="68"/>
  <c r="O280" i="68"/>
  <c r="P280" i="68"/>
  <c r="Q280" i="68"/>
  <c r="M281" i="68"/>
  <c r="N281" i="68"/>
  <c r="O281" i="68"/>
  <c r="P281" i="68"/>
  <c r="Q281" i="68"/>
  <c r="M282" i="68"/>
  <c r="N282" i="68"/>
  <c r="O282" i="68"/>
  <c r="P282" i="68"/>
  <c r="Q282" i="68"/>
  <c r="M283" i="68"/>
  <c r="N283" i="68"/>
  <c r="O283" i="68"/>
  <c r="P283" i="68"/>
  <c r="Q283" i="68"/>
  <c r="M284" i="68"/>
  <c r="N284" i="68"/>
  <c r="O284" i="68"/>
  <c r="P284" i="68"/>
  <c r="Q284" i="68"/>
  <c r="M285" i="68"/>
  <c r="N285" i="68"/>
  <c r="O285" i="68"/>
  <c r="P285" i="68"/>
  <c r="Q285" i="68"/>
  <c r="M286" i="68"/>
  <c r="N286" i="68"/>
  <c r="O286" i="68"/>
  <c r="P286" i="68"/>
  <c r="Q286" i="68"/>
  <c r="M287" i="68"/>
  <c r="N287" i="68"/>
  <c r="O287" i="68"/>
  <c r="P287" i="68"/>
  <c r="Q287" i="68"/>
  <c r="M288" i="68"/>
  <c r="N288" i="68"/>
  <c r="O288" i="68"/>
  <c r="P288" i="68"/>
  <c r="Q288" i="68"/>
  <c r="M289" i="68"/>
  <c r="N289" i="68"/>
  <c r="O289" i="68"/>
  <c r="P289" i="68"/>
  <c r="Q289" i="68"/>
  <c r="M290" i="68"/>
  <c r="N290" i="68"/>
  <c r="O290" i="68"/>
  <c r="P290" i="68"/>
  <c r="Q290" i="68"/>
  <c r="M291" i="68"/>
  <c r="N291" i="68"/>
  <c r="O291" i="68"/>
  <c r="P291" i="68"/>
  <c r="Q291" i="68"/>
  <c r="M292" i="68"/>
  <c r="N292" i="68"/>
  <c r="O292" i="68"/>
  <c r="P292" i="68"/>
  <c r="Q292" i="68"/>
  <c r="M293" i="68"/>
  <c r="N293" i="68"/>
  <c r="O293" i="68"/>
  <c r="P293" i="68"/>
  <c r="Q293" i="68"/>
  <c r="M294" i="68"/>
  <c r="N294" i="68"/>
  <c r="O294" i="68"/>
  <c r="P294" i="68"/>
  <c r="Q294" i="68"/>
  <c r="M295" i="68"/>
  <c r="N295" i="68"/>
  <c r="O295" i="68"/>
  <c r="P295" i="68"/>
  <c r="Q295" i="68"/>
  <c r="M296" i="68"/>
  <c r="N296" i="68"/>
  <c r="O296" i="68"/>
  <c r="P296" i="68"/>
  <c r="Q296" i="68"/>
  <c r="M297" i="68"/>
  <c r="N297" i="68"/>
  <c r="O297" i="68"/>
  <c r="P297" i="68"/>
  <c r="Q297" i="68"/>
  <c r="M298" i="68"/>
  <c r="N298" i="68"/>
  <c r="O298" i="68"/>
  <c r="P298" i="68"/>
  <c r="Q298" i="68"/>
  <c r="M299" i="68"/>
  <c r="N299" i="68"/>
  <c r="O299" i="68"/>
  <c r="P299" i="68"/>
  <c r="Q299" i="68"/>
  <c r="M300" i="68"/>
  <c r="N300" i="68"/>
  <c r="O300" i="68"/>
  <c r="P300" i="68"/>
  <c r="Q300" i="68"/>
  <c r="M301" i="68"/>
  <c r="N301" i="68"/>
  <c r="O301" i="68"/>
  <c r="P301" i="68"/>
  <c r="Q301" i="68"/>
  <c r="M302" i="68"/>
  <c r="N302" i="68"/>
  <c r="O302" i="68"/>
  <c r="P302" i="68"/>
  <c r="Q302" i="68"/>
  <c r="M303" i="68"/>
  <c r="N303" i="68"/>
  <c r="O303" i="68"/>
  <c r="P303" i="68"/>
  <c r="Q303" i="68"/>
  <c r="M304" i="68"/>
  <c r="N304" i="68"/>
  <c r="O304" i="68"/>
  <c r="P304" i="68"/>
  <c r="Q304" i="68"/>
  <c r="M305" i="68"/>
  <c r="N305" i="68"/>
  <c r="O305" i="68"/>
  <c r="P305" i="68"/>
  <c r="Q305" i="68"/>
  <c r="M306" i="68"/>
  <c r="N306" i="68"/>
  <c r="O306" i="68"/>
  <c r="P306" i="68"/>
  <c r="Q306" i="68"/>
  <c r="M307" i="68"/>
  <c r="N307" i="68"/>
  <c r="O307" i="68"/>
  <c r="P307" i="68"/>
  <c r="Q307" i="68"/>
  <c r="M308" i="68"/>
  <c r="N308" i="68"/>
  <c r="O308" i="68"/>
  <c r="P308" i="68"/>
  <c r="Q308" i="68"/>
  <c r="M309" i="68"/>
  <c r="N309" i="68"/>
  <c r="O309" i="68"/>
  <c r="P309" i="68"/>
  <c r="Q309" i="68"/>
  <c r="M310" i="68"/>
  <c r="N310" i="68"/>
  <c r="O310" i="68"/>
  <c r="P310" i="68"/>
  <c r="Q310" i="68"/>
  <c r="M311" i="68"/>
  <c r="N311" i="68"/>
  <c r="O311" i="68"/>
  <c r="P311" i="68"/>
  <c r="Q311" i="68"/>
  <c r="M312" i="68"/>
  <c r="N312" i="68"/>
  <c r="O312" i="68"/>
  <c r="P312" i="68"/>
  <c r="Q312" i="68"/>
  <c r="M313" i="68"/>
  <c r="N313" i="68"/>
  <c r="O313" i="68"/>
  <c r="P313" i="68"/>
  <c r="Q313" i="68"/>
  <c r="M314" i="68"/>
  <c r="N314" i="68"/>
  <c r="O314" i="68"/>
  <c r="P314" i="68"/>
  <c r="Q314" i="68"/>
  <c r="M315" i="68"/>
  <c r="N315" i="68"/>
  <c r="O315" i="68"/>
  <c r="P315" i="68"/>
  <c r="Q315" i="68"/>
  <c r="M316" i="68"/>
  <c r="N316" i="68"/>
  <c r="O316" i="68"/>
  <c r="P316" i="68"/>
  <c r="Q316" i="68"/>
  <c r="M317" i="68"/>
  <c r="N317" i="68"/>
  <c r="O317" i="68"/>
  <c r="P317" i="68"/>
  <c r="Q317" i="68"/>
  <c r="M318" i="68"/>
  <c r="N318" i="68"/>
  <c r="O318" i="68"/>
  <c r="P318" i="68"/>
  <c r="Q318" i="68"/>
  <c r="M319" i="68"/>
  <c r="N319" i="68"/>
  <c r="O319" i="68"/>
  <c r="P319" i="68"/>
  <c r="Q319" i="68"/>
  <c r="M320" i="68"/>
  <c r="N320" i="68"/>
  <c r="O320" i="68"/>
  <c r="P320" i="68"/>
  <c r="Q320" i="68"/>
  <c r="M321" i="68"/>
  <c r="N321" i="68"/>
  <c r="O321" i="68"/>
  <c r="P321" i="68"/>
  <c r="Q321" i="68"/>
  <c r="M322" i="68"/>
  <c r="N322" i="68"/>
  <c r="O322" i="68"/>
  <c r="P322" i="68"/>
  <c r="Q322" i="68"/>
  <c r="M323" i="68"/>
  <c r="N323" i="68"/>
  <c r="O323" i="68"/>
  <c r="P323" i="68"/>
  <c r="Q323" i="68"/>
  <c r="M324" i="68"/>
  <c r="N324" i="68"/>
  <c r="O324" i="68"/>
  <c r="P324" i="68"/>
  <c r="Q324" i="68"/>
  <c r="M325" i="68"/>
  <c r="N325" i="68"/>
  <c r="O325" i="68"/>
  <c r="P325" i="68"/>
  <c r="Q325" i="68"/>
  <c r="M326" i="68"/>
  <c r="N326" i="68"/>
  <c r="O326" i="68"/>
  <c r="P326" i="68"/>
  <c r="Q326" i="68"/>
  <c r="M327" i="68"/>
  <c r="N327" i="68"/>
  <c r="O327" i="68"/>
  <c r="P327" i="68"/>
  <c r="Q327" i="68"/>
  <c r="M328" i="68"/>
  <c r="N328" i="68"/>
  <c r="O328" i="68"/>
  <c r="P328" i="68"/>
  <c r="Q328" i="68"/>
  <c r="M329" i="68"/>
  <c r="N329" i="68"/>
  <c r="O329" i="68"/>
  <c r="P329" i="68"/>
  <c r="Q329" i="68"/>
  <c r="M330" i="68"/>
  <c r="N330" i="68"/>
  <c r="O330" i="68"/>
  <c r="P330" i="68"/>
  <c r="Q330" i="68"/>
  <c r="M331" i="68"/>
  <c r="N331" i="68"/>
  <c r="O331" i="68"/>
  <c r="P331" i="68"/>
  <c r="Q331" i="68"/>
  <c r="M332" i="68"/>
  <c r="N332" i="68"/>
  <c r="O332" i="68"/>
  <c r="P332" i="68"/>
  <c r="Q332" i="68"/>
  <c r="M333" i="68"/>
  <c r="N333" i="68"/>
  <c r="O333" i="68"/>
  <c r="P333" i="68"/>
  <c r="Q333" i="68"/>
  <c r="M334" i="68"/>
  <c r="N334" i="68"/>
  <c r="O334" i="68"/>
  <c r="P334" i="68"/>
  <c r="Q334" i="68"/>
  <c r="M335" i="68"/>
  <c r="N335" i="68"/>
  <c r="O335" i="68"/>
  <c r="P335" i="68"/>
  <c r="Q335" i="68"/>
  <c r="M336" i="68"/>
  <c r="N336" i="68"/>
  <c r="O336" i="68"/>
  <c r="P336" i="68"/>
  <c r="Q336" i="68"/>
  <c r="M337" i="68"/>
  <c r="N337" i="68"/>
  <c r="O337" i="68"/>
  <c r="P337" i="68"/>
  <c r="Q337" i="68"/>
  <c r="M338" i="68"/>
  <c r="N338" i="68"/>
  <c r="O338" i="68"/>
  <c r="P338" i="68"/>
  <c r="Q338" i="68"/>
  <c r="M339" i="68"/>
  <c r="N339" i="68"/>
  <c r="O339" i="68"/>
  <c r="P339" i="68"/>
  <c r="Q339" i="68"/>
  <c r="M340" i="68"/>
  <c r="N340" i="68"/>
  <c r="O340" i="68"/>
  <c r="P340" i="68"/>
  <c r="Q340" i="68"/>
  <c r="M341" i="68"/>
  <c r="N341" i="68"/>
  <c r="O341" i="68"/>
  <c r="P341" i="68"/>
  <c r="Q341" i="68"/>
  <c r="M342" i="68"/>
  <c r="N342" i="68"/>
  <c r="O342" i="68"/>
  <c r="P342" i="68"/>
  <c r="Q342" i="68"/>
  <c r="M343" i="68"/>
  <c r="N343" i="68"/>
  <c r="O343" i="68"/>
  <c r="P343" i="68"/>
  <c r="Q343" i="68"/>
  <c r="M344" i="68"/>
  <c r="N344" i="68"/>
  <c r="O344" i="68"/>
  <c r="P344" i="68"/>
  <c r="Q344" i="68"/>
  <c r="M345" i="68"/>
  <c r="N345" i="68"/>
  <c r="O345" i="68"/>
  <c r="P345" i="68"/>
  <c r="Q345" i="68"/>
  <c r="M346" i="68"/>
  <c r="N346" i="68"/>
  <c r="O346" i="68"/>
  <c r="P346" i="68"/>
  <c r="Q346" i="68"/>
  <c r="M347" i="68"/>
  <c r="N347" i="68"/>
  <c r="O347" i="68"/>
  <c r="P347" i="68"/>
  <c r="Q347" i="68"/>
  <c r="M348" i="68"/>
  <c r="N348" i="68"/>
  <c r="O348" i="68"/>
  <c r="P348" i="68"/>
  <c r="Q348" i="68"/>
  <c r="M349" i="68"/>
  <c r="N349" i="68"/>
  <c r="O349" i="68"/>
  <c r="P349" i="68"/>
  <c r="Q349" i="68"/>
  <c r="M350" i="68"/>
  <c r="N350" i="68"/>
  <c r="O350" i="68"/>
  <c r="P350" i="68"/>
  <c r="Q350" i="68"/>
  <c r="M351" i="68"/>
  <c r="N351" i="68"/>
  <c r="O351" i="68"/>
  <c r="P351" i="68"/>
  <c r="Q351" i="68"/>
  <c r="M352" i="68"/>
  <c r="N352" i="68"/>
  <c r="O352" i="68"/>
  <c r="P352" i="68"/>
  <c r="Q352" i="68"/>
  <c r="M353" i="68"/>
  <c r="N353" i="68"/>
  <c r="O353" i="68"/>
  <c r="P353" i="68"/>
  <c r="Q353" i="68"/>
  <c r="M354" i="68"/>
  <c r="N354" i="68"/>
  <c r="O354" i="68"/>
  <c r="P354" i="68"/>
  <c r="Q354" i="68"/>
  <c r="M355" i="68"/>
  <c r="N355" i="68"/>
  <c r="O355" i="68"/>
  <c r="P355" i="68"/>
  <c r="Q355" i="68"/>
  <c r="M356" i="68"/>
  <c r="N356" i="68"/>
  <c r="O356" i="68"/>
  <c r="P356" i="68"/>
  <c r="Q356" i="68"/>
  <c r="M357" i="68"/>
  <c r="N357" i="68"/>
  <c r="O357" i="68"/>
  <c r="P357" i="68"/>
  <c r="Q357" i="68"/>
  <c r="M358" i="68"/>
  <c r="N358" i="68"/>
  <c r="O358" i="68"/>
  <c r="P358" i="68"/>
  <c r="Q358" i="68"/>
  <c r="M359" i="68"/>
  <c r="N359" i="68"/>
  <c r="O359" i="68"/>
  <c r="P359" i="68"/>
  <c r="Q359" i="68"/>
  <c r="M360" i="68"/>
  <c r="N360" i="68"/>
  <c r="O360" i="68"/>
  <c r="P360" i="68"/>
  <c r="Q360" i="68"/>
  <c r="M361" i="68"/>
  <c r="N361" i="68"/>
  <c r="O361" i="68"/>
  <c r="P361" i="68"/>
  <c r="Q361" i="68"/>
  <c r="M362" i="68"/>
  <c r="N362" i="68"/>
  <c r="O362" i="68"/>
  <c r="P362" i="68"/>
  <c r="Q362" i="68"/>
  <c r="M77" i="68" l="1"/>
  <c r="M65" i="68"/>
  <c r="M89" i="68"/>
  <c r="Q81" i="68"/>
  <c r="N60" i="68"/>
  <c r="O55" i="68"/>
  <c r="O43" i="68"/>
  <c r="Q33" i="68"/>
  <c r="AC79" i="68"/>
  <c r="Q69" i="68"/>
  <c r="AC67" i="68"/>
  <c r="N84" i="68"/>
  <c r="N72" i="68"/>
  <c r="N48" i="68"/>
  <c r="AD62" i="68"/>
  <c r="AE57" i="68"/>
  <c r="AD86" i="68"/>
  <c r="AD74" i="68"/>
  <c r="AD50" i="68"/>
  <c r="AC47" i="68"/>
  <c r="AE45" i="68"/>
  <c r="AE40" i="68"/>
  <c r="P61" i="68"/>
  <c r="AD59" i="68"/>
  <c r="O52" i="68"/>
  <c r="AC54" i="68"/>
  <c r="M53" i="68"/>
  <c r="M29" i="68"/>
  <c r="AB89" i="68"/>
  <c r="N77" i="68"/>
  <c r="Q74" i="68"/>
  <c r="P67" i="68"/>
  <c r="AE50" i="68"/>
  <c r="O48" i="68"/>
  <c r="AA82" i="68"/>
  <c r="AC72" i="68"/>
  <c r="AB53" i="68"/>
  <c r="AD43" i="68"/>
  <c r="Q86" i="68"/>
  <c r="AE62" i="68"/>
  <c r="AC84" i="68"/>
  <c r="AB65" i="68"/>
  <c r="AD55" i="68"/>
  <c r="AA46" i="68"/>
  <c r="AB30" i="68"/>
  <c r="AB31" i="68"/>
  <c r="M31" i="68"/>
  <c r="AA24" i="68"/>
  <c r="AB26" i="68"/>
  <c r="AB24" i="68"/>
  <c r="AA41" i="68"/>
  <c r="AB36" i="68"/>
  <c r="AA34" i="68"/>
  <c r="N29" i="68"/>
  <c r="N41" i="68"/>
  <c r="AB39" i="68"/>
  <c r="AA27" i="68"/>
  <c r="AA39" i="68"/>
  <c r="N27" i="68"/>
  <c r="AB34" i="68"/>
  <c r="AA32" i="68"/>
  <c r="O4" i="68"/>
  <c r="AC11" i="68"/>
  <c r="AE8" i="68"/>
  <c r="AE6" i="68"/>
  <c r="AB9" i="68"/>
  <c r="E9" i="60"/>
  <c r="AE3" i="68"/>
  <c r="D9" i="60"/>
  <c r="C9" i="60"/>
  <c r="AD87" i="68"/>
  <c r="P87" i="68"/>
  <c r="AD75" i="68"/>
  <c r="P75" i="68"/>
  <c r="AD63" i="68"/>
  <c r="P63" i="68"/>
  <c r="AD51" i="68"/>
  <c r="P51" i="68"/>
  <c r="G6" i="68"/>
  <c r="AB80" i="68"/>
  <c r="N80" i="68"/>
  <c r="H3" i="68"/>
  <c r="F10" i="68"/>
  <c r="O80" i="68"/>
  <c r="O68" i="68"/>
  <c r="O56" i="68"/>
  <c r="O44" i="68"/>
  <c r="AE82" i="68"/>
  <c r="AE70" i="68"/>
  <c r="AE58" i="68"/>
  <c r="AE46" i="68"/>
  <c r="N85" i="68"/>
  <c r="N37" i="68"/>
  <c r="N73" i="68"/>
  <c r="AC87" i="68"/>
  <c r="N49" i="68"/>
  <c r="N61" i="68"/>
  <c r="N68" i="68"/>
  <c r="N56" i="68"/>
  <c r="N44" i="68"/>
  <c r="AB32" i="68"/>
  <c r="G4" i="68"/>
  <c r="E3" i="68"/>
  <c r="H4" i="68"/>
  <c r="F9" i="68"/>
  <c r="D9" i="68"/>
  <c r="H6" i="68"/>
  <c r="G10" i="68"/>
  <c r="G13" i="68"/>
  <c r="F6" i="68"/>
  <c r="F3" i="68"/>
  <c r="D13" i="68"/>
  <c r="H11" i="68"/>
  <c r="F7" i="68"/>
  <c r="F4" i="68"/>
  <c r="D3" i="68"/>
  <c r="E10" i="68"/>
  <c r="AD8" i="68"/>
  <c r="H14" i="68"/>
  <c r="H12" i="68"/>
  <c r="G11" i="68"/>
  <c r="P8" i="68"/>
  <c r="E7" i="68"/>
  <c r="E4" i="68"/>
  <c r="F13" i="68"/>
  <c r="G3" i="68"/>
  <c r="H7" i="68"/>
  <c r="G14" i="68"/>
  <c r="G12" i="68"/>
  <c r="F11" i="68"/>
  <c r="H8" i="68"/>
  <c r="H25" i="68" s="1"/>
  <c r="D7" i="68"/>
  <c r="H5" i="68"/>
  <c r="D4" i="68"/>
  <c r="E13" i="68"/>
  <c r="D10" i="68"/>
  <c r="D6" i="68"/>
  <c r="F14" i="68"/>
  <c r="F12" i="68"/>
  <c r="E11" i="68"/>
  <c r="H9" i="68"/>
  <c r="G8" i="68"/>
  <c r="G5" i="68"/>
  <c r="E14" i="68"/>
  <c r="E12" i="68"/>
  <c r="D11" i="68"/>
  <c r="G9" i="68"/>
  <c r="F8" i="68"/>
  <c r="F5" i="68"/>
  <c r="G7" i="68"/>
  <c r="D14" i="68"/>
  <c r="D12" i="68"/>
  <c r="E8" i="68"/>
  <c r="E5" i="68"/>
  <c r="E6" i="68"/>
  <c r="H10" i="68"/>
  <c r="E9" i="68"/>
  <c r="D8" i="68"/>
  <c r="D5" i="68"/>
  <c r="H13" i="68"/>
  <c r="AC24" i="68"/>
  <c r="N22" i="68"/>
  <c r="Q16" i="68"/>
  <c r="O3" i="68"/>
  <c r="P38" i="68"/>
  <c r="AE36" i="68"/>
  <c r="P34" i="68"/>
  <c r="AE32" i="68"/>
  <c r="AC31" i="68"/>
  <c r="P29" i="68"/>
  <c r="AE27" i="68"/>
  <c r="P25" i="68"/>
  <c r="AE23" i="68"/>
  <c r="M22" i="68"/>
  <c r="P21" i="68"/>
  <c r="AB20" i="68"/>
  <c r="AE19" i="68"/>
  <c r="AC18" i="68"/>
  <c r="AA17" i="68"/>
  <c r="AB15" i="68"/>
  <c r="Q14" i="68"/>
  <c r="AD13" i="68"/>
  <c r="M12" i="68"/>
  <c r="AD10" i="68"/>
  <c r="M9" i="68"/>
  <c r="M6" i="68"/>
  <c r="Q5" i="68"/>
  <c r="AD4" i="68"/>
  <c r="N3" i="68"/>
  <c r="Q38" i="68"/>
  <c r="Q34" i="68"/>
  <c r="AD31" i="68"/>
  <c r="AC28" i="68"/>
  <c r="AA8" i="68"/>
  <c r="N6" i="68"/>
  <c r="AD32" i="68"/>
  <c r="Q30" i="68"/>
  <c r="O29" i="68"/>
  <c r="AD27" i="68"/>
  <c r="O25" i="68"/>
  <c r="AD23" i="68"/>
  <c r="O21" i="68"/>
  <c r="AA20" i="68"/>
  <c r="AD19" i="68"/>
  <c r="AB18" i="68"/>
  <c r="Q17" i="68"/>
  <c r="O16" i="68"/>
  <c r="AA15" i="68"/>
  <c r="P14" i="68"/>
  <c r="AC13" i="68"/>
  <c r="P11" i="68"/>
  <c r="AC10" i="68"/>
  <c r="AC7" i="68"/>
  <c r="P5" i="68"/>
  <c r="M3" i="68"/>
  <c r="AC20" i="68"/>
  <c r="AD18" i="68"/>
  <c r="AB17" i="68"/>
  <c r="AE13" i="68"/>
  <c r="AA5" i="68"/>
  <c r="Q37" i="68"/>
  <c r="AC36" i="68"/>
  <c r="AC32" i="68"/>
  <c r="P30" i="68"/>
  <c r="Q28" i="68"/>
  <c r="AC27" i="68"/>
  <c r="Q24" i="68"/>
  <c r="AC23" i="68"/>
  <c r="N21" i="68"/>
  <c r="Q20" i="68"/>
  <c r="AC19" i="68"/>
  <c r="AA18" i="68"/>
  <c r="P17" i="68"/>
  <c r="N16" i="68"/>
  <c r="Q15" i="68"/>
  <c r="O14" i="68"/>
  <c r="AB13" i="68"/>
  <c r="AB10" i="68"/>
  <c r="O8" i="68"/>
  <c r="AB7" i="68"/>
  <c r="O5" i="68"/>
  <c r="AB4" i="68"/>
  <c r="AC33" i="68"/>
  <c r="AA14" i="68"/>
  <c r="N12" i="68"/>
  <c r="AE10" i="68"/>
  <c r="AE4" i="68"/>
  <c r="AE39" i="68"/>
  <c r="P37" i="68"/>
  <c r="P33" i="68"/>
  <c r="Q31" i="68"/>
  <c r="O30" i="68"/>
  <c r="P28" i="68"/>
  <c r="AE26" i="68"/>
  <c r="P24" i="68"/>
  <c r="AE22" i="68"/>
  <c r="M21" i="68"/>
  <c r="P20" i="68"/>
  <c r="AB19" i="68"/>
  <c r="Q18" i="68"/>
  <c r="O17" i="68"/>
  <c r="M16" i="68"/>
  <c r="P15" i="68"/>
  <c r="N14" i="68"/>
  <c r="AA13" i="68"/>
  <c r="AE12" i="68"/>
  <c r="N11" i="68"/>
  <c r="AA10" i="68"/>
  <c r="AE9" i="68"/>
  <c r="N8" i="68"/>
  <c r="AA7" i="68"/>
  <c r="N5" i="68"/>
  <c r="AA4" i="68"/>
  <c r="Q25" i="68"/>
  <c r="Q21" i="68"/>
  <c r="AE7" i="68"/>
  <c r="AD39" i="68"/>
  <c r="O37" i="68"/>
  <c r="AD35" i="68"/>
  <c r="O33" i="68"/>
  <c r="P31" i="68"/>
  <c r="O28" i="68"/>
  <c r="AD26" i="68"/>
  <c r="O24" i="68"/>
  <c r="AD22" i="68"/>
  <c r="O20" i="68"/>
  <c r="AA19" i="68"/>
  <c r="P18" i="68"/>
  <c r="N17" i="68"/>
  <c r="M14" i="68"/>
  <c r="Q13" i="68"/>
  <c r="AD12" i="68"/>
  <c r="M11" i="68"/>
  <c r="Q10" i="68"/>
  <c r="AD9" i="68"/>
  <c r="M8" i="68"/>
  <c r="Q7" i="68"/>
  <c r="AD6" i="68"/>
  <c r="M5" i="68"/>
  <c r="Q4" i="68"/>
  <c r="AC39" i="68"/>
  <c r="Q36" i="68"/>
  <c r="AC35" i="68"/>
  <c r="Q32" i="68"/>
  <c r="O31" i="68"/>
  <c r="Q27" i="68"/>
  <c r="AC26" i="68"/>
  <c r="Q23" i="68"/>
  <c r="AC22" i="68"/>
  <c r="N20" i="68"/>
  <c r="Q19" i="68"/>
  <c r="O18" i="68"/>
  <c r="M17" i="68"/>
  <c r="N15" i="68"/>
  <c r="P13" i="68"/>
  <c r="AC12" i="68"/>
  <c r="P10" i="68"/>
  <c r="AC9" i="68"/>
  <c r="AC6" i="68"/>
  <c r="P4" i="68"/>
  <c r="AD3" i="68"/>
  <c r="AC37" i="68"/>
  <c r="Q29" i="68"/>
  <c r="AA11" i="68"/>
  <c r="AE38" i="68"/>
  <c r="AE34" i="68"/>
  <c r="P32" i="68"/>
  <c r="AE29" i="68"/>
  <c r="P27" i="68"/>
  <c r="AE25" i="68"/>
  <c r="P23" i="68"/>
  <c r="AB22" i="68"/>
  <c r="AE21" i="68"/>
  <c r="M20" i="68"/>
  <c r="P19" i="68"/>
  <c r="N18" i="68"/>
  <c r="AE16" i="68"/>
  <c r="M15" i="68"/>
  <c r="O13" i="68"/>
  <c r="AB12" i="68"/>
  <c r="O10" i="68"/>
  <c r="O7" i="68"/>
  <c r="AB6" i="68"/>
  <c r="AC3" i="68"/>
  <c r="AD38" i="68"/>
  <c r="O36" i="68"/>
  <c r="AD34" i="68"/>
  <c r="O32" i="68"/>
  <c r="AD29" i="68"/>
  <c r="O27" i="68"/>
  <c r="AD25" i="68"/>
  <c r="O23" i="68"/>
  <c r="AA22" i="68"/>
  <c r="AD21" i="68"/>
  <c r="O19" i="68"/>
  <c r="M18" i="68"/>
  <c r="AE14" i="68"/>
  <c r="N13" i="68"/>
  <c r="AA12" i="68"/>
  <c r="N10" i="68"/>
  <c r="AA9" i="68"/>
  <c r="N7" i="68"/>
  <c r="AA6" i="68"/>
  <c r="AE5" i="68"/>
  <c r="N4" i="68"/>
  <c r="AB3" i="68"/>
  <c r="Q39" i="68"/>
  <c r="AE30" i="68"/>
  <c r="AC29" i="68"/>
  <c r="Q26" i="68"/>
  <c r="AC25" i="68"/>
  <c r="Q22" i="68"/>
  <c r="AC21" i="68"/>
  <c r="N19" i="68"/>
  <c r="AE17" i="68"/>
  <c r="AC16" i="68"/>
  <c r="AD14" i="68"/>
  <c r="M13" i="68"/>
  <c r="Q12" i="68"/>
  <c r="AD11" i="68"/>
  <c r="M10" i="68"/>
  <c r="Q9" i="68"/>
  <c r="M7" i="68"/>
  <c r="AD5" i="68"/>
  <c r="M4" i="68"/>
  <c r="P39" i="68"/>
  <c r="AE37" i="68"/>
  <c r="P35" i="68"/>
  <c r="AD30" i="68"/>
  <c r="AE28" i="68"/>
  <c r="P26" i="68"/>
  <c r="AE24" i="68"/>
  <c r="P22" i="68"/>
  <c r="AB21" i="68"/>
  <c r="AE20" i="68"/>
  <c r="M19" i="68"/>
  <c r="AD17" i="68"/>
  <c r="AB16" i="68"/>
  <c r="AE15" i="68"/>
  <c r="AC14" i="68"/>
  <c r="P12" i="68"/>
  <c r="P9" i="68"/>
  <c r="AC8" i="68"/>
  <c r="P6" i="68"/>
  <c r="H21" i="68" l="1"/>
  <c r="H27" i="68"/>
  <c r="H29" i="68"/>
  <c r="G24" i="68"/>
  <c r="G26" i="68"/>
  <c r="G22" i="68"/>
  <c r="G29" i="68"/>
  <c r="F20" i="68"/>
  <c r="F33" i="68" s="1"/>
  <c r="G21" i="68"/>
  <c r="E10" i="60"/>
  <c r="G27" i="68"/>
  <c r="E25" i="68"/>
  <c r="H26" i="68"/>
  <c r="F16" i="68"/>
  <c r="F25" i="68"/>
  <c r="F21" i="68"/>
  <c r="F34" i="68" s="1"/>
  <c r="D26" i="68"/>
  <c r="G16" i="68"/>
  <c r="F27" i="68"/>
  <c r="F22" i="68"/>
  <c r="F29" i="68"/>
  <c r="F24" i="68"/>
  <c r="H22" i="68"/>
  <c r="E22" i="68"/>
  <c r="H28" i="68"/>
  <c r="H24" i="68"/>
  <c r="D16" i="68"/>
  <c r="D28" i="68"/>
  <c r="D10" i="60"/>
  <c r="C10" i="60"/>
  <c r="E29" i="68"/>
  <c r="G28" i="68"/>
  <c r="D22" i="68"/>
  <c r="G20" i="68"/>
  <c r="D25" i="68"/>
  <c r="H20" i="68"/>
  <c r="E26" i="68"/>
  <c r="G25" i="68"/>
  <c r="E23" i="68"/>
  <c r="E28" i="68"/>
  <c r="E27" i="68"/>
  <c r="D21" i="68"/>
  <c r="D24" i="68"/>
  <c r="D20" i="68"/>
  <c r="H23" i="68"/>
  <c r="D23" i="68"/>
  <c r="D36" i="68" s="1"/>
  <c r="H16" i="68"/>
  <c r="F28" i="68"/>
  <c r="F41" i="68" s="1"/>
  <c r="E21" i="68"/>
  <c r="E16" i="68"/>
  <c r="E24" i="68"/>
  <c r="D29" i="68"/>
  <c r="D27" i="68"/>
  <c r="F23" i="68"/>
  <c r="F26" i="68"/>
  <c r="G23" i="68"/>
  <c r="E20" i="68"/>
  <c r="F38" i="68"/>
  <c r="F40" i="68"/>
  <c r="D33" i="68" l="1"/>
  <c r="G36" i="68"/>
  <c r="D37" i="68"/>
  <c r="D34" i="68"/>
  <c r="D40" i="68"/>
  <c r="D42" i="68"/>
  <c r="D38" i="68"/>
  <c r="G38" i="68"/>
  <c r="G41" i="68"/>
  <c r="F39" i="68"/>
  <c r="F36" i="68"/>
  <c r="F42" i="68"/>
  <c r="F35" i="68"/>
  <c r="G33" i="68"/>
  <c r="F37" i="68"/>
  <c r="E11" i="60"/>
  <c r="G37" i="68"/>
  <c r="G42" i="68"/>
  <c r="G35" i="68"/>
  <c r="G39" i="68"/>
  <c r="G40" i="68"/>
  <c r="G34" i="68"/>
  <c r="D39" i="68"/>
  <c r="D35" i="68"/>
  <c r="D41" i="68"/>
  <c r="D11" i="60"/>
  <c r="C11" i="60"/>
  <c r="E35" i="68"/>
  <c r="E41" i="68"/>
  <c r="E40" i="68"/>
  <c r="E34" i="68"/>
  <c r="E36" i="68"/>
  <c r="E39" i="68"/>
  <c r="E42" i="68"/>
  <c r="E38" i="68"/>
  <c r="E37" i="68"/>
  <c r="E33" i="68"/>
  <c r="H41" i="68"/>
  <c r="H38" i="68"/>
  <c r="H42" i="68"/>
  <c r="H36" i="68"/>
  <c r="H40" i="68"/>
  <c r="H35" i="68"/>
  <c r="H39" i="68"/>
  <c r="H37" i="68"/>
  <c r="H33" i="68"/>
  <c r="H34" i="68"/>
  <c r="E12" i="60" l="1"/>
  <c r="D12" i="60"/>
  <c r="C12" i="60"/>
  <c r="J4" i="68"/>
  <c r="E13" i="60" l="1"/>
  <c r="D13" i="60"/>
  <c r="C13" i="60"/>
  <c r="T23" i="67"/>
  <c r="AA23" i="67" s="1"/>
  <c r="U23" i="67"/>
  <c r="N23" i="67" s="1"/>
  <c r="V23" i="67"/>
  <c r="W23" i="67"/>
  <c r="X23" i="67"/>
  <c r="T24" i="67"/>
  <c r="M24" i="67" s="1"/>
  <c r="U24" i="67"/>
  <c r="N24" i="67" s="1"/>
  <c r="V24" i="67"/>
  <c r="W24" i="67"/>
  <c r="AD24" i="67" s="1"/>
  <c r="X24" i="67"/>
  <c r="T25" i="67"/>
  <c r="AA25" i="67" s="1"/>
  <c r="U25" i="67"/>
  <c r="N25" i="67" s="1"/>
  <c r="V25" i="67"/>
  <c r="W25" i="67"/>
  <c r="X25" i="67"/>
  <c r="T26" i="67"/>
  <c r="M26" i="67" s="1"/>
  <c r="U26" i="67"/>
  <c r="N26" i="67" s="1"/>
  <c r="V26" i="67"/>
  <c r="O26" i="67" s="1"/>
  <c r="W26" i="67"/>
  <c r="X26" i="67"/>
  <c r="T27" i="67"/>
  <c r="M27" i="67" s="1"/>
  <c r="U27" i="67"/>
  <c r="V27" i="67"/>
  <c r="W27" i="67"/>
  <c r="X27" i="67"/>
  <c r="T28" i="67"/>
  <c r="M28" i="67" s="1"/>
  <c r="U28" i="67"/>
  <c r="N28" i="67" s="1"/>
  <c r="V28" i="67"/>
  <c r="W28" i="67"/>
  <c r="AD28" i="67" s="1"/>
  <c r="X28" i="67"/>
  <c r="T29" i="67"/>
  <c r="M29" i="67" s="1"/>
  <c r="U29" i="67"/>
  <c r="N29" i="67" s="1"/>
  <c r="V29" i="67"/>
  <c r="W29" i="67"/>
  <c r="X29" i="67"/>
  <c r="T30" i="67"/>
  <c r="M30" i="67" s="1"/>
  <c r="U30" i="67"/>
  <c r="N30" i="67" s="1"/>
  <c r="V30" i="67"/>
  <c r="AC30" i="67" s="1"/>
  <c r="W30" i="67"/>
  <c r="X30" i="67"/>
  <c r="T31" i="67"/>
  <c r="M31" i="67" s="1"/>
  <c r="U31" i="67"/>
  <c r="N31" i="67" s="1"/>
  <c r="V31" i="67"/>
  <c r="W31" i="67"/>
  <c r="X31" i="67"/>
  <c r="AE31" i="67" s="1"/>
  <c r="T32" i="67"/>
  <c r="M32" i="67" s="1"/>
  <c r="U32" i="67"/>
  <c r="N32" i="67" s="1"/>
  <c r="V32" i="67"/>
  <c r="W32" i="67"/>
  <c r="X32" i="67"/>
  <c r="T33" i="67"/>
  <c r="M33" i="67" s="1"/>
  <c r="U33" i="67"/>
  <c r="N33" i="67" s="1"/>
  <c r="V33" i="67"/>
  <c r="W33" i="67"/>
  <c r="AD33" i="67" s="1"/>
  <c r="X33" i="67"/>
  <c r="Q33" i="67" s="1"/>
  <c r="T34" i="67"/>
  <c r="AA34" i="67" s="1"/>
  <c r="U34" i="67"/>
  <c r="AB34" i="67" s="1"/>
  <c r="V34" i="67"/>
  <c r="W34" i="67"/>
  <c r="X34" i="67"/>
  <c r="T35" i="67"/>
  <c r="AA35" i="67" s="1"/>
  <c r="U35" i="67"/>
  <c r="N35" i="67" s="1"/>
  <c r="V35" i="67"/>
  <c r="O35" i="67" s="1"/>
  <c r="W35" i="67"/>
  <c r="X35" i="67"/>
  <c r="AE35" i="67" s="1"/>
  <c r="T36" i="67"/>
  <c r="AA36" i="67" s="1"/>
  <c r="U36" i="67"/>
  <c r="N36" i="67" s="1"/>
  <c r="V36" i="67"/>
  <c r="W36" i="67"/>
  <c r="P36" i="67" s="1"/>
  <c r="X36" i="67"/>
  <c r="T37" i="67"/>
  <c r="U37" i="67"/>
  <c r="V37" i="67"/>
  <c r="W37" i="67"/>
  <c r="AD37" i="67" s="1"/>
  <c r="X37" i="67"/>
  <c r="T38" i="67"/>
  <c r="M38" i="67" s="1"/>
  <c r="U38" i="67"/>
  <c r="N38" i="67" s="1"/>
  <c r="V38" i="67"/>
  <c r="O38" i="67" s="1"/>
  <c r="W38" i="67"/>
  <c r="X38" i="67"/>
  <c r="T39" i="67"/>
  <c r="M39" i="67" s="1"/>
  <c r="U39" i="67"/>
  <c r="V39" i="67"/>
  <c r="O39" i="67" s="1"/>
  <c r="W39" i="67"/>
  <c r="X39" i="67"/>
  <c r="T40" i="67"/>
  <c r="AA40" i="67" s="1"/>
  <c r="U40" i="67"/>
  <c r="N40" i="67" s="1"/>
  <c r="V40" i="67"/>
  <c r="O40" i="67" s="1"/>
  <c r="W40" i="67"/>
  <c r="AD40" i="67" s="1"/>
  <c r="X40" i="67"/>
  <c r="Q40" i="67" s="1"/>
  <c r="T41" i="67"/>
  <c r="M41" i="67" s="1"/>
  <c r="U41" i="67"/>
  <c r="N41" i="67" s="1"/>
  <c r="V41" i="67"/>
  <c r="O41" i="67" s="1"/>
  <c r="W41" i="67"/>
  <c r="P41" i="67" s="1"/>
  <c r="X41" i="67"/>
  <c r="Q41" i="67" s="1"/>
  <c r="T42" i="67"/>
  <c r="U42" i="67"/>
  <c r="N42" i="67" s="1"/>
  <c r="V42" i="67"/>
  <c r="O42" i="67" s="1"/>
  <c r="W42" i="67"/>
  <c r="AD42" i="67" s="1"/>
  <c r="X42" i="67"/>
  <c r="AE42" i="67" s="1"/>
  <c r="T43" i="67"/>
  <c r="AA43" i="67" s="1"/>
  <c r="U43" i="67"/>
  <c r="AB43" i="67" s="1"/>
  <c r="V43" i="67"/>
  <c r="AC43" i="67" s="1"/>
  <c r="W43" i="67"/>
  <c r="P43" i="67" s="1"/>
  <c r="X43" i="67"/>
  <c r="Q43" i="67" s="1"/>
  <c r="T44" i="67"/>
  <c r="M44" i="67" s="1"/>
  <c r="U44" i="67"/>
  <c r="AB44" i="67" s="1"/>
  <c r="V44" i="67"/>
  <c r="AC44" i="67" s="1"/>
  <c r="W44" i="67"/>
  <c r="AD44" i="67" s="1"/>
  <c r="X44" i="67"/>
  <c r="T45" i="67"/>
  <c r="U45" i="67"/>
  <c r="V45" i="67"/>
  <c r="W45" i="67"/>
  <c r="P45" i="67" s="1"/>
  <c r="X45" i="67"/>
  <c r="Q45" i="67" s="1"/>
  <c r="T46" i="67"/>
  <c r="M46" i="67" s="1"/>
  <c r="U46" i="67"/>
  <c r="N46" i="67" s="1"/>
  <c r="V46" i="67"/>
  <c r="O46" i="67" s="1"/>
  <c r="W46" i="67"/>
  <c r="AD46" i="67" s="1"/>
  <c r="X46" i="67"/>
  <c r="T47" i="67"/>
  <c r="AA47" i="67" s="1"/>
  <c r="U47" i="67"/>
  <c r="V47" i="67"/>
  <c r="W47" i="67"/>
  <c r="X47" i="67"/>
  <c r="AE47" i="67" s="1"/>
  <c r="T48" i="67"/>
  <c r="M48" i="67" s="1"/>
  <c r="U48" i="67"/>
  <c r="N48" i="67" s="1"/>
  <c r="V48" i="67"/>
  <c r="O48" i="67" s="1"/>
  <c r="W48" i="67"/>
  <c r="P48" i="67" s="1"/>
  <c r="X48" i="67"/>
  <c r="T49" i="67"/>
  <c r="AA49" i="67" s="1"/>
  <c r="U49" i="67"/>
  <c r="AB49" i="67" s="1"/>
  <c r="V49" i="67"/>
  <c r="AC49" i="67" s="1"/>
  <c r="W49" i="67"/>
  <c r="X49" i="67"/>
  <c r="T50" i="67"/>
  <c r="U50" i="67"/>
  <c r="V50" i="67"/>
  <c r="AC50" i="67" s="1"/>
  <c r="W50" i="67"/>
  <c r="AD50" i="67" s="1"/>
  <c r="X50" i="67"/>
  <c r="Q50" i="67" s="1"/>
  <c r="T51" i="67"/>
  <c r="M51" i="67" s="1"/>
  <c r="U51" i="67"/>
  <c r="V51" i="67"/>
  <c r="W51" i="67"/>
  <c r="AD51" i="67" s="1"/>
  <c r="X51" i="67"/>
  <c r="AE51" i="67" s="1"/>
  <c r="T52" i="67"/>
  <c r="U52" i="67"/>
  <c r="V52" i="67"/>
  <c r="O52" i="67" s="1"/>
  <c r="W52" i="67"/>
  <c r="AD52" i="67" s="1"/>
  <c r="X52" i="67"/>
  <c r="AE52" i="67" s="1"/>
  <c r="T53" i="67"/>
  <c r="AA53" i="67" s="1"/>
  <c r="U53" i="67"/>
  <c r="AB53" i="67" s="1"/>
  <c r="V53" i="67"/>
  <c r="O53" i="67" s="1"/>
  <c r="W53" i="67"/>
  <c r="AD53" i="67" s="1"/>
  <c r="X53" i="67"/>
  <c r="Q53" i="67" s="1"/>
  <c r="T54" i="67"/>
  <c r="U54" i="67"/>
  <c r="N54" i="67" s="1"/>
  <c r="V54" i="67"/>
  <c r="W54" i="67"/>
  <c r="X54" i="67"/>
  <c r="Q54" i="67" s="1"/>
  <c r="T55" i="67"/>
  <c r="U55" i="67"/>
  <c r="AB55" i="67" s="1"/>
  <c r="V55" i="67"/>
  <c r="O55" i="67" s="1"/>
  <c r="W55" i="67"/>
  <c r="X55" i="67"/>
  <c r="AE55" i="67" s="1"/>
  <c r="T56" i="67"/>
  <c r="M56" i="67" s="1"/>
  <c r="U56" i="67"/>
  <c r="AB56" i="67" s="1"/>
  <c r="V56" i="67"/>
  <c r="AC56" i="67" s="1"/>
  <c r="W56" i="67"/>
  <c r="P56" i="67" s="1"/>
  <c r="X56" i="67"/>
  <c r="T57" i="67"/>
  <c r="U57" i="67"/>
  <c r="V57" i="67"/>
  <c r="O57" i="67" s="1"/>
  <c r="W57" i="67"/>
  <c r="P57" i="67" s="1"/>
  <c r="X57" i="67"/>
  <c r="Q57" i="67" s="1"/>
  <c r="T58" i="67"/>
  <c r="AA58" i="67" s="1"/>
  <c r="U58" i="67"/>
  <c r="AB58" i="67" s="1"/>
  <c r="V58" i="67"/>
  <c r="AC58" i="67" s="1"/>
  <c r="W58" i="67"/>
  <c r="AD58" i="67" s="1"/>
  <c r="X58" i="67"/>
  <c r="T59" i="67"/>
  <c r="M59" i="67" s="1"/>
  <c r="U59" i="67"/>
  <c r="V59" i="67"/>
  <c r="O59" i="67" s="1"/>
  <c r="W59" i="67"/>
  <c r="X59" i="67"/>
  <c r="Q59" i="67" s="1"/>
  <c r="T60" i="67"/>
  <c r="M60" i="67" s="1"/>
  <c r="U60" i="67"/>
  <c r="N60" i="67" s="1"/>
  <c r="V60" i="67"/>
  <c r="W60" i="67"/>
  <c r="AD60" i="67" s="1"/>
  <c r="X60" i="67"/>
  <c r="Q60" i="67" s="1"/>
  <c r="T61" i="67"/>
  <c r="AA61" i="67" s="1"/>
  <c r="U61" i="67"/>
  <c r="AB61" i="67" s="1"/>
  <c r="V61" i="67"/>
  <c r="AC61" i="67" s="1"/>
  <c r="W61" i="67"/>
  <c r="X61" i="67"/>
  <c r="Q61" i="67" s="1"/>
  <c r="T62" i="67"/>
  <c r="U62" i="67"/>
  <c r="AB62" i="67" s="1"/>
  <c r="V62" i="67"/>
  <c r="AC62" i="67" s="1"/>
  <c r="W62" i="67"/>
  <c r="AD62" i="67" s="1"/>
  <c r="X62" i="67"/>
  <c r="T63" i="67"/>
  <c r="M63" i="67" s="1"/>
  <c r="U63" i="67"/>
  <c r="V63" i="67"/>
  <c r="W63" i="67"/>
  <c r="AD63" i="67" s="1"/>
  <c r="X63" i="67"/>
  <c r="Q63" i="67" s="1"/>
  <c r="T64" i="67"/>
  <c r="U64" i="67"/>
  <c r="V64" i="67"/>
  <c r="O64" i="67" s="1"/>
  <c r="W64" i="67"/>
  <c r="AD64" i="67" s="1"/>
  <c r="X64" i="67"/>
  <c r="AE64" i="67" s="1"/>
  <c r="T65" i="67"/>
  <c r="M65" i="67" s="1"/>
  <c r="U65" i="67"/>
  <c r="V65" i="67"/>
  <c r="O65" i="67" s="1"/>
  <c r="W65" i="67"/>
  <c r="X65" i="67"/>
  <c r="Q65" i="67" s="1"/>
  <c r="T66" i="67"/>
  <c r="U66" i="67"/>
  <c r="AB66" i="67" s="1"/>
  <c r="V66" i="67"/>
  <c r="W66" i="67"/>
  <c r="X66" i="67"/>
  <c r="T67" i="67"/>
  <c r="AA67" i="67" s="1"/>
  <c r="U67" i="67"/>
  <c r="N67" i="67" s="1"/>
  <c r="V67" i="67"/>
  <c r="AC67" i="67" s="1"/>
  <c r="W67" i="67"/>
  <c r="X67" i="67"/>
  <c r="Q67" i="67" s="1"/>
  <c r="T68" i="67"/>
  <c r="U68" i="67"/>
  <c r="AB68" i="67" s="1"/>
  <c r="V68" i="67"/>
  <c r="AC68" i="67" s="1"/>
  <c r="W68" i="67"/>
  <c r="AD68" i="67" s="1"/>
  <c r="X68" i="67"/>
  <c r="T69" i="67"/>
  <c r="U69" i="67"/>
  <c r="V69" i="67"/>
  <c r="O69" i="67" s="1"/>
  <c r="W69" i="67"/>
  <c r="P69" i="67" s="1"/>
  <c r="X69" i="67"/>
  <c r="AE69" i="67" s="1"/>
  <c r="T70" i="67"/>
  <c r="U70" i="67"/>
  <c r="N70" i="67" s="1"/>
  <c r="V70" i="67"/>
  <c r="W70" i="67"/>
  <c r="AD70" i="67" s="1"/>
  <c r="X70" i="67"/>
  <c r="T71" i="67"/>
  <c r="M71" i="67" s="1"/>
  <c r="U71" i="67"/>
  <c r="V71" i="67"/>
  <c r="W71" i="67"/>
  <c r="X71" i="67"/>
  <c r="AE71" i="67" s="1"/>
  <c r="T72" i="67"/>
  <c r="M72" i="67" s="1"/>
  <c r="U72" i="67"/>
  <c r="N72" i="67" s="1"/>
  <c r="V72" i="67"/>
  <c r="W72" i="67"/>
  <c r="AD72" i="67" s="1"/>
  <c r="X72" i="67"/>
  <c r="T73" i="67"/>
  <c r="AA73" i="67" s="1"/>
  <c r="U73" i="67"/>
  <c r="AB73" i="67" s="1"/>
  <c r="V73" i="67"/>
  <c r="O73" i="67" s="1"/>
  <c r="W73" i="67"/>
  <c r="P73" i="67" s="1"/>
  <c r="X73" i="67"/>
  <c r="T74" i="67"/>
  <c r="M74" i="67" s="1"/>
  <c r="U74" i="67"/>
  <c r="AB74" i="67" s="1"/>
  <c r="V74" i="67"/>
  <c r="AC74" i="67" s="1"/>
  <c r="W74" i="67"/>
  <c r="P74" i="67" s="1"/>
  <c r="X74" i="67"/>
  <c r="T75" i="67"/>
  <c r="M75" i="67" s="1"/>
  <c r="U75" i="67"/>
  <c r="V75" i="67"/>
  <c r="W75" i="67"/>
  <c r="AD75" i="67" s="1"/>
  <c r="X75" i="67"/>
  <c r="Q75" i="67" s="1"/>
  <c r="T76" i="67"/>
  <c r="AA76" i="67" s="1"/>
  <c r="U76" i="67"/>
  <c r="V76" i="67"/>
  <c r="AC76" i="67" s="1"/>
  <c r="W76" i="67"/>
  <c r="P76" i="67" s="1"/>
  <c r="X76" i="67"/>
  <c r="Q76" i="67" s="1"/>
  <c r="T77" i="67"/>
  <c r="AA77" i="67" s="1"/>
  <c r="U77" i="67"/>
  <c r="V77" i="67"/>
  <c r="AC77" i="67" s="1"/>
  <c r="W77" i="67"/>
  <c r="X77" i="67"/>
  <c r="Q77" i="67" s="1"/>
  <c r="T78" i="67"/>
  <c r="U78" i="67"/>
  <c r="N78" i="67" s="1"/>
  <c r="V78" i="67"/>
  <c r="O78" i="67" s="1"/>
  <c r="W78" i="67"/>
  <c r="X78" i="67"/>
  <c r="AE78" i="67" s="1"/>
  <c r="T79" i="67"/>
  <c r="M79" i="67" s="1"/>
  <c r="U79" i="67"/>
  <c r="N79" i="67" s="1"/>
  <c r="V79" i="67"/>
  <c r="O79" i="67" s="1"/>
  <c r="W79" i="67"/>
  <c r="X79" i="67"/>
  <c r="Q79" i="67" s="1"/>
  <c r="T80" i="67"/>
  <c r="U80" i="67"/>
  <c r="AB80" i="67" s="1"/>
  <c r="V80" i="67"/>
  <c r="AC80" i="67" s="1"/>
  <c r="W80" i="67"/>
  <c r="P80" i="67" s="1"/>
  <c r="X80" i="67"/>
  <c r="Q80" i="67" s="1"/>
  <c r="T81" i="67"/>
  <c r="U81" i="67"/>
  <c r="AB81" i="67" s="1"/>
  <c r="V81" i="67"/>
  <c r="W81" i="67"/>
  <c r="AD81" i="67" s="1"/>
  <c r="X81" i="67"/>
  <c r="AE81" i="67" s="1"/>
  <c r="T82" i="67"/>
  <c r="U82" i="67"/>
  <c r="N82" i="67" s="1"/>
  <c r="V82" i="67"/>
  <c r="W82" i="67"/>
  <c r="AD82" i="67" s="1"/>
  <c r="X82" i="67"/>
  <c r="T83" i="67"/>
  <c r="AA83" i="67" s="1"/>
  <c r="U83" i="67"/>
  <c r="AB83" i="67" s="1"/>
  <c r="V83" i="67"/>
  <c r="W83" i="67"/>
  <c r="P83" i="67" s="1"/>
  <c r="X83" i="67"/>
  <c r="T84" i="67"/>
  <c r="M84" i="67" s="1"/>
  <c r="U84" i="67"/>
  <c r="N84" i="67" s="1"/>
  <c r="V84" i="67"/>
  <c r="W84" i="67"/>
  <c r="AD84" i="67" s="1"/>
  <c r="X84" i="67"/>
  <c r="T85" i="67"/>
  <c r="AA85" i="67" s="1"/>
  <c r="U85" i="67"/>
  <c r="AB85" i="67" s="1"/>
  <c r="V85" i="67"/>
  <c r="O85" i="67" s="1"/>
  <c r="W85" i="67"/>
  <c r="P85" i="67" s="1"/>
  <c r="X85" i="67"/>
  <c r="T86" i="67"/>
  <c r="M86" i="67" s="1"/>
  <c r="U86" i="67"/>
  <c r="V86" i="67"/>
  <c r="AC86" i="67" s="1"/>
  <c r="W86" i="67"/>
  <c r="P86" i="67" s="1"/>
  <c r="X86" i="67"/>
  <c r="T87" i="67"/>
  <c r="M87" i="67" s="1"/>
  <c r="U87" i="67"/>
  <c r="V87" i="67"/>
  <c r="W87" i="67"/>
  <c r="AD87" i="67" s="1"/>
  <c r="X87" i="67"/>
  <c r="AE87" i="67" s="1"/>
  <c r="T88" i="67"/>
  <c r="AA88" i="67" s="1"/>
  <c r="U88" i="67"/>
  <c r="V88" i="67"/>
  <c r="O88" i="67" s="1"/>
  <c r="W88" i="67"/>
  <c r="X88" i="67"/>
  <c r="Q88" i="67" s="1"/>
  <c r="T89" i="67"/>
  <c r="AA89" i="67" s="1"/>
  <c r="U89" i="67"/>
  <c r="V89" i="67"/>
  <c r="AC89" i="67" s="1"/>
  <c r="W89" i="67"/>
  <c r="X89" i="67"/>
  <c r="Q89" i="67" s="1"/>
  <c r="T90" i="67"/>
  <c r="U90" i="67"/>
  <c r="AB90" i="67" s="1"/>
  <c r="V90" i="67"/>
  <c r="O90" i="67" s="1"/>
  <c r="W90" i="67"/>
  <c r="X90" i="67"/>
  <c r="Q90" i="67" s="1"/>
  <c r="T91" i="67"/>
  <c r="U91" i="67"/>
  <c r="N91" i="67" s="1"/>
  <c r="V91" i="67"/>
  <c r="O91" i="67" s="1"/>
  <c r="W91" i="67"/>
  <c r="X91" i="67"/>
  <c r="Q91" i="67" s="1"/>
  <c r="T92" i="67"/>
  <c r="U92" i="67"/>
  <c r="N92" i="67" s="1"/>
  <c r="V92" i="67"/>
  <c r="O92" i="67" s="1"/>
  <c r="W92" i="67"/>
  <c r="P92" i="67" s="1"/>
  <c r="X92" i="67"/>
  <c r="Q92" i="67" s="1"/>
  <c r="T93" i="67"/>
  <c r="U93" i="67"/>
  <c r="N93" i="67" s="1"/>
  <c r="V93" i="67"/>
  <c r="O93" i="67" s="1"/>
  <c r="W93" i="67"/>
  <c r="P93" i="67" s="1"/>
  <c r="X93" i="67"/>
  <c r="Q93" i="67" s="1"/>
  <c r="T94" i="67"/>
  <c r="U94" i="67"/>
  <c r="N94" i="67" s="1"/>
  <c r="V94" i="67"/>
  <c r="W94" i="67"/>
  <c r="P94" i="67" s="1"/>
  <c r="X94" i="67"/>
  <c r="Q94" i="67" s="1"/>
  <c r="T95" i="67"/>
  <c r="M95" i="67" s="1"/>
  <c r="U95" i="67"/>
  <c r="N95" i="67" s="1"/>
  <c r="V95" i="67"/>
  <c r="W95" i="67"/>
  <c r="X95" i="67"/>
  <c r="Q95" i="67" s="1"/>
  <c r="T96" i="67"/>
  <c r="M96" i="67" s="1"/>
  <c r="U96" i="67"/>
  <c r="N96" i="67" s="1"/>
  <c r="V96" i="67"/>
  <c r="W96" i="67"/>
  <c r="P96" i="67" s="1"/>
  <c r="X96" i="67"/>
  <c r="T97" i="67"/>
  <c r="M97" i="67" s="1"/>
  <c r="U97" i="67"/>
  <c r="N97" i="67" s="1"/>
  <c r="V97" i="67"/>
  <c r="O97" i="67" s="1"/>
  <c r="W97" i="67"/>
  <c r="P97" i="67" s="1"/>
  <c r="X97" i="67"/>
  <c r="T98" i="67"/>
  <c r="M98" i="67" s="1"/>
  <c r="U98" i="67"/>
  <c r="V98" i="67"/>
  <c r="W98" i="67"/>
  <c r="P98" i="67" s="1"/>
  <c r="X98" i="67"/>
  <c r="T99" i="67"/>
  <c r="M99" i="67" s="1"/>
  <c r="U99" i="67"/>
  <c r="V99" i="67"/>
  <c r="O99" i="67" s="1"/>
  <c r="W99" i="67"/>
  <c r="P99" i="67" s="1"/>
  <c r="X99" i="67"/>
  <c r="Q99" i="67" s="1"/>
  <c r="T100" i="67"/>
  <c r="M100" i="67" s="1"/>
  <c r="U100" i="67"/>
  <c r="V100" i="67"/>
  <c r="W100" i="67"/>
  <c r="X100" i="67"/>
  <c r="Q100" i="67" s="1"/>
  <c r="T101" i="67"/>
  <c r="M101" i="67" s="1"/>
  <c r="U101" i="67"/>
  <c r="V101" i="67"/>
  <c r="O101" i="67" s="1"/>
  <c r="W101" i="67"/>
  <c r="X101" i="67"/>
  <c r="Q101" i="67" s="1"/>
  <c r="T102" i="67"/>
  <c r="M102" i="67" s="1"/>
  <c r="U102" i="67"/>
  <c r="N102" i="67" s="1"/>
  <c r="V102" i="67"/>
  <c r="W102" i="67"/>
  <c r="X102" i="67"/>
  <c r="Q102" i="67" s="1"/>
  <c r="T103" i="67"/>
  <c r="M103" i="67" s="1"/>
  <c r="U103" i="67"/>
  <c r="N103" i="67" s="1"/>
  <c r="V103" i="67"/>
  <c r="O103" i="67" s="1"/>
  <c r="W103" i="67"/>
  <c r="X103" i="67"/>
  <c r="Q103" i="67" s="1"/>
  <c r="T104" i="67"/>
  <c r="U104" i="67"/>
  <c r="N104" i="67" s="1"/>
  <c r="V104" i="67"/>
  <c r="O104" i="67" s="1"/>
  <c r="W104" i="67"/>
  <c r="P104" i="67" s="1"/>
  <c r="X104" i="67"/>
  <c r="Q104" i="67" s="1"/>
  <c r="T105" i="67"/>
  <c r="U105" i="67"/>
  <c r="V105" i="67"/>
  <c r="W105" i="67"/>
  <c r="P105" i="67" s="1"/>
  <c r="X105" i="67"/>
  <c r="Q105" i="67" s="1"/>
  <c r="T106" i="67"/>
  <c r="U106" i="67"/>
  <c r="V106" i="67"/>
  <c r="W106" i="67"/>
  <c r="P106" i="67" s="1"/>
  <c r="X106" i="67"/>
  <c r="Q106" i="67" s="1"/>
  <c r="T107" i="67"/>
  <c r="M107" i="67" s="1"/>
  <c r="U107" i="67"/>
  <c r="V107" i="67"/>
  <c r="W107" i="67"/>
  <c r="P107" i="67" s="1"/>
  <c r="X107" i="67"/>
  <c r="Q107" i="67" s="1"/>
  <c r="T108" i="67"/>
  <c r="M108" i="67" s="1"/>
  <c r="U108" i="67"/>
  <c r="N108" i="67" s="1"/>
  <c r="V108" i="67"/>
  <c r="W108" i="67"/>
  <c r="P108" i="67" s="1"/>
  <c r="X108" i="67"/>
  <c r="T109" i="67"/>
  <c r="M109" i="67" s="1"/>
  <c r="U109" i="67"/>
  <c r="N109" i="67" s="1"/>
  <c r="V109" i="67"/>
  <c r="O109" i="67" s="1"/>
  <c r="W109" i="67"/>
  <c r="P109" i="67" s="1"/>
  <c r="X109" i="67"/>
  <c r="T110" i="67"/>
  <c r="U110" i="67"/>
  <c r="N110" i="67" s="1"/>
  <c r="V110" i="67"/>
  <c r="O110" i="67" s="1"/>
  <c r="W110" i="67"/>
  <c r="P110" i="67" s="1"/>
  <c r="X110" i="67"/>
  <c r="T111" i="67"/>
  <c r="M111" i="67" s="1"/>
  <c r="U111" i="67"/>
  <c r="V111" i="67"/>
  <c r="O111" i="67" s="1"/>
  <c r="W111" i="67"/>
  <c r="P111" i="67" s="1"/>
  <c r="X111" i="67"/>
  <c r="Q111" i="67" s="1"/>
  <c r="T112" i="67"/>
  <c r="M112" i="67" s="1"/>
  <c r="U112" i="67"/>
  <c r="V112" i="67"/>
  <c r="W112" i="67"/>
  <c r="X112" i="67"/>
  <c r="T113" i="67"/>
  <c r="M113" i="67" s="1"/>
  <c r="U113" i="67"/>
  <c r="V113" i="67"/>
  <c r="O113" i="67" s="1"/>
  <c r="W113" i="67"/>
  <c r="X113" i="67"/>
  <c r="Q113" i="67" s="1"/>
  <c r="T114" i="67"/>
  <c r="M114" i="67" s="1"/>
  <c r="U114" i="67"/>
  <c r="N114" i="67" s="1"/>
  <c r="V114" i="67"/>
  <c r="O114" i="67" s="1"/>
  <c r="W114" i="67"/>
  <c r="X114" i="67"/>
  <c r="T115" i="67"/>
  <c r="U115" i="67"/>
  <c r="N115" i="67" s="1"/>
  <c r="V115" i="67"/>
  <c r="O115" i="67" s="1"/>
  <c r="W115" i="67"/>
  <c r="X115" i="67"/>
  <c r="Q115" i="67" s="1"/>
  <c r="T116" i="67"/>
  <c r="U116" i="67"/>
  <c r="N116" i="67" s="1"/>
  <c r="V116" i="67"/>
  <c r="O116" i="67" s="1"/>
  <c r="W116" i="67"/>
  <c r="P116" i="67" s="1"/>
  <c r="X116" i="67"/>
  <c r="Q116" i="67" s="1"/>
  <c r="T117" i="67"/>
  <c r="U117" i="67"/>
  <c r="N117" i="67" s="1"/>
  <c r="V117" i="67"/>
  <c r="O117" i="67" s="1"/>
  <c r="W117" i="67"/>
  <c r="P117" i="67" s="1"/>
  <c r="X117" i="67"/>
  <c r="Q117" i="67" s="1"/>
  <c r="T118" i="67"/>
  <c r="U118" i="67"/>
  <c r="N118" i="67" s="1"/>
  <c r="V118" i="67"/>
  <c r="W118" i="67"/>
  <c r="P118" i="67" s="1"/>
  <c r="X118" i="67"/>
  <c r="Q118" i="67" s="1"/>
  <c r="T119" i="67"/>
  <c r="M119" i="67" s="1"/>
  <c r="U119" i="67"/>
  <c r="N119" i="67" s="1"/>
  <c r="V119" i="67"/>
  <c r="W119" i="67"/>
  <c r="P119" i="67" s="1"/>
  <c r="X119" i="67"/>
  <c r="T120" i="67"/>
  <c r="M120" i="67" s="1"/>
  <c r="U120" i="67"/>
  <c r="N120" i="67" s="1"/>
  <c r="V120" i="67"/>
  <c r="W120" i="67"/>
  <c r="P120" i="67" s="1"/>
  <c r="X120" i="67"/>
  <c r="T121" i="67"/>
  <c r="M121" i="67" s="1"/>
  <c r="U121" i="67"/>
  <c r="N121" i="67" s="1"/>
  <c r="V121" i="67"/>
  <c r="O121" i="67" s="1"/>
  <c r="W121" i="67"/>
  <c r="P121" i="67" s="1"/>
  <c r="X121" i="67"/>
  <c r="T122" i="67"/>
  <c r="U122" i="67"/>
  <c r="N122" i="67" s="1"/>
  <c r="V122" i="67"/>
  <c r="O122" i="67" s="1"/>
  <c r="W122" i="67"/>
  <c r="P122" i="67" s="1"/>
  <c r="X122" i="67"/>
  <c r="T123" i="67"/>
  <c r="M123" i="67" s="1"/>
  <c r="U123" i="67"/>
  <c r="V123" i="67"/>
  <c r="O123" i="67" s="1"/>
  <c r="W123" i="67"/>
  <c r="P123" i="67" s="1"/>
  <c r="X123" i="67"/>
  <c r="Q123" i="67" s="1"/>
  <c r="T124" i="67"/>
  <c r="M124" i="67" s="1"/>
  <c r="U124" i="67"/>
  <c r="V124" i="67"/>
  <c r="O124" i="67" s="1"/>
  <c r="W124" i="67"/>
  <c r="P124" i="67" s="1"/>
  <c r="X124" i="67"/>
  <c r="Q124" i="67" s="1"/>
  <c r="T125" i="67"/>
  <c r="M125" i="67" s="1"/>
  <c r="U125" i="67"/>
  <c r="V125" i="67"/>
  <c r="W125" i="67"/>
  <c r="X125" i="67"/>
  <c r="Q125" i="67" s="1"/>
  <c r="T126" i="67"/>
  <c r="M126" i="67" s="1"/>
  <c r="U126" i="67"/>
  <c r="N126" i="67" s="1"/>
  <c r="V126" i="67"/>
  <c r="W126" i="67"/>
  <c r="X126" i="67"/>
  <c r="Q126" i="67" s="1"/>
  <c r="T127" i="67"/>
  <c r="U127" i="67"/>
  <c r="V127" i="67"/>
  <c r="O127" i="67" s="1"/>
  <c r="W127" i="67"/>
  <c r="X127" i="67"/>
  <c r="Q127" i="67" s="1"/>
  <c r="T128" i="67"/>
  <c r="U128" i="67"/>
  <c r="N128" i="67" s="1"/>
  <c r="V128" i="67"/>
  <c r="O128" i="67" s="1"/>
  <c r="W128" i="67"/>
  <c r="P128" i="67" s="1"/>
  <c r="X128" i="67"/>
  <c r="Q128" i="67" s="1"/>
  <c r="T129" i="67"/>
  <c r="U129" i="67"/>
  <c r="N129" i="67" s="1"/>
  <c r="V129" i="67"/>
  <c r="W129" i="67"/>
  <c r="P129" i="67" s="1"/>
  <c r="X129" i="67"/>
  <c r="Q129" i="67" s="1"/>
  <c r="T130" i="67"/>
  <c r="U130" i="67"/>
  <c r="N130" i="67" s="1"/>
  <c r="V130" i="67"/>
  <c r="W130" i="67"/>
  <c r="P130" i="67" s="1"/>
  <c r="X130" i="67"/>
  <c r="Q130" i="67" s="1"/>
  <c r="T131" i="67"/>
  <c r="M131" i="67" s="1"/>
  <c r="U131" i="67"/>
  <c r="N131" i="67" s="1"/>
  <c r="V131" i="67"/>
  <c r="W131" i="67"/>
  <c r="X131" i="67"/>
  <c r="Q131" i="67" s="1"/>
  <c r="T132" i="67"/>
  <c r="M132" i="67" s="1"/>
  <c r="U132" i="67"/>
  <c r="N132" i="67" s="1"/>
  <c r="V132" i="67"/>
  <c r="W132" i="67"/>
  <c r="X132" i="67"/>
  <c r="T133" i="67"/>
  <c r="M133" i="67" s="1"/>
  <c r="U133" i="67"/>
  <c r="N133" i="67" s="1"/>
  <c r="V133" i="67"/>
  <c r="O133" i="67" s="1"/>
  <c r="W133" i="67"/>
  <c r="P133" i="67" s="1"/>
  <c r="X133" i="67"/>
  <c r="T134" i="67"/>
  <c r="M134" i="67" s="1"/>
  <c r="U134" i="67"/>
  <c r="V134" i="67"/>
  <c r="O134" i="67" s="1"/>
  <c r="W134" i="67"/>
  <c r="P134" i="67" s="1"/>
  <c r="X134" i="67"/>
  <c r="T135" i="67"/>
  <c r="M135" i="67" s="1"/>
  <c r="U135" i="67"/>
  <c r="V135" i="67"/>
  <c r="O135" i="67" s="1"/>
  <c r="W135" i="67"/>
  <c r="P135" i="67" s="1"/>
  <c r="X135" i="67"/>
  <c r="Q135" i="67" s="1"/>
  <c r="T136" i="67"/>
  <c r="M136" i="67" s="1"/>
  <c r="U136" i="67"/>
  <c r="V136" i="67"/>
  <c r="W136" i="67"/>
  <c r="P136" i="67" s="1"/>
  <c r="X136" i="67"/>
  <c r="Q136" i="67" s="1"/>
  <c r="T137" i="67"/>
  <c r="M137" i="67" s="1"/>
  <c r="U137" i="67"/>
  <c r="V137" i="67"/>
  <c r="O137" i="67" s="1"/>
  <c r="W137" i="67"/>
  <c r="X137" i="67"/>
  <c r="Q137" i="67" s="1"/>
  <c r="T138" i="67"/>
  <c r="M138" i="67" s="1"/>
  <c r="U138" i="67"/>
  <c r="N138" i="67" s="1"/>
  <c r="V138" i="67"/>
  <c r="O138" i="67" s="1"/>
  <c r="W138" i="67"/>
  <c r="X138" i="67"/>
  <c r="Q138" i="67" s="1"/>
  <c r="T139" i="67"/>
  <c r="M139" i="67" s="1"/>
  <c r="U139" i="67"/>
  <c r="N139" i="67" s="1"/>
  <c r="V139" i="67"/>
  <c r="O139" i="67" s="1"/>
  <c r="W139" i="67"/>
  <c r="X139" i="67"/>
  <c r="Q139" i="67" s="1"/>
  <c r="T140" i="67"/>
  <c r="U140" i="67"/>
  <c r="N140" i="67" s="1"/>
  <c r="V140" i="67"/>
  <c r="O140" i="67" s="1"/>
  <c r="W140" i="67"/>
  <c r="P140" i="67" s="1"/>
  <c r="X140" i="67"/>
  <c r="T141" i="67"/>
  <c r="U141" i="67"/>
  <c r="N141" i="67" s="1"/>
  <c r="V141" i="67"/>
  <c r="W141" i="67"/>
  <c r="P141" i="67" s="1"/>
  <c r="X141" i="67"/>
  <c r="Q141" i="67" s="1"/>
  <c r="T142" i="67"/>
  <c r="U142" i="67"/>
  <c r="N142" i="67" s="1"/>
  <c r="V142" i="67"/>
  <c r="W142" i="67"/>
  <c r="P142" i="67" s="1"/>
  <c r="X142" i="67"/>
  <c r="Q142" i="67" s="1"/>
  <c r="T143" i="67"/>
  <c r="M143" i="67" s="1"/>
  <c r="U143" i="67"/>
  <c r="N143" i="67" s="1"/>
  <c r="V143" i="67"/>
  <c r="W143" i="67"/>
  <c r="P143" i="67" s="1"/>
  <c r="X143" i="67"/>
  <c r="T144" i="67"/>
  <c r="M144" i="67" s="1"/>
  <c r="U144" i="67"/>
  <c r="N144" i="67" s="1"/>
  <c r="V144" i="67"/>
  <c r="W144" i="67"/>
  <c r="P144" i="67" s="1"/>
  <c r="X144" i="67"/>
  <c r="T145" i="67"/>
  <c r="M145" i="67" s="1"/>
  <c r="U145" i="67"/>
  <c r="N145" i="67" s="1"/>
  <c r="V145" i="67"/>
  <c r="O145" i="67" s="1"/>
  <c r="W145" i="67"/>
  <c r="X145" i="67"/>
  <c r="T146" i="67"/>
  <c r="M146" i="67" s="1"/>
  <c r="U146" i="67"/>
  <c r="N146" i="67" s="1"/>
  <c r="V146" i="67"/>
  <c r="O146" i="67" s="1"/>
  <c r="W146" i="67"/>
  <c r="P146" i="67" s="1"/>
  <c r="X146" i="67"/>
  <c r="T147" i="67"/>
  <c r="M147" i="67" s="1"/>
  <c r="U147" i="67"/>
  <c r="V147" i="67"/>
  <c r="O147" i="67" s="1"/>
  <c r="W147" i="67"/>
  <c r="P147" i="67" s="1"/>
  <c r="X147" i="67"/>
  <c r="Q147" i="67" s="1"/>
  <c r="T148" i="67"/>
  <c r="M148" i="67" s="1"/>
  <c r="U148" i="67"/>
  <c r="V148" i="67"/>
  <c r="O148" i="67" s="1"/>
  <c r="W148" i="67"/>
  <c r="X148" i="67"/>
  <c r="Q148" i="67" s="1"/>
  <c r="T149" i="67"/>
  <c r="M149" i="67" s="1"/>
  <c r="U149" i="67"/>
  <c r="V149" i="67"/>
  <c r="O149" i="67" s="1"/>
  <c r="W149" i="67"/>
  <c r="X149" i="67"/>
  <c r="Q149" i="67" s="1"/>
  <c r="T150" i="67"/>
  <c r="M150" i="67" s="1"/>
  <c r="U150" i="67"/>
  <c r="N150" i="67" s="1"/>
  <c r="V150" i="67"/>
  <c r="W150" i="67"/>
  <c r="X150" i="67"/>
  <c r="T151" i="67"/>
  <c r="M151" i="67" s="1"/>
  <c r="U151" i="67"/>
  <c r="N151" i="67" s="1"/>
  <c r="V151" i="67"/>
  <c r="O151" i="67" s="1"/>
  <c r="W151" i="67"/>
  <c r="X151" i="67"/>
  <c r="Q151" i="67" s="1"/>
  <c r="T152" i="67"/>
  <c r="U152" i="67"/>
  <c r="N152" i="67" s="1"/>
  <c r="V152" i="67"/>
  <c r="O152" i="67" s="1"/>
  <c r="W152" i="67"/>
  <c r="P152" i="67" s="1"/>
  <c r="X152" i="67"/>
  <c r="Q152" i="67" s="1"/>
  <c r="T153" i="67"/>
  <c r="U153" i="67"/>
  <c r="N153" i="67" s="1"/>
  <c r="V153" i="67"/>
  <c r="O153" i="67" s="1"/>
  <c r="W153" i="67"/>
  <c r="P153" i="67" s="1"/>
  <c r="X153" i="67"/>
  <c r="Q153" i="67" s="1"/>
  <c r="T154" i="67"/>
  <c r="U154" i="67"/>
  <c r="N154" i="67" s="1"/>
  <c r="V154" i="67"/>
  <c r="W154" i="67"/>
  <c r="P154" i="67" s="1"/>
  <c r="X154" i="67"/>
  <c r="Q154" i="67" s="1"/>
  <c r="T155" i="67"/>
  <c r="U155" i="67"/>
  <c r="V155" i="67"/>
  <c r="W155" i="67"/>
  <c r="X155" i="67"/>
  <c r="T156" i="67"/>
  <c r="M156" i="67" s="1"/>
  <c r="U156" i="67"/>
  <c r="N156" i="67" s="1"/>
  <c r="V156" i="67"/>
  <c r="W156" i="67"/>
  <c r="P156" i="67" s="1"/>
  <c r="X156" i="67"/>
  <c r="T157" i="67"/>
  <c r="M157" i="67" s="1"/>
  <c r="U157" i="67"/>
  <c r="N157" i="67" s="1"/>
  <c r="V157" i="67"/>
  <c r="O157" i="67" s="1"/>
  <c r="W157" i="67"/>
  <c r="P157" i="67" s="1"/>
  <c r="X157" i="67"/>
  <c r="T158" i="67"/>
  <c r="M158" i="67" s="1"/>
  <c r="U158" i="67"/>
  <c r="V158" i="67"/>
  <c r="O158" i="67" s="1"/>
  <c r="W158" i="67"/>
  <c r="P158" i="67" s="1"/>
  <c r="X158" i="67"/>
  <c r="T159" i="67"/>
  <c r="M159" i="67" s="1"/>
  <c r="U159" i="67"/>
  <c r="V159" i="67"/>
  <c r="O159" i="67" s="1"/>
  <c r="W159" i="67"/>
  <c r="P159" i="67" s="1"/>
  <c r="X159" i="67"/>
  <c r="Q159" i="67" s="1"/>
  <c r="T160" i="67"/>
  <c r="U160" i="67"/>
  <c r="V160" i="67"/>
  <c r="W160" i="67"/>
  <c r="P160" i="67" s="1"/>
  <c r="X160" i="67"/>
  <c r="Q160" i="67" s="1"/>
  <c r="T161" i="67"/>
  <c r="M161" i="67" s="1"/>
  <c r="U161" i="67"/>
  <c r="V161" i="67"/>
  <c r="O161" i="67" s="1"/>
  <c r="W161" i="67"/>
  <c r="X161" i="67"/>
  <c r="Q161" i="67" s="1"/>
  <c r="T162" i="67"/>
  <c r="M162" i="67" s="1"/>
  <c r="U162" i="67"/>
  <c r="N162" i="67" s="1"/>
  <c r="V162" i="67"/>
  <c r="W162" i="67"/>
  <c r="X162" i="67"/>
  <c r="Q162" i="67" s="1"/>
  <c r="T163" i="67"/>
  <c r="M163" i="67" s="1"/>
  <c r="U163" i="67"/>
  <c r="N163" i="67" s="1"/>
  <c r="V163" i="67"/>
  <c r="O163" i="67" s="1"/>
  <c r="W163" i="67"/>
  <c r="X163" i="67"/>
  <c r="Q163" i="67" s="1"/>
  <c r="T164" i="67"/>
  <c r="U164" i="67"/>
  <c r="N164" i="67" s="1"/>
  <c r="V164" i="67"/>
  <c r="O164" i="67" s="1"/>
  <c r="W164" i="67"/>
  <c r="P164" i="67" s="1"/>
  <c r="X164" i="67"/>
  <c r="Q164" i="67" s="1"/>
  <c r="T165" i="67"/>
  <c r="U165" i="67"/>
  <c r="V165" i="67"/>
  <c r="O165" i="67" s="1"/>
  <c r="W165" i="67"/>
  <c r="P165" i="67" s="1"/>
  <c r="X165" i="67"/>
  <c r="Q165" i="67" s="1"/>
  <c r="T166" i="67"/>
  <c r="U166" i="67"/>
  <c r="N166" i="67" s="1"/>
  <c r="V166" i="67"/>
  <c r="W166" i="67"/>
  <c r="P166" i="67" s="1"/>
  <c r="X166" i="67"/>
  <c r="Q166" i="67" s="1"/>
  <c r="T167" i="67"/>
  <c r="M167" i="67" s="1"/>
  <c r="U167" i="67"/>
  <c r="N167" i="67" s="1"/>
  <c r="V167" i="67"/>
  <c r="W167" i="67"/>
  <c r="X167" i="67"/>
  <c r="T168" i="67"/>
  <c r="M168" i="67" s="1"/>
  <c r="U168" i="67"/>
  <c r="N168" i="67" s="1"/>
  <c r="V168" i="67"/>
  <c r="W168" i="67"/>
  <c r="P168" i="67" s="1"/>
  <c r="X168" i="67"/>
  <c r="T169" i="67"/>
  <c r="M169" i="67" s="1"/>
  <c r="U169" i="67"/>
  <c r="N169" i="67" s="1"/>
  <c r="V169" i="67"/>
  <c r="O169" i="67" s="1"/>
  <c r="W169" i="67"/>
  <c r="P169" i="67" s="1"/>
  <c r="X169" i="67"/>
  <c r="T170" i="67"/>
  <c r="M170" i="67" s="1"/>
  <c r="U170" i="67"/>
  <c r="N170" i="67" s="1"/>
  <c r="V170" i="67"/>
  <c r="O170" i="67" s="1"/>
  <c r="W170" i="67"/>
  <c r="P170" i="67" s="1"/>
  <c r="X170" i="67"/>
  <c r="T171" i="67"/>
  <c r="M171" i="67" s="1"/>
  <c r="U171" i="67"/>
  <c r="V171" i="67"/>
  <c r="O171" i="67" s="1"/>
  <c r="W171" i="67"/>
  <c r="P171" i="67" s="1"/>
  <c r="X171" i="67"/>
  <c r="Q171" i="67" s="1"/>
  <c r="T172" i="67"/>
  <c r="U172" i="67"/>
  <c r="V172" i="67"/>
  <c r="O172" i="67" s="1"/>
  <c r="W172" i="67"/>
  <c r="P172" i="67" s="1"/>
  <c r="X172" i="67"/>
  <c r="Q172" i="67" s="1"/>
  <c r="T173" i="67"/>
  <c r="M173" i="67" s="1"/>
  <c r="U173" i="67"/>
  <c r="V173" i="67"/>
  <c r="O173" i="67" s="1"/>
  <c r="W173" i="67"/>
  <c r="X173" i="67"/>
  <c r="Q173" i="67" s="1"/>
  <c r="T174" i="67"/>
  <c r="M174" i="67" s="1"/>
  <c r="U174" i="67"/>
  <c r="N174" i="67" s="1"/>
  <c r="V174" i="67"/>
  <c r="O174" i="67" s="1"/>
  <c r="W174" i="67"/>
  <c r="X174" i="67"/>
  <c r="Q174" i="67" s="1"/>
  <c r="T175" i="67"/>
  <c r="M175" i="67" s="1"/>
  <c r="U175" i="67"/>
  <c r="N175" i="67" s="1"/>
  <c r="V175" i="67"/>
  <c r="O175" i="67" s="1"/>
  <c r="W175" i="67"/>
  <c r="X175" i="67"/>
  <c r="T176" i="67"/>
  <c r="U176" i="67"/>
  <c r="N176" i="67" s="1"/>
  <c r="V176" i="67"/>
  <c r="O176" i="67" s="1"/>
  <c r="W176" i="67"/>
  <c r="P176" i="67" s="1"/>
  <c r="X176" i="67"/>
  <c r="T177" i="67"/>
  <c r="U177" i="67"/>
  <c r="V177" i="67"/>
  <c r="O177" i="67" s="1"/>
  <c r="W177" i="67"/>
  <c r="P177" i="67" s="1"/>
  <c r="X177" i="67"/>
  <c r="Q177" i="67" s="1"/>
  <c r="T178" i="67"/>
  <c r="U178" i="67"/>
  <c r="V178" i="67"/>
  <c r="W178" i="67"/>
  <c r="P178" i="67" s="1"/>
  <c r="X178" i="67"/>
  <c r="Q178" i="67" s="1"/>
  <c r="T179" i="67"/>
  <c r="M179" i="67" s="1"/>
  <c r="U179" i="67"/>
  <c r="V179" i="67"/>
  <c r="W179" i="67"/>
  <c r="X179" i="67"/>
  <c r="T180" i="67"/>
  <c r="M180" i="67" s="1"/>
  <c r="U180" i="67"/>
  <c r="N180" i="67" s="1"/>
  <c r="V180" i="67"/>
  <c r="W180" i="67"/>
  <c r="X180" i="67"/>
  <c r="T181" i="67"/>
  <c r="M181" i="67" s="1"/>
  <c r="U181" i="67"/>
  <c r="N181" i="67" s="1"/>
  <c r="V181" i="67"/>
  <c r="O181" i="67" s="1"/>
  <c r="W181" i="67"/>
  <c r="X181" i="67"/>
  <c r="T182" i="67"/>
  <c r="U182" i="67"/>
  <c r="V182" i="67"/>
  <c r="O182" i="67" s="1"/>
  <c r="W182" i="67"/>
  <c r="P182" i="67" s="1"/>
  <c r="X182" i="67"/>
  <c r="T183" i="67"/>
  <c r="U183" i="67"/>
  <c r="V183" i="67"/>
  <c r="O183" i="67" s="1"/>
  <c r="W183" i="67"/>
  <c r="P183" i="67" s="1"/>
  <c r="X183" i="67"/>
  <c r="Q183" i="67" s="1"/>
  <c r="T184" i="67"/>
  <c r="U184" i="67"/>
  <c r="V184" i="67"/>
  <c r="W184" i="67"/>
  <c r="P184" i="67" s="1"/>
  <c r="X184" i="67"/>
  <c r="Q184" i="67" s="1"/>
  <c r="T185" i="67"/>
  <c r="M185" i="67" s="1"/>
  <c r="U185" i="67"/>
  <c r="V185" i="67"/>
  <c r="W185" i="67"/>
  <c r="X185" i="67"/>
  <c r="Q185" i="67" s="1"/>
  <c r="T186" i="67"/>
  <c r="M186" i="67" s="1"/>
  <c r="U186" i="67"/>
  <c r="N186" i="67" s="1"/>
  <c r="V186" i="67"/>
  <c r="W186" i="67"/>
  <c r="X186" i="67"/>
  <c r="T187" i="67"/>
  <c r="U187" i="67"/>
  <c r="N187" i="67" s="1"/>
  <c r="V187" i="67"/>
  <c r="O187" i="67" s="1"/>
  <c r="W187" i="67"/>
  <c r="X187" i="67"/>
  <c r="T188" i="67"/>
  <c r="U188" i="67"/>
  <c r="N188" i="67" s="1"/>
  <c r="V188" i="67"/>
  <c r="O188" i="67" s="1"/>
  <c r="W188" i="67"/>
  <c r="X188" i="67"/>
  <c r="T189" i="67"/>
  <c r="U189" i="67"/>
  <c r="V189" i="67"/>
  <c r="O189" i="67" s="1"/>
  <c r="W189" i="67"/>
  <c r="P189" i="67" s="1"/>
  <c r="X189" i="67"/>
  <c r="Q189" i="67" s="1"/>
  <c r="T190" i="67"/>
  <c r="U190" i="67"/>
  <c r="V190" i="67"/>
  <c r="W190" i="67"/>
  <c r="P190" i="67" s="1"/>
  <c r="X190" i="67"/>
  <c r="Q190" i="67" s="1"/>
  <c r="T191" i="67"/>
  <c r="M191" i="67" s="1"/>
  <c r="U191" i="67"/>
  <c r="V191" i="67"/>
  <c r="W191" i="67"/>
  <c r="X191" i="67"/>
  <c r="Q191" i="67" s="1"/>
  <c r="T192" i="67"/>
  <c r="M192" i="67" s="1"/>
  <c r="U192" i="67"/>
  <c r="N192" i="67" s="1"/>
  <c r="V192" i="67"/>
  <c r="W192" i="67"/>
  <c r="X192" i="67"/>
  <c r="T193" i="67"/>
  <c r="M193" i="67" s="1"/>
  <c r="U193" i="67"/>
  <c r="N193" i="67" s="1"/>
  <c r="V193" i="67"/>
  <c r="O193" i="67" s="1"/>
  <c r="W193" i="67"/>
  <c r="X193" i="67"/>
  <c r="T194" i="67"/>
  <c r="U194" i="67"/>
  <c r="V194" i="67"/>
  <c r="W194" i="67"/>
  <c r="P194" i="67" s="1"/>
  <c r="X194" i="67"/>
  <c r="T195" i="67"/>
  <c r="U195" i="67"/>
  <c r="V195" i="67"/>
  <c r="O195" i="67" s="1"/>
  <c r="W195" i="67"/>
  <c r="P195" i="67" s="1"/>
  <c r="X195" i="67"/>
  <c r="Q195" i="67" s="1"/>
  <c r="T196" i="67"/>
  <c r="U196" i="67"/>
  <c r="V196" i="67"/>
  <c r="W196" i="67"/>
  <c r="X196" i="67"/>
  <c r="Q196" i="67" s="1"/>
  <c r="T197" i="67"/>
  <c r="M197" i="67" s="1"/>
  <c r="U197" i="67"/>
  <c r="V197" i="67"/>
  <c r="W197" i="67"/>
  <c r="X197" i="67"/>
  <c r="Q197" i="67" s="1"/>
  <c r="T198" i="67"/>
  <c r="M198" i="67" s="1"/>
  <c r="U198" i="67"/>
  <c r="N198" i="67" s="1"/>
  <c r="V198" i="67"/>
  <c r="W198" i="67"/>
  <c r="X198" i="67"/>
  <c r="T199" i="67"/>
  <c r="M199" i="67" s="1"/>
  <c r="U199" i="67"/>
  <c r="N199" i="67" s="1"/>
  <c r="V199" i="67"/>
  <c r="O199" i="67" s="1"/>
  <c r="W199" i="67"/>
  <c r="X199" i="67"/>
  <c r="T200" i="67"/>
  <c r="U200" i="67"/>
  <c r="N200" i="67" s="1"/>
  <c r="V200" i="67"/>
  <c r="O200" i="67" s="1"/>
  <c r="W200" i="67"/>
  <c r="P200" i="67" s="1"/>
  <c r="X200" i="67"/>
  <c r="T201" i="67"/>
  <c r="U201" i="67"/>
  <c r="V201" i="67"/>
  <c r="W201" i="67"/>
  <c r="P201" i="67" s="1"/>
  <c r="X201" i="67"/>
  <c r="Q201" i="67" s="1"/>
  <c r="T202" i="67"/>
  <c r="U202" i="67"/>
  <c r="V202" i="67"/>
  <c r="W202" i="67"/>
  <c r="P202" i="67" s="1"/>
  <c r="X202" i="67"/>
  <c r="Q202" i="67" s="1"/>
  <c r="T203" i="67"/>
  <c r="M203" i="67" s="1"/>
  <c r="U203" i="67"/>
  <c r="V203" i="67"/>
  <c r="W203" i="67"/>
  <c r="X203" i="67"/>
  <c r="Q203" i="67" s="1"/>
  <c r="T204" i="67"/>
  <c r="M204" i="67" s="1"/>
  <c r="U204" i="67"/>
  <c r="N204" i="67" s="1"/>
  <c r="V204" i="67"/>
  <c r="W204" i="67"/>
  <c r="X204" i="67"/>
  <c r="T205" i="67"/>
  <c r="M205" i="67" s="1"/>
  <c r="U205" i="67"/>
  <c r="N205" i="67" s="1"/>
  <c r="V205" i="67"/>
  <c r="O205" i="67" s="1"/>
  <c r="W205" i="67"/>
  <c r="X205" i="67"/>
  <c r="T206" i="67"/>
  <c r="U206" i="67"/>
  <c r="N206" i="67" s="1"/>
  <c r="V206" i="67"/>
  <c r="O206" i="67" s="1"/>
  <c r="W206" i="67"/>
  <c r="P206" i="67" s="1"/>
  <c r="X206" i="67"/>
  <c r="T207" i="67"/>
  <c r="U207" i="67"/>
  <c r="V207" i="67"/>
  <c r="O207" i="67" s="1"/>
  <c r="W207" i="67"/>
  <c r="P207" i="67" s="1"/>
  <c r="X207" i="67"/>
  <c r="T208" i="67"/>
  <c r="U208" i="67"/>
  <c r="V208" i="67"/>
  <c r="W208" i="67"/>
  <c r="X208" i="67"/>
  <c r="T209" i="67"/>
  <c r="M209" i="67" s="1"/>
  <c r="U209" i="67"/>
  <c r="V209" i="67"/>
  <c r="W209" i="67"/>
  <c r="X209" i="67"/>
  <c r="Q209" i="67" s="1"/>
  <c r="T210" i="67"/>
  <c r="M210" i="67" s="1"/>
  <c r="U210" i="67"/>
  <c r="N210" i="67" s="1"/>
  <c r="V210" i="67"/>
  <c r="W210" i="67"/>
  <c r="X210" i="67"/>
  <c r="T211" i="67"/>
  <c r="U211" i="67"/>
  <c r="V211" i="67"/>
  <c r="O211" i="67" s="1"/>
  <c r="W211" i="67"/>
  <c r="X211" i="67"/>
  <c r="T212" i="67"/>
  <c r="U212" i="67"/>
  <c r="N212" i="67" s="1"/>
  <c r="V212" i="67"/>
  <c r="O212" i="67" s="1"/>
  <c r="W212" i="67"/>
  <c r="P212" i="67" s="1"/>
  <c r="X212" i="67"/>
  <c r="T213" i="67"/>
  <c r="U213" i="67"/>
  <c r="V213" i="67"/>
  <c r="O213" i="67" s="1"/>
  <c r="W213" i="67"/>
  <c r="P213" i="67" s="1"/>
  <c r="X213" i="67"/>
  <c r="Q213" i="67" s="1"/>
  <c r="T214" i="67"/>
  <c r="U214" i="67"/>
  <c r="V214" i="67"/>
  <c r="W214" i="67"/>
  <c r="P214" i="67" s="1"/>
  <c r="X214" i="67"/>
  <c r="Q214" i="67" s="1"/>
  <c r="T215" i="67"/>
  <c r="M215" i="67" s="1"/>
  <c r="U215" i="67"/>
  <c r="V215" i="67"/>
  <c r="W215" i="67"/>
  <c r="X215" i="67"/>
  <c r="Q215" i="67" s="1"/>
  <c r="T216" i="67"/>
  <c r="M216" i="67" s="1"/>
  <c r="U216" i="67"/>
  <c r="N216" i="67" s="1"/>
  <c r="V216" i="67"/>
  <c r="W216" i="67"/>
  <c r="X216" i="67"/>
  <c r="T217" i="67"/>
  <c r="M217" i="67" s="1"/>
  <c r="U217" i="67"/>
  <c r="N217" i="67" s="1"/>
  <c r="V217" i="67"/>
  <c r="O217" i="67" s="1"/>
  <c r="W217" i="67"/>
  <c r="X217" i="67"/>
  <c r="T218" i="67"/>
  <c r="U218" i="67"/>
  <c r="V218" i="67"/>
  <c r="O218" i="67" s="1"/>
  <c r="W218" i="67"/>
  <c r="P218" i="67" s="1"/>
  <c r="X218" i="67"/>
  <c r="T219" i="67"/>
  <c r="U219" i="67"/>
  <c r="N219" i="67" s="1"/>
  <c r="V219" i="67"/>
  <c r="O219" i="67" s="1"/>
  <c r="W219" i="67"/>
  <c r="P219" i="67" s="1"/>
  <c r="X219" i="67"/>
  <c r="Q219" i="67" s="1"/>
  <c r="T220" i="67"/>
  <c r="U220" i="67"/>
  <c r="V220" i="67"/>
  <c r="W220" i="67"/>
  <c r="P220" i="67" s="1"/>
  <c r="X220" i="67"/>
  <c r="Q220" i="67" s="1"/>
  <c r="T221" i="67"/>
  <c r="M221" i="67" s="1"/>
  <c r="U221" i="67"/>
  <c r="V221" i="67"/>
  <c r="W221" i="67"/>
  <c r="P221" i="67" s="1"/>
  <c r="X221" i="67"/>
  <c r="Q221" i="67" s="1"/>
  <c r="T222" i="67"/>
  <c r="M222" i="67" s="1"/>
  <c r="U222" i="67"/>
  <c r="N222" i="67" s="1"/>
  <c r="V222" i="67"/>
  <c r="W222" i="67"/>
  <c r="X222" i="67"/>
  <c r="T223" i="67"/>
  <c r="U223" i="67"/>
  <c r="V223" i="67"/>
  <c r="O223" i="67" s="1"/>
  <c r="W223" i="67"/>
  <c r="X223" i="67"/>
  <c r="T224" i="67"/>
  <c r="M224" i="67" s="1"/>
  <c r="U224" i="67"/>
  <c r="N224" i="67" s="1"/>
  <c r="V224" i="67"/>
  <c r="O224" i="67" s="1"/>
  <c r="W224" i="67"/>
  <c r="P224" i="67" s="1"/>
  <c r="X224" i="67"/>
  <c r="T225" i="67"/>
  <c r="U225" i="67"/>
  <c r="V225" i="67"/>
  <c r="O225" i="67" s="1"/>
  <c r="W225" i="67"/>
  <c r="P225" i="67" s="1"/>
  <c r="X225" i="67"/>
  <c r="Q225" i="67" s="1"/>
  <c r="T226" i="67"/>
  <c r="U226" i="67"/>
  <c r="V226" i="67"/>
  <c r="O226" i="67" s="1"/>
  <c r="W226" i="67"/>
  <c r="P226" i="67" s="1"/>
  <c r="X226" i="67"/>
  <c r="Q226" i="67" s="1"/>
  <c r="T227" i="67"/>
  <c r="U227" i="67"/>
  <c r="V227" i="67"/>
  <c r="W227" i="67"/>
  <c r="X227" i="67"/>
  <c r="T228" i="67"/>
  <c r="M228" i="67" s="1"/>
  <c r="U228" i="67"/>
  <c r="N228" i="67" s="1"/>
  <c r="V228" i="67"/>
  <c r="W228" i="67"/>
  <c r="X228" i="67"/>
  <c r="Q228" i="67" s="1"/>
  <c r="T229" i="67"/>
  <c r="M229" i="67" s="1"/>
  <c r="U229" i="67"/>
  <c r="N229" i="67" s="1"/>
  <c r="V229" i="67"/>
  <c r="O229" i="67" s="1"/>
  <c r="W229" i="67"/>
  <c r="X229" i="67"/>
  <c r="T230" i="67"/>
  <c r="U230" i="67"/>
  <c r="N230" i="67" s="1"/>
  <c r="V230" i="67"/>
  <c r="O230" i="67" s="1"/>
  <c r="W230" i="67"/>
  <c r="P230" i="67" s="1"/>
  <c r="X230" i="67"/>
  <c r="T231" i="67"/>
  <c r="U231" i="67"/>
  <c r="N231" i="67" s="1"/>
  <c r="V231" i="67"/>
  <c r="O231" i="67" s="1"/>
  <c r="W231" i="67"/>
  <c r="P231" i="67" s="1"/>
  <c r="X231" i="67"/>
  <c r="Q231" i="67" s="1"/>
  <c r="T232" i="67"/>
  <c r="U232" i="67"/>
  <c r="V232" i="67"/>
  <c r="W232" i="67"/>
  <c r="X232" i="67"/>
  <c r="Q232" i="67" s="1"/>
  <c r="T233" i="67"/>
  <c r="M233" i="67" s="1"/>
  <c r="U233" i="67"/>
  <c r="V233" i="67"/>
  <c r="W233" i="67"/>
  <c r="P233" i="67" s="1"/>
  <c r="X233" i="67"/>
  <c r="Q233" i="67" s="1"/>
  <c r="T234" i="67"/>
  <c r="M234" i="67" s="1"/>
  <c r="U234" i="67"/>
  <c r="N234" i="67" s="1"/>
  <c r="V234" i="67"/>
  <c r="W234" i="67"/>
  <c r="X234" i="67"/>
  <c r="T235" i="67"/>
  <c r="M235" i="67" s="1"/>
  <c r="U235" i="67"/>
  <c r="N235" i="67" s="1"/>
  <c r="V235" i="67"/>
  <c r="O235" i="67" s="1"/>
  <c r="W235" i="67"/>
  <c r="X235" i="67"/>
  <c r="T236" i="67"/>
  <c r="U236" i="67"/>
  <c r="N236" i="67" s="1"/>
  <c r="V236" i="67"/>
  <c r="O236" i="67" s="1"/>
  <c r="W236" i="67"/>
  <c r="P236" i="67" s="1"/>
  <c r="X236" i="67"/>
  <c r="T4" i="67"/>
  <c r="U4" i="67"/>
  <c r="V4" i="67"/>
  <c r="AC4" i="67" s="1"/>
  <c r="W4" i="67"/>
  <c r="X4" i="67"/>
  <c r="T5" i="67"/>
  <c r="U5" i="67"/>
  <c r="AB5" i="67" s="1"/>
  <c r="V5" i="67"/>
  <c r="W5" i="67"/>
  <c r="X5" i="67"/>
  <c r="T6" i="67"/>
  <c r="U6" i="67"/>
  <c r="V6" i="67"/>
  <c r="O6" i="67" s="1"/>
  <c r="W6" i="67"/>
  <c r="X6" i="67"/>
  <c r="Q6" i="67" s="1"/>
  <c r="T7" i="67"/>
  <c r="U7" i="67"/>
  <c r="V7" i="67"/>
  <c r="W7" i="67"/>
  <c r="P7" i="67" s="1"/>
  <c r="X7" i="67"/>
  <c r="T8" i="67"/>
  <c r="U8" i="67"/>
  <c r="AB8" i="67" s="1"/>
  <c r="V8" i="67"/>
  <c r="W8" i="67"/>
  <c r="X8" i="67"/>
  <c r="Q8" i="67" s="1"/>
  <c r="T9" i="67"/>
  <c r="U9" i="67"/>
  <c r="N9" i="67" s="1"/>
  <c r="V9" i="67"/>
  <c r="O9" i="67" s="1"/>
  <c r="W9" i="67"/>
  <c r="X9" i="67"/>
  <c r="T10" i="67"/>
  <c r="U10" i="67"/>
  <c r="V10" i="67"/>
  <c r="W10" i="67"/>
  <c r="X10" i="67"/>
  <c r="T11" i="67"/>
  <c r="U11" i="67"/>
  <c r="AB11" i="67" s="1"/>
  <c r="V11" i="67"/>
  <c r="O11" i="67" s="1"/>
  <c r="W11" i="67"/>
  <c r="X11" i="67"/>
  <c r="AE11" i="67" s="1"/>
  <c r="T12" i="67"/>
  <c r="U12" i="67"/>
  <c r="V12" i="67"/>
  <c r="W12" i="67"/>
  <c r="X12" i="67"/>
  <c r="T13" i="67"/>
  <c r="U13" i="67"/>
  <c r="V13" i="67"/>
  <c r="W13" i="67"/>
  <c r="X13" i="67"/>
  <c r="T14" i="67"/>
  <c r="U14" i="67"/>
  <c r="AB14" i="67" s="1"/>
  <c r="V14" i="67"/>
  <c r="W14" i="67"/>
  <c r="X14" i="67"/>
  <c r="T15" i="67"/>
  <c r="U15" i="67"/>
  <c r="V15" i="67"/>
  <c r="O15" i="67" s="1"/>
  <c r="W15" i="67"/>
  <c r="AD15" i="67" s="1"/>
  <c r="X15" i="67"/>
  <c r="T16" i="67"/>
  <c r="AA16" i="67" s="1"/>
  <c r="U16" i="67"/>
  <c r="V16" i="67"/>
  <c r="W16" i="67"/>
  <c r="P16" i="67" s="1"/>
  <c r="X16" i="67"/>
  <c r="T17" i="67"/>
  <c r="U17" i="67"/>
  <c r="V17" i="67"/>
  <c r="AC17" i="67" s="1"/>
  <c r="W17" i="67"/>
  <c r="X17" i="67"/>
  <c r="T18" i="67"/>
  <c r="U18" i="67"/>
  <c r="V18" i="67"/>
  <c r="W18" i="67"/>
  <c r="X18" i="67"/>
  <c r="AE18" i="67" s="1"/>
  <c r="T19" i="67"/>
  <c r="U19" i="67"/>
  <c r="V19" i="67"/>
  <c r="W19" i="67"/>
  <c r="X19" i="67"/>
  <c r="T20" i="67"/>
  <c r="U20" i="67"/>
  <c r="V20" i="67"/>
  <c r="W20" i="67"/>
  <c r="AD20" i="67" s="1"/>
  <c r="X20" i="67"/>
  <c r="T21" i="67"/>
  <c r="AA21" i="67" s="1"/>
  <c r="U21" i="67"/>
  <c r="V21" i="67"/>
  <c r="W21" i="67"/>
  <c r="X21" i="67"/>
  <c r="T22" i="67"/>
  <c r="U22" i="67"/>
  <c r="V22" i="67"/>
  <c r="O22" i="67" s="1"/>
  <c r="W22" i="67"/>
  <c r="X22" i="67"/>
  <c r="U3" i="67"/>
  <c r="V3" i="67"/>
  <c r="W3" i="67"/>
  <c r="P3" i="67" s="1"/>
  <c r="X3" i="67"/>
  <c r="Q3" i="67" s="1"/>
  <c r="T3" i="67"/>
  <c r="A2" i="67"/>
  <c r="A3" i="67"/>
  <c r="J3" i="67"/>
  <c r="A4" i="67"/>
  <c r="A5" i="67"/>
  <c r="A6" i="67"/>
  <c r="A7" i="67"/>
  <c r="A8" i="67"/>
  <c r="A9" i="67"/>
  <c r="A10" i="67"/>
  <c r="A11" i="67"/>
  <c r="A12" i="67"/>
  <c r="A13" i="67"/>
  <c r="A14" i="67"/>
  <c r="N27" i="67"/>
  <c r="AB27" i="67"/>
  <c r="O34" i="67"/>
  <c r="AC34" i="67"/>
  <c r="Q35" i="67"/>
  <c r="N39" i="67"/>
  <c r="AB39" i="67"/>
  <c r="P40" i="67"/>
  <c r="AD41" i="67"/>
  <c r="AC42" i="67"/>
  <c r="AD43" i="67"/>
  <c r="P44" i="67"/>
  <c r="Q44" i="67"/>
  <c r="AE44" i="67"/>
  <c r="M45" i="67"/>
  <c r="N45" i="67"/>
  <c r="O45" i="67"/>
  <c r="AA45" i="67"/>
  <c r="AB45" i="67"/>
  <c r="AC45" i="67"/>
  <c r="N47" i="67"/>
  <c r="O47" i="67"/>
  <c r="P47" i="67"/>
  <c r="Q47" i="67"/>
  <c r="AB47" i="67"/>
  <c r="AC47" i="67"/>
  <c r="AD47" i="67"/>
  <c r="Q48" i="67"/>
  <c r="AE48" i="67"/>
  <c r="P49" i="67"/>
  <c r="Q49" i="67"/>
  <c r="AD49" i="67"/>
  <c r="AE49" i="67"/>
  <c r="M50" i="67"/>
  <c r="N50" i="67"/>
  <c r="AA50" i="67"/>
  <c r="AB50" i="67"/>
  <c r="N51" i="67"/>
  <c r="P51" i="67"/>
  <c r="AB51" i="67"/>
  <c r="M52" i="67"/>
  <c r="N52" i="67"/>
  <c r="P52" i="67"/>
  <c r="AA52" i="67"/>
  <c r="AB52" i="67"/>
  <c r="AE53" i="67"/>
  <c r="O54" i="67"/>
  <c r="P54" i="67"/>
  <c r="AC54" i="67"/>
  <c r="AD54" i="67"/>
  <c r="M55" i="67"/>
  <c r="N55" i="67"/>
  <c r="P55" i="67"/>
  <c r="Q55" i="67"/>
  <c r="AA55" i="67"/>
  <c r="AD55" i="67"/>
  <c r="Q56" i="67"/>
  <c r="AE56" i="67"/>
  <c r="M57" i="67"/>
  <c r="N57" i="67"/>
  <c r="AA57" i="67"/>
  <c r="AB57" i="67"/>
  <c r="N58" i="67"/>
  <c r="N59" i="67"/>
  <c r="P59" i="67"/>
  <c r="AB59" i="67"/>
  <c r="AC59" i="67"/>
  <c r="AD59" i="67"/>
  <c r="O60" i="67"/>
  <c r="AA60" i="67"/>
  <c r="AB60" i="67"/>
  <c r="AC60" i="67"/>
  <c r="P61" i="67"/>
  <c r="AD61" i="67"/>
  <c r="AE61" i="67"/>
  <c r="M62" i="67"/>
  <c r="Q62" i="67"/>
  <c r="AA62" i="67"/>
  <c r="AE62" i="67"/>
  <c r="N63" i="67"/>
  <c r="AA63" i="67"/>
  <c r="AB63" i="67"/>
  <c r="AE63" i="67"/>
  <c r="M64" i="67"/>
  <c r="N64" i="67"/>
  <c r="AA64" i="67"/>
  <c r="AB64" i="67"/>
  <c r="N65" i="67"/>
  <c r="P65" i="67"/>
  <c r="AB65" i="67"/>
  <c r="AC65" i="67"/>
  <c r="AD65" i="67"/>
  <c r="AE65" i="67"/>
  <c r="N66" i="67"/>
  <c r="O66" i="67"/>
  <c r="P66" i="67"/>
  <c r="Q66" i="67"/>
  <c r="AC66" i="67"/>
  <c r="AD66" i="67"/>
  <c r="AE66" i="67"/>
  <c r="M67" i="67"/>
  <c r="P67" i="67"/>
  <c r="AD67" i="67"/>
  <c r="M68" i="67"/>
  <c r="P68" i="67"/>
  <c r="Q68" i="67"/>
  <c r="AA68" i="67"/>
  <c r="AE68" i="67"/>
  <c r="M69" i="67"/>
  <c r="N69" i="67"/>
  <c r="AA69" i="67"/>
  <c r="AB69" i="67"/>
  <c r="M70" i="67"/>
  <c r="O70" i="67"/>
  <c r="AA70" i="67"/>
  <c r="AC70" i="67"/>
  <c r="N71" i="67"/>
  <c r="O71" i="67"/>
  <c r="P71" i="67"/>
  <c r="AB71" i="67"/>
  <c r="AC71" i="67"/>
  <c r="AD71" i="67"/>
  <c r="O72" i="67"/>
  <c r="Q72" i="67"/>
  <c r="AC72" i="67"/>
  <c r="AE72" i="67"/>
  <c r="Q73" i="67"/>
  <c r="AE73" i="67"/>
  <c r="Q74" i="67"/>
  <c r="AA74" i="67"/>
  <c r="AE74" i="67"/>
  <c r="N75" i="67"/>
  <c r="AA75" i="67"/>
  <c r="AB75" i="67"/>
  <c r="M76" i="67"/>
  <c r="N76" i="67"/>
  <c r="AB76" i="67"/>
  <c r="N77" i="67"/>
  <c r="P77" i="67"/>
  <c r="AB77" i="67"/>
  <c r="AD77" i="67"/>
  <c r="AE77" i="67"/>
  <c r="P78" i="67"/>
  <c r="AD78" i="67"/>
  <c r="P79" i="67"/>
  <c r="AD79" i="67"/>
  <c r="M80" i="67"/>
  <c r="AA80" i="67"/>
  <c r="M81" i="67"/>
  <c r="N81" i="67"/>
  <c r="O81" i="67"/>
  <c r="AA81" i="67"/>
  <c r="AC81" i="67"/>
  <c r="M82" i="67"/>
  <c r="O82" i="67"/>
  <c r="AA82" i="67"/>
  <c r="AC82" i="67"/>
  <c r="N83" i="67"/>
  <c r="O83" i="67"/>
  <c r="Q83" i="67"/>
  <c r="AC83" i="67"/>
  <c r="AE83" i="67"/>
  <c r="O84" i="67"/>
  <c r="Q84" i="67"/>
  <c r="AA84" i="67"/>
  <c r="AB84" i="67"/>
  <c r="AC84" i="67"/>
  <c r="AE84" i="67"/>
  <c r="Q85" i="67"/>
  <c r="AE85" i="67"/>
  <c r="N86" i="67"/>
  <c r="O86" i="67"/>
  <c r="Q86" i="67"/>
  <c r="AA86" i="67"/>
  <c r="AB86" i="67"/>
  <c r="AE86" i="67"/>
  <c r="N87" i="67"/>
  <c r="Q87" i="67"/>
  <c r="AB87" i="67"/>
  <c r="N88" i="67"/>
  <c r="P88" i="67"/>
  <c r="AB88" i="67"/>
  <c r="AC88" i="67"/>
  <c r="AD88" i="67"/>
  <c r="AE88" i="67"/>
  <c r="N89" i="67"/>
  <c r="P89" i="67"/>
  <c r="AB89" i="67"/>
  <c r="AD89" i="67"/>
  <c r="AE89" i="67"/>
  <c r="P90" i="67"/>
  <c r="AC90" i="67"/>
  <c r="AD90" i="67"/>
  <c r="AE90" i="67"/>
  <c r="M91" i="67"/>
  <c r="P91" i="67"/>
  <c r="M92" i="67"/>
  <c r="M93" i="67"/>
  <c r="M94" i="67"/>
  <c r="O94" i="67"/>
  <c r="O95" i="67"/>
  <c r="P95" i="67"/>
  <c r="O96" i="67"/>
  <c r="Q96" i="67"/>
  <c r="Q97" i="67"/>
  <c r="N98" i="67"/>
  <c r="O98" i="67"/>
  <c r="Q98" i="67"/>
  <c r="N99" i="67"/>
  <c r="N100" i="67"/>
  <c r="O100" i="67"/>
  <c r="P100" i="67"/>
  <c r="N101" i="67"/>
  <c r="P101" i="67"/>
  <c r="O102" i="67"/>
  <c r="P102" i="67"/>
  <c r="P103" i="67"/>
  <c r="M104" i="67"/>
  <c r="M105" i="67"/>
  <c r="N105" i="67"/>
  <c r="O105" i="67"/>
  <c r="M106" i="67"/>
  <c r="N106" i="67"/>
  <c r="O106" i="67"/>
  <c r="N107" i="67"/>
  <c r="O107" i="67"/>
  <c r="O108" i="67"/>
  <c r="Q108" i="67"/>
  <c r="Q109" i="67"/>
  <c r="M110" i="67"/>
  <c r="Q110" i="67"/>
  <c r="N111" i="67"/>
  <c r="N112" i="67"/>
  <c r="O112" i="67"/>
  <c r="P112" i="67"/>
  <c r="Q112" i="67"/>
  <c r="N113" i="67"/>
  <c r="P113" i="67"/>
  <c r="P114" i="67"/>
  <c r="Q114" i="67"/>
  <c r="M115" i="67"/>
  <c r="P115" i="67"/>
  <c r="M116" i="67"/>
  <c r="M117" i="67"/>
  <c r="M118" i="67"/>
  <c r="O118" i="67"/>
  <c r="O119" i="67"/>
  <c r="Q119" i="67"/>
  <c r="O120" i="67"/>
  <c r="Q120" i="67"/>
  <c r="Q121" i="67"/>
  <c r="M122" i="67"/>
  <c r="Q122" i="67"/>
  <c r="N123" i="67"/>
  <c r="N124" i="67"/>
  <c r="N125" i="67"/>
  <c r="O125" i="67"/>
  <c r="P125" i="67"/>
  <c r="O126" i="67"/>
  <c r="P126" i="67"/>
  <c r="M127" i="67"/>
  <c r="N127" i="67"/>
  <c r="P127" i="67"/>
  <c r="M128" i="67"/>
  <c r="M129" i="67"/>
  <c r="O129" i="67"/>
  <c r="M130" i="67"/>
  <c r="O130" i="67"/>
  <c r="O131" i="67"/>
  <c r="P131" i="67"/>
  <c r="O132" i="67"/>
  <c r="P132" i="67"/>
  <c r="Q132" i="67"/>
  <c r="Q133" i="67"/>
  <c r="N134" i="67"/>
  <c r="Q134" i="67"/>
  <c r="N135" i="67"/>
  <c r="N136" i="67"/>
  <c r="O136" i="67"/>
  <c r="N137" i="67"/>
  <c r="P137" i="67"/>
  <c r="P138" i="67"/>
  <c r="P139" i="67"/>
  <c r="M140" i="67"/>
  <c r="Q140" i="67"/>
  <c r="M141" i="67"/>
  <c r="O141" i="67"/>
  <c r="M142" i="67"/>
  <c r="O142" i="67"/>
  <c r="O143" i="67"/>
  <c r="Q143" i="67"/>
  <c r="O144" i="67"/>
  <c r="Q144" i="67"/>
  <c r="P145" i="67"/>
  <c r="Q145" i="67"/>
  <c r="Q146" i="67"/>
  <c r="N147" i="67"/>
  <c r="N148" i="67"/>
  <c r="P148" i="67"/>
  <c r="N149" i="67"/>
  <c r="P149" i="67"/>
  <c r="O150" i="67"/>
  <c r="P150" i="67"/>
  <c r="Q150" i="67"/>
  <c r="P151" i="67"/>
  <c r="M152" i="67"/>
  <c r="M153" i="67"/>
  <c r="M154" i="67"/>
  <c r="O154" i="67"/>
  <c r="M155" i="67"/>
  <c r="N155" i="67"/>
  <c r="O155" i="67"/>
  <c r="P155" i="67"/>
  <c r="Q155" i="67"/>
  <c r="O156" i="67"/>
  <c r="Q156" i="67"/>
  <c r="Q157" i="67"/>
  <c r="N158" i="67"/>
  <c r="Q158" i="67"/>
  <c r="N159" i="67"/>
  <c r="M160" i="67"/>
  <c r="N160" i="67"/>
  <c r="O160" i="67"/>
  <c r="N161" i="67"/>
  <c r="P161" i="67"/>
  <c r="O162" i="67"/>
  <c r="P162" i="67"/>
  <c r="P163" i="67"/>
  <c r="M164" i="67"/>
  <c r="M165" i="67"/>
  <c r="N165" i="67"/>
  <c r="M166" i="67"/>
  <c r="O166" i="67"/>
  <c r="O167" i="67"/>
  <c r="P167" i="67"/>
  <c r="Q167" i="67"/>
  <c r="O168" i="67"/>
  <c r="Q168" i="67"/>
  <c r="Q169" i="67"/>
  <c r="Q170" i="67"/>
  <c r="N171" i="67"/>
  <c r="M172" i="67"/>
  <c r="N172" i="67"/>
  <c r="N173" i="67"/>
  <c r="P173" i="67"/>
  <c r="P174" i="67"/>
  <c r="P175" i="67"/>
  <c r="Q175" i="67"/>
  <c r="M176" i="67"/>
  <c r="Q176" i="67"/>
  <c r="M177" i="67"/>
  <c r="N177" i="67"/>
  <c r="M178" i="67"/>
  <c r="N178" i="67"/>
  <c r="O178" i="67"/>
  <c r="N179" i="67"/>
  <c r="O179" i="67"/>
  <c r="P179" i="67"/>
  <c r="Q179" i="67"/>
  <c r="O180" i="67"/>
  <c r="P180" i="67"/>
  <c r="Q180" i="67"/>
  <c r="P181" i="67"/>
  <c r="Q181" i="67"/>
  <c r="M182" i="67"/>
  <c r="N182" i="67"/>
  <c r="Q182" i="67"/>
  <c r="M183" i="67"/>
  <c r="N183" i="67"/>
  <c r="M184" i="67"/>
  <c r="N184" i="67"/>
  <c r="O184" i="67"/>
  <c r="N185" i="67"/>
  <c r="O185" i="67"/>
  <c r="P185" i="67"/>
  <c r="O186" i="67"/>
  <c r="P186" i="67"/>
  <c r="Q186" i="67"/>
  <c r="M187" i="67"/>
  <c r="P187" i="67"/>
  <c r="Q187" i="67"/>
  <c r="M188" i="67"/>
  <c r="P188" i="67"/>
  <c r="Q188" i="67"/>
  <c r="M189" i="67"/>
  <c r="N189" i="67"/>
  <c r="M190" i="67"/>
  <c r="N190" i="67"/>
  <c r="O190" i="67"/>
  <c r="N191" i="67"/>
  <c r="O191" i="67"/>
  <c r="P191" i="67"/>
  <c r="O192" i="67"/>
  <c r="P192" i="67"/>
  <c r="Q192" i="67"/>
  <c r="P193" i="67"/>
  <c r="Q193" i="67"/>
  <c r="M194" i="67"/>
  <c r="N194" i="67"/>
  <c r="O194" i="67"/>
  <c r="Q194" i="67"/>
  <c r="M195" i="67"/>
  <c r="N195" i="67"/>
  <c r="M196" i="67"/>
  <c r="N196" i="67"/>
  <c r="O196" i="67"/>
  <c r="P196" i="67"/>
  <c r="N197" i="67"/>
  <c r="O197" i="67"/>
  <c r="P197" i="67"/>
  <c r="O198" i="67"/>
  <c r="P198" i="67"/>
  <c r="Q198" i="67"/>
  <c r="P199" i="67"/>
  <c r="Q199" i="67"/>
  <c r="M200" i="67"/>
  <c r="Q200" i="67"/>
  <c r="M201" i="67"/>
  <c r="N201" i="67"/>
  <c r="O201" i="67"/>
  <c r="M202" i="67"/>
  <c r="N202" i="67"/>
  <c r="O202" i="67"/>
  <c r="N203" i="67"/>
  <c r="O203" i="67"/>
  <c r="P203" i="67"/>
  <c r="O204" i="67"/>
  <c r="P204" i="67"/>
  <c r="Q204" i="67"/>
  <c r="P205" i="67"/>
  <c r="Q205" i="67"/>
  <c r="M206" i="67"/>
  <c r="Q206" i="67"/>
  <c r="M207" i="67"/>
  <c r="N207" i="67"/>
  <c r="Q207" i="67"/>
  <c r="M208" i="67"/>
  <c r="N208" i="67"/>
  <c r="O208" i="67"/>
  <c r="P208" i="67"/>
  <c r="Q208" i="67"/>
  <c r="N209" i="67"/>
  <c r="O209" i="67"/>
  <c r="P209" i="67"/>
  <c r="O210" i="67"/>
  <c r="P210" i="67"/>
  <c r="Q210" i="67"/>
  <c r="M211" i="67"/>
  <c r="N211" i="67"/>
  <c r="P211" i="67"/>
  <c r="Q211" i="67"/>
  <c r="M212" i="67"/>
  <c r="Q212" i="67"/>
  <c r="M213" i="67"/>
  <c r="N213" i="67"/>
  <c r="M214" i="67"/>
  <c r="N214" i="67"/>
  <c r="O214" i="67"/>
  <c r="N215" i="67"/>
  <c r="O215" i="67"/>
  <c r="P215" i="67"/>
  <c r="O216" i="67"/>
  <c r="P216" i="67"/>
  <c r="Q216" i="67"/>
  <c r="P217" i="67"/>
  <c r="Q217" i="67"/>
  <c r="M218" i="67"/>
  <c r="N218" i="67"/>
  <c r="Q218" i="67"/>
  <c r="M219" i="67"/>
  <c r="M220" i="67"/>
  <c r="N220" i="67"/>
  <c r="O220" i="67"/>
  <c r="N221" i="67"/>
  <c r="O221" i="67"/>
  <c r="O222" i="67"/>
  <c r="P222" i="67"/>
  <c r="Q222" i="67"/>
  <c r="M223" i="67"/>
  <c r="N223" i="67"/>
  <c r="P223" i="67"/>
  <c r="Q223" i="67"/>
  <c r="Q224" i="67"/>
  <c r="M225" i="67"/>
  <c r="N225" i="67"/>
  <c r="M226" i="67"/>
  <c r="N226" i="67"/>
  <c r="M227" i="67"/>
  <c r="N227" i="67"/>
  <c r="O227" i="67"/>
  <c r="P227" i="67"/>
  <c r="Q227" i="67"/>
  <c r="O228" i="67"/>
  <c r="P228" i="67"/>
  <c r="P229" i="67"/>
  <c r="Q229" i="67"/>
  <c r="M230" i="67"/>
  <c r="Q230" i="67"/>
  <c r="M231" i="67"/>
  <c r="M232" i="67"/>
  <c r="N232" i="67"/>
  <c r="O232" i="67"/>
  <c r="P232" i="67"/>
  <c r="N233" i="67"/>
  <c r="O233" i="67"/>
  <c r="O234" i="67"/>
  <c r="P234" i="67"/>
  <c r="Q234" i="67"/>
  <c r="P235" i="67"/>
  <c r="Q235" i="67"/>
  <c r="M236" i="67"/>
  <c r="Q236" i="67"/>
  <c r="M237" i="67"/>
  <c r="N237" i="67"/>
  <c r="O237" i="67"/>
  <c r="P237" i="67"/>
  <c r="Q237" i="67"/>
  <c r="M238" i="67"/>
  <c r="N238" i="67"/>
  <c r="O238" i="67"/>
  <c r="P238" i="67"/>
  <c r="Q238" i="67"/>
  <c r="M239" i="67"/>
  <c r="N239" i="67"/>
  <c r="O239" i="67"/>
  <c r="P239" i="67"/>
  <c r="Q239" i="67"/>
  <c r="M240" i="67"/>
  <c r="N240" i="67"/>
  <c r="O240" i="67"/>
  <c r="P240" i="67"/>
  <c r="Q240" i="67"/>
  <c r="M241" i="67"/>
  <c r="N241" i="67"/>
  <c r="O241" i="67"/>
  <c r="P241" i="67"/>
  <c r="Q241" i="67"/>
  <c r="M242" i="67"/>
  <c r="N242" i="67"/>
  <c r="O242" i="67"/>
  <c r="P242" i="67"/>
  <c r="Q242" i="67"/>
  <c r="M243" i="67"/>
  <c r="N243" i="67"/>
  <c r="O243" i="67"/>
  <c r="P243" i="67"/>
  <c r="Q243" i="67"/>
  <c r="M244" i="67"/>
  <c r="N244" i="67"/>
  <c r="O244" i="67"/>
  <c r="P244" i="67"/>
  <c r="Q244" i="67"/>
  <c r="M245" i="67"/>
  <c r="N245" i="67"/>
  <c r="O245" i="67"/>
  <c r="P245" i="67"/>
  <c r="Q245" i="67"/>
  <c r="M246" i="67"/>
  <c r="N246" i="67"/>
  <c r="O246" i="67"/>
  <c r="P246" i="67"/>
  <c r="Q246" i="67"/>
  <c r="M247" i="67"/>
  <c r="N247" i="67"/>
  <c r="O247" i="67"/>
  <c r="P247" i="67"/>
  <c r="Q247" i="67"/>
  <c r="M248" i="67"/>
  <c r="N248" i="67"/>
  <c r="O248" i="67"/>
  <c r="P248" i="67"/>
  <c r="Q248" i="67"/>
  <c r="M249" i="67"/>
  <c r="N249" i="67"/>
  <c r="O249" i="67"/>
  <c r="P249" i="67"/>
  <c r="Q249" i="67"/>
  <c r="M250" i="67"/>
  <c r="N250" i="67"/>
  <c r="O250" i="67"/>
  <c r="P250" i="67"/>
  <c r="Q250" i="67"/>
  <c r="M251" i="67"/>
  <c r="N251" i="67"/>
  <c r="O251" i="67"/>
  <c r="P251" i="67"/>
  <c r="Q251" i="67"/>
  <c r="M252" i="67"/>
  <c r="N252" i="67"/>
  <c r="O252" i="67"/>
  <c r="P252" i="67"/>
  <c r="Q252" i="67"/>
  <c r="M253" i="67"/>
  <c r="N253" i="67"/>
  <c r="O253" i="67"/>
  <c r="P253" i="67"/>
  <c r="Q253" i="67"/>
  <c r="M254" i="67"/>
  <c r="N254" i="67"/>
  <c r="O254" i="67"/>
  <c r="P254" i="67"/>
  <c r="Q254" i="67"/>
  <c r="M255" i="67"/>
  <c r="N255" i="67"/>
  <c r="O255" i="67"/>
  <c r="P255" i="67"/>
  <c r="Q255" i="67"/>
  <c r="M256" i="67"/>
  <c r="N256" i="67"/>
  <c r="O256" i="67"/>
  <c r="P256" i="67"/>
  <c r="Q256" i="67"/>
  <c r="M257" i="67"/>
  <c r="N257" i="67"/>
  <c r="O257" i="67"/>
  <c r="P257" i="67"/>
  <c r="Q257" i="67"/>
  <c r="M258" i="67"/>
  <c r="N258" i="67"/>
  <c r="O258" i="67"/>
  <c r="P258" i="67"/>
  <c r="Q258" i="67"/>
  <c r="M259" i="67"/>
  <c r="N259" i="67"/>
  <c r="O259" i="67"/>
  <c r="P259" i="67"/>
  <c r="Q259" i="67"/>
  <c r="M260" i="67"/>
  <c r="N260" i="67"/>
  <c r="O260" i="67"/>
  <c r="P260" i="67"/>
  <c r="Q260" i="67"/>
  <c r="M261" i="67"/>
  <c r="N261" i="67"/>
  <c r="O261" i="67"/>
  <c r="P261" i="67"/>
  <c r="Q261" i="67"/>
  <c r="M262" i="67"/>
  <c r="N262" i="67"/>
  <c r="O262" i="67"/>
  <c r="P262" i="67"/>
  <c r="Q262" i="67"/>
  <c r="M263" i="67"/>
  <c r="N263" i="67"/>
  <c r="O263" i="67"/>
  <c r="P263" i="67"/>
  <c r="Q263" i="67"/>
  <c r="M264" i="67"/>
  <c r="N264" i="67"/>
  <c r="O264" i="67"/>
  <c r="P264" i="67"/>
  <c r="Q264" i="67"/>
  <c r="M265" i="67"/>
  <c r="N265" i="67"/>
  <c r="O265" i="67"/>
  <c r="P265" i="67"/>
  <c r="Q265" i="67"/>
  <c r="M266" i="67"/>
  <c r="N266" i="67"/>
  <c r="O266" i="67"/>
  <c r="P266" i="67"/>
  <c r="Q266" i="67"/>
  <c r="M267" i="67"/>
  <c r="N267" i="67"/>
  <c r="O267" i="67"/>
  <c r="P267" i="67"/>
  <c r="Q267" i="67"/>
  <c r="M268" i="67"/>
  <c r="N268" i="67"/>
  <c r="O268" i="67"/>
  <c r="P268" i="67"/>
  <c r="Q268" i="67"/>
  <c r="M269" i="67"/>
  <c r="N269" i="67"/>
  <c r="O269" i="67"/>
  <c r="P269" i="67"/>
  <c r="Q269" i="67"/>
  <c r="M270" i="67"/>
  <c r="N270" i="67"/>
  <c r="O270" i="67"/>
  <c r="P270" i="67"/>
  <c r="Q270" i="67"/>
  <c r="M271" i="67"/>
  <c r="N271" i="67"/>
  <c r="O271" i="67"/>
  <c r="P271" i="67"/>
  <c r="Q271" i="67"/>
  <c r="M272" i="67"/>
  <c r="N272" i="67"/>
  <c r="O272" i="67"/>
  <c r="P272" i="67"/>
  <c r="Q272" i="67"/>
  <c r="M273" i="67"/>
  <c r="N273" i="67"/>
  <c r="O273" i="67"/>
  <c r="P273" i="67"/>
  <c r="Q273" i="67"/>
  <c r="M274" i="67"/>
  <c r="N274" i="67"/>
  <c r="O274" i="67"/>
  <c r="P274" i="67"/>
  <c r="Q274" i="67"/>
  <c r="M275" i="67"/>
  <c r="N275" i="67"/>
  <c r="O275" i="67"/>
  <c r="P275" i="67"/>
  <c r="Q275" i="67"/>
  <c r="M276" i="67"/>
  <c r="N276" i="67"/>
  <c r="O276" i="67"/>
  <c r="P276" i="67"/>
  <c r="Q276" i="67"/>
  <c r="M277" i="67"/>
  <c r="N277" i="67"/>
  <c r="O277" i="67"/>
  <c r="P277" i="67"/>
  <c r="Q277" i="67"/>
  <c r="M278" i="67"/>
  <c r="N278" i="67"/>
  <c r="O278" i="67"/>
  <c r="P278" i="67"/>
  <c r="Q278" i="67"/>
  <c r="M279" i="67"/>
  <c r="N279" i="67"/>
  <c r="O279" i="67"/>
  <c r="P279" i="67"/>
  <c r="Q279" i="67"/>
  <c r="M280" i="67"/>
  <c r="N280" i="67"/>
  <c r="O280" i="67"/>
  <c r="P280" i="67"/>
  <c r="Q280" i="67"/>
  <c r="M281" i="67"/>
  <c r="N281" i="67"/>
  <c r="O281" i="67"/>
  <c r="P281" i="67"/>
  <c r="Q281" i="67"/>
  <c r="M282" i="67"/>
  <c r="N282" i="67"/>
  <c r="O282" i="67"/>
  <c r="P282" i="67"/>
  <c r="Q282" i="67"/>
  <c r="M283" i="67"/>
  <c r="N283" i="67"/>
  <c r="O283" i="67"/>
  <c r="P283" i="67"/>
  <c r="Q283" i="67"/>
  <c r="M284" i="67"/>
  <c r="N284" i="67"/>
  <c r="O284" i="67"/>
  <c r="P284" i="67"/>
  <c r="Q284" i="67"/>
  <c r="M285" i="67"/>
  <c r="N285" i="67"/>
  <c r="O285" i="67"/>
  <c r="P285" i="67"/>
  <c r="Q285" i="67"/>
  <c r="M286" i="67"/>
  <c r="N286" i="67"/>
  <c r="O286" i="67"/>
  <c r="P286" i="67"/>
  <c r="Q286" i="67"/>
  <c r="M287" i="67"/>
  <c r="N287" i="67"/>
  <c r="O287" i="67"/>
  <c r="P287" i="67"/>
  <c r="Q287" i="67"/>
  <c r="M288" i="67"/>
  <c r="N288" i="67"/>
  <c r="O288" i="67"/>
  <c r="P288" i="67"/>
  <c r="Q288" i="67"/>
  <c r="M289" i="67"/>
  <c r="N289" i="67"/>
  <c r="O289" i="67"/>
  <c r="P289" i="67"/>
  <c r="Q289" i="67"/>
  <c r="M290" i="67"/>
  <c r="N290" i="67"/>
  <c r="O290" i="67"/>
  <c r="P290" i="67"/>
  <c r="Q290" i="67"/>
  <c r="M291" i="67"/>
  <c r="N291" i="67"/>
  <c r="O291" i="67"/>
  <c r="P291" i="67"/>
  <c r="Q291" i="67"/>
  <c r="M292" i="67"/>
  <c r="N292" i="67"/>
  <c r="O292" i="67"/>
  <c r="P292" i="67"/>
  <c r="Q292" i="67"/>
  <c r="M293" i="67"/>
  <c r="N293" i="67"/>
  <c r="O293" i="67"/>
  <c r="P293" i="67"/>
  <c r="Q293" i="67"/>
  <c r="M294" i="67"/>
  <c r="N294" i="67"/>
  <c r="O294" i="67"/>
  <c r="P294" i="67"/>
  <c r="Q294" i="67"/>
  <c r="M295" i="67"/>
  <c r="N295" i="67"/>
  <c r="O295" i="67"/>
  <c r="P295" i="67"/>
  <c r="Q295" i="67"/>
  <c r="M296" i="67"/>
  <c r="N296" i="67"/>
  <c r="O296" i="67"/>
  <c r="P296" i="67"/>
  <c r="Q296" i="67"/>
  <c r="M297" i="67"/>
  <c r="N297" i="67"/>
  <c r="O297" i="67"/>
  <c r="P297" i="67"/>
  <c r="Q297" i="67"/>
  <c r="M298" i="67"/>
  <c r="N298" i="67"/>
  <c r="O298" i="67"/>
  <c r="P298" i="67"/>
  <c r="Q298" i="67"/>
  <c r="M299" i="67"/>
  <c r="N299" i="67"/>
  <c r="O299" i="67"/>
  <c r="P299" i="67"/>
  <c r="Q299" i="67"/>
  <c r="M300" i="67"/>
  <c r="N300" i="67"/>
  <c r="O300" i="67"/>
  <c r="P300" i="67"/>
  <c r="Q300" i="67"/>
  <c r="M301" i="67"/>
  <c r="N301" i="67"/>
  <c r="O301" i="67"/>
  <c r="P301" i="67"/>
  <c r="Q301" i="67"/>
  <c r="M302" i="67"/>
  <c r="N302" i="67"/>
  <c r="O302" i="67"/>
  <c r="P302" i="67"/>
  <c r="Q302" i="67"/>
  <c r="M303" i="67"/>
  <c r="N303" i="67"/>
  <c r="O303" i="67"/>
  <c r="P303" i="67"/>
  <c r="Q303" i="67"/>
  <c r="M304" i="67"/>
  <c r="N304" i="67"/>
  <c r="O304" i="67"/>
  <c r="P304" i="67"/>
  <c r="Q304" i="67"/>
  <c r="M305" i="67"/>
  <c r="N305" i="67"/>
  <c r="O305" i="67"/>
  <c r="P305" i="67"/>
  <c r="Q305" i="67"/>
  <c r="M306" i="67"/>
  <c r="N306" i="67"/>
  <c r="O306" i="67"/>
  <c r="P306" i="67"/>
  <c r="Q306" i="67"/>
  <c r="M307" i="67"/>
  <c r="N307" i="67"/>
  <c r="O307" i="67"/>
  <c r="P307" i="67"/>
  <c r="Q307" i="67"/>
  <c r="M308" i="67"/>
  <c r="N308" i="67"/>
  <c r="O308" i="67"/>
  <c r="P308" i="67"/>
  <c r="Q308" i="67"/>
  <c r="M309" i="67"/>
  <c r="N309" i="67"/>
  <c r="O309" i="67"/>
  <c r="P309" i="67"/>
  <c r="Q309" i="67"/>
  <c r="M310" i="67"/>
  <c r="N310" i="67"/>
  <c r="O310" i="67"/>
  <c r="P310" i="67"/>
  <c r="Q310" i="67"/>
  <c r="M311" i="67"/>
  <c r="N311" i="67"/>
  <c r="O311" i="67"/>
  <c r="P311" i="67"/>
  <c r="Q311" i="67"/>
  <c r="M312" i="67"/>
  <c r="N312" i="67"/>
  <c r="O312" i="67"/>
  <c r="P312" i="67"/>
  <c r="Q312" i="67"/>
  <c r="M313" i="67"/>
  <c r="N313" i="67"/>
  <c r="O313" i="67"/>
  <c r="P313" i="67"/>
  <c r="Q313" i="67"/>
  <c r="M314" i="67"/>
  <c r="N314" i="67"/>
  <c r="O314" i="67"/>
  <c r="P314" i="67"/>
  <c r="Q314" i="67"/>
  <c r="M315" i="67"/>
  <c r="N315" i="67"/>
  <c r="O315" i="67"/>
  <c r="P315" i="67"/>
  <c r="Q315" i="67"/>
  <c r="M316" i="67"/>
  <c r="N316" i="67"/>
  <c r="O316" i="67"/>
  <c r="P316" i="67"/>
  <c r="Q316" i="67"/>
  <c r="M317" i="67"/>
  <c r="N317" i="67"/>
  <c r="O317" i="67"/>
  <c r="P317" i="67"/>
  <c r="Q317" i="67"/>
  <c r="M318" i="67"/>
  <c r="N318" i="67"/>
  <c r="O318" i="67"/>
  <c r="P318" i="67"/>
  <c r="Q318" i="67"/>
  <c r="M319" i="67"/>
  <c r="N319" i="67"/>
  <c r="O319" i="67"/>
  <c r="P319" i="67"/>
  <c r="Q319" i="67"/>
  <c r="M320" i="67"/>
  <c r="N320" i="67"/>
  <c r="O320" i="67"/>
  <c r="P320" i="67"/>
  <c r="Q320" i="67"/>
  <c r="M321" i="67"/>
  <c r="N321" i="67"/>
  <c r="O321" i="67"/>
  <c r="P321" i="67"/>
  <c r="Q321" i="67"/>
  <c r="M322" i="67"/>
  <c r="N322" i="67"/>
  <c r="O322" i="67"/>
  <c r="P322" i="67"/>
  <c r="Q322" i="67"/>
  <c r="M323" i="67"/>
  <c r="N323" i="67"/>
  <c r="O323" i="67"/>
  <c r="P323" i="67"/>
  <c r="Q323" i="67"/>
  <c r="M324" i="67"/>
  <c r="N324" i="67"/>
  <c r="O324" i="67"/>
  <c r="P324" i="67"/>
  <c r="Q324" i="67"/>
  <c r="M325" i="67"/>
  <c r="N325" i="67"/>
  <c r="O325" i="67"/>
  <c r="P325" i="67"/>
  <c r="Q325" i="67"/>
  <c r="M326" i="67"/>
  <c r="N326" i="67"/>
  <c r="O326" i="67"/>
  <c r="P326" i="67"/>
  <c r="Q326" i="67"/>
  <c r="M327" i="67"/>
  <c r="N327" i="67"/>
  <c r="O327" i="67"/>
  <c r="P327" i="67"/>
  <c r="Q327" i="67"/>
  <c r="M328" i="67"/>
  <c r="N328" i="67"/>
  <c r="O328" i="67"/>
  <c r="P328" i="67"/>
  <c r="Q328" i="67"/>
  <c r="M329" i="67"/>
  <c r="N329" i="67"/>
  <c r="O329" i="67"/>
  <c r="P329" i="67"/>
  <c r="Q329" i="67"/>
  <c r="M330" i="67"/>
  <c r="N330" i="67"/>
  <c r="O330" i="67"/>
  <c r="P330" i="67"/>
  <c r="Q330" i="67"/>
  <c r="M331" i="67"/>
  <c r="N331" i="67"/>
  <c r="O331" i="67"/>
  <c r="P331" i="67"/>
  <c r="Q331" i="67"/>
  <c r="M332" i="67"/>
  <c r="N332" i="67"/>
  <c r="O332" i="67"/>
  <c r="P332" i="67"/>
  <c r="Q332" i="67"/>
  <c r="M333" i="67"/>
  <c r="N333" i="67"/>
  <c r="O333" i="67"/>
  <c r="P333" i="67"/>
  <c r="Q333" i="67"/>
  <c r="M334" i="67"/>
  <c r="N334" i="67"/>
  <c r="O334" i="67"/>
  <c r="P334" i="67"/>
  <c r="Q334" i="67"/>
  <c r="M335" i="67"/>
  <c r="N335" i="67"/>
  <c r="O335" i="67"/>
  <c r="P335" i="67"/>
  <c r="Q335" i="67"/>
  <c r="M336" i="67"/>
  <c r="N336" i="67"/>
  <c r="O336" i="67"/>
  <c r="P336" i="67"/>
  <c r="Q336" i="67"/>
  <c r="M337" i="67"/>
  <c r="N337" i="67"/>
  <c r="O337" i="67"/>
  <c r="P337" i="67"/>
  <c r="Q337" i="67"/>
  <c r="M338" i="67"/>
  <c r="N338" i="67"/>
  <c r="O338" i="67"/>
  <c r="P338" i="67"/>
  <c r="Q338" i="67"/>
  <c r="M339" i="67"/>
  <c r="N339" i="67"/>
  <c r="O339" i="67"/>
  <c r="P339" i="67"/>
  <c r="Q339" i="67"/>
  <c r="M340" i="67"/>
  <c r="N340" i="67"/>
  <c r="O340" i="67"/>
  <c r="P340" i="67"/>
  <c r="Q340" i="67"/>
  <c r="M341" i="67"/>
  <c r="N341" i="67"/>
  <c r="O341" i="67"/>
  <c r="P341" i="67"/>
  <c r="Q341" i="67"/>
  <c r="M342" i="67"/>
  <c r="N342" i="67"/>
  <c r="O342" i="67"/>
  <c r="P342" i="67"/>
  <c r="Q342" i="67"/>
  <c r="M343" i="67"/>
  <c r="N343" i="67"/>
  <c r="O343" i="67"/>
  <c r="P343" i="67"/>
  <c r="Q343" i="67"/>
  <c r="M344" i="67"/>
  <c r="N344" i="67"/>
  <c r="O344" i="67"/>
  <c r="P344" i="67"/>
  <c r="Q344" i="67"/>
  <c r="M345" i="67"/>
  <c r="N345" i="67"/>
  <c r="O345" i="67"/>
  <c r="P345" i="67"/>
  <c r="Q345" i="67"/>
  <c r="M346" i="67"/>
  <c r="N346" i="67"/>
  <c r="O346" i="67"/>
  <c r="P346" i="67"/>
  <c r="Q346" i="67"/>
  <c r="M347" i="67"/>
  <c r="N347" i="67"/>
  <c r="O347" i="67"/>
  <c r="P347" i="67"/>
  <c r="Q347" i="67"/>
  <c r="M348" i="67"/>
  <c r="N348" i="67"/>
  <c r="O348" i="67"/>
  <c r="P348" i="67"/>
  <c r="Q348" i="67"/>
  <c r="M349" i="67"/>
  <c r="N349" i="67"/>
  <c r="O349" i="67"/>
  <c r="P349" i="67"/>
  <c r="Q349" i="67"/>
  <c r="M350" i="67"/>
  <c r="N350" i="67"/>
  <c r="O350" i="67"/>
  <c r="P350" i="67"/>
  <c r="Q350" i="67"/>
  <c r="M351" i="67"/>
  <c r="N351" i="67"/>
  <c r="O351" i="67"/>
  <c r="P351" i="67"/>
  <c r="Q351" i="67"/>
  <c r="M352" i="67"/>
  <c r="N352" i="67"/>
  <c r="O352" i="67"/>
  <c r="P352" i="67"/>
  <c r="Q352" i="67"/>
  <c r="M353" i="67"/>
  <c r="N353" i="67"/>
  <c r="O353" i="67"/>
  <c r="P353" i="67"/>
  <c r="Q353" i="67"/>
  <c r="M354" i="67"/>
  <c r="N354" i="67"/>
  <c r="O354" i="67"/>
  <c r="P354" i="67"/>
  <c r="Q354" i="67"/>
  <c r="M355" i="67"/>
  <c r="N355" i="67"/>
  <c r="O355" i="67"/>
  <c r="P355" i="67"/>
  <c r="Q355" i="67"/>
  <c r="M356" i="67"/>
  <c r="N356" i="67"/>
  <c r="O356" i="67"/>
  <c r="P356" i="67"/>
  <c r="Q356" i="67"/>
  <c r="M357" i="67"/>
  <c r="N357" i="67"/>
  <c r="O357" i="67"/>
  <c r="P357" i="67"/>
  <c r="Q357" i="67"/>
  <c r="M358" i="67"/>
  <c r="N358" i="67"/>
  <c r="O358" i="67"/>
  <c r="P358" i="67"/>
  <c r="Q358" i="67"/>
  <c r="M359" i="67"/>
  <c r="N359" i="67"/>
  <c r="O359" i="67"/>
  <c r="P359" i="67"/>
  <c r="Q359" i="67"/>
  <c r="M360" i="67"/>
  <c r="N360" i="67"/>
  <c r="O360" i="67"/>
  <c r="P360" i="67"/>
  <c r="Q360" i="67"/>
  <c r="M361" i="67"/>
  <c r="N361" i="67"/>
  <c r="O361" i="67"/>
  <c r="P361" i="67"/>
  <c r="Q361" i="67"/>
  <c r="M362" i="67"/>
  <c r="N362" i="67"/>
  <c r="O362" i="67"/>
  <c r="P362" i="67"/>
  <c r="Q362" i="67"/>
  <c r="AE50" i="67" l="1"/>
  <c r="P64" i="67"/>
  <c r="Q71" i="67"/>
  <c r="AD83" i="67"/>
  <c r="AD73" i="67"/>
  <c r="AC78" i="67"/>
  <c r="O76" i="67"/>
  <c r="M88" i="67"/>
  <c r="AD85" i="67"/>
  <c r="Q78" i="67"/>
  <c r="M89" i="67"/>
  <c r="AE80" i="67"/>
  <c r="AB78" i="67"/>
  <c r="AB54" i="67"/>
  <c r="Q51" i="67"/>
  <c r="AB42" i="67"/>
  <c r="AD56" i="67"/>
  <c r="O49" i="67"/>
  <c r="N90" i="67"/>
  <c r="M83" i="67"/>
  <c r="AD80" i="67"/>
  <c r="AA71" i="67"/>
  <c r="AC73" i="67"/>
  <c r="AE75" i="67"/>
  <c r="O61" i="67"/>
  <c r="AB30" i="67"/>
  <c r="AC85" i="67"/>
  <c r="O77" i="67"/>
  <c r="P84" i="67"/>
  <c r="AA87" i="67"/>
  <c r="AB82" i="67"/>
  <c r="P60" i="67"/>
  <c r="P72" i="67"/>
  <c r="AB70" i="67"/>
  <c r="AA51" i="67"/>
  <c r="AE43" i="67"/>
  <c r="AB46" i="67"/>
  <c r="O89" i="67"/>
  <c r="AE79" i="67"/>
  <c r="AE67" i="67"/>
  <c r="AD48" i="67"/>
  <c r="O67" i="67"/>
  <c r="P62" i="67"/>
  <c r="O43" i="67"/>
  <c r="Q81" i="67"/>
  <c r="AC79" i="67"/>
  <c r="M77" i="67"/>
  <c r="O74" i="67"/>
  <c r="AB72" i="67"/>
  <c r="AD69" i="67"/>
  <c r="O62" i="67"/>
  <c r="AE57" i="67"/>
  <c r="N43" i="67"/>
  <c r="AB79" i="67"/>
  <c r="AE76" i="67"/>
  <c r="N74" i="67"/>
  <c r="AA72" i="67"/>
  <c r="AC69" i="67"/>
  <c r="AA65" i="67"/>
  <c r="N62" i="67"/>
  <c r="AD57" i="67"/>
  <c r="M43" i="67"/>
  <c r="AA79" i="67"/>
  <c r="AD76" i="67"/>
  <c r="AC57" i="67"/>
  <c r="AB48" i="67"/>
  <c r="AD86" i="67"/>
  <c r="AE59" i="67"/>
  <c r="AC55" i="67"/>
  <c r="P50" i="67"/>
  <c r="AA48" i="67"/>
  <c r="Q69" i="67"/>
  <c r="O50" i="67"/>
  <c r="AD45" i="67"/>
  <c r="AD74" i="67"/>
  <c r="AB67" i="67"/>
  <c r="M53" i="67"/>
  <c r="AE40" i="67"/>
  <c r="Q52" i="67"/>
  <c r="P81" i="67"/>
  <c r="AE45" i="67"/>
  <c r="AC64" i="67"/>
  <c r="AC48" i="67"/>
  <c r="AC46" i="67"/>
  <c r="O58" i="67"/>
  <c r="AC53" i="67"/>
  <c r="Q64" i="67"/>
  <c r="P53" i="67"/>
  <c r="AE54" i="67"/>
  <c r="AE60" i="67"/>
  <c r="AC52" i="67"/>
  <c r="N53" i="67"/>
  <c r="M58" i="67"/>
  <c r="AA56" i="67"/>
  <c r="AA44" i="67"/>
  <c r="AA59" i="67"/>
  <c r="AA46" i="67"/>
  <c r="M47" i="67"/>
  <c r="AC41" i="67"/>
  <c r="AE41" i="67"/>
  <c r="AB41" i="67"/>
  <c r="M23" i="67"/>
  <c r="M35" i="67"/>
  <c r="N34" i="67"/>
  <c r="AA32" i="67"/>
  <c r="AA41" i="67"/>
  <c r="AB24" i="67"/>
  <c r="AA33" i="67"/>
  <c r="M40" i="67"/>
  <c r="P42" i="67"/>
  <c r="AB35" i="67"/>
  <c r="AB23" i="67"/>
  <c r="AC40" i="67"/>
  <c r="AB40" i="67"/>
  <c r="AB28" i="67"/>
  <c r="Q42" i="67"/>
  <c r="AA28" i="67"/>
  <c r="E14" i="60"/>
  <c r="AE8" i="67"/>
  <c r="AA24" i="67"/>
  <c r="AC11" i="67"/>
  <c r="Q11" i="67"/>
  <c r="AC38" i="67"/>
  <c r="AB9" i="67"/>
  <c r="AB38" i="67"/>
  <c r="AB33" i="67"/>
  <c r="AA38" i="67"/>
  <c r="AB31" i="67"/>
  <c r="AA31" i="67"/>
  <c r="AB26" i="67"/>
  <c r="M34" i="67"/>
  <c r="AA26" i="67"/>
  <c r="M36" i="67"/>
  <c r="AE33" i="67"/>
  <c r="AD16" i="67"/>
  <c r="O4" i="67"/>
  <c r="AD7" i="67"/>
  <c r="AE6" i="67"/>
  <c r="O12" i="67"/>
  <c r="AA27" i="67"/>
  <c r="AD36" i="67"/>
  <c r="AB29" i="67"/>
  <c r="AB36" i="67"/>
  <c r="AA29" i="67"/>
  <c r="AA39" i="67"/>
  <c r="D14" i="60"/>
  <c r="C14" i="60"/>
  <c r="M78" i="67"/>
  <c r="AA78" i="67"/>
  <c r="AC63" i="67"/>
  <c r="O63" i="67"/>
  <c r="AC51" i="67"/>
  <c r="O51" i="67"/>
  <c r="AE46" i="67"/>
  <c r="Q46" i="67"/>
  <c r="M42" i="67"/>
  <c r="AA42" i="67"/>
  <c r="P87" i="67"/>
  <c r="F14" i="67"/>
  <c r="O44" i="67"/>
  <c r="M25" i="67"/>
  <c r="AE82" i="67"/>
  <c r="Q82" i="67"/>
  <c r="M37" i="67"/>
  <c r="AA37" i="67"/>
  <c r="O80" i="67"/>
  <c r="O68" i="67"/>
  <c r="O56" i="67"/>
  <c r="N44" i="67"/>
  <c r="M90" i="67"/>
  <c r="AA90" i="67"/>
  <c r="AE70" i="67"/>
  <c r="Q70" i="67"/>
  <c r="N37" i="67"/>
  <c r="AB37" i="67"/>
  <c r="P75" i="67"/>
  <c r="F10" i="67"/>
  <c r="N80" i="67"/>
  <c r="N68" i="67"/>
  <c r="N56" i="67"/>
  <c r="AA30" i="67"/>
  <c r="N49" i="67"/>
  <c r="M54" i="67"/>
  <c r="AA54" i="67"/>
  <c r="N73" i="67"/>
  <c r="N61" i="67"/>
  <c r="M49" i="67"/>
  <c r="P46" i="67"/>
  <c r="AB32" i="67"/>
  <c r="AC87" i="67"/>
  <c r="O87" i="67"/>
  <c r="AC75" i="67"/>
  <c r="O75" i="67"/>
  <c r="N85" i="67"/>
  <c r="M85" i="67"/>
  <c r="P82" i="67"/>
  <c r="M73" i="67"/>
  <c r="P70" i="67"/>
  <c r="M61" i="67"/>
  <c r="P58" i="67"/>
  <c r="H7" i="67"/>
  <c r="M66" i="67"/>
  <c r="AA66" i="67"/>
  <c r="AB25" i="67"/>
  <c r="E14" i="67"/>
  <c r="P63" i="67"/>
  <c r="AE58" i="67"/>
  <c r="Q58" i="67"/>
  <c r="G4" i="67"/>
  <c r="H8" i="67"/>
  <c r="F13" i="67"/>
  <c r="G10" i="67"/>
  <c r="E4" i="67"/>
  <c r="F9" i="67"/>
  <c r="E10" i="67"/>
  <c r="F7" i="67"/>
  <c r="H5" i="67"/>
  <c r="H13" i="67"/>
  <c r="E7" i="67"/>
  <c r="G5" i="67"/>
  <c r="H3" i="67"/>
  <c r="G7" i="67"/>
  <c r="G13" i="67"/>
  <c r="P8" i="67"/>
  <c r="F5" i="67"/>
  <c r="G3" i="67"/>
  <c r="E5" i="67"/>
  <c r="F3" i="67"/>
  <c r="E13" i="67"/>
  <c r="H11" i="67"/>
  <c r="G8" i="67"/>
  <c r="AC5" i="67"/>
  <c r="E3" i="67"/>
  <c r="AC15" i="67"/>
  <c r="G11" i="67"/>
  <c r="H9" i="67"/>
  <c r="F8" i="67"/>
  <c r="H12" i="67"/>
  <c r="F11" i="67"/>
  <c r="G9" i="67"/>
  <c r="E8" i="67"/>
  <c r="E25" i="67" s="1"/>
  <c r="H6" i="67"/>
  <c r="G12" i="67"/>
  <c r="E11" i="67"/>
  <c r="G6" i="67"/>
  <c r="H4" i="67"/>
  <c r="AD8" i="67"/>
  <c r="H14" i="67"/>
  <c r="F12" i="67"/>
  <c r="E9" i="67"/>
  <c r="F6" i="67"/>
  <c r="G14" i="67"/>
  <c r="E12" i="67"/>
  <c r="E29" i="67" s="1"/>
  <c r="H10" i="67"/>
  <c r="E6" i="67"/>
  <c r="F4" i="67"/>
  <c r="AE3" i="67"/>
  <c r="Q38" i="67"/>
  <c r="AC37" i="67"/>
  <c r="Q34" i="67"/>
  <c r="AC33" i="67"/>
  <c r="AD31" i="67"/>
  <c r="Q29" i="67"/>
  <c r="AC28" i="67"/>
  <c r="Q25" i="67"/>
  <c r="AC24" i="67"/>
  <c r="N22" i="67"/>
  <c r="Q21" i="67"/>
  <c r="AC20" i="67"/>
  <c r="AD18" i="67"/>
  <c r="AB17" i="67"/>
  <c r="Q16" i="67"/>
  <c r="AA14" i="67"/>
  <c r="AE13" i="67"/>
  <c r="N12" i="67"/>
  <c r="AA11" i="67"/>
  <c r="AE10" i="67"/>
  <c r="AA8" i="67"/>
  <c r="AE7" i="67"/>
  <c r="N6" i="67"/>
  <c r="AA5" i="67"/>
  <c r="AE4" i="67"/>
  <c r="O3" i="67"/>
  <c r="P38" i="67"/>
  <c r="AE36" i="67"/>
  <c r="P34" i="67"/>
  <c r="AE32" i="67"/>
  <c r="AC31" i="67"/>
  <c r="P29" i="67"/>
  <c r="AE27" i="67"/>
  <c r="P25" i="67"/>
  <c r="AE23" i="67"/>
  <c r="M22" i="67"/>
  <c r="P21" i="67"/>
  <c r="AB20" i="67"/>
  <c r="AE19" i="67"/>
  <c r="AC18" i="67"/>
  <c r="AA17" i="67"/>
  <c r="AB15" i="67"/>
  <c r="Q14" i="67"/>
  <c r="AD13" i="67"/>
  <c r="M12" i="67"/>
  <c r="AD10" i="67"/>
  <c r="M9" i="67"/>
  <c r="M6" i="67"/>
  <c r="Q5" i="67"/>
  <c r="AD4" i="67"/>
  <c r="N3" i="67"/>
  <c r="AD32" i="67"/>
  <c r="Q30" i="67"/>
  <c r="O29" i="67"/>
  <c r="AD27" i="67"/>
  <c r="O25" i="67"/>
  <c r="AD23" i="67"/>
  <c r="O21" i="67"/>
  <c r="AA20" i="67"/>
  <c r="AD19" i="67"/>
  <c r="AB18" i="67"/>
  <c r="Q17" i="67"/>
  <c r="O16" i="67"/>
  <c r="AA15" i="67"/>
  <c r="P14" i="67"/>
  <c r="AC13" i="67"/>
  <c r="P11" i="67"/>
  <c r="AC10" i="67"/>
  <c r="AC7" i="67"/>
  <c r="P5" i="67"/>
  <c r="Q37" i="67"/>
  <c r="AC36" i="67"/>
  <c r="AC32" i="67"/>
  <c r="P30" i="67"/>
  <c r="Q28" i="67"/>
  <c r="AC27" i="67"/>
  <c r="Q24" i="67"/>
  <c r="AC23" i="67"/>
  <c r="N21" i="67"/>
  <c r="Q20" i="67"/>
  <c r="AC19" i="67"/>
  <c r="AA18" i="67"/>
  <c r="P17" i="67"/>
  <c r="N16" i="67"/>
  <c r="Q15" i="67"/>
  <c r="O14" i="67"/>
  <c r="AB13" i="67"/>
  <c r="AB10" i="67"/>
  <c r="O8" i="67"/>
  <c r="AB7" i="67"/>
  <c r="O5" i="67"/>
  <c r="AB4" i="67"/>
  <c r="AE39" i="67"/>
  <c r="P37" i="67"/>
  <c r="P33" i="67"/>
  <c r="Q31" i="67"/>
  <c r="O30" i="67"/>
  <c r="P28" i="67"/>
  <c r="AE26" i="67"/>
  <c r="P24" i="67"/>
  <c r="AE22" i="67"/>
  <c r="M21" i="67"/>
  <c r="P20" i="67"/>
  <c r="AB19" i="67"/>
  <c r="Q18" i="67"/>
  <c r="O17" i="67"/>
  <c r="M16" i="67"/>
  <c r="P15" i="67"/>
  <c r="N14" i="67"/>
  <c r="AA13" i="67"/>
  <c r="AE12" i="67"/>
  <c r="N11" i="67"/>
  <c r="AA10" i="67"/>
  <c r="AE9" i="67"/>
  <c r="N8" i="67"/>
  <c r="AA7" i="67"/>
  <c r="N5" i="67"/>
  <c r="AA4" i="67"/>
  <c r="AD39" i="67"/>
  <c r="O37" i="67"/>
  <c r="AD35" i="67"/>
  <c r="O33" i="67"/>
  <c r="P31" i="67"/>
  <c r="O28" i="67"/>
  <c r="AD26" i="67"/>
  <c r="O24" i="67"/>
  <c r="AD22" i="67"/>
  <c r="O20" i="67"/>
  <c r="AA19" i="67"/>
  <c r="P18" i="67"/>
  <c r="N17" i="67"/>
  <c r="M14" i="67"/>
  <c r="Q13" i="67"/>
  <c r="AD12" i="67"/>
  <c r="M11" i="67"/>
  <c r="Q10" i="67"/>
  <c r="AD9" i="67"/>
  <c r="M8" i="67"/>
  <c r="Q7" i="67"/>
  <c r="AD6" i="67"/>
  <c r="M5" i="67"/>
  <c r="Q4" i="67"/>
  <c r="AC39" i="67"/>
  <c r="Q36" i="67"/>
  <c r="AC35" i="67"/>
  <c r="Q32" i="67"/>
  <c r="O31" i="67"/>
  <c r="Q27" i="67"/>
  <c r="AC26" i="67"/>
  <c r="Q23" i="67"/>
  <c r="AC22" i="67"/>
  <c r="N20" i="67"/>
  <c r="Q19" i="67"/>
  <c r="O18" i="67"/>
  <c r="M17" i="67"/>
  <c r="N15" i="67"/>
  <c r="P13" i="67"/>
  <c r="AC12" i="67"/>
  <c r="P10" i="67"/>
  <c r="AC9" i="67"/>
  <c r="AC6" i="67"/>
  <c r="P4" i="67"/>
  <c r="AD3" i="67"/>
  <c r="AE38" i="67"/>
  <c r="AE34" i="67"/>
  <c r="P32" i="67"/>
  <c r="AE29" i="67"/>
  <c r="P27" i="67"/>
  <c r="AE25" i="67"/>
  <c r="P23" i="67"/>
  <c r="AB22" i="67"/>
  <c r="AE21" i="67"/>
  <c r="M20" i="67"/>
  <c r="P19" i="67"/>
  <c r="N18" i="67"/>
  <c r="AE16" i="67"/>
  <c r="M15" i="67"/>
  <c r="O13" i="67"/>
  <c r="AB12" i="67"/>
  <c r="O10" i="67"/>
  <c r="O7" i="67"/>
  <c r="AB6" i="67"/>
  <c r="AC3" i="67"/>
  <c r="AD38" i="67"/>
  <c r="O36" i="67"/>
  <c r="AD34" i="67"/>
  <c r="O32" i="67"/>
  <c r="AD29" i="67"/>
  <c r="O27" i="67"/>
  <c r="AD25" i="67"/>
  <c r="O23" i="67"/>
  <c r="AA22" i="67"/>
  <c r="AD21" i="67"/>
  <c r="O19" i="67"/>
  <c r="M18" i="67"/>
  <c r="AE14" i="67"/>
  <c r="N13" i="67"/>
  <c r="AA12" i="67"/>
  <c r="N10" i="67"/>
  <c r="AA9" i="67"/>
  <c r="N7" i="67"/>
  <c r="AA6" i="67"/>
  <c r="AE5" i="67"/>
  <c r="N4" i="67"/>
  <c r="AB3" i="67"/>
  <c r="Q39" i="67"/>
  <c r="AE30" i="67"/>
  <c r="AC29" i="67"/>
  <c r="Q26" i="67"/>
  <c r="AC25" i="67"/>
  <c r="Q22" i="67"/>
  <c r="AC21" i="67"/>
  <c r="N19" i="67"/>
  <c r="AE17" i="67"/>
  <c r="AC16" i="67"/>
  <c r="AD14" i="67"/>
  <c r="M13" i="67"/>
  <c r="Q12" i="67"/>
  <c r="AD11" i="67"/>
  <c r="M10" i="67"/>
  <c r="Q9" i="67"/>
  <c r="M7" i="67"/>
  <c r="AD5" i="67"/>
  <c r="M4" i="67"/>
  <c r="P39" i="67"/>
  <c r="AE37" i="67"/>
  <c r="P35" i="67"/>
  <c r="AD30" i="67"/>
  <c r="AE28" i="67"/>
  <c r="P26" i="67"/>
  <c r="AE24" i="67"/>
  <c r="P22" i="67"/>
  <c r="AB21" i="67"/>
  <c r="AE20" i="67"/>
  <c r="M19" i="67"/>
  <c r="AD17" i="67"/>
  <c r="AB16" i="67"/>
  <c r="AE15" i="67"/>
  <c r="AC14" i="67"/>
  <c r="P12" i="67"/>
  <c r="P9" i="67"/>
  <c r="AC8" i="67"/>
  <c r="P6" i="67"/>
  <c r="E23" i="67" l="1"/>
  <c r="E28" i="67"/>
  <c r="G29" i="67"/>
  <c r="E26" i="67"/>
  <c r="E20" i="67"/>
  <c r="E22" i="67"/>
  <c r="E24" i="67"/>
  <c r="E21" i="67"/>
  <c r="E15" i="60"/>
  <c r="H25" i="67"/>
  <c r="H29" i="67"/>
  <c r="H28" i="67"/>
  <c r="H21" i="67"/>
  <c r="H23" i="67"/>
  <c r="H27" i="67"/>
  <c r="F24" i="67"/>
  <c r="G23" i="67"/>
  <c r="G22" i="67"/>
  <c r="E27" i="67"/>
  <c r="G16" i="67"/>
  <c r="D15" i="60"/>
  <c r="C15" i="60"/>
  <c r="F20" i="67"/>
  <c r="F28" i="67"/>
  <c r="F26" i="67"/>
  <c r="F22" i="67"/>
  <c r="F27" i="67"/>
  <c r="F29" i="67"/>
  <c r="F23" i="67"/>
  <c r="F25" i="67"/>
  <c r="F21" i="67"/>
  <c r="H16" i="67"/>
  <c r="G25" i="67"/>
  <c r="G26" i="67"/>
  <c r="H22" i="67"/>
  <c r="G20" i="67"/>
  <c r="G21" i="67"/>
  <c r="E16" i="67"/>
  <c r="G24" i="67"/>
  <c r="H20" i="67"/>
  <c r="H26" i="67"/>
  <c r="F16" i="67"/>
  <c r="G28" i="67"/>
  <c r="H24" i="67"/>
  <c r="G27" i="67"/>
  <c r="G41" i="67" l="1"/>
  <c r="G42" i="67"/>
  <c r="E33" i="67"/>
  <c r="H38" i="67"/>
  <c r="E16" i="60"/>
  <c r="G39" i="67"/>
  <c r="G40" i="67"/>
  <c r="G38" i="67"/>
  <c r="G36" i="67"/>
  <c r="G34" i="67"/>
  <c r="G33" i="67"/>
  <c r="F37" i="67"/>
  <c r="G35" i="67"/>
  <c r="G37" i="67"/>
  <c r="D16" i="60"/>
  <c r="C16" i="60"/>
  <c r="H34" i="67"/>
  <c r="E40" i="67"/>
  <c r="E36" i="67"/>
  <c r="E34" i="67"/>
  <c r="E38" i="67"/>
  <c r="E37" i="67"/>
  <c r="E42" i="67"/>
  <c r="E41" i="67"/>
  <c r="E35" i="67"/>
  <c r="E39" i="67"/>
  <c r="F42" i="67"/>
  <c r="F36" i="67"/>
  <c r="F40" i="67"/>
  <c r="F33" i="67"/>
  <c r="F38" i="67"/>
  <c r="F41" i="67"/>
  <c r="F34" i="67"/>
  <c r="F35" i="67"/>
  <c r="F39" i="67"/>
  <c r="H36" i="67"/>
  <c r="H40" i="67"/>
  <c r="H33" i="67"/>
  <c r="H42" i="67"/>
  <c r="H35" i="67"/>
  <c r="H39" i="67"/>
  <c r="H37" i="67"/>
  <c r="H41" i="67"/>
  <c r="J4" i="67"/>
  <c r="E17" i="60" l="1"/>
  <c r="D17" i="60"/>
  <c r="C17" i="60"/>
  <c r="E18" i="60" l="1"/>
  <c r="E19" i="60" s="1"/>
  <c r="E20" i="60" s="1"/>
  <c r="E21" i="60" s="1"/>
  <c r="E22" i="60" s="1"/>
  <c r="E23" i="60" s="1"/>
  <c r="E24" i="60" s="1"/>
  <c r="E25" i="60" s="1"/>
  <c r="E26" i="60" s="1"/>
  <c r="E27" i="60" s="1"/>
  <c r="E28" i="60" s="1"/>
  <c r="D18" i="60"/>
  <c r="C18" i="60"/>
  <c r="D19" i="60" l="1"/>
  <c r="E29" i="60"/>
  <c r="C19" i="60"/>
  <c r="D20" i="60" l="1"/>
  <c r="C20" i="60"/>
  <c r="E30" i="60"/>
  <c r="O37" i="60"/>
  <c r="O36" i="60"/>
  <c r="O35" i="60"/>
  <c r="O34" i="60"/>
  <c r="O33" i="60"/>
  <c r="O32" i="60"/>
  <c r="O31" i="60"/>
  <c r="O30" i="60"/>
  <c r="O29" i="60"/>
  <c r="O28" i="60"/>
  <c r="O27" i="60"/>
  <c r="O26" i="60"/>
  <c r="O25" i="60"/>
  <c r="O24" i="60"/>
  <c r="O23" i="60"/>
  <c r="O22" i="60"/>
  <c r="O21" i="60"/>
  <c r="O20" i="60"/>
  <c r="O19" i="60"/>
  <c r="O18" i="60"/>
  <c r="O17" i="60"/>
  <c r="O16" i="60"/>
  <c r="O15" i="60"/>
  <c r="O14" i="60"/>
  <c r="O13" i="60"/>
  <c r="O12" i="60"/>
  <c r="O11" i="60"/>
  <c r="O10" i="60"/>
  <c r="O9" i="60"/>
  <c r="O8" i="60"/>
  <c r="D21" i="60" l="1"/>
  <c r="E31" i="60"/>
  <c r="C21" i="60"/>
  <c r="D22" i="60" l="1"/>
  <c r="C22" i="60"/>
  <c r="E32" i="60"/>
  <c r="D23" i="60" l="1"/>
  <c r="E33" i="60"/>
  <c r="C23" i="60"/>
  <c r="D24" i="60" l="1"/>
  <c r="C24" i="60"/>
  <c r="E34" i="60"/>
  <c r="D25" i="60" l="1"/>
  <c r="E35" i="60"/>
  <c r="C25" i="60"/>
  <c r="C3" i="12"/>
  <c r="D26" i="60" l="1"/>
  <c r="C26" i="60"/>
  <c r="E36" i="60"/>
  <c r="D27" i="60" l="1"/>
  <c r="E37" i="60"/>
  <c r="C27" i="60"/>
  <c r="M3" i="11"/>
  <c r="D28" i="60" l="1"/>
  <c r="D29" i="60" s="1"/>
  <c r="D30" i="60" s="1"/>
  <c r="D31" i="60" s="1"/>
  <c r="D32" i="60" s="1"/>
  <c r="D33" i="60" s="1"/>
  <c r="D34" i="60" s="1"/>
  <c r="D35" i="60" s="1"/>
  <c r="D36" i="60" s="1"/>
  <c r="D37" i="60" s="1"/>
  <c r="C28" i="60"/>
  <c r="D4" i="11"/>
  <c r="E4" i="11"/>
  <c r="F4" i="11"/>
  <c r="G4" i="11"/>
  <c r="H4" i="11"/>
  <c r="D5" i="11"/>
  <c r="E5" i="11"/>
  <c r="F5" i="11"/>
  <c r="G5" i="11"/>
  <c r="H5" i="11"/>
  <c r="D6" i="11"/>
  <c r="E6" i="11"/>
  <c r="F6" i="11"/>
  <c r="G6" i="11"/>
  <c r="H6" i="11"/>
  <c r="D7" i="11"/>
  <c r="E7" i="11"/>
  <c r="F7" i="11"/>
  <c r="G7" i="11"/>
  <c r="H7" i="11"/>
  <c r="D8" i="11"/>
  <c r="E8" i="11"/>
  <c r="F8" i="11"/>
  <c r="G8" i="11"/>
  <c r="H8" i="11"/>
  <c r="D9" i="11"/>
  <c r="E9" i="11"/>
  <c r="F9" i="11"/>
  <c r="G9" i="11"/>
  <c r="H9" i="11"/>
  <c r="D10" i="11"/>
  <c r="E10" i="11"/>
  <c r="F10" i="11"/>
  <c r="G10" i="11"/>
  <c r="H10" i="11"/>
  <c r="D11" i="11"/>
  <c r="E11" i="11"/>
  <c r="F11" i="11"/>
  <c r="G11" i="11"/>
  <c r="H11" i="11"/>
  <c r="D12" i="11"/>
  <c r="E12" i="11"/>
  <c r="G12" i="11"/>
  <c r="H12" i="11"/>
  <c r="D13" i="11"/>
  <c r="E13" i="11"/>
  <c r="F13" i="11"/>
  <c r="G13" i="11"/>
  <c r="H13" i="11"/>
  <c r="D14" i="11"/>
  <c r="E14" i="11"/>
  <c r="F14" i="11"/>
  <c r="G14" i="11"/>
  <c r="H14" i="11"/>
  <c r="E3" i="11"/>
  <c r="F3" i="11"/>
  <c r="G3" i="11"/>
  <c r="H3" i="11"/>
  <c r="D3" i="11"/>
  <c r="D20" i="11" s="1"/>
  <c r="M130" i="11"/>
  <c r="N130" i="11"/>
  <c r="O130" i="11"/>
  <c r="P130" i="11"/>
  <c r="Q130" i="11"/>
  <c r="M131" i="11"/>
  <c r="N131" i="11"/>
  <c r="O131" i="11"/>
  <c r="P131" i="11"/>
  <c r="Q131" i="11"/>
  <c r="M132" i="11"/>
  <c r="N132" i="11"/>
  <c r="O132" i="11"/>
  <c r="P132" i="11"/>
  <c r="Q132" i="11"/>
  <c r="M133" i="11"/>
  <c r="N133" i="11"/>
  <c r="O133" i="11"/>
  <c r="P133" i="11"/>
  <c r="Q133" i="11"/>
  <c r="M134" i="11"/>
  <c r="N134" i="11"/>
  <c r="O134" i="11"/>
  <c r="P134" i="11"/>
  <c r="Q134" i="11"/>
  <c r="M135" i="11"/>
  <c r="N135" i="11"/>
  <c r="O135" i="11"/>
  <c r="P135" i="11"/>
  <c r="Q135" i="11"/>
  <c r="M136" i="11"/>
  <c r="N136" i="11"/>
  <c r="O136" i="11"/>
  <c r="P136" i="11"/>
  <c r="Q136" i="11"/>
  <c r="M137" i="11"/>
  <c r="N137" i="11"/>
  <c r="O137" i="11"/>
  <c r="P137" i="11"/>
  <c r="Q137" i="11"/>
  <c r="M138" i="11"/>
  <c r="N138" i="11"/>
  <c r="O138" i="11"/>
  <c r="P138" i="11"/>
  <c r="Q138" i="11"/>
  <c r="M139" i="11"/>
  <c r="N139" i="11"/>
  <c r="O139" i="11"/>
  <c r="P139" i="11"/>
  <c r="Q139" i="11"/>
  <c r="M140" i="11"/>
  <c r="N140" i="11"/>
  <c r="O140" i="11"/>
  <c r="P140" i="11"/>
  <c r="Q140" i="11"/>
  <c r="M141" i="11"/>
  <c r="N141" i="11"/>
  <c r="O141" i="11"/>
  <c r="P141" i="11"/>
  <c r="Q141" i="11"/>
  <c r="M142" i="11"/>
  <c r="N142" i="11"/>
  <c r="O142" i="11"/>
  <c r="P142" i="11"/>
  <c r="Q142" i="11"/>
  <c r="M143" i="11"/>
  <c r="N143" i="11"/>
  <c r="O143" i="11"/>
  <c r="P143" i="11"/>
  <c r="Q143" i="11"/>
  <c r="M144" i="11"/>
  <c r="N144" i="11"/>
  <c r="O144" i="11"/>
  <c r="P144" i="11"/>
  <c r="Q144" i="11"/>
  <c r="M145" i="11"/>
  <c r="N145" i="11"/>
  <c r="O145" i="11"/>
  <c r="P145" i="11"/>
  <c r="Q145" i="11"/>
  <c r="M146" i="11"/>
  <c r="N146" i="11"/>
  <c r="O146" i="11"/>
  <c r="P146" i="11"/>
  <c r="Q146" i="11"/>
  <c r="M147" i="11"/>
  <c r="N147" i="11"/>
  <c r="O147" i="11"/>
  <c r="P147" i="11"/>
  <c r="Q147" i="11"/>
  <c r="M148" i="11"/>
  <c r="N148" i="11"/>
  <c r="O148" i="11"/>
  <c r="P148" i="11"/>
  <c r="Q148" i="11"/>
  <c r="M149" i="11"/>
  <c r="N149" i="11"/>
  <c r="O149" i="11"/>
  <c r="P149" i="11"/>
  <c r="Q149" i="11"/>
  <c r="M150" i="11"/>
  <c r="N150" i="11"/>
  <c r="O150" i="11"/>
  <c r="P150" i="11"/>
  <c r="Q150" i="11"/>
  <c r="M151" i="11"/>
  <c r="N151" i="11"/>
  <c r="O151" i="11"/>
  <c r="P151" i="11"/>
  <c r="Q151" i="11"/>
  <c r="M152" i="11"/>
  <c r="N152" i="11"/>
  <c r="O152" i="11"/>
  <c r="P152" i="11"/>
  <c r="Q152" i="11"/>
  <c r="M153" i="11"/>
  <c r="N153" i="11"/>
  <c r="O153" i="11"/>
  <c r="P153" i="11"/>
  <c r="Q153" i="11"/>
  <c r="M154" i="11"/>
  <c r="N154" i="11"/>
  <c r="O154" i="11"/>
  <c r="P154" i="11"/>
  <c r="Q154" i="11"/>
  <c r="M155" i="11"/>
  <c r="N155" i="11"/>
  <c r="O155" i="11"/>
  <c r="P155" i="11"/>
  <c r="Q155" i="11"/>
  <c r="M156" i="11"/>
  <c r="N156" i="11"/>
  <c r="O156" i="11"/>
  <c r="P156" i="11"/>
  <c r="Q156" i="11"/>
  <c r="M157" i="11"/>
  <c r="N157" i="11"/>
  <c r="O157" i="11"/>
  <c r="P157" i="11"/>
  <c r="Q157" i="11"/>
  <c r="M158" i="11"/>
  <c r="N158" i="11"/>
  <c r="O158" i="11"/>
  <c r="P158" i="11"/>
  <c r="Q158" i="11"/>
  <c r="M159" i="11"/>
  <c r="N159" i="11"/>
  <c r="O159" i="11"/>
  <c r="P159" i="11"/>
  <c r="Q159" i="11"/>
  <c r="M160" i="11"/>
  <c r="N160" i="11"/>
  <c r="O160" i="11"/>
  <c r="P160" i="11"/>
  <c r="Q160" i="11"/>
  <c r="M161" i="11"/>
  <c r="N161" i="11"/>
  <c r="O161" i="11"/>
  <c r="P161" i="11"/>
  <c r="Q161" i="11"/>
  <c r="M162" i="11"/>
  <c r="N162" i="11"/>
  <c r="O162" i="11"/>
  <c r="P162" i="11"/>
  <c r="Q162" i="11"/>
  <c r="M163" i="11"/>
  <c r="N163" i="11"/>
  <c r="O163" i="11"/>
  <c r="P163" i="11"/>
  <c r="Q163" i="11"/>
  <c r="M164" i="11"/>
  <c r="N164" i="11"/>
  <c r="O164" i="11"/>
  <c r="P164" i="11"/>
  <c r="Q164" i="11"/>
  <c r="M165" i="11"/>
  <c r="N165" i="11"/>
  <c r="O165" i="11"/>
  <c r="P165" i="11"/>
  <c r="Q165" i="11"/>
  <c r="M166" i="11"/>
  <c r="N166" i="11"/>
  <c r="O166" i="11"/>
  <c r="P166" i="11"/>
  <c r="Q166" i="11"/>
  <c r="M167" i="11"/>
  <c r="N167" i="11"/>
  <c r="O167" i="11"/>
  <c r="P167" i="11"/>
  <c r="Q167" i="11"/>
  <c r="M168" i="11"/>
  <c r="N168" i="11"/>
  <c r="O168" i="11"/>
  <c r="P168" i="11"/>
  <c r="Q168" i="11"/>
  <c r="M169" i="11"/>
  <c r="N169" i="11"/>
  <c r="O169" i="11"/>
  <c r="P169" i="11"/>
  <c r="Q169" i="11"/>
  <c r="M170" i="11"/>
  <c r="N170" i="11"/>
  <c r="O170" i="11"/>
  <c r="P170" i="11"/>
  <c r="Q170" i="11"/>
  <c r="M171" i="11"/>
  <c r="N171" i="11"/>
  <c r="O171" i="11"/>
  <c r="P171" i="11"/>
  <c r="Q171" i="11"/>
  <c r="M172" i="11"/>
  <c r="N172" i="11"/>
  <c r="O172" i="11"/>
  <c r="P172" i="11"/>
  <c r="Q172" i="11"/>
  <c r="M173" i="11"/>
  <c r="N173" i="11"/>
  <c r="O173" i="11"/>
  <c r="P173" i="11"/>
  <c r="Q173" i="11"/>
  <c r="M174" i="11"/>
  <c r="N174" i="11"/>
  <c r="O174" i="11"/>
  <c r="P174" i="11"/>
  <c r="Q174" i="11"/>
  <c r="M175" i="11"/>
  <c r="N175" i="11"/>
  <c r="O175" i="11"/>
  <c r="P175" i="11"/>
  <c r="Q175" i="11"/>
  <c r="M176" i="11"/>
  <c r="N176" i="11"/>
  <c r="O176" i="11"/>
  <c r="P176" i="11"/>
  <c r="Q176" i="11"/>
  <c r="M177" i="11"/>
  <c r="N177" i="11"/>
  <c r="O177" i="11"/>
  <c r="P177" i="11"/>
  <c r="Q177" i="11"/>
  <c r="M178" i="11"/>
  <c r="N178" i="11"/>
  <c r="O178" i="11"/>
  <c r="P178" i="11"/>
  <c r="Q178" i="11"/>
  <c r="M179" i="11"/>
  <c r="N179" i="11"/>
  <c r="O179" i="11"/>
  <c r="P179" i="11"/>
  <c r="Q179" i="11"/>
  <c r="M180" i="11"/>
  <c r="N180" i="11"/>
  <c r="O180" i="11"/>
  <c r="P180" i="11"/>
  <c r="Q180" i="11"/>
  <c r="M181" i="11"/>
  <c r="N181" i="11"/>
  <c r="O181" i="11"/>
  <c r="P181" i="11"/>
  <c r="Q181" i="11"/>
  <c r="M182" i="11"/>
  <c r="N182" i="11"/>
  <c r="O182" i="11"/>
  <c r="P182" i="11"/>
  <c r="Q182" i="11"/>
  <c r="M183" i="11"/>
  <c r="N183" i="11"/>
  <c r="O183" i="11"/>
  <c r="P183" i="11"/>
  <c r="Q183" i="11"/>
  <c r="M184" i="11"/>
  <c r="N184" i="11"/>
  <c r="O184" i="11"/>
  <c r="P184" i="11"/>
  <c r="Q184" i="11"/>
  <c r="M185" i="11"/>
  <c r="N185" i="11"/>
  <c r="O185" i="11"/>
  <c r="P185" i="11"/>
  <c r="Q185" i="11"/>
  <c r="M186" i="11"/>
  <c r="N186" i="11"/>
  <c r="O186" i="11"/>
  <c r="P186" i="11"/>
  <c r="Q186" i="11"/>
  <c r="M187" i="11"/>
  <c r="N187" i="11"/>
  <c r="O187" i="11"/>
  <c r="P187" i="11"/>
  <c r="Q187" i="11"/>
  <c r="M188" i="11"/>
  <c r="N188" i="11"/>
  <c r="O188" i="11"/>
  <c r="P188" i="11"/>
  <c r="Q188" i="11"/>
  <c r="M189" i="11"/>
  <c r="N189" i="11"/>
  <c r="O189" i="11"/>
  <c r="P189" i="11"/>
  <c r="Q189" i="11"/>
  <c r="M190" i="11"/>
  <c r="N190" i="11"/>
  <c r="O190" i="11"/>
  <c r="P190" i="11"/>
  <c r="Q190" i="11"/>
  <c r="M191" i="11"/>
  <c r="N191" i="11"/>
  <c r="O191" i="11"/>
  <c r="P191" i="11"/>
  <c r="Q191" i="11"/>
  <c r="M192" i="11"/>
  <c r="N192" i="11"/>
  <c r="O192" i="11"/>
  <c r="P192" i="11"/>
  <c r="Q192" i="11"/>
  <c r="M193" i="11"/>
  <c r="N193" i="11"/>
  <c r="O193" i="11"/>
  <c r="P193" i="11"/>
  <c r="Q193" i="11"/>
  <c r="M194" i="11"/>
  <c r="N194" i="11"/>
  <c r="O194" i="11"/>
  <c r="P194" i="11"/>
  <c r="Q194" i="11"/>
  <c r="M195" i="11"/>
  <c r="N195" i="11"/>
  <c r="O195" i="11"/>
  <c r="P195" i="11"/>
  <c r="Q195" i="11"/>
  <c r="M196" i="11"/>
  <c r="N196" i="11"/>
  <c r="O196" i="11"/>
  <c r="P196" i="11"/>
  <c r="Q196" i="11"/>
  <c r="M197" i="11"/>
  <c r="N197" i="11"/>
  <c r="O197" i="11"/>
  <c r="P197" i="11"/>
  <c r="Q197" i="11"/>
  <c r="M198" i="11"/>
  <c r="N198" i="11"/>
  <c r="O198" i="11"/>
  <c r="P198" i="11"/>
  <c r="Q198" i="11"/>
  <c r="M199" i="11"/>
  <c r="N199" i="11"/>
  <c r="O199" i="11"/>
  <c r="P199" i="11"/>
  <c r="Q199" i="11"/>
  <c r="M200" i="11"/>
  <c r="N200" i="11"/>
  <c r="O200" i="11"/>
  <c r="P200" i="11"/>
  <c r="Q200" i="11"/>
  <c r="M201" i="11"/>
  <c r="N201" i="11"/>
  <c r="O201" i="11"/>
  <c r="P201" i="11"/>
  <c r="Q201" i="11"/>
  <c r="M202" i="11"/>
  <c r="N202" i="11"/>
  <c r="O202" i="11"/>
  <c r="P202" i="11"/>
  <c r="Q202" i="11"/>
  <c r="M203" i="11"/>
  <c r="N203" i="11"/>
  <c r="O203" i="11"/>
  <c r="P203" i="11"/>
  <c r="Q203" i="11"/>
  <c r="M204" i="11"/>
  <c r="N204" i="11"/>
  <c r="O204" i="11"/>
  <c r="P204" i="11"/>
  <c r="Q204" i="11"/>
  <c r="M205" i="11"/>
  <c r="N205" i="11"/>
  <c r="O205" i="11"/>
  <c r="P205" i="11"/>
  <c r="Q205" i="11"/>
  <c r="M206" i="11"/>
  <c r="N206" i="11"/>
  <c r="O206" i="11"/>
  <c r="P206" i="11"/>
  <c r="Q206" i="11"/>
  <c r="M207" i="11"/>
  <c r="N207" i="11"/>
  <c r="O207" i="11"/>
  <c r="P207" i="11"/>
  <c r="Q207" i="11"/>
  <c r="M208" i="11"/>
  <c r="N208" i="11"/>
  <c r="O208" i="11"/>
  <c r="P208" i="11"/>
  <c r="Q208" i="11"/>
  <c r="M209" i="11"/>
  <c r="N209" i="11"/>
  <c r="O209" i="11"/>
  <c r="P209" i="11"/>
  <c r="Q209" i="11"/>
  <c r="M210" i="11"/>
  <c r="N210" i="11"/>
  <c r="O210" i="11"/>
  <c r="P210" i="11"/>
  <c r="Q210" i="11"/>
  <c r="M211" i="11"/>
  <c r="N211" i="11"/>
  <c r="O211" i="11"/>
  <c r="P211" i="11"/>
  <c r="Q211" i="11"/>
  <c r="M212" i="11"/>
  <c r="N212" i="11"/>
  <c r="O212" i="11"/>
  <c r="P212" i="11"/>
  <c r="Q212" i="11"/>
  <c r="M213" i="11"/>
  <c r="N213" i="11"/>
  <c r="O213" i="11"/>
  <c r="P213" i="11"/>
  <c r="Q213" i="11"/>
  <c r="M214" i="11"/>
  <c r="N214" i="11"/>
  <c r="O214" i="11"/>
  <c r="P214" i="11"/>
  <c r="Q214" i="11"/>
  <c r="M215" i="11"/>
  <c r="N215" i="11"/>
  <c r="O215" i="11"/>
  <c r="P215" i="11"/>
  <c r="Q215" i="11"/>
  <c r="M216" i="11"/>
  <c r="N216" i="11"/>
  <c r="O216" i="11"/>
  <c r="P216" i="11"/>
  <c r="Q216" i="11"/>
  <c r="M217" i="11"/>
  <c r="N217" i="11"/>
  <c r="O217" i="11"/>
  <c r="P217" i="11"/>
  <c r="Q217" i="11"/>
  <c r="M218" i="11"/>
  <c r="N218" i="11"/>
  <c r="O218" i="11"/>
  <c r="P218" i="11"/>
  <c r="Q218" i="11"/>
  <c r="M219" i="11"/>
  <c r="N219" i="11"/>
  <c r="O219" i="11"/>
  <c r="P219" i="11"/>
  <c r="Q219" i="11"/>
  <c r="M220" i="11"/>
  <c r="N220" i="11"/>
  <c r="O220" i="11"/>
  <c r="P220" i="11"/>
  <c r="Q220" i="11"/>
  <c r="M221" i="11"/>
  <c r="N221" i="11"/>
  <c r="O221" i="11"/>
  <c r="P221" i="11"/>
  <c r="Q221" i="11"/>
  <c r="M222" i="11"/>
  <c r="N222" i="11"/>
  <c r="O222" i="11"/>
  <c r="P222" i="11"/>
  <c r="Q222" i="11"/>
  <c r="M223" i="11"/>
  <c r="N223" i="11"/>
  <c r="O223" i="11"/>
  <c r="P223" i="11"/>
  <c r="Q223" i="11"/>
  <c r="M224" i="11"/>
  <c r="N224" i="11"/>
  <c r="O224" i="11"/>
  <c r="P224" i="11"/>
  <c r="Q224" i="11"/>
  <c r="M225" i="11"/>
  <c r="N225" i="11"/>
  <c r="O225" i="11"/>
  <c r="P225" i="11"/>
  <c r="Q225" i="11"/>
  <c r="M226" i="11"/>
  <c r="N226" i="11"/>
  <c r="O226" i="11"/>
  <c r="P226" i="11"/>
  <c r="Q226" i="11"/>
  <c r="M227" i="11"/>
  <c r="N227" i="11"/>
  <c r="O227" i="11"/>
  <c r="P227" i="11"/>
  <c r="Q227" i="11"/>
  <c r="M228" i="11"/>
  <c r="N228" i="11"/>
  <c r="O228" i="11"/>
  <c r="P228" i="11"/>
  <c r="Q228" i="11"/>
  <c r="M229" i="11"/>
  <c r="N229" i="11"/>
  <c r="O229" i="11"/>
  <c r="P229" i="11"/>
  <c r="Q229" i="11"/>
  <c r="M230" i="11"/>
  <c r="N230" i="11"/>
  <c r="O230" i="11"/>
  <c r="P230" i="11"/>
  <c r="Q230" i="11"/>
  <c r="M231" i="11"/>
  <c r="N231" i="11"/>
  <c r="O231" i="11"/>
  <c r="P231" i="11"/>
  <c r="Q231" i="11"/>
  <c r="M232" i="11"/>
  <c r="N232" i="11"/>
  <c r="O232" i="11"/>
  <c r="P232" i="11"/>
  <c r="Q232" i="11"/>
  <c r="M233" i="11"/>
  <c r="N233" i="11"/>
  <c r="O233" i="11"/>
  <c r="P233" i="11"/>
  <c r="Q233" i="11"/>
  <c r="M234" i="11"/>
  <c r="N234" i="11"/>
  <c r="O234" i="11"/>
  <c r="P234" i="11"/>
  <c r="Q234" i="11"/>
  <c r="M235" i="11"/>
  <c r="N235" i="11"/>
  <c r="O235" i="11"/>
  <c r="P235" i="11"/>
  <c r="Q235" i="11"/>
  <c r="M236" i="11"/>
  <c r="N236" i="11"/>
  <c r="O236" i="11"/>
  <c r="P236" i="11"/>
  <c r="Q236" i="11"/>
  <c r="M237" i="11"/>
  <c r="N237" i="11"/>
  <c r="O237" i="11"/>
  <c r="P237" i="11"/>
  <c r="Q237" i="11"/>
  <c r="M238" i="11"/>
  <c r="N238" i="11"/>
  <c r="O238" i="11"/>
  <c r="P238" i="11"/>
  <c r="Q238" i="11"/>
  <c r="M239" i="11"/>
  <c r="N239" i="11"/>
  <c r="O239" i="11"/>
  <c r="P239" i="11"/>
  <c r="Q239" i="11"/>
  <c r="M240" i="11"/>
  <c r="N240" i="11"/>
  <c r="O240" i="11"/>
  <c r="P240" i="11"/>
  <c r="Q240" i="11"/>
  <c r="M241" i="11"/>
  <c r="N241" i="11"/>
  <c r="O241" i="11"/>
  <c r="P241" i="11"/>
  <c r="Q241" i="11"/>
  <c r="M242" i="11"/>
  <c r="N242" i="11"/>
  <c r="O242" i="11"/>
  <c r="P242" i="11"/>
  <c r="Q242" i="11"/>
  <c r="M243" i="11"/>
  <c r="N243" i="11"/>
  <c r="O243" i="11"/>
  <c r="P243" i="11"/>
  <c r="Q243" i="11"/>
  <c r="M244" i="11"/>
  <c r="N244" i="11"/>
  <c r="O244" i="11"/>
  <c r="P244" i="11"/>
  <c r="Q244" i="11"/>
  <c r="M245" i="11"/>
  <c r="N245" i="11"/>
  <c r="O245" i="11"/>
  <c r="P245" i="11"/>
  <c r="Q245" i="11"/>
  <c r="M246" i="11"/>
  <c r="N246" i="11"/>
  <c r="O246" i="11"/>
  <c r="P246" i="11"/>
  <c r="Q246" i="11"/>
  <c r="M247" i="11"/>
  <c r="N247" i="11"/>
  <c r="O247" i="11"/>
  <c r="P247" i="11"/>
  <c r="Q247" i="11"/>
  <c r="M248" i="11"/>
  <c r="N248" i="11"/>
  <c r="O248" i="11"/>
  <c r="P248" i="11"/>
  <c r="Q248" i="11"/>
  <c r="M249" i="11"/>
  <c r="N249" i="11"/>
  <c r="O249" i="11"/>
  <c r="P249" i="11"/>
  <c r="Q249" i="11"/>
  <c r="M250" i="11"/>
  <c r="N250" i="11"/>
  <c r="O250" i="11"/>
  <c r="P250" i="11"/>
  <c r="Q250" i="11"/>
  <c r="M251" i="11"/>
  <c r="N251" i="11"/>
  <c r="O251" i="11"/>
  <c r="P251" i="11"/>
  <c r="Q251" i="11"/>
  <c r="M252" i="11"/>
  <c r="N252" i="11"/>
  <c r="O252" i="11"/>
  <c r="P252" i="11"/>
  <c r="Q252" i="11"/>
  <c r="M253" i="11"/>
  <c r="N253" i="11"/>
  <c r="O253" i="11"/>
  <c r="P253" i="11"/>
  <c r="Q253" i="11"/>
  <c r="M254" i="11"/>
  <c r="N254" i="11"/>
  <c r="O254" i="11"/>
  <c r="P254" i="11"/>
  <c r="Q254" i="11"/>
  <c r="M255" i="11"/>
  <c r="N255" i="11"/>
  <c r="O255" i="11"/>
  <c r="P255" i="11"/>
  <c r="Q255" i="11"/>
  <c r="M256" i="11"/>
  <c r="N256" i="11"/>
  <c r="O256" i="11"/>
  <c r="P256" i="11"/>
  <c r="Q256" i="11"/>
  <c r="M257" i="11"/>
  <c r="N257" i="11"/>
  <c r="O257" i="11"/>
  <c r="P257" i="11"/>
  <c r="Q257" i="11"/>
  <c r="M258" i="11"/>
  <c r="N258" i="11"/>
  <c r="O258" i="11"/>
  <c r="P258" i="11"/>
  <c r="Q258" i="11"/>
  <c r="M259" i="11"/>
  <c r="N259" i="11"/>
  <c r="O259" i="11"/>
  <c r="P259" i="11"/>
  <c r="Q259" i="11"/>
  <c r="M260" i="11"/>
  <c r="N260" i="11"/>
  <c r="O260" i="11"/>
  <c r="P260" i="11"/>
  <c r="Q260" i="11"/>
  <c r="M261" i="11"/>
  <c r="N261" i="11"/>
  <c r="O261" i="11"/>
  <c r="P261" i="11"/>
  <c r="Q261" i="11"/>
  <c r="M262" i="11"/>
  <c r="N262" i="11"/>
  <c r="O262" i="11"/>
  <c r="P262" i="11"/>
  <c r="Q262" i="11"/>
  <c r="M263" i="11"/>
  <c r="N263" i="11"/>
  <c r="O263" i="11"/>
  <c r="P263" i="11"/>
  <c r="Q263" i="11"/>
  <c r="M264" i="11"/>
  <c r="N264" i="11"/>
  <c r="O264" i="11"/>
  <c r="P264" i="11"/>
  <c r="Q264" i="11"/>
  <c r="M265" i="11"/>
  <c r="N265" i="11"/>
  <c r="O265" i="11"/>
  <c r="P265" i="11"/>
  <c r="Q265" i="11"/>
  <c r="M266" i="11"/>
  <c r="N266" i="11"/>
  <c r="O266" i="11"/>
  <c r="P266" i="11"/>
  <c r="Q266" i="11"/>
  <c r="M267" i="11"/>
  <c r="N267" i="11"/>
  <c r="O267" i="11"/>
  <c r="P267" i="11"/>
  <c r="Q267" i="11"/>
  <c r="M268" i="11"/>
  <c r="N268" i="11"/>
  <c r="O268" i="11"/>
  <c r="P268" i="11"/>
  <c r="Q268" i="11"/>
  <c r="M269" i="11"/>
  <c r="N269" i="11"/>
  <c r="O269" i="11"/>
  <c r="P269" i="11"/>
  <c r="Q269" i="11"/>
  <c r="M270" i="11"/>
  <c r="N270" i="11"/>
  <c r="O270" i="11"/>
  <c r="P270" i="11"/>
  <c r="Q270" i="11"/>
  <c r="M271" i="11"/>
  <c r="N271" i="11"/>
  <c r="O271" i="11"/>
  <c r="P271" i="11"/>
  <c r="Q271" i="11"/>
  <c r="M272" i="11"/>
  <c r="N272" i="11"/>
  <c r="O272" i="11"/>
  <c r="P272" i="11"/>
  <c r="Q272" i="11"/>
  <c r="M273" i="11"/>
  <c r="N273" i="11"/>
  <c r="O273" i="11"/>
  <c r="P273" i="11"/>
  <c r="Q273" i="11"/>
  <c r="M274" i="11"/>
  <c r="N274" i="11"/>
  <c r="O274" i="11"/>
  <c r="P274" i="11"/>
  <c r="Q274" i="11"/>
  <c r="M275" i="11"/>
  <c r="N275" i="11"/>
  <c r="O275" i="11"/>
  <c r="P275" i="11"/>
  <c r="Q275" i="11"/>
  <c r="M276" i="11"/>
  <c r="N276" i="11"/>
  <c r="O276" i="11"/>
  <c r="P276" i="11"/>
  <c r="Q276" i="11"/>
  <c r="M277" i="11"/>
  <c r="N277" i="11"/>
  <c r="O277" i="11"/>
  <c r="P277" i="11"/>
  <c r="Q277" i="11"/>
  <c r="M278" i="11"/>
  <c r="N278" i="11"/>
  <c r="O278" i="11"/>
  <c r="P278" i="11"/>
  <c r="Q278" i="11"/>
  <c r="M279" i="11"/>
  <c r="N279" i="11"/>
  <c r="O279" i="11"/>
  <c r="P279" i="11"/>
  <c r="Q279" i="11"/>
  <c r="M280" i="11"/>
  <c r="N280" i="11"/>
  <c r="O280" i="11"/>
  <c r="P280" i="11"/>
  <c r="Q280" i="11"/>
  <c r="M281" i="11"/>
  <c r="N281" i="11"/>
  <c r="O281" i="11"/>
  <c r="P281" i="11"/>
  <c r="Q281" i="11"/>
  <c r="M282" i="11"/>
  <c r="N282" i="11"/>
  <c r="O282" i="11"/>
  <c r="P282" i="11"/>
  <c r="Q282" i="11"/>
  <c r="M283" i="11"/>
  <c r="N283" i="11"/>
  <c r="O283" i="11"/>
  <c r="P283" i="11"/>
  <c r="Q283" i="11"/>
  <c r="M284" i="11"/>
  <c r="N284" i="11"/>
  <c r="O284" i="11"/>
  <c r="P284" i="11"/>
  <c r="Q284" i="11"/>
  <c r="M285" i="11"/>
  <c r="N285" i="11"/>
  <c r="O285" i="11"/>
  <c r="P285" i="11"/>
  <c r="Q285" i="11"/>
  <c r="M286" i="11"/>
  <c r="N286" i="11"/>
  <c r="O286" i="11"/>
  <c r="P286" i="11"/>
  <c r="Q286" i="11"/>
  <c r="M287" i="11"/>
  <c r="N287" i="11"/>
  <c r="O287" i="11"/>
  <c r="P287" i="11"/>
  <c r="Q287" i="11"/>
  <c r="M288" i="11"/>
  <c r="N288" i="11"/>
  <c r="O288" i="11"/>
  <c r="P288" i="11"/>
  <c r="Q288" i="11"/>
  <c r="M289" i="11"/>
  <c r="N289" i="11"/>
  <c r="O289" i="11"/>
  <c r="P289" i="11"/>
  <c r="Q289" i="11"/>
  <c r="M290" i="11"/>
  <c r="N290" i="11"/>
  <c r="O290" i="11"/>
  <c r="P290" i="11"/>
  <c r="Q290" i="11"/>
  <c r="M291" i="11"/>
  <c r="N291" i="11"/>
  <c r="O291" i="11"/>
  <c r="P291" i="11"/>
  <c r="Q291" i="11"/>
  <c r="M292" i="11"/>
  <c r="N292" i="11"/>
  <c r="O292" i="11"/>
  <c r="P292" i="11"/>
  <c r="Q292" i="11"/>
  <c r="M293" i="11"/>
  <c r="N293" i="11"/>
  <c r="O293" i="11"/>
  <c r="P293" i="11"/>
  <c r="Q293" i="11"/>
  <c r="M294" i="11"/>
  <c r="N294" i="11"/>
  <c r="O294" i="11"/>
  <c r="P294" i="11"/>
  <c r="Q294" i="11"/>
  <c r="M295" i="11"/>
  <c r="N295" i="11"/>
  <c r="O295" i="11"/>
  <c r="P295" i="11"/>
  <c r="Q295" i="11"/>
  <c r="M296" i="11"/>
  <c r="N296" i="11"/>
  <c r="O296" i="11"/>
  <c r="P296" i="11"/>
  <c r="Q296" i="11"/>
  <c r="M297" i="11"/>
  <c r="N297" i="11"/>
  <c r="O297" i="11"/>
  <c r="P297" i="11"/>
  <c r="Q297" i="11"/>
  <c r="M298" i="11"/>
  <c r="N298" i="11"/>
  <c r="O298" i="11"/>
  <c r="P298" i="11"/>
  <c r="Q298" i="11"/>
  <c r="M299" i="11"/>
  <c r="N299" i="11"/>
  <c r="O299" i="11"/>
  <c r="P299" i="11"/>
  <c r="Q299" i="11"/>
  <c r="M300" i="11"/>
  <c r="N300" i="11"/>
  <c r="O300" i="11"/>
  <c r="P300" i="11"/>
  <c r="Q300" i="11"/>
  <c r="M301" i="11"/>
  <c r="N301" i="11"/>
  <c r="O301" i="11"/>
  <c r="P301" i="11"/>
  <c r="Q301" i="11"/>
  <c r="M302" i="11"/>
  <c r="N302" i="11"/>
  <c r="O302" i="11"/>
  <c r="P302" i="11"/>
  <c r="Q302" i="11"/>
  <c r="M303" i="11"/>
  <c r="N303" i="11"/>
  <c r="O303" i="11"/>
  <c r="P303" i="11"/>
  <c r="Q303" i="11"/>
  <c r="M304" i="11"/>
  <c r="N304" i="11"/>
  <c r="O304" i="11"/>
  <c r="P304" i="11"/>
  <c r="Q304" i="11"/>
  <c r="M305" i="11"/>
  <c r="N305" i="11"/>
  <c r="O305" i="11"/>
  <c r="P305" i="11"/>
  <c r="Q305" i="11"/>
  <c r="M306" i="11"/>
  <c r="N306" i="11"/>
  <c r="O306" i="11"/>
  <c r="P306" i="11"/>
  <c r="Q306" i="11"/>
  <c r="M307" i="11"/>
  <c r="N307" i="11"/>
  <c r="O307" i="11"/>
  <c r="P307" i="11"/>
  <c r="Q307" i="11"/>
  <c r="M308" i="11"/>
  <c r="N308" i="11"/>
  <c r="O308" i="11"/>
  <c r="P308" i="11"/>
  <c r="Q308" i="11"/>
  <c r="M309" i="11"/>
  <c r="N309" i="11"/>
  <c r="O309" i="11"/>
  <c r="P309" i="11"/>
  <c r="Q309" i="11"/>
  <c r="M310" i="11"/>
  <c r="N310" i="11"/>
  <c r="O310" i="11"/>
  <c r="P310" i="11"/>
  <c r="Q310" i="11"/>
  <c r="M311" i="11"/>
  <c r="N311" i="11"/>
  <c r="O311" i="11"/>
  <c r="P311" i="11"/>
  <c r="Q311" i="11"/>
  <c r="M312" i="11"/>
  <c r="N312" i="11"/>
  <c r="O312" i="11"/>
  <c r="P312" i="11"/>
  <c r="Q312" i="11"/>
  <c r="M313" i="11"/>
  <c r="N313" i="11"/>
  <c r="O313" i="11"/>
  <c r="P313" i="11"/>
  <c r="Q313" i="11"/>
  <c r="M314" i="11"/>
  <c r="N314" i="11"/>
  <c r="O314" i="11"/>
  <c r="P314" i="11"/>
  <c r="Q314" i="11"/>
  <c r="M315" i="11"/>
  <c r="N315" i="11"/>
  <c r="O315" i="11"/>
  <c r="P315" i="11"/>
  <c r="Q315" i="11"/>
  <c r="M316" i="11"/>
  <c r="N316" i="11"/>
  <c r="O316" i="11"/>
  <c r="P316" i="11"/>
  <c r="Q316" i="11"/>
  <c r="M317" i="11"/>
  <c r="N317" i="11"/>
  <c r="O317" i="11"/>
  <c r="P317" i="11"/>
  <c r="Q317" i="11"/>
  <c r="M318" i="11"/>
  <c r="N318" i="11"/>
  <c r="O318" i="11"/>
  <c r="P318" i="11"/>
  <c r="Q318" i="11"/>
  <c r="M319" i="11"/>
  <c r="N319" i="11"/>
  <c r="O319" i="11"/>
  <c r="P319" i="11"/>
  <c r="Q319" i="11"/>
  <c r="M320" i="11"/>
  <c r="N320" i="11"/>
  <c r="O320" i="11"/>
  <c r="P320" i="11"/>
  <c r="Q320" i="11"/>
  <c r="M321" i="11"/>
  <c r="N321" i="11"/>
  <c r="O321" i="11"/>
  <c r="P321" i="11"/>
  <c r="Q321" i="11"/>
  <c r="M322" i="11"/>
  <c r="N322" i="11"/>
  <c r="O322" i="11"/>
  <c r="P322" i="11"/>
  <c r="Q322" i="11"/>
  <c r="M323" i="11"/>
  <c r="N323" i="11"/>
  <c r="O323" i="11"/>
  <c r="P323" i="11"/>
  <c r="Q323" i="11"/>
  <c r="M324" i="11"/>
  <c r="N324" i="11"/>
  <c r="O324" i="11"/>
  <c r="P324" i="11"/>
  <c r="Q324" i="11"/>
  <c r="M325" i="11"/>
  <c r="N325" i="11"/>
  <c r="O325" i="11"/>
  <c r="P325" i="11"/>
  <c r="Q325" i="11"/>
  <c r="M326" i="11"/>
  <c r="N326" i="11"/>
  <c r="O326" i="11"/>
  <c r="P326" i="11"/>
  <c r="Q326" i="11"/>
  <c r="M327" i="11"/>
  <c r="N327" i="11"/>
  <c r="O327" i="11"/>
  <c r="P327" i="11"/>
  <c r="Q327" i="11"/>
  <c r="M328" i="11"/>
  <c r="N328" i="11"/>
  <c r="O328" i="11"/>
  <c r="P328" i="11"/>
  <c r="Q328" i="11"/>
  <c r="M329" i="11"/>
  <c r="N329" i="11"/>
  <c r="O329" i="11"/>
  <c r="P329" i="11"/>
  <c r="Q329" i="11"/>
  <c r="M330" i="11"/>
  <c r="N330" i="11"/>
  <c r="O330" i="11"/>
  <c r="P330" i="11"/>
  <c r="Q330" i="11"/>
  <c r="M331" i="11"/>
  <c r="N331" i="11"/>
  <c r="O331" i="11"/>
  <c r="P331" i="11"/>
  <c r="Q331" i="11"/>
  <c r="M332" i="11"/>
  <c r="N332" i="11"/>
  <c r="O332" i="11"/>
  <c r="P332" i="11"/>
  <c r="Q332" i="11"/>
  <c r="M333" i="11"/>
  <c r="N333" i="11"/>
  <c r="O333" i="11"/>
  <c r="P333" i="11"/>
  <c r="Q333" i="11"/>
  <c r="M334" i="11"/>
  <c r="N334" i="11"/>
  <c r="O334" i="11"/>
  <c r="P334" i="11"/>
  <c r="Q334" i="11"/>
  <c r="M335" i="11"/>
  <c r="N335" i="11"/>
  <c r="O335" i="11"/>
  <c r="P335" i="11"/>
  <c r="Q335" i="11"/>
  <c r="M336" i="11"/>
  <c r="N336" i="11"/>
  <c r="O336" i="11"/>
  <c r="P336" i="11"/>
  <c r="Q336" i="11"/>
  <c r="M337" i="11"/>
  <c r="N337" i="11"/>
  <c r="O337" i="11"/>
  <c r="P337" i="11"/>
  <c r="Q337" i="11"/>
  <c r="M338" i="11"/>
  <c r="N338" i="11"/>
  <c r="O338" i="11"/>
  <c r="P338" i="11"/>
  <c r="Q338" i="11"/>
  <c r="M339" i="11"/>
  <c r="N339" i="11"/>
  <c r="O339" i="11"/>
  <c r="P339" i="11"/>
  <c r="Q339" i="11"/>
  <c r="M340" i="11"/>
  <c r="N340" i="11"/>
  <c r="O340" i="11"/>
  <c r="P340" i="11"/>
  <c r="Q340" i="11"/>
  <c r="M341" i="11"/>
  <c r="N341" i="11"/>
  <c r="O341" i="11"/>
  <c r="P341" i="11"/>
  <c r="Q341" i="11"/>
  <c r="M342" i="11"/>
  <c r="N342" i="11"/>
  <c r="O342" i="11"/>
  <c r="P342" i="11"/>
  <c r="Q342" i="11"/>
  <c r="M343" i="11"/>
  <c r="N343" i="11"/>
  <c r="O343" i="11"/>
  <c r="P343" i="11"/>
  <c r="Q343" i="11"/>
  <c r="M344" i="11"/>
  <c r="N344" i="11"/>
  <c r="O344" i="11"/>
  <c r="P344" i="11"/>
  <c r="Q344" i="11"/>
  <c r="M345" i="11"/>
  <c r="N345" i="11"/>
  <c r="O345" i="11"/>
  <c r="P345" i="11"/>
  <c r="Q345" i="11"/>
  <c r="M346" i="11"/>
  <c r="N346" i="11"/>
  <c r="O346" i="11"/>
  <c r="P346" i="11"/>
  <c r="Q346" i="11"/>
  <c r="M347" i="11"/>
  <c r="N347" i="11"/>
  <c r="O347" i="11"/>
  <c r="P347" i="11"/>
  <c r="Q347" i="11"/>
  <c r="M348" i="11"/>
  <c r="N348" i="11"/>
  <c r="O348" i="11"/>
  <c r="P348" i="11"/>
  <c r="Q348" i="11"/>
  <c r="M349" i="11"/>
  <c r="N349" i="11"/>
  <c r="O349" i="11"/>
  <c r="P349" i="11"/>
  <c r="Q349" i="11"/>
  <c r="M350" i="11"/>
  <c r="N350" i="11"/>
  <c r="O350" i="11"/>
  <c r="P350" i="11"/>
  <c r="Q350" i="11"/>
  <c r="M351" i="11"/>
  <c r="N351" i="11"/>
  <c r="O351" i="11"/>
  <c r="P351" i="11"/>
  <c r="Q351" i="11"/>
  <c r="M352" i="11"/>
  <c r="N352" i="11"/>
  <c r="O352" i="11"/>
  <c r="P352" i="11"/>
  <c r="Q352" i="11"/>
  <c r="M353" i="11"/>
  <c r="N353" i="11"/>
  <c r="O353" i="11"/>
  <c r="P353" i="11"/>
  <c r="Q353" i="11"/>
  <c r="M354" i="11"/>
  <c r="N354" i="11"/>
  <c r="O354" i="11"/>
  <c r="P354" i="11"/>
  <c r="Q354" i="11"/>
  <c r="M355" i="11"/>
  <c r="N355" i="11"/>
  <c r="O355" i="11"/>
  <c r="P355" i="11"/>
  <c r="Q355" i="11"/>
  <c r="M356" i="11"/>
  <c r="N356" i="11"/>
  <c r="O356" i="11"/>
  <c r="P356" i="11"/>
  <c r="Q356" i="11"/>
  <c r="M357" i="11"/>
  <c r="N357" i="11"/>
  <c r="O357" i="11"/>
  <c r="P357" i="11"/>
  <c r="Q357" i="11"/>
  <c r="M358" i="11"/>
  <c r="N358" i="11"/>
  <c r="O358" i="11"/>
  <c r="P358" i="11"/>
  <c r="Q358" i="11"/>
  <c r="M359" i="11"/>
  <c r="N359" i="11"/>
  <c r="O359" i="11"/>
  <c r="P359" i="11"/>
  <c r="Q359" i="11"/>
  <c r="M360" i="11"/>
  <c r="N360" i="11"/>
  <c r="O360" i="11"/>
  <c r="P360" i="11"/>
  <c r="Q360" i="11"/>
  <c r="M361" i="11"/>
  <c r="N361" i="11"/>
  <c r="O361" i="11"/>
  <c r="P361" i="11"/>
  <c r="Q361" i="11"/>
  <c r="M362" i="11"/>
  <c r="N362" i="11"/>
  <c r="O362" i="11"/>
  <c r="P362" i="11"/>
  <c r="Q362" i="11"/>
  <c r="M129" i="11"/>
  <c r="N129" i="11"/>
  <c r="O129" i="11"/>
  <c r="P129" i="11"/>
  <c r="Q129" i="11"/>
  <c r="L11" i="60" l="1"/>
  <c r="L13" i="60"/>
  <c r="L15" i="60"/>
  <c r="L8" i="60"/>
  <c r="L10" i="60"/>
  <c r="L17" i="60"/>
  <c r="L12" i="60"/>
  <c r="L14" i="60"/>
  <c r="L9" i="60"/>
  <c r="L16" i="60"/>
  <c r="K24" i="60"/>
  <c r="K14" i="60"/>
  <c r="J34" i="60"/>
  <c r="J24" i="60"/>
  <c r="J14" i="60"/>
  <c r="K19" i="60"/>
  <c r="K9" i="60"/>
  <c r="K26" i="60"/>
  <c r="K16" i="60"/>
  <c r="J29" i="60"/>
  <c r="J19" i="60"/>
  <c r="J9" i="60"/>
  <c r="J36" i="60"/>
  <c r="J26" i="60"/>
  <c r="J16" i="60"/>
  <c r="K21" i="60"/>
  <c r="K11" i="60"/>
  <c r="J11" i="60"/>
  <c r="J31" i="60"/>
  <c r="J21" i="60"/>
  <c r="K23" i="60"/>
  <c r="K13" i="60"/>
  <c r="J23" i="60"/>
  <c r="J13" i="60"/>
  <c r="J33" i="60"/>
  <c r="K25" i="60"/>
  <c r="K15" i="60"/>
  <c r="K18" i="60"/>
  <c r="K8" i="60"/>
  <c r="J35" i="60"/>
  <c r="J25" i="60"/>
  <c r="J15" i="60"/>
  <c r="K20" i="60"/>
  <c r="K10" i="60"/>
  <c r="J10" i="60"/>
  <c r="J30" i="60"/>
  <c r="J20" i="60"/>
  <c r="J28" i="60"/>
  <c r="J18" i="60"/>
  <c r="J8" i="60"/>
  <c r="K27" i="60"/>
  <c r="K17" i="60"/>
  <c r="K22" i="60"/>
  <c r="K12" i="60"/>
  <c r="J22" i="60"/>
  <c r="J12" i="60"/>
  <c r="J32" i="60"/>
  <c r="AE54" i="60"/>
  <c r="AE59" i="60"/>
  <c r="AE52" i="60"/>
  <c r="AE57" i="60"/>
  <c r="AE64" i="60"/>
  <c r="AE62" i="60"/>
  <c r="AE60" i="60"/>
  <c r="AE53" i="60"/>
  <c r="AE49" i="60"/>
  <c r="AE51" i="60"/>
  <c r="AE63" i="60"/>
  <c r="AC59" i="60"/>
  <c r="AC50" i="60"/>
  <c r="AC64" i="60"/>
  <c r="AC62" i="60"/>
  <c r="AC55" i="60"/>
  <c r="AC53" i="60"/>
  <c r="AC49" i="60"/>
  <c r="AC58" i="60"/>
  <c r="AC51" i="60"/>
  <c r="AC61" i="60"/>
  <c r="AC54" i="60"/>
  <c r="AD54" i="60"/>
  <c r="AD52" i="60"/>
  <c r="AD50" i="60"/>
  <c r="AD64" i="60"/>
  <c r="AD60" i="60"/>
  <c r="AD53" i="60"/>
  <c r="AD49" i="60"/>
  <c r="AD58" i="60"/>
  <c r="AD56" i="60"/>
  <c r="AD63" i="60"/>
  <c r="AD61" i="60"/>
  <c r="AB52" i="60"/>
  <c r="AB50" i="60"/>
  <c r="AB57" i="60"/>
  <c r="AB62" i="60"/>
  <c r="AB55" i="60"/>
  <c r="AB49" i="60"/>
  <c r="AB51" i="60"/>
  <c r="AB56" i="60"/>
  <c r="AB63" i="60"/>
  <c r="AB61" i="60"/>
  <c r="AB54" i="60"/>
  <c r="AA50" i="60"/>
  <c r="AA57" i="60"/>
  <c r="AA55" i="60"/>
  <c r="AA60" i="60"/>
  <c r="AA53" i="60"/>
  <c r="AA49" i="60"/>
  <c r="AA58" i="60"/>
  <c r="AA51" i="60"/>
  <c r="AA56" i="60"/>
  <c r="AA59" i="60"/>
  <c r="AA52" i="60"/>
  <c r="I36" i="60"/>
  <c r="I26" i="60"/>
  <c r="I16" i="60"/>
  <c r="I11" i="60"/>
  <c r="I31" i="60"/>
  <c r="I21" i="60"/>
  <c r="I33" i="60"/>
  <c r="I23" i="60"/>
  <c r="I13" i="60"/>
  <c r="I30" i="60"/>
  <c r="I20" i="60"/>
  <c r="I10" i="60"/>
  <c r="I37" i="60"/>
  <c r="I17" i="60"/>
  <c r="I27" i="60"/>
  <c r="I25" i="60"/>
  <c r="I35" i="60"/>
  <c r="I15" i="60"/>
  <c r="I32" i="60"/>
  <c r="I22" i="60"/>
  <c r="I12" i="60"/>
  <c r="I18" i="60"/>
  <c r="I28" i="60"/>
  <c r="I8" i="60"/>
  <c r="I34" i="60"/>
  <c r="I24" i="60"/>
  <c r="I14" i="60"/>
  <c r="I19" i="60"/>
  <c r="I29" i="60"/>
  <c r="I9" i="60"/>
  <c r="H16" i="60"/>
  <c r="H26" i="60"/>
  <c r="H36" i="60"/>
  <c r="H28" i="60"/>
  <c r="H18" i="60"/>
  <c r="H8" i="60"/>
  <c r="H11" i="60"/>
  <c r="H31" i="60"/>
  <c r="H21" i="60"/>
  <c r="H33" i="60"/>
  <c r="H23" i="60"/>
  <c r="H13" i="60"/>
  <c r="H15" i="60"/>
  <c r="H35" i="60"/>
  <c r="H25" i="60"/>
  <c r="H10" i="60"/>
  <c r="H30" i="60"/>
  <c r="H20" i="60"/>
  <c r="H17" i="60"/>
  <c r="H37" i="60"/>
  <c r="H27" i="60"/>
  <c r="H22" i="60"/>
  <c r="H12" i="60"/>
  <c r="H32" i="60"/>
  <c r="H14" i="60"/>
  <c r="H34" i="60"/>
  <c r="H24" i="60"/>
  <c r="H29" i="60"/>
  <c r="H19" i="60"/>
  <c r="H9" i="60"/>
  <c r="C29" i="60"/>
  <c r="F20" i="11"/>
  <c r="F29" i="11"/>
  <c r="E20" i="11"/>
  <c r="G20" i="11"/>
  <c r="G27" i="11"/>
  <c r="G29" i="11"/>
  <c r="G28" i="11"/>
  <c r="H20" i="11"/>
  <c r="D28" i="11"/>
  <c r="D23" i="11"/>
  <c r="D27" i="11"/>
  <c r="G25" i="11"/>
  <c r="E23" i="11"/>
  <c r="H27" i="11"/>
  <c r="F25" i="11"/>
  <c r="E25" i="11"/>
  <c r="H22" i="11"/>
  <c r="H29" i="11"/>
  <c r="F27" i="11"/>
  <c r="G22" i="11"/>
  <c r="E27" i="11"/>
  <c r="H24" i="11"/>
  <c r="F22" i="11"/>
  <c r="G24" i="11"/>
  <c r="E22" i="11"/>
  <c r="E29" i="11"/>
  <c r="H26" i="11"/>
  <c r="F24" i="11"/>
  <c r="G26" i="11"/>
  <c r="E24" i="11"/>
  <c r="H21" i="11"/>
  <c r="H28" i="11"/>
  <c r="F26" i="11"/>
  <c r="G21" i="11"/>
  <c r="E26" i="11"/>
  <c r="H23" i="11"/>
  <c r="F21" i="11"/>
  <c r="F28" i="11"/>
  <c r="G23" i="11"/>
  <c r="E21" i="11"/>
  <c r="E28" i="11"/>
  <c r="H25" i="11"/>
  <c r="F23" i="11"/>
  <c r="D25" i="11"/>
  <c r="D22" i="11"/>
  <c r="D29" i="11"/>
  <c r="D24" i="11"/>
  <c r="D26" i="11"/>
  <c r="D21" i="11"/>
  <c r="D16" i="11"/>
  <c r="AA64" i="60" l="1"/>
  <c r="AA62" i="60"/>
  <c r="AA63" i="60"/>
  <c r="AA61" i="60"/>
  <c r="AA54" i="60"/>
  <c r="AF49" i="60"/>
  <c r="Y67" i="60" s="1"/>
  <c r="C30" i="60"/>
  <c r="C31" i="60" l="1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C32" i="60" l="1"/>
  <c r="J27" i="12"/>
  <c r="J28" i="12"/>
  <c r="J29" i="12"/>
  <c r="J30" i="12"/>
  <c r="J31" i="12"/>
  <c r="J32" i="12"/>
  <c r="J33" i="12"/>
  <c r="J34" i="12"/>
  <c r="J35" i="12"/>
  <c r="J36" i="12"/>
  <c r="J7" i="12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O70" i="11"/>
  <c r="P70" i="11"/>
  <c r="O71" i="11"/>
  <c r="P71" i="11"/>
  <c r="N72" i="11"/>
  <c r="O72" i="11"/>
  <c r="P72" i="11"/>
  <c r="N73" i="11"/>
  <c r="O73" i="11"/>
  <c r="P73" i="11"/>
  <c r="N74" i="11"/>
  <c r="O74" i="11"/>
  <c r="P74" i="11"/>
  <c r="N75" i="11"/>
  <c r="O75" i="11"/>
  <c r="P75" i="11"/>
  <c r="N76" i="11"/>
  <c r="O76" i="11"/>
  <c r="P76" i="11"/>
  <c r="N77" i="11"/>
  <c r="O77" i="11"/>
  <c r="P77" i="11"/>
  <c r="N78" i="11"/>
  <c r="O78" i="11"/>
  <c r="P78" i="11"/>
  <c r="N79" i="11"/>
  <c r="O79" i="11"/>
  <c r="P79" i="11"/>
  <c r="N80" i="11"/>
  <c r="O80" i="11"/>
  <c r="P80" i="11"/>
  <c r="N81" i="11"/>
  <c r="O81" i="11"/>
  <c r="P81" i="11"/>
  <c r="N82" i="11"/>
  <c r="O82" i="11"/>
  <c r="P82" i="11"/>
  <c r="N83" i="11"/>
  <c r="O83" i="11"/>
  <c r="P83" i="11"/>
  <c r="Q83" i="11"/>
  <c r="N84" i="11"/>
  <c r="O84" i="11"/>
  <c r="P84" i="11"/>
  <c r="Q84" i="11"/>
  <c r="M85" i="11"/>
  <c r="N85" i="11"/>
  <c r="O85" i="11"/>
  <c r="P85" i="11"/>
  <c r="Q85" i="11"/>
  <c r="M86" i="11"/>
  <c r="N86" i="11"/>
  <c r="O86" i="11"/>
  <c r="P86" i="11"/>
  <c r="Q86" i="11"/>
  <c r="M87" i="11"/>
  <c r="N87" i="11"/>
  <c r="O87" i="11"/>
  <c r="P87" i="11"/>
  <c r="Q87" i="11"/>
  <c r="M88" i="11"/>
  <c r="N88" i="11"/>
  <c r="O88" i="11"/>
  <c r="P88" i="11"/>
  <c r="Q88" i="11"/>
  <c r="M89" i="11"/>
  <c r="N89" i="11"/>
  <c r="O89" i="11"/>
  <c r="P89" i="11"/>
  <c r="Q89" i="11"/>
  <c r="M90" i="11"/>
  <c r="N90" i="11"/>
  <c r="O90" i="11"/>
  <c r="P90" i="11"/>
  <c r="Q90" i="11"/>
  <c r="M91" i="11"/>
  <c r="N91" i="11"/>
  <c r="O91" i="11"/>
  <c r="P91" i="11"/>
  <c r="Q91" i="11"/>
  <c r="M92" i="11"/>
  <c r="N92" i="11"/>
  <c r="O92" i="11"/>
  <c r="P92" i="11"/>
  <c r="Q92" i="11"/>
  <c r="M93" i="11"/>
  <c r="N93" i="11"/>
  <c r="O93" i="11"/>
  <c r="P93" i="11"/>
  <c r="Q93" i="11"/>
  <c r="M94" i="11"/>
  <c r="N94" i="11"/>
  <c r="O94" i="11"/>
  <c r="P94" i="11"/>
  <c r="Q94" i="11"/>
  <c r="M95" i="11"/>
  <c r="N95" i="11"/>
  <c r="O95" i="11"/>
  <c r="P95" i="11"/>
  <c r="Q95" i="11"/>
  <c r="M96" i="11"/>
  <c r="N96" i="11"/>
  <c r="O96" i="11"/>
  <c r="P96" i="11"/>
  <c r="Q96" i="11"/>
  <c r="M97" i="11"/>
  <c r="N97" i="11"/>
  <c r="O97" i="11"/>
  <c r="P97" i="11"/>
  <c r="Q97" i="11"/>
  <c r="M98" i="11"/>
  <c r="N98" i="11"/>
  <c r="O98" i="11"/>
  <c r="P98" i="11"/>
  <c r="Q98" i="11"/>
  <c r="M99" i="11"/>
  <c r="N99" i="11"/>
  <c r="O99" i="11"/>
  <c r="P99" i="11"/>
  <c r="Q99" i="11"/>
  <c r="M100" i="11"/>
  <c r="N100" i="11"/>
  <c r="O100" i="11"/>
  <c r="P100" i="11"/>
  <c r="Q100" i="11"/>
  <c r="M101" i="11"/>
  <c r="N101" i="11"/>
  <c r="O101" i="11"/>
  <c r="P101" i="11"/>
  <c r="Q101" i="11"/>
  <c r="M102" i="11"/>
  <c r="N102" i="11"/>
  <c r="O102" i="11"/>
  <c r="P102" i="11"/>
  <c r="Q102" i="11"/>
  <c r="M103" i="11"/>
  <c r="N103" i="11"/>
  <c r="O103" i="11"/>
  <c r="P103" i="11"/>
  <c r="Q103" i="11"/>
  <c r="M104" i="11"/>
  <c r="N104" i="11"/>
  <c r="O104" i="11"/>
  <c r="P104" i="11"/>
  <c r="Q104" i="11"/>
  <c r="M105" i="11"/>
  <c r="N105" i="11"/>
  <c r="O105" i="11"/>
  <c r="P105" i="11"/>
  <c r="Q105" i="11"/>
  <c r="M106" i="11"/>
  <c r="N106" i="11"/>
  <c r="O106" i="11"/>
  <c r="P106" i="11"/>
  <c r="Q106" i="11"/>
  <c r="M107" i="11"/>
  <c r="N107" i="11"/>
  <c r="O107" i="11"/>
  <c r="P107" i="11"/>
  <c r="Q107" i="11"/>
  <c r="M108" i="11"/>
  <c r="N108" i="11"/>
  <c r="O108" i="11"/>
  <c r="P108" i="11"/>
  <c r="Q108" i="11"/>
  <c r="M109" i="11"/>
  <c r="N109" i="11"/>
  <c r="O109" i="11"/>
  <c r="P109" i="11"/>
  <c r="Q109" i="11"/>
  <c r="M110" i="11"/>
  <c r="N110" i="11"/>
  <c r="O110" i="11"/>
  <c r="P110" i="11"/>
  <c r="Q110" i="11"/>
  <c r="M111" i="11"/>
  <c r="N111" i="11"/>
  <c r="O111" i="11"/>
  <c r="P111" i="11"/>
  <c r="Q111" i="11"/>
  <c r="M112" i="11"/>
  <c r="N112" i="11"/>
  <c r="O112" i="11"/>
  <c r="P112" i="11"/>
  <c r="Q112" i="11"/>
  <c r="M113" i="11"/>
  <c r="N113" i="11"/>
  <c r="O113" i="11"/>
  <c r="P113" i="11"/>
  <c r="Q113" i="11"/>
  <c r="M114" i="11"/>
  <c r="N114" i="11"/>
  <c r="O114" i="11"/>
  <c r="P114" i="11"/>
  <c r="Q114" i="11"/>
  <c r="M115" i="11"/>
  <c r="N115" i="11"/>
  <c r="O115" i="11"/>
  <c r="P115" i="11"/>
  <c r="Q115" i="11"/>
  <c r="M116" i="11"/>
  <c r="N116" i="11"/>
  <c r="O116" i="11"/>
  <c r="P116" i="11"/>
  <c r="Q116" i="11"/>
  <c r="M117" i="11"/>
  <c r="N117" i="11"/>
  <c r="O117" i="11"/>
  <c r="P117" i="11"/>
  <c r="Q117" i="11"/>
  <c r="M118" i="11"/>
  <c r="N118" i="11"/>
  <c r="O118" i="11"/>
  <c r="P118" i="11"/>
  <c r="Q118" i="11"/>
  <c r="M119" i="11"/>
  <c r="N119" i="11"/>
  <c r="O119" i="11"/>
  <c r="P119" i="11"/>
  <c r="Q119" i="11"/>
  <c r="M120" i="11"/>
  <c r="N120" i="11"/>
  <c r="O120" i="11"/>
  <c r="P120" i="11"/>
  <c r="Q120" i="11"/>
  <c r="M121" i="11"/>
  <c r="N121" i="11"/>
  <c r="O121" i="11"/>
  <c r="P121" i="11"/>
  <c r="Q121" i="11"/>
  <c r="M122" i="11"/>
  <c r="N122" i="11"/>
  <c r="O122" i="11"/>
  <c r="P122" i="11"/>
  <c r="Q122" i="11"/>
  <c r="M123" i="11"/>
  <c r="N123" i="11"/>
  <c r="O123" i="11"/>
  <c r="P123" i="11"/>
  <c r="Q123" i="11"/>
  <c r="M124" i="11"/>
  <c r="N124" i="11"/>
  <c r="O124" i="11"/>
  <c r="P124" i="11"/>
  <c r="Q124" i="11"/>
  <c r="M125" i="11"/>
  <c r="N125" i="11"/>
  <c r="O125" i="11"/>
  <c r="P125" i="11"/>
  <c r="Q125" i="11"/>
  <c r="M126" i="11"/>
  <c r="N126" i="11"/>
  <c r="O126" i="11"/>
  <c r="P126" i="11"/>
  <c r="Q126" i="11"/>
  <c r="M127" i="11"/>
  <c r="N127" i="11"/>
  <c r="O127" i="11"/>
  <c r="P127" i="11"/>
  <c r="Q127" i="11"/>
  <c r="M128" i="11"/>
  <c r="N128" i="11"/>
  <c r="O128" i="11"/>
  <c r="P128" i="11"/>
  <c r="Q128" i="11"/>
  <c r="A8" i="11"/>
  <c r="A9" i="11"/>
  <c r="A10" i="11"/>
  <c r="A11" i="11"/>
  <c r="A12" i="11"/>
  <c r="A13" i="11"/>
  <c r="A14" i="11"/>
  <c r="C33" i="60" l="1"/>
  <c r="E17" i="12"/>
  <c r="H16" i="11"/>
  <c r="E16" i="12"/>
  <c r="G16" i="11"/>
  <c r="C16" i="12"/>
  <c r="F16" i="11"/>
  <c r="E16" i="11"/>
  <c r="F16" i="12"/>
  <c r="F25" i="12"/>
  <c r="E34" i="12"/>
  <c r="D24" i="12"/>
  <c r="C34" i="12"/>
  <c r="D16" i="12"/>
  <c r="E33" i="12"/>
  <c r="D23" i="12"/>
  <c r="D15" i="12"/>
  <c r="G11" i="12"/>
  <c r="F11" i="12"/>
  <c r="D29" i="12"/>
  <c r="F23" i="12"/>
  <c r="F17" i="12"/>
  <c r="G13" i="12"/>
  <c r="F19" i="12"/>
  <c r="E19" i="12"/>
  <c r="E21" i="12"/>
  <c r="G8" i="12"/>
  <c r="D21" i="12"/>
  <c r="F18" i="12"/>
  <c r="E28" i="12"/>
  <c r="G10" i="12"/>
  <c r="D28" i="12"/>
  <c r="E35" i="12"/>
  <c r="F20" i="12"/>
  <c r="G12" i="12"/>
  <c r="E20" i="12"/>
  <c r="C15" i="12"/>
  <c r="F12" i="12"/>
  <c r="D20" i="12"/>
  <c r="G14" i="12"/>
  <c r="E32" i="12"/>
  <c r="F14" i="12"/>
  <c r="D12" i="12"/>
  <c r="G9" i="12"/>
  <c r="C11" i="12"/>
  <c r="C13" i="12"/>
  <c r="C10" i="12"/>
  <c r="C8" i="12"/>
  <c r="C22" i="12"/>
  <c r="C9" i="12"/>
  <c r="C24" i="12"/>
  <c r="G16" i="12"/>
  <c r="C14" i="12"/>
  <c r="G7" i="12"/>
  <c r="G15" i="12"/>
  <c r="E7" i="12"/>
  <c r="D7" i="12"/>
  <c r="D27" i="12"/>
  <c r="D17" i="12"/>
  <c r="A6" i="11"/>
  <c r="A7" i="11"/>
  <c r="L36" i="60" l="1"/>
  <c r="L37" i="60"/>
  <c r="L29" i="60"/>
  <c r="L31" i="60"/>
  <c r="L35" i="60"/>
  <c r="L28" i="60"/>
  <c r="L32" i="60"/>
  <c r="L30" i="60"/>
  <c r="L33" i="60"/>
  <c r="L34" i="60"/>
  <c r="C27" i="12"/>
  <c r="D33" i="11"/>
  <c r="AC52" i="60"/>
  <c r="AC57" i="60"/>
  <c r="AC60" i="60"/>
  <c r="AC56" i="60"/>
  <c r="AC63" i="60"/>
  <c r="AD59" i="60"/>
  <c r="AD57" i="60"/>
  <c r="AD62" i="60"/>
  <c r="AD55" i="60"/>
  <c r="AD51" i="60"/>
  <c r="AE61" i="60"/>
  <c r="AE50" i="60"/>
  <c r="AF50" i="60" s="1"/>
  <c r="AE55" i="60"/>
  <c r="AE58" i="60"/>
  <c r="AE56" i="60"/>
  <c r="AB64" i="60"/>
  <c r="AB60" i="60"/>
  <c r="AB53" i="60"/>
  <c r="AB58" i="60"/>
  <c r="AB59" i="60"/>
  <c r="C34" i="60"/>
  <c r="H5" i="60"/>
  <c r="G28" i="12"/>
  <c r="H16" i="12"/>
  <c r="E14" i="12"/>
  <c r="E24" i="12"/>
  <c r="E27" i="12"/>
  <c r="E36" i="12"/>
  <c r="E26" i="12"/>
  <c r="E13" i="12"/>
  <c r="E23" i="12"/>
  <c r="C26" i="12"/>
  <c r="F41" i="11"/>
  <c r="E15" i="12"/>
  <c r="F10" i="12"/>
  <c r="F26" i="12"/>
  <c r="D36" i="12"/>
  <c r="D26" i="12"/>
  <c r="F21" i="12"/>
  <c r="C36" i="12"/>
  <c r="D33" i="12"/>
  <c r="D13" i="12"/>
  <c r="E39" i="11"/>
  <c r="F9" i="12"/>
  <c r="E29" i="12"/>
  <c r="F15" i="12"/>
  <c r="F13" i="12"/>
  <c r="D11" i="12"/>
  <c r="D35" i="12"/>
  <c r="D22" i="12"/>
  <c r="D25" i="12"/>
  <c r="D31" i="12"/>
  <c r="E25" i="12"/>
  <c r="E22" i="12"/>
  <c r="D19" i="12"/>
  <c r="D34" i="12"/>
  <c r="D9" i="12"/>
  <c r="D14" i="12"/>
  <c r="F22" i="12"/>
  <c r="C25" i="12"/>
  <c r="D18" i="12"/>
  <c r="C35" i="12"/>
  <c r="E8" i="12"/>
  <c r="F7" i="12"/>
  <c r="E18" i="12"/>
  <c r="D8" i="12"/>
  <c r="F8" i="12"/>
  <c r="E10" i="12"/>
  <c r="E12" i="12"/>
  <c r="D32" i="12"/>
  <c r="E9" i="12"/>
  <c r="E30" i="12"/>
  <c r="E11" i="12"/>
  <c r="E31" i="12"/>
  <c r="F24" i="12"/>
  <c r="C30" i="12"/>
  <c r="C19" i="12"/>
  <c r="C31" i="12"/>
  <c r="C21" i="12"/>
  <c r="C23" i="12"/>
  <c r="D10" i="12"/>
  <c r="C28" i="12"/>
  <c r="D30" i="12"/>
  <c r="C18" i="12"/>
  <c r="C20" i="12"/>
  <c r="C7" i="12"/>
  <c r="C33" i="12"/>
  <c r="C12" i="12"/>
  <c r="H34" i="11"/>
  <c r="C32" i="12"/>
  <c r="G40" i="11"/>
  <c r="G41" i="11"/>
  <c r="F37" i="11"/>
  <c r="F40" i="11"/>
  <c r="G35" i="11"/>
  <c r="F42" i="11"/>
  <c r="H39" i="11"/>
  <c r="H35" i="11"/>
  <c r="F34" i="11"/>
  <c r="H42" i="11"/>
  <c r="E38" i="11"/>
  <c r="F39" i="11"/>
  <c r="E35" i="11"/>
  <c r="G33" i="11"/>
  <c r="H41" i="11"/>
  <c r="G37" i="11"/>
  <c r="F38" i="11"/>
  <c r="G34" i="11"/>
  <c r="E33" i="11"/>
  <c r="E36" i="11"/>
  <c r="E37" i="11"/>
  <c r="H40" i="11"/>
  <c r="G38" i="11"/>
  <c r="G39" i="11"/>
  <c r="F35" i="11"/>
  <c r="F36" i="11"/>
  <c r="F33" i="11"/>
  <c r="H37" i="11"/>
  <c r="H38" i="11"/>
  <c r="E42" i="11"/>
  <c r="E34" i="11"/>
  <c r="H33" i="11"/>
  <c r="E40" i="11"/>
  <c r="E41" i="11"/>
  <c r="C17" i="12"/>
  <c r="H36" i="11"/>
  <c r="G42" i="11"/>
  <c r="G36" i="11"/>
  <c r="G34" i="12"/>
  <c r="G35" i="12"/>
  <c r="G36" i="12"/>
  <c r="G27" i="12"/>
  <c r="G29" i="12"/>
  <c r="G30" i="12"/>
  <c r="G31" i="12"/>
  <c r="G32" i="12"/>
  <c r="G33" i="12"/>
  <c r="C29" i="12"/>
  <c r="D40" i="11"/>
  <c r="D36" i="11"/>
  <c r="D34" i="11"/>
  <c r="D39" i="11"/>
  <c r="D41" i="11"/>
  <c r="D37" i="11"/>
  <c r="D35" i="11"/>
  <c r="D38" i="11"/>
  <c r="D42" i="11"/>
  <c r="K34" i="60" l="1"/>
  <c r="K33" i="60"/>
  <c r="L19" i="60"/>
  <c r="L27" i="60"/>
  <c r="L24" i="60"/>
  <c r="L23" i="60"/>
  <c r="K30" i="60"/>
  <c r="L21" i="60"/>
  <c r="L18" i="60"/>
  <c r="K29" i="60"/>
  <c r="L22" i="60"/>
  <c r="K32" i="60"/>
  <c r="L25" i="60"/>
  <c r="L26" i="60"/>
  <c r="K31" i="60"/>
  <c r="K28" i="60"/>
  <c r="K36" i="60"/>
  <c r="L20" i="60"/>
  <c r="K37" i="60"/>
  <c r="K35" i="60"/>
  <c r="AF55" i="60"/>
  <c r="Y68" i="60"/>
  <c r="C35" i="60"/>
  <c r="F36" i="12"/>
  <c r="H36" i="12" s="1"/>
  <c r="F34" i="12"/>
  <c r="H34" i="12" s="1"/>
  <c r="F32" i="12"/>
  <c r="H32" i="12" s="1"/>
  <c r="G18" i="12"/>
  <c r="H18" i="12" s="1"/>
  <c r="G20" i="12"/>
  <c r="H20" i="12" s="1"/>
  <c r="G24" i="12"/>
  <c r="H24" i="12" s="1"/>
  <c r="G26" i="12"/>
  <c r="H26" i="12" s="1"/>
  <c r="F33" i="12"/>
  <c r="H33" i="12" s="1"/>
  <c r="G17" i="12"/>
  <c r="H17" i="12" s="1"/>
  <c r="G19" i="12"/>
  <c r="H19" i="12" s="1"/>
  <c r="F28" i="12"/>
  <c r="H28" i="12" s="1"/>
  <c r="G21" i="12"/>
  <c r="H21" i="12" s="1"/>
  <c r="F31" i="12"/>
  <c r="H31" i="12" s="1"/>
  <c r="G22" i="12"/>
  <c r="H22" i="12" s="1"/>
  <c r="F29" i="12"/>
  <c r="H29" i="12" s="1"/>
  <c r="F30" i="12"/>
  <c r="H30" i="12" s="1"/>
  <c r="F27" i="12"/>
  <c r="H27" i="12" s="1"/>
  <c r="F35" i="12"/>
  <c r="H35" i="12" s="1"/>
  <c r="H14" i="12"/>
  <c r="H15" i="12"/>
  <c r="H10" i="12"/>
  <c r="H11" i="12"/>
  <c r="H8" i="12"/>
  <c r="H9" i="12"/>
  <c r="H13" i="12"/>
  <c r="H12" i="12"/>
  <c r="H7" i="12"/>
  <c r="G23" i="12"/>
  <c r="H23" i="12" s="1"/>
  <c r="G25" i="12"/>
  <c r="H25" i="12" s="1"/>
  <c r="A4" i="11"/>
  <c r="A5" i="11"/>
  <c r="Y69" i="60" l="1"/>
  <c r="C36" i="60"/>
  <c r="AD68" i="11"/>
  <c r="AD69" i="11"/>
  <c r="AC70" i="11"/>
  <c r="AD70" i="11"/>
  <c r="AC71" i="11"/>
  <c r="AD71" i="11"/>
  <c r="AC72" i="11"/>
  <c r="AD72" i="11"/>
  <c r="AC73" i="11"/>
  <c r="AD73" i="11"/>
  <c r="AC74" i="11"/>
  <c r="AD74" i="11"/>
  <c r="AC75" i="11"/>
  <c r="AD75" i="11"/>
  <c r="AC76" i="11"/>
  <c r="AD76" i="11"/>
  <c r="AC77" i="11"/>
  <c r="AD77" i="11"/>
  <c r="AC78" i="11"/>
  <c r="AD78" i="11"/>
  <c r="AC79" i="11"/>
  <c r="AD79" i="11"/>
  <c r="AC80" i="11"/>
  <c r="AD80" i="11"/>
  <c r="AC81" i="11"/>
  <c r="AD81" i="11"/>
  <c r="AC82" i="11"/>
  <c r="AD82" i="11"/>
  <c r="AC83" i="11"/>
  <c r="AD83" i="11"/>
  <c r="AC84" i="11"/>
  <c r="AD84" i="11"/>
  <c r="AA85" i="11"/>
  <c r="AB85" i="11"/>
  <c r="AC85" i="11"/>
  <c r="AD85" i="11"/>
  <c r="AA86" i="11"/>
  <c r="AB86" i="11"/>
  <c r="AC86" i="11"/>
  <c r="AD86" i="11"/>
  <c r="AA87" i="11"/>
  <c r="AB87" i="11"/>
  <c r="AC87" i="11"/>
  <c r="AD87" i="11"/>
  <c r="AA88" i="11"/>
  <c r="AB88" i="11"/>
  <c r="AC88" i="11"/>
  <c r="AD88" i="11"/>
  <c r="AA89" i="11"/>
  <c r="AB89" i="11"/>
  <c r="AC89" i="11"/>
  <c r="AD89" i="11"/>
  <c r="AA90" i="11"/>
  <c r="AB90" i="11"/>
  <c r="AC90" i="11"/>
  <c r="AD90" i="11"/>
  <c r="C37" i="60" l="1"/>
  <c r="A49" i="27" l="1"/>
  <c r="A50" i="27"/>
  <c r="A5" i="36" l="1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4" i="36"/>
  <c r="I42" i="42" l="1"/>
  <c r="I41" i="42"/>
  <c r="I40" i="42"/>
  <c r="B3" i="42" l="1"/>
  <c r="I39" i="42" l="1"/>
  <c r="I38" i="42"/>
  <c r="I37" i="42"/>
  <c r="I36" i="42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AP71" i="36"/>
  <c r="BS71" i="36"/>
  <c r="BE71" i="36"/>
  <c r="BN70" i="36"/>
  <c r="CQ70" i="36"/>
  <c r="CC70" i="36"/>
  <c r="AG69" i="36"/>
  <c r="AP68" i="36"/>
  <c r="AC68" i="36"/>
  <c r="AG68" i="36"/>
  <c r="BN67" i="36"/>
  <c r="CC67" i="36"/>
  <c r="BN66" i="36"/>
  <c r="BM66" i="36"/>
  <c r="AG66" i="36"/>
  <c r="AV65" i="36"/>
  <c r="CK65" i="36"/>
  <c r="BW65" i="36"/>
  <c r="BN64" i="36"/>
  <c r="BG64" i="36"/>
  <c r="AM64" i="36"/>
  <c r="CF63" i="36"/>
  <c r="AS63" i="36"/>
  <c r="BN62" i="36"/>
  <c r="F3" i="36"/>
  <c r="E3" i="36"/>
  <c r="D3" i="36"/>
  <c r="C3" i="36"/>
  <c r="B3" i="36"/>
  <c r="F2" i="36"/>
  <c r="E2" i="36"/>
  <c r="D2" i="36"/>
  <c r="C2" i="36"/>
  <c r="B2" i="36"/>
  <c r="A2" i="36"/>
  <c r="P4" i="30"/>
  <c r="F5" i="36" s="1"/>
  <c r="N36" i="30"/>
  <c r="D37" i="36" s="1"/>
  <c r="P3" i="30"/>
  <c r="F4" i="36" s="1"/>
  <c r="A3" i="11"/>
  <c r="A2" i="11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2" i="30"/>
  <c r="Q48" i="11" l="1"/>
  <c r="Q68" i="11"/>
  <c r="M72" i="11"/>
  <c r="Q76" i="11"/>
  <c r="M84" i="11"/>
  <c r="Q49" i="11"/>
  <c r="Q58" i="11"/>
  <c r="Q64" i="11"/>
  <c r="M69" i="11"/>
  <c r="M77" i="11"/>
  <c r="Q81" i="11"/>
  <c r="Q55" i="11"/>
  <c r="Q75" i="11"/>
  <c r="Q50" i="11"/>
  <c r="Q74" i="11"/>
  <c r="M82" i="11"/>
  <c r="Q61" i="11"/>
  <c r="Q51" i="11"/>
  <c r="Q59" i="11"/>
  <c r="Q65" i="11"/>
  <c r="Q69" i="11"/>
  <c r="M75" i="11"/>
  <c r="Q79" i="11"/>
  <c r="M67" i="11"/>
  <c r="M83" i="11"/>
  <c r="Q52" i="11"/>
  <c r="M66" i="11"/>
  <c r="M70" i="11"/>
  <c r="Q72" i="11"/>
  <c r="M80" i="11"/>
  <c r="Q53" i="11"/>
  <c r="Q60" i="11"/>
  <c r="M73" i="11"/>
  <c r="Q77" i="11"/>
  <c r="Q70" i="11"/>
  <c r="Q54" i="11"/>
  <c r="Q66" i="11"/>
  <c r="M78" i="11"/>
  <c r="Q82" i="11"/>
  <c r="M71" i="11"/>
  <c r="M76" i="11"/>
  <c r="Q80" i="11"/>
  <c r="Q62" i="11"/>
  <c r="M81" i="11"/>
  <c r="Q47" i="11"/>
  <c r="Q63" i="11"/>
  <c r="Q71" i="11"/>
  <c r="Q56" i="11"/>
  <c r="Q67" i="11"/>
  <c r="Q73" i="11"/>
  <c r="Q46" i="11"/>
  <c r="M68" i="11"/>
  <c r="M74" i="11"/>
  <c r="Q78" i="11"/>
  <c r="Q57" i="11"/>
  <c r="M79" i="11"/>
  <c r="AA66" i="11"/>
  <c r="AA72" i="11"/>
  <c r="AA76" i="11"/>
  <c r="AA80" i="11"/>
  <c r="AA84" i="11"/>
  <c r="AA81" i="11"/>
  <c r="AA78" i="11"/>
  <c r="AA67" i="11"/>
  <c r="AA73" i="11"/>
  <c r="AA70" i="11"/>
  <c r="AA83" i="11"/>
  <c r="AA68" i="11"/>
  <c r="AA77" i="11"/>
  <c r="AA74" i="11"/>
  <c r="AA71" i="11"/>
  <c r="AA82" i="11"/>
  <c r="AA79" i="11"/>
  <c r="AA69" i="11"/>
  <c r="AA75" i="11"/>
  <c r="P5" i="11"/>
  <c r="M8" i="11"/>
  <c r="O10" i="11"/>
  <c r="Q12" i="11"/>
  <c r="N15" i="11"/>
  <c r="P17" i="11"/>
  <c r="M20" i="11"/>
  <c r="O22" i="11"/>
  <c r="Q24" i="11"/>
  <c r="N27" i="11"/>
  <c r="P29" i="11"/>
  <c r="M32" i="11"/>
  <c r="O34" i="11"/>
  <c r="Q36" i="11"/>
  <c r="N39" i="11"/>
  <c r="P41" i="11"/>
  <c r="M44" i="11"/>
  <c r="O46" i="11"/>
  <c r="N51" i="11"/>
  <c r="P53" i="11"/>
  <c r="M56" i="11"/>
  <c r="O58" i="11"/>
  <c r="N63" i="11"/>
  <c r="P3" i="11"/>
  <c r="Q14" i="11"/>
  <c r="N17" i="11"/>
  <c r="N29" i="11"/>
  <c r="Q38" i="11"/>
  <c r="M46" i="11"/>
  <c r="M58" i="11"/>
  <c r="N3" i="11"/>
  <c r="N10" i="11"/>
  <c r="N22" i="11"/>
  <c r="N34" i="11"/>
  <c r="M51" i="11"/>
  <c r="Q5" i="11"/>
  <c r="N8" i="11"/>
  <c r="P10" i="11"/>
  <c r="M13" i="11"/>
  <c r="O15" i="11"/>
  <c r="Q17" i="11"/>
  <c r="N20" i="11"/>
  <c r="P22" i="11"/>
  <c r="M25" i="11"/>
  <c r="O27" i="11"/>
  <c r="Q29" i="11"/>
  <c r="N32" i="11"/>
  <c r="P34" i="11"/>
  <c r="M37" i="11"/>
  <c r="O39" i="11"/>
  <c r="Q41" i="11"/>
  <c r="N44" i="11"/>
  <c r="P46" i="11"/>
  <c r="M49" i="11"/>
  <c r="O51" i="11"/>
  <c r="N56" i="11"/>
  <c r="M61" i="11"/>
  <c r="O63" i="11"/>
  <c r="N68" i="11"/>
  <c r="Q3" i="11"/>
  <c r="P12" i="11"/>
  <c r="Q43" i="11"/>
  <c r="N70" i="11"/>
  <c r="M6" i="11"/>
  <c r="O8" i="11"/>
  <c r="Q10" i="11"/>
  <c r="N13" i="11"/>
  <c r="P15" i="11"/>
  <c r="M18" i="11"/>
  <c r="O20" i="11"/>
  <c r="Q22" i="11"/>
  <c r="N25" i="11"/>
  <c r="P27" i="11"/>
  <c r="M30" i="11"/>
  <c r="O32" i="11"/>
  <c r="Q34" i="11"/>
  <c r="N37" i="11"/>
  <c r="P39" i="11"/>
  <c r="M42" i="11"/>
  <c r="O44" i="11"/>
  <c r="N49" i="11"/>
  <c r="P51" i="11"/>
  <c r="M54" i="11"/>
  <c r="O56" i="11"/>
  <c r="N61" i="11"/>
  <c r="O68" i="11"/>
  <c r="P7" i="11"/>
  <c r="M22" i="11"/>
  <c r="M34" i="11"/>
  <c r="O48" i="11"/>
  <c r="O60" i="11"/>
  <c r="O5" i="11"/>
  <c r="Q19" i="11"/>
  <c r="Q31" i="11"/>
  <c r="M39" i="11"/>
  <c r="N6" i="11"/>
  <c r="P8" i="11"/>
  <c r="M11" i="11"/>
  <c r="O13" i="11"/>
  <c r="Q15" i="11"/>
  <c r="N18" i="11"/>
  <c r="P20" i="11"/>
  <c r="M23" i="11"/>
  <c r="O25" i="11"/>
  <c r="Q27" i="11"/>
  <c r="N30" i="11"/>
  <c r="P32" i="11"/>
  <c r="M35" i="11"/>
  <c r="O37" i="11"/>
  <c r="Q39" i="11"/>
  <c r="N42" i="11"/>
  <c r="P44" i="11"/>
  <c r="M47" i="11"/>
  <c r="O49" i="11"/>
  <c r="N54" i="11"/>
  <c r="M59" i="11"/>
  <c r="O61" i="11"/>
  <c r="N66" i="11"/>
  <c r="O12" i="11"/>
  <c r="Q26" i="11"/>
  <c r="N41" i="11"/>
  <c r="P55" i="11"/>
  <c r="M4" i="11"/>
  <c r="O6" i="11"/>
  <c r="Q8" i="11"/>
  <c r="N11" i="11"/>
  <c r="P13" i="11"/>
  <c r="M16" i="11"/>
  <c r="O18" i="11"/>
  <c r="Q20" i="11"/>
  <c r="N23" i="11"/>
  <c r="P25" i="11"/>
  <c r="M28" i="11"/>
  <c r="O30" i="11"/>
  <c r="Q32" i="11"/>
  <c r="N35" i="11"/>
  <c r="P37" i="11"/>
  <c r="M40" i="11"/>
  <c r="O42" i="11"/>
  <c r="Q44" i="11"/>
  <c r="N47" i="11"/>
  <c r="P49" i="11"/>
  <c r="M52" i="11"/>
  <c r="O54" i="11"/>
  <c r="N59" i="11"/>
  <c r="M64" i="11"/>
  <c r="O66" i="11"/>
  <c r="N71" i="11"/>
  <c r="M10" i="11"/>
  <c r="P19" i="11"/>
  <c r="P31" i="11"/>
  <c r="P43" i="11"/>
  <c r="N53" i="11"/>
  <c r="N65" i="11"/>
  <c r="Q7" i="11"/>
  <c r="P24" i="11"/>
  <c r="P36" i="11"/>
  <c r="P48" i="11"/>
  <c r="N58" i="11"/>
  <c r="N4" i="11"/>
  <c r="P6" i="11"/>
  <c r="M9" i="11"/>
  <c r="O11" i="11"/>
  <c r="Q13" i="11"/>
  <c r="N16" i="11"/>
  <c r="P18" i="11"/>
  <c r="M21" i="11"/>
  <c r="O23" i="11"/>
  <c r="Q25" i="11"/>
  <c r="N28" i="11"/>
  <c r="P30" i="11"/>
  <c r="M33" i="11"/>
  <c r="O35" i="11"/>
  <c r="Q37" i="11"/>
  <c r="N40" i="11"/>
  <c r="P42" i="11"/>
  <c r="M45" i="11"/>
  <c r="O47" i="11"/>
  <c r="N52" i="11"/>
  <c r="P54" i="11"/>
  <c r="M57" i="11"/>
  <c r="O59" i="11"/>
  <c r="N64" i="11"/>
  <c r="O29" i="11"/>
  <c r="N46" i="11"/>
  <c r="M63" i="11"/>
  <c r="O4" i="11"/>
  <c r="Q6" i="11"/>
  <c r="N9" i="11"/>
  <c r="P11" i="11"/>
  <c r="M14" i="11"/>
  <c r="O16" i="11"/>
  <c r="Q18" i="11"/>
  <c r="N21" i="11"/>
  <c r="P23" i="11"/>
  <c r="M26" i="11"/>
  <c r="O28" i="11"/>
  <c r="Q30" i="11"/>
  <c r="N33" i="11"/>
  <c r="P35" i="11"/>
  <c r="M38" i="11"/>
  <c r="O40" i="11"/>
  <c r="Q42" i="11"/>
  <c r="N45" i="11"/>
  <c r="P47" i="11"/>
  <c r="M50" i="11"/>
  <c r="O52" i="11"/>
  <c r="N57" i="11"/>
  <c r="M62" i="11"/>
  <c r="O64" i="11"/>
  <c r="N69" i="11"/>
  <c r="N5" i="11"/>
  <c r="O24" i="11"/>
  <c r="O36" i="11"/>
  <c r="P4" i="11"/>
  <c r="M7" i="11"/>
  <c r="O9" i="11"/>
  <c r="Q11" i="11"/>
  <c r="N14" i="11"/>
  <c r="P16" i="11"/>
  <c r="M19" i="11"/>
  <c r="O21" i="11"/>
  <c r="Q23" i="11"/>
  <c r="N26" i="11"/>
  <c r="P28" i="11"/>
  <c r="M31" i="11"/>
  <c r="O33" i="11"/>
  <c r="Q35" i="11"/>
  <c r="N38" i="11"/>
  <c r="P40" i="11"/>
  <c r="M43" i="11"/>
  <c r="O45" i="11"/>
  <c r="N50" i="11"/>
  <c r="P52" i="11"/>
  <c r="M55" i="11"/>
  <c r="O57" i="11"/>
  <c r="N62" i="11"/>
  <c r="O69" i="11"/>
  <c r="M15" i="11"/>
  <c r="O41" i="11"/>
  <c r="O65" i="11"/>
  <c r="O3" i="11"/>
  <c r="Q4" i="11"/>
  <c r="N7" i="11"/>
  <c r="P9" i="11"/>
  <c r="M12" i="11"/>
  <c r="O14" i="11"/>
  <c r="Q16" i="11"/>
  <c r="N19" i="11"/>
  <c r="P21" i="11"/>
  <c r="M24" i="11"/>
  <c r="O26" i="11"/>
  <c r="Q28" i="11"/>
  <c r="N31" i="11"/>
  <c r="P33" i="11"/>
  <c r="M36" i="11"/>
  <c r="O38" i="11"/>
  <c r="Q40" i="11"/>
  <c r="N43" i="11"/>
  <c r="P45" i="11"/>
  <c r="M48" i="11"/>
  <c r="O50" i="11"/>
  <c r="N55" i="11"/>
  <c r="M60" i="11"/>
  <c r="O62" i="11"/>
  <c r="N67" i="11"/>
  <c r="M27" i="11"/>
  <c r="O53" i="11"/>
  <c r="M5" i="11"/>
  <c r="O7" i="11"/>
  <c r="Q9" i="11"/>
  <c r="N12" i="11"/>
  <c r="P14" i="11"/>
  <c r="M17" i="11"/>
  <c r="O19" i="11"/>
  <c r="Q21" i="11"/>
  <c r="N24" i="11"/>
  <c r="P26" i="11"/>
  <c r="M29" i="11"/>
  <c r="O31" i="11"/>
  <c r="Q33" i="11"/>
  <c r="N36" i="11"/>
  <c r="P38" i="11"/>
  <c r="M41" i="11"/>
  <c r="O43" i="11"/>
  <c r="Q45" i="11"/>
  <c r="N48" i="11"/>
  <c r="P50" i="11"/>
  <c r="M53" i="11"/>
  <c r="O55" i="11"/>
  <c r="N60" i="11"/>
  <c r="M65" i="11"/>
  <c r="O67" i="11"/>
  <c r="O17" i="11"/>
  <c r="AC68" i="11"/>
  <c r="AC67" i="11"/>
  <c r="AC65" i="11"/>
  <c r="AA65" i="11"/>
  <c r="AA64" i="11"/>
  <c r="AC69" i="11"/>
  <c r="AC64" i="11"/>
  <c r="AC66" i="11"/>
  <c r="AD60" i="11"/>
  <c r="AD64" i="11"/>
  <c r="AE86" i="11"/>
  <c r="AE76" i="11"/>
  <c r="AE72" i="11"/>
  <c r="AE75" i="11"/>
  <c r="AE78" i="11"/>
  <c r="AE81" i="11"/>
  <c r="AE84" i="11"/>
  <c r="AE87" i="11"/>
  <c r="AD61" i="11"/>
  <c r="AE82" i="11"/>
  <c r="AD65" i="11"/>
  <c r="AE89" i="11"/>
  <c r="AE73" i="11"/>
  <c r="AD59" i="11"/>
  <c r="AE79" i="11"/>
  <c r="AD66" i="11"/>
  <c r="AD62" i="11"/>
  <c r="AE85" i="11"/>
  <c r="AC63" i="11"/>
  <c r="AE90" i="11"/>
  <c r="AD63" i="11"/>
  <c r="AD67" i="11"/>
  <c r="AE71" i="11"/>
  <c r="AE74" i="11"/>
  <c r="AE77" i="11"/>
  <c r="AE80" i="11"/>
  <c r="AE83" i="11"/>
  <c r="AE88" i="11"/>
  <c r="AD5" i="11"/>
  <c r="AA8" i="11"/>
  <c r="AC10" i="11"/>
  <c r="AE12" i="11"/>
  <c r="AB15" i="11"/>
  <c r="AD17" i="11"/>
  <c r="AA20" i="11"/>
  <c r="AC22" i="11"/>
  <c r="AE24" i="11"/>
  <c r="AB27" i="11"/>
  <c r="AD29" i="11"/>
  <c r="AA32" i="11"/>
  <c r="AC34" i="11"/>
  <c r="AE36" i="11"/>
  <c r="AB39" i="11"/>
  <c r="AD41" i="11"/>
  <c r="AA44" i="11"/>
  <c r="AC46" i="11"/>
  <c r="AE48" i="11"/>
  <c r="AB51" i="11"/>
  <c r="AD53" i="11"/>
  <c r="AA56" i="11"/>
  <c r="AC58" i="11"/>
  <c r="AE60" i="11"/>
  <c r="AB63" i="11"/>
  <c r="AB75" i="11"/>
  <c r="AE5" i="11"/>
  <c r="AB8" i="11"/>
  <c r="AD10" i="11"/>
  <c r="AA13" i="11"/>
  <c r="AC15" i="11"/>
  <c r="AE17" i="11"/>
  <c r="AB20" i="11"/>
  <c r="AD22" i="11"/>
  <c r="AA25" i="11"/>
  <c r="AC27" i="11"/>
  <c r="AE29" i="11"/>
  <c r="AB32" i="11"/>
  <c r="AD34" i="11"/>
  <c r="AA37" i="11"/>
  <c r="AC39" i="11"/>
  <c r="AE41" i="11"/>
  <c r="AB44" i="11"/>
  <c r="AD46" i="11"/>
  <c r="AA49" i="11"/>
  <c r="AC51" i="11"/>
  <c r="AE53" i="11"/>
  <c r="AB56" i="11"/>
  <c r="AD58" i="11"/>
  <c r="AA61" i="11"/>
  <c r="AE65" i="11"/>
  <c r="AB68" i="11"/>
  <c r="AB80" i="11"/>
  <c r="AA6" i="11"/>
  <c r="AC8" i="11"/>
  <c r="AE10" i="11"/>
  <c r="AB13" i="11"/>
  <c r="AD15" i="11"/>
  <c r="AA18" i="11"/>
  <c r="AC20" i="11"/>
  <c r="AE22" i="11"/>
  <c r="AB25" i="11"/>
  <c r="AD27" i="11"/>
  <c r="AA30" i="11"/>
  <c r="AC32" i="11"/>
  <c r="AE34" i="11"/>
  <c r="AB37" i="11"/>
  <c r="AD39" i="11"/>
  <c r="AA42" i="11"/>
  <c r="AC44" i="11"/>
  <c r="AE46" i="11"/>
  <c r="AB49" i="11"/>
  <c r="AD51" i="11"/>
  <c r="AA54" i="11"/>
  <c r="AC56" i="11"/>
  <c r="AE58" i="11"/>
  <c r="AB61" i="11"/>
  <c r="AE70" i="11"/>
  <c r="AB73" i="11"/>
  <c r="AB6" i="11"/>
  <c r="AD8" i="11"/>
  <c r="AA11" i="11"/>
  <c r="AC13" i="11"/>
  <c r="AE15" i="11"/>
  <c r="AB18" i="11"/>
  <c r="AD20" i="11"/>
  <c r="AA23" i="11"/>
  <c r="AC25" i="11"/>
  <c r="AE27" i="11"/>
  <c r="AB30" i="11"/>
  <c r="AD32" i="11"/>
  <c r="AA35" i="11"/>
  <c r="AC37" i="11"/>
  <c r="AE39" i="11"/>
  <c r="AB42" i="11"/>
  <c r="AD44" i="11"/>
  <c r="AA47" i="11"/>
  <c r="AC49" i="11"/>
  <c r="AE51" i="11"/>
  <c r="AB54" i="11"/>
  <c r="AD56" i="11"/>
  <c r="AA59" i="11"/>
  <c r="AC61" i="11"/>
  <c r="AE63" i="11"/>
  <c r="AB66" i="11"/>
  <c r="AB78" i="11"/>
  <c r="AA4" i="11"/>
  <c r="AC6" i="11"/>
  <c r="AE8" i="11"/>
  <c r="AB11" i="11"/>
  <c r="AD13" i="11"/>
  <c r="AA16" i="11"/>
  <c r="AC18" i="11"/>
  <c r="AE20" i="11"/>
  <c r="AB23" i="11"/>
  <c r="AD25" i="11"/>
  <c r="AA28" i="11"/>
  <c r="AC30" i="11"/>
  <c r="AE32" i="11"/>
  <c r="AB35" i="11"/>
  <c r="AD37" i="11"/>
  <c r="AA40" i="11"/>
  <c r="AC42" i="11"/>
  <c r="AE44" i="11"/>
  <c r="AB47" i="11"/>
  <c r="AD49" i="11"/>
  <c r="AA52" i="11"/>
  <c r="AC54" i="11"/>
  <c r="AE56" i="11"/>
  <c r="AB59" i="11"/>
  <c r="AE68" i="11"/>
  <c r="AB71" i="11"/>
  <c r="AB83" i="11"/>
  <c r="AB4" i="11"/>
  <c r="AD6" i="11"/>
  <c r="AA9" i="11"/>
  <c r="AC11" i="11"/>
  <c r="AE13" i="11"/>
  <c r="AB16" i="11"/>
  <c r="AD18" i="11"/>
  <c r="AA21" i="11"/>
  <c r="AC23" i="11"/>
  <c r="AE25" i="11"/>
  <c r="AB28" i="11"/>
  <c r="AD30" i="11"/>
  <c r="AA33" i="11"/>
  <c r="AC35" i="11"/>
  <c r="AE37" i="11"/>
  <c r="AB40" i="11"/>
  <c r="AD42" i="11"/>
  <c r="AA45" i="11"/>
  <c r="AC47" i="11"/>
  <c r="AE49" i="11"/>
  <c r="AB52" i="11"/>
  <c r="AD54" i="11"/>
  <c r="AA57" i="11"/>
  <c r="AC59" i="11"/>
  <c r="AE61" i="11"/>
  <c r="AB64" i="11"/>
  <c r="AB76" i="11"/>
  <c r="AC4" i="11"/>
  <c r="AE6" i="11"/>
  <c r="AB9" i="11"/>
  <c r="AD11" i="11"/>
  <c r="AA14" i="11"/>
  <c r="AC16" i="11"/>
  <c r="AE18" i="11"/>
  <c r="AB21" i="11"/>
  <c r="AD23" i="11"/>
  <c r="AA26" i="11"/>
  <c r="AC28" i="11"/>
  <c r="AE30" i="11"/>
  <c r="AB33" i="11"/>
  <c r="AD35" i="11"/>
  <c r="AA38" i="11"/>
  <c r="AC40" i="11"/>
  <c r="AE42" i="11"/>
  <c r="AB45" i="11"/>
  <c r="AD47" i="11"/>
  <c r="AA50" i="11"/>
  <c r="AC52" i="11"/>
  <c r="AE54" i="11"/>
  <c r="AB57" i="11"/>
  <c r="AA62" i="11"/>
  <c r="AE66" i="11"/>
  <c r="AB69" i="11"/>
  <c r="AB81" i="11"/>
  <c r="AD4" i="11"/>
  <c r="AA7" i="11"/>
  <c r="AC9" i="11"/>
  <c r="AE11" i="11"/>
  <c r="AB14" i="11"/>
  <c r="AD16" i="11"/>
  <c r="AA19" i="11"/>
  <c r="AC21" i="11"/>
  <c r="AE23" i="11"/>
  <c r="AB26" i="11"/>
  <c r="AD28" i="11"/>
  <c r="AA31" i="11"/>
  <c r="AC33" i="11"/>
  <c r="AE35" i="11"/>
  <c r="AB38" i="11"/>
  <c r="AD40" i="11"/>
  <c r="AA43" i="11"/>
  <c r="AC45" i="11"/>
  <c r="AE47" i="11"/>
  <c r="AB50" i="11"/>
  <c r="AD52" i="11"/>
  <c r="AA55" i="11"/>
  <c r="AC57" i="11"/>
  <c r="AE59" i="11"/>
  <c r="AB62" i="11"/>
  <c r="AB74" i="11"/>
  <c r="AB3" i="11"/>
  <c r="AE4" i="11"/>
  <c r="AB7" i="11"/>
  <c r="AD9" i="11"/>
  <c r="AA12" i="11"/>
  <c r="AC14" i="11"/>
  <c r="AE16" i="11"/>
  <c r="AB19" i="11"/>
  <c r="AD21" i="11"/>
  <c r="AA24" i="11"/>
  <c r="AC26" i="11"/>
  <c r="AE28" i="11"/>
  <c r="AB31" i="11"/>
  <c r="AD33" i="11"/>
  <c r="AA36" i="11"/>
  <c r="AC38" i="11"/>
  <c r="AE40" i="11"/>
  <c r="AB43" i="11"/>
  <c r="AD45" i="11"/>
  <c r="AA48" i="11"/>
  <c r="AC50" i="11"/>
  <c r="AE52" i="11"/>
  <c r="AB55" i="11"/>
  <c r="AD57" i="11"/>
  <c r="AA60" i="11"/>
  <c r="AC62" i="11"/>
  <c r="AE64" i="11"/>
  <c r="AB67" i="11"/>
  <c r="AB79" i="11"/>
  <c r="AC3" i="11"/>
  <c r="AA5" i="11"/>
  <c r="AC7" i="11"/>
  <c r="AE9" i="11"/>
  <c r="AB12" i="11"/>
  <c r="AD14" i="11"/>
  <c r="AA17" i="11"/>
  <c r="AC19" i="11"/>
  <c r="AE21" i="11"/>
  <c r="AB24" i="11"/>
  <c r="AD26" i="11"/>
  <c r="AA29" i="11"/>
  <c r="AC31" i="11"/>
  <c r="AE33" i="11"/>
  <c r="AB36" i="11"/>
  <c r="AD38" i="11"/>
  <c r="AA41" i="11"/>
  <c r="AC43" i="11"/>
  <c r="AE45" i="11"/>
  <c r="AB48" i="11"/>
  <c r="AD50" i="11"/>
  <c r="AA53" i="11"/>
  <c r="AC55" i="11"/>
  <c r="AE57" i="11"/>
  <c r="AB60" i="11"/>
  <c r="AE69" i="11"/>
  <c r="AB72" i="11"/>
  <c r="AB84" i="11"/>
  <c r="AD3" i="11"/>
  <c r="AB5" i="11"/>
  <c r="AD7" i="11"/>
  <c r="AA10" i="11"/>
  <c r="AC12" i="11"/>
  <c r="AE14" i="11"/>
  <c r="AB17" i="11"/>
  <c r="AD19" i="11"/>
  <c r="AA22" i="11"/>
  <c r="AC24" i="11"/>
  <c r="AE26" i="11"/>
  <c r="AB29" i="11"/>
  <c r="AD31" i="11"/>
  <c r="AA34" i="11"/>
  <c r="AC36" i="11"/>
  <c r="AE38" i="11"/>
  <c r="AB41" i="11"/>
  <c r="AD43" i="11"/>
  <c r="AA46" i="11"/>
  <c r="AC48" i="11"/>
  <c r="AE50" i="11"/>
  <c r="AB53" i="11"/>
  <c r="AD55" i="11"/>
  <c r="AA58" i="11"/>
  <c r="AC60" i="11"/>
  <c r="AE62" i="11"/>
  <c r="AB65" i="11"/>
  <c r="AB77" i="11"/>
  <c r="AE3" i="11"/>
  <c r="AC5" i="11"/>
  <c r="AB34" i="11"/>
  <c r="AE7" i="11"/>
  <c r="AD36" i="11"/>
  <c r="AB10" i="11"/>
  <c r="AA39" i="11"/>
  <c r="AB70" i="11"/>
  <c r="AB82" i="11"/>
  <c r="AC53" i="11"/>
  <c r="AD12" i="11"/>
  <c r="AC41" i="11"/>
  <c r="AA63" i="11"/>
  <c r="AA27" i="11"/>
  <c r="AA15" i="11"/>
  <c r="AE43" i="11"/>
  <c r="AD24" i="11"/>
  <c r="AB58" i="11"/>
  <c r="AC17" i="11"/>
  <c r="AB46" i="11"/>
  <c r="AA3" i="11"/>
  <c r="AE55" i="11"/>
  <c r="AC29" i="11"/>
  <c r="AE19" i="11"/>
  <c r="AD48" i="11"/>
  <c r="AE67" i="11"/>
  <c r="AE31" i="11"/>
  <c r="AB22" i="11"/>
  <c r="AA51" i="11"/>
  <c r="N21" i="30"/>
  <c r="D22" i="36" s="1"/>
  <c r="M10" i="30"/>
  <c r="C11" i="36" s="1"/>
  <c r="P61" i="30"/>
  <c r="F62" i="36" s="1"/>
  <c r="N24" i="30"/>
  <c r="D25" i="36" s="1"/>
  <c r="N33" i="30"/>
  <c r="D34" i="36" s="1"/>
  <c r="M54" i="30"/>
  <c r="C55" i="36" s="1"/>
  <c r="M30" i="30"/>
  <c r="C31" i="36" s="1"/>
  <c r="M15" i="30"/>
  <c r="C16" i="36" s="1"/>
  <c r="L13" i="30"/>
  <c r="B14" i="36" s="1"/>
  <c r="M60" i="30"/>
  <c r="C61" i="36" s="1"/>
  <c r="P50" i="30"/>
  <c r="F51" i="36" s="1"/>
  <c r="P47" i="30"/>
  <c r="F48" i="36" s="1"/>
  <c r="P44" i="30"/>
  <c r="F45" i="36" s="1"/>
  <c r="P41" i="30"/>
  <c r="F42" i="36" s="1"/>
  <c r="P38" i="30"/>
  <c r="F39" i="36" s="1"/>
  <c r="P35" i="30"/>
  <c r="F36" i="36" s="1"/>
  <c r="P32" i="30"/>
  <c r="F33" i="36" s="1"/>
  <c r="P29" i="30"/>
  <c r="F30" i="36" s="1"/>
  <c r="P26" i="30"/>
  <c r="F27" i="36" s="1"/>
  <c r="P23" i="30"/>
  <c r="F24" i="36" s="1"/>
  <c r="P20" i="30"/>
  <c r="F21" i="36" s="1"/>
  <c r="P17" i="30"/>
  <c r="F18" i="36" s="1"/>
  <c r="P14" i="30"/>
  <c r="F15" i="36" s="1"/>
  <c r="P11" i="30"/>
  <c r="F12" i="36" s="1"/>
  <c r="P8" i="30"/>
  <c r="F9" i="36" s="1"/>
  <c r="P5" i="30"/>
  <c r="F6" i="36" s="1"/>
  <c r="L39" i="30"/>
  <c r="B40" i="36" s="1"/>
  <c r="N54" i="30"/>
  <c r="D55" i="36" s="1"/>
  <c r="N39" i="30"/>
  <c r="D40" i="36" s="1"/>
  <c r="N15" i="30"/>
  <c r="D16" i="36" s="1"/>
  <c r="N9" i="30"/>
  <c r="D10" i="36" s="1"/>
  <c r="O3" i="30"/>
  <c r="E4" i="36" s="1"/>
  <c r="M42" i="30"/>
  <c r="C43" i="36" s="1"/>
  <c r="M27" i="30"/>
  <c r="C28" i="36" s="1"/>
  <c r="M18" i="30"/>
  <c r="C19" i="36" s="1"/>
  <c r="M6" i="30"/>
  <c r="C7" i="36" s="1"/>
  <c r="J6" i="36" s="1"/>
  <c r="L49" i="30"/>
  <c r="B50" i="36" s="1"/>
  <c r="N3" i="30"/>
  <c r="D4" i="36" s="1"/>
  <c r="P56" i="30"/>
  <c r="F57" i="36" s="1"/>
  <c r="L48" i="30"/>
  <c r="B49" i="36" s="1"/>
  <c r="BW48" i="36" s="1"/>
  <c r="L36" i="30"/>
  <c r="B37" i="36" s="1"/>
  <c r="L24" i="30"/>
  <c r="B25" i="36" s="1"/>
  <c r="L12" i="30"/>
  <c r="B13" i="36" s="1"/>
  <c r="P70" i="30"/>
  <c r="F71" i="36" s="1"/>
  <c r="P59" i="30"/>
  <c r="F60" i="36" s="1"/>
  <c r="O56" i="30"/>
  <c r="E57" i="36" s="1"/>
  <c r="O53" i="30"/>
  <c r="E54" i="36" s="1"/>
  <c r="O50" i="30"/>
  <c r="E51" i="36" s="1"/>
  <c r="O47" i="30"/>
  <c r="E48" i="36" s="1"/>
  <c r="O44" i="30"/>
  <c r="E45" i="36" s="1"/>
  <c r="O41" i="30"/>
  <c r="E42" i="36" s="1"/>
  <c r="O38" i="30"/>
  <c r="E39" i="36" s="1"/>
  <c r="O35" i="30"/>
  <c r="E36" i="36" s="1"/>
  <c r="O32" i="30"/>
  <c r="E33" i="36" s="1"/>
  <c r="O29" i="30"/>
  <c r="E30" i="36" s="1"/>
  <c r="O26" i="30"/>
  <c r="E27" i="36" s="1"/>
  <c r="O23" i="30"/>
  <c r="E24" i="36" s="1"/>
  <c r="O20" i="30"/>
  <c r="E21" i="36" s="1"/>
  <c r="O17" i="30"/>
  <c r="E18" i="36" s="1"/>
  <c r="O14" i="30"/>
  <c r="E15" i="36" s="1"/>
  <c r="O11" i="30"/>
  <c r="E12" i="36" s="1"/>
  <c r="O8" i="30"/>
  <c r="E9" i="36" s="1"/>
  <c r="O5" i="30"/>
  <c r="E6" i="36" s="1"/>
  <c r="L27" i="30"/>
  <c r="B28" i="36" s="1"/>
  <c r="N45" i="30"/>
  <c r="D46" i="36" s="1"/>
  <c r="L38" i="30"/>
  <c r="B39" i="36" s="1"/>
  <c r="M39" i="30"/>
  <c r="C40" i="36" s="1"/>
  <c r="M24" i="30"/>
  <c r="C25" i="36" s="1"/>
  <c r="M12" i="30"/>
  <c r="C13" i="36" s="1"/>
  <c r="L37" i="30"/>
  <c r="B38" i="36" s="1"/>
  <c r="P53" i="30"/>
  <c r="F54" i="36" s="1"/>
  <c r="M52" i="36" s="1"/>
  <c r="M3" i="30"/>
  <c r="C4" i="36" s="1"/>
  <c r="C62" i="36" s="1"/>
  <c r="L47" i="30"/>
  <c r="B48" i="36" s="1"/>
  <c r="L35" i="30"/>
  <c r="B36" i="36" s="1"/>
  <c r="L23" i="30"/>
  <c r="B24" i="36" s="1"/>
  <c r="BK23" i="36" s="1"/>
  <c r="L11" i="30"/>
  <c r="B12" i="36" s="1"/>
  <c r="I12" i="36" s="1"/>
  <c r="P69" i="30"/>
  <c r="F70" i="36" s="1"/>
  <c r="N59" i="30"/>
  <c r="D60" i="36" s="1"/>
  <c r="N56" i="30"/>
  <c r="D57" i="36" s="1"/>
  <c r="N53" i="30"/>
  <c r="D54" i="36" s="1"/>
  <c r="N50" i="30"/>
  <c r="D51" i="36" s="1"/>
  <c r="N47" i="30"/>
  <c r="D48" i="36" s="1"/>
  <c r="N44" i="30"/>
  <c r="D45" i="36" s="1"/>
  <c r="K45" i="36" s="1"/>
  <c r="N41" i="30"/>
  <c r="D42" i="36" s="1"/>
  <c r="N38" i="30"/>
  <c r="D39" i="36" s="1"/>
  <c r="N35" i="30"/>
  <c r="D36" i="36" s="1"/>
  <c r="N32" i="30"/>
  <c r="D33" i="36" s="1"/>
  <c r="K33" i="36" s="1"/>
  <c r="N29" i="30"/>
  <c r="D30" i="36" s="1"/>
  <c r="N26" i="30"/>
  <c r="D27" i="36" s="1"/>
  <c r="N23" i="30"/>
  <c r="D24" i="36" s="1"/>
  <c r="N20" i="30"/>
  <c r="D21" i="36" s="1"/>
  <c r="N17" i="30"/>
  <c r="D18" i="36" s="1"/>
  <c r="N14" i="30"/>
  <c r="N11" i="30"/>
  <c r="D12" i="36" s="1"/>
  <c r="N8" i="30"/>
  <c r="D9" i="36" s="1"/>
  <c r="K9" i="36" s="1"/>
  <c r="N5" i="30"/>
  <c r="D6" i="36" s="1"/>
  <c r="AU6" i="36" s="1"/>
  <c r="L51" i="30"/>
  <c r="B52" i="36" s="1"/>
  <c r="N57" i="30"/>
  <c r="D58" i="36" s="1"/>
  <c r="N42" i="30"/>
  <c r="D43" i="36" s="1"/>
  <c r="N18" i="30"/>
  <c r="D19" i="36" s="1"/>
  <c r="BG18" i="36" s="1"/>
  <c r="N6" i="30"/>
  <c r="D7" i="36" s="1"/>
  <c r="M51" i="30"/>
  <c r="C52" i="36" s="1"/>
  <c r="M33" i="30"/>
  <c r="C34" i="36" s="1"/>
  <c r="M21" i="30"/>
  <c r="C22" i="36" s="1"/>
  <c r="M9" i="30"/>
  <c r="C10" i="36" s="1"/>
  <c r="L58" i="30"/>
  <c r="B59" i="36" s="1"/>
  <c r="L46" i="30"/>
  <c r="B47" i="36" s="1"/>
  <c r="O46" i="36" s="1"/>
  <c r="L34" i="30"/>
  <c r="B35" i="36" s="1"/>
  <c r="I33" i="36" s="1"/>
  <c r="L22" i="30"/>
  <c r="B23" i="36" s="1"/>
  <c r="L10" i="30"/>
  <c r="B11" i="36" s="1"/>
  <c r="P68" i="30"/>
  <c r="F69" i="36" s="1"/>
  <c r="AK69" i="36" s="1"/>
  <c r="M59" i="30"/>
  <c r="C60" i="36" s="1"/>
  <c r="M56" i="30"/>
  <c r="C57" i="36" s="1"/>
  <c r="M53" i="30"/>
  <c r="C54" i="36" s="1"/>
  <c r="M50" i="30"/>
  <c r="C51" i="36" s="1"/>
  <c r="M47" i="30"/>
  <c r="C48" i="36" s="1"/>
  <c r="M44" i="30"/>
  <c r="C45" i="36" s="1"/>
  <c r="M41" i="30"/>
  <c r="C42" i="36" s="1"/>
  <c r="M38" i="30"/>
  <c r="C39" i="36" s="1"/>
  <c r="J39" i="36" s="1"/>
  <c r="M35" i="30"/>
  <c r="C36" i="36" s="1"/>
  <c r="J36" i="36" s="1"/>
  <c r="M32" i="30"/>
  <c r="C33" i="36" s="1"/>
  <c r="M29" i="30"/>
  <c r="C30" i="36" s="1"/>
  <c r="M26" i="30"/>
  <c r="C27" i="36" s="1"/>
  <c r="M23" i="30"/>
  <c r="C24" i="36" s="1"/>
  <c r="J22" i="36" s="1"/>
  <c r="M20" i="30"/>
  <c r="C21" i="36" s="1"/>
  <c r="M17" i="30"/>
  <c r="C18" i="36" s="1"/>
  <c r="M14" i="30"/>
  <c r="M11" i="30"/>
  <c r="C12" i="36" s="1"/>
  <c r="M8" i="30"/>
  <c r="C9" i="36" s="1"/>
  <c r="M5" i="30"/>
  <c r="C6" i="36" s="1"/>
  <c r="N51" i="30"/>
  <c r="D52" i="36" s="1"/>
  <c r="K50" i="36" s="1"/>
  <c r="N27" i="30"/>
  <c r="D28" i="36" s="1"/>
  <c r="P60" i="30"/>
  <c r="L21" i="30"/>
  <c r="B22" i="36" s="1"/>
  <c r="P52" i="30"/>
  <c r="F53" i="36" s="1"/>
  <c r="P49" i="30"/>
  <c r="F50" i="36" s="1"/>
  <c r="P43" i="30"/>
  <c r="F44" i="36" s="1"/>
  <c r="P37" i="30"/>
  <c r="F38" i="36" s="1"/>
  <c r="P31" i="30"/>
  <c r="F32" i="36" s="1"/>
  <c r="P25" i="30"/>
  <c r="F26" i="36" s="1"/>
  <c r="P16" i="30"/>
  <c r="F17" i="36" s="1"/>
  <c r="P10" i="30"/>
  <c r="F11" i="36" s="1"/>
  <c r="L56" i="30"/>
  <c r="B57" i="36" s="1"/>
  <c r="L44" i="30"/>
  <c r="B45" i="36" s="1"/>
  <c r="I45" i="36" s="1"/>
  <c r="L32" i="30"/>
  <c r="B33" i="36" s="1"/>
  <c r="L20" i="30"/>
  <c r="B21" i="36" s="1"/>
  <c r="L8" i="30"/>
  <c r="B9" i="36" s="1"/>
  <c r="P66" i="30"/>
  <c r="F67" i="36" s="1"/>
  <c r="O58" i="30"/>
  <c r="E59" i="36" s="1"/>
  <c r="O55" i="30"/>
  <c r="E56" i="36" s="1"/>
  <c r="O52" i="30"/>
  <c r="E53" i="36" s="1"/>
  <c r="O49" i="30"/>
  <c r="E50" i="36" s="1"/>
  <c r="O46" i="30"/>
  <c r="E47" i="36" s="1"/>
  <c r="O43" i="30"/>
  <c r="E44" i="36" s="1"/>
  <c r="O40" i="30"/>
  <c r="E41" i="36" s="1"/>
  <c r="O37" i="30"/>
  <c r="E38" i="36" s="1"/>
  <c r="L36" i="36" s="1"/>
  <c r="O34" i="30"/>
  <c r="E35" i="36" s="1"/>
  <c r="O31" i="30"/>
  <c r="E32" i="36" s="1"/>
  <c r="O28" i="30"/>
  <c r="E29" i="36" s="1"/>
  <c r="O25" i="30"/>
  <c r="E26" i="36" s="1"/>
  <c r="O22" i="30"/>
  <c r="E23" i="36" s="1"/>
  <c r="O19" i="30"/>
  <c r="E20" i="36" s="1"/>
  <c r="O16" i="30"/>
  <c r="O13" i="30"/>
  <c r="E14" i="36" s="1"/>
  <c r="O10" i="30"/>
  <c r="E11" i="36" s="1"/>
  <c r="AV9" i="36" s="1"/>
  <c r="O7" i="30"/>
  <c r="E8" i="36" s="1"/>
  <c r="CF8" i="36" s="1"/>
  <c r="O4" i="30"/>
  <c r="E5" i="36" s="1"/>
  <c r="E61" i="36" s="1"/>
  <c r="L26" i="30"/>
  <c r="B27" i="36" s="1"/>
  <c r="AM25" i="36" s="1"/>
  <c r="M45" i="30"/>
  <c r="C46" i="36" s="1"/>
  <c r="L33" i="30"/>
  <c r="B34" i="36" s="1"/>
  <c r="P55" i="30"/>
  <c r="F56" i="36" s="1"/>
  <c r="P46" i="30"/>
  <c r="F47" i="36" s="1"/>
  <c r="P40" i="30"/>
  <c r="F41" i="36" s="1"/>
  <c r="P34" i="30"/>
  <c r="F35" i="36" s="1"/>
  <c r="P28" i="30"/>
  <c r="F29" i="36" s="1"/>
  <c r="P22" i="30"/>
  <c r="F23" i="36" s="1"/>
  <c r="P19" i="30"/>
  <c r="F20" i="36" s="1"/>
  <c r="P13" i="30"/>
  <c r="F14" i="36" s="1"/>
  <c r="P7" i="30"/>
  <c r="F8" i="36" s="1"/>
  <c r="Y7" i="36" s="1"/>
  <c r="L55" i="30"/>
  <c r="B56" i="36" s="1"/>
  <c r="I54" i="36" s="1"/>
  <c r="L43" i="30"/>
  <c r="B44" i="36" s="1"/>
  <c r="L31" i="30"/>
  <c r="B32" i="36" s="1"/>
  <c r="L7" i="30"/>
  <c r="B8" i="36" s="1"/>
  <c r="P65" i="30"/>
  <c r="F66" i="36" s="1"/>
  <c r="N58" i="30"/>
  <c r="D59" i="36" s="1"/>
  <c r="N55" i="30"/>
  <c r="D56" i="36" s="1"/>
  <c r="N52" i="30"/>
  <c r="D53" i="36" s="1"/>
  <c r="N49" i="30"/>
  <c r="D50" i="36" s="1"/>
  <c r="N46" i="30"/>
  <c r="D47" i="36" s="1"/>
  <c r="N43" i="30"/>
  <c r="D44" i="36" s="1"/>
  <c r="N40" i="30"/>
  <c r="D41" i="36" s="1"/>
  <c r="AO40" i="36" s="1"/>
  <c r="N37" i="30"/>
  <c r="D38" i="36" s="1"/>
  <c r="K38" i="36" s="1"/>
  <c r="N34" i="30"/>
  <c r="D35" i="36" s="1"/>
  <c r="N31" i="30"/>
  <c r="D32" i="36" s="1"/>
  <c r="N28" i="30"/>
  <c r="D29" i="36" s="1"/>
  <c r="N25" i="30"/>
  <c r="D26" i="36" s="1"/>
  <c r="K25" i="36" s="1"/>
  <c r="N22" i="30"/>
  <c r="D23" i="36" s="1"/>
  <c r="N19" i="30"/>
  <c r="D20" i="36" s="1"/>
  <c r="N16" i="30"/>
  <c r="D17" i="36" s="1"/>
  <c r="N13" i="30"/>
  <c r="D14" i="36" s="1"/>
  <c r="N10" i="30"/>
  <c r="D11" i="36" s="1"/>
  <c r="N7" i="30"/>
  <c r="D8" i="36" s="1"/>
  <c r="N4" i="30"/>
  <c r="D5" i="36" s="1"/>
  <c r="K5" i="36" s="1"/>
  <c r="N12" i="30"/>
  <c r="D13" i="36" s="1"/>
  <c r="AO11" i="36" s="1"/>
  <c r="L50" i="30"/>
  <c r="B51" i="36" s="1"/>
  <c r="M36" i="30"/>
  <c r="C37" i="36" s="1"/>
  <c r="L9" i="30"/>
  <c r="B10" i="36" s="1"/>
  <c r="L18" i="30"/>
  <c r="B19" i="36" s="1"/>
  <c r="I17" i="36" s="1"/>
  <c r="M55" i="30"/>
  <c r="C56" i="36" s="1"/>
  <c r="M46" i="30"/>
  <c r="C47" i="36" s="1"/>
  <c r="M34" i="30"/>
  <c r="C35" i="36" s="1"/>
  <c r="M25" i="30"/>
  <c r="C26" i="36" s="1"/>
  <c r="M16" i="30"/>
  <c r="C17" i="36" s="1"/>
  <c r="M13" i="30"/>
  <c r="C14" i="36" s="1"/>
  <c r="BR12" i="36" s="1"/>
  <c r="N30" i="30"/>
  <c r="D31" i="36" s="1"/>
  <c r="L19" i="30"/>
  <c r="Z19" i="30" s="1"/>
  <c r="L25" i="30"/>
  <c r="B26" i="36" s="1"/>
  <c r="M57" i="30"/>
  <c r="C58" i="36" s="1"/>
  <c r="L57" i="30"/>
  <c r="B58" i="36" s="1"/>
  <c r="P67" i="30"/>
  <c r="F68" i="36" s="1"/>
  <c r="CM68" i="36" s="1"/>
  <c r="L54" i="30"/>
  <c r="B55" i="36" s="1"/>
  <c r="L30" i="30"/>
  <c r="B31" i="36" s="1"/>
  <c r="P64" i="30"/>
  <c r="F65" i="36" s="1"/>
  <c r="M52" i="30"/>
  <c r="C53" i="36" s="1"/>
  <c r="J53" i="36" s="1"/>
  <c r="M43" i="30"/>
  <c r="C44" i="36" s="1"/>
  <c r="M37" i="30"/>
  <c r="C38" i="36" s="1"/>
  <c r="J38" i="36" s="1"/>
  <c r="M28" i="30"/>
  <c r="C29" i="36" s="1"/>
  <c r="AZ28" i="36" s="1"/>
  <c r="M19" i="30"/>
  <c r="C20" i="36" s="1"/>
  <c r="CJ20" i="36" s="1"/>
  <c r="M7" i="30"/>
  <c r="C8" i="36" s="1"/>
  <c r="L53" i="30"/>
  <c r="B54" i="36" s="1"/>
  <c r="L41" i="30"/>
  <c r="B42" i="36" s="1"/>
  <c r="L29" i="30"/>
  <c r="B30" i="36" s="1"/>
  <c r="I29" i="36" s="1"/>
  <c r="L17" i="30"/>
  <c r="B18" i="36" s="1"/>
  <c r="L5" i="30"/>
  <c r="B6" i="36" s="1"/>
  <c r="P63" i="30"/>
  <c r="F64" i="36" s="1"/>
  <c r="P57" i="30"/>
  <c r="F58" i="36" s="1"/>
  <c r="P54" i="30"/>
  <c r="F55" i="36" s="1"/>
  <c r="P51" i="30"/>
  <c r="F52" i="36" s="1"/>
  <c r="P48" i="30"/>
  <c r="F49" i="36" s="1"/>
  <c r="P45" i="30"/>
  <c r="F46" i="36" s="1"/>
  <c r="M44" i="36" s="1"/>
  <c r="P42" i="30"/>
  <c r="F43" i="36" s="1"/>
  <c r="P39" i="30"/>
  <c r="F40" i="36" s="1"/>
  <c r="P36" i="30"/>
  <c r="F37" i="36" s="1"/>
  <c r="M37" i="36" s="1"/>
  <c r="P33" i="30"/>
  <c r="F34" i="36" s="1"/>
  <c r="M33" i="36" s="1"/>
  <c r="P30" i="30"/>
  <c r="F31" i="36" s="1"/>
  <c r="P27" i="30"/>
  <c r="F28" i="36" s="1"/>
  <c r="M27" i="36" s="1"/>
  <c r="P24" i="30"/>
  <c r="F25" i="36" s="1"/>
  <c r="M24" i="36" s="1"/>
  <c r="P21" i="30"/>
  <c r="F22" i="36" s="1"/>
  <c r="P18" i="30"/>
  <c r="F19" i="36" s="1"/>
  <c r="P15" i="30"/>
  <c r="F16" i="36" s="1"/>
  <c r="M16" i="36" s="1"/>
  <c r="P12" i="30"/>
  <c r="F13" i="36" s="1"/>
  <c r="P9" i="30"/>
  <c r="F10" i="36" s="1"/>
  <c r="BO9" i="36" s="1"/>
  <c r="P6" i="30"/>
  <c r="F7" i="36" s="1"/>
  <c r="M5" i="36" s="1"/>
  <c r="L15" i="30"/>
  <c r="B16" i="36" s="1"/>
  <c r="N48" i="30"/>
  <c r="D49" i="36" s="1"/>
  <c r="K48" i="36" s="1"/>
  <c r="L14" i="30"/>
  <c r="B15" i="36" s="1"/>
  <c r="I14" i="36" s="1"/>
  <c r="M48" i="30"/>
  <c r="C49" i="36" s="1"/>
  <c r="L45" i="30"/>
  <c r="B46" i="36" s="1"/>
  <c r="P58" i="30"/>
  <c r="F59" i="36" s="1"/>
  <c r="L42" i="30"/>
  <c r="B43" i="36" s="1"/>
  <c r="L6" i="30"/>
  <c r="B7" i="36" s="1"/>
  <c r="I5" i="36" s="1"/>
  <c r="M58" i="30"/>
  <c r="C59" i="36" s="1"/>
  <c r="M49" i="30"/>
  <c r="C50" i="36" s="1"/>
  <c r="J48" i="36" s="1"/>
  <c r="M40" i="30"/>
  <c r="C41" i="36" s="1"/>
  <c r="J40" i="36" s="1"/>
  <c r="M31" i="30"/>
  <c r="C32" i="36" s="1"/>
  <c r="J31" i="36" s="1"/>
  <c r="M22" i="30"/>
  <c r="C23" i="36" s="1"/>
  <c r="M4" i="30"/>
  <c r="C5" i="36" s="1"/>
  <c r="L52" i="30"/>
  <c r="B53" i="36" s="1"/>
  <c r="I53" i="36" s="1"/>
  <c r="L40" i="30"/>
  <c r="B41" i="36" s="1"/>
  <c r="L28" i="30"/>
  <c r="B29" i="36" s="1"/>
  <c r="L16" i="30"/>
  <c r="B17" i="36" s="1"/>
  <c r="L4" i="30"/>
  <c r="B5" i="36" s="1"/>
  <c r="P62" i="30"/>
  <c r="F63" i="36" s="1"/>
  <c r="AK63" i="36" s="1"/>
  <c r="O57" i="30"/>
  <c r="E58" i="36" s="1"/>
  <c r="CF57" i="36" s="1"/>
  <c r="O54" i="30"/>
  <c r="E55" i="36" s="1"/>
  <c r="L55" i="36" s="1"/>
  <c r="O51" i="30"/>
  <c r="E52" i="36" s="1"/>
  <c r="L52" i="36" s="1"/>
  <c r="O48" i="30"/>
  <c r="E49" i="36" s="1"/>
  <c r="O45" i="30"/>
  <c r="E46" i="36" s="1"/>
  <c r="O42" i="30"/>
  <c r="E43" i="36" s="1"/>
  <c r="O39" i="30"/>
  <c r="E40" i="36" s="1"/>
  <c r="O36" i="30"/>
  <c r="E37" i="36" s="1"/>
  <c r="O33" i="30"/>
  <c r="E34" i="36" s="1"/>
  <c r="L34" i="36" s="1"/>
  <c r="O30" i="30"/>
  <c r="E31" i="36" s="1"/>
  <c r="O27" i="30"/>
  <c r="E28" i="36" s="1"/>
  <c r="O24" i="30"/>
  <c r="E25" i="36" s="1"/>
  <c r="O21" i="30"/>
  <c r="E22" i="36" s="1"/>
  <c r="L21" i="36" s="1"/>
  <c r="O18" i="30"/>
  <c r="E19" i="36" s="1"/>
  <c r="L19" i="36" s="1"/>
  <c r="O15" i="30"/>
  <c r="E16" i="36" s="1"/>
  <c r="O12" i="30"/>
  <c r="E13" i="36" s="1"/>
  <c r="O9" i="30"/>
  <c r="E10" i="36" s="1"/>
  <c r="O6" i="30"/>
  <c r="E7" i="36" s="1"/>
  <c r="L7" i="36" s="1"/>
  <c r="CL62" i="36"/>
  <c r="AD67" i="36"/>
  <c r="BK69" i="36"/>
  <c r="BB67" i="36"/>
  <c r="BH67" i="36"/>
  <c r="X67" i="36"/>
  <c r="AD62" i="36"/>
  <c r="BB62" i="36"/>
  <c r="J43" i="36"/>
  <c r="L8" i="36"/>
  <c r="AW4" i="36"/>
  <c r="M4" i="36"/>
  <c r="AJ9" i="36"/>
  <c r="L9" i="36"/>
  <c r="J9" i="36"/>
  <c r="AC70" i="36"/>
  <c r="W66" i="36"/>
  <c r="L62" i="36"/>
  <c r="AP64" i="36"/>
  <c r="CF62" i="36"/>
  <c r="J11" i="36"/>
  <c r="K10" i="36"/>
  <c r="AC8" i="36"/>
  <c r="L10" i="36"/>
  <c r="L11" i="36"/>
  <c r="BF8" i="36"/>
  <c r="J8" i="36"/>
  <c r="J7" i="36"/>
  <c r="L46" i="36"/>
  <c r="L31" i="36"/>
  <c r="K58" i="36"/>
  <c r="K46" i="36"/>
  <c r="K34" i="36"/>
  <c r="K16" i="36"/>
  <c r="I16" i="36"/>
  <c r="K57" i="36"/>
  <c r="L33" i="36"/>
  <c r="J57" i="36"/>
  <c r="J51" i="36"/>
  <c r="J45" i="36"/>
  <c r="J42" i="36"/>
  <c r="J33" i="36"/>
  <c r="J30" i="36"/>
  <c r="M26" i="36"/>
  <c r="L45" i="36"/>
  <c r="L35" i="36"/>
  <c r="K56" i="36"/>
  <c r="K35" i="36"/>
  <c r="I50" i="36"/>
  <c r="L47" i="36"/>
  <c r="L32" i="36"/>
  <c r="L23" i="36"/>
  <c r="I31" i="36"/>
  <c r="J56" i="36"/>
  <c r="J47" i="36"/>
  <c r="J44" i="36"/>
  <c r="M40" i="36"/>
  <c r="M19" i="36"/>
  <c r="J55" i="36"/>
  <c r="AN55" i="36"/>
  <c r="AN16" i="36"/>
  <c r="J16" i="36"/>
  <c r="CO37" i="36"/>
  <c r="I37" i="36"/>
  <c r="BA45" i="36"/>
  <c r="J21" i="36"/>
  <c r="AK40" i="36"/>
  <c r="M41" i="36"/>
  <c r="CS29" i="36"/>
  <c r="M29" i="36"/>
  <c r="AQ23" i="36"/>
  <c r="M23" i="36"/>
  <c r="CM17" i="36"/>
  <c r="M17" i="36"/>
  <c r="BU18" i="36"/>
  <c r="M18" i="36"/>
  <c r="R27" i="36"/>
  <c r="L27" i="36"/>
  <c r="BY21" i="36"/>
  <c r="K21" i="36"/>
  <c r="CO31" i="36"/>
  <c r="I32" i="36"/>
  <c r="AI22" i="36"/>
  <c r="K23" i="36"/>
  <c r="AO23" i="36"/>
  <c r="CQ20" i="36"/>
  <c r="K20" i="36"/>
  <c r="L57" i="36"/>
  <c r="L30" i="36"/>
  <c r="AP30" i="36"/>
  <c r="X30" i="36"/>
  <c r="BY33" i="36"/>
  <c r="AH32" i="36"/>
  <c r="J32" i="36"/>
  <c r="BX29" i="36"/>
  <c r="CD26" i="36"/>
  <c r="J26" i="36"/>
  <c r="J17" i="36"/>
  <c r="U36" i="36"/>
  <c r="I36" i="36"/>
  <c r="L56" i="36"/>
  <c r="BT44" i="36"/>
  <c r="L44" i="36"/>
  <c r="CR44" i="36"/>
  <c r="AV44" i="36"/>
  <c r="AQ42" i="36"/>
  <c r="M43" i="36"/>
  <c r="CA31" i="36"/>
  <c r="M31" i="36"/>
  <c r="AW28" i="36"/>
  <c r="M28" i="36"/>
  <c r="M25" i="36"/>
  <c r="BC25" i="36"/>
  <c r="CA21" i="36"/>
  <c r="AK42" i="36"/>
  <c r="M42" i="36"/>
  <c r="M30" i="36"/>
  <c r="Y30" i="36"/>
  <c r="BX54" i="36"/>
  <c r="J54" i="36"/>
  <c r="AN54" i="36"/>
  <c r="L28" i="36"/>
  <c r="AM38" i="36"/>
  <c r="I38" i="36"/>
  <c r="AG38" i="36"/>
  <c r="U38" i="36"/>
  <c r="O38" i="36"/>
  <c r="AY21" i="36"/>
  <c r="I21" i="36"/>
  <c r="CO21" i="36"/>
  <c r="BY43" i="36"/>
  <c r="K22" i="36"/>
  <c r="BM22" i="36"/>
  <c r="BG22" i="36"/>
  <c r="CK22" i="36"/>
  <c r="C15" i="36"/>
  <c r="CD13" i="36" s="1"/>
  <c r="F61" i="36"/>
  <c r="M59" i="36" s="1"/>
  <c r="F13" i="30"/>
  <c r="D15" i="36"/>
  <c r="BM14" i="36" s="1"/>
  <c r="E17" i="36"/>
  <c r="E13" i="30"/>
  <c r="F15" i="30"/>
  <c r="E15" i="30"/>
  <c r="E5" i="30"/>
  <c r="F7" i="30"/>
  <c r="H3" i="30"/>
  <c r="H12" i="30"/>
  <c r="E7" i="30"/>
  <c r="G12" i="30"/>
  <c r="E14" i="30"/>
  <c r="H6" i="30"/>
  <c r="H9" i="30"/>
  <c r="H13" i="30"/>
  <c r="AZ27" i="36"/>
  <c r="BC4" i="36"/>
  <c r="AP21" i="36"/>
  <c r="AG22" i="36"/>
  <c r="BQ22" i="36"/>
  <c r="CQ32" i="36"/>
  <c r="AY40" i="36"/>
  <c r="AY47" i="36"/>
  <c r="BY57" i="36"/>
  <c r="BF4" i="36"/>
  <c r="CJ10" i="36"/>
  <c r="O12" i="36"/>
  <c r="S17" i="36"/>
  <c r="AW18" i="36"/>
  <c r="BW22" i="36"/>
  <c r="CR29" i="36"/>
  <c r="AJ32" i="36"/>
  <c r="AM37" i="36"/>
  <c r="AS38" i="36"/>
  <c r="BA43" i="36"/>
  <c r="CI51" i="36"/>
  <c r="CA55" i="36"/>
  <c r="X66" i="36"/>
  <c r="CQ37" i="36"/>
  <c r="AN57" i="36"/>
  <c r="Q26" i="36"/>
  <c r="P12" i="36"/>
  <c r="BY16" i="36"/>
  <c r="AQ17" i="36"/>
  <c r="BA22" i="36"/>
  <c r="BY22" i="36"/>
  <c r="W23" i="36"/>
  <c r="V25" i="36"/>
  <c r="CA27" i="36"/>
  <c r="AT28" i="36"/>
  <c r="AE34" i="36"/>
  <c r="AJ34" i="36"/>
  <c r="AY38" i="36"/>
  <c r="CQ48" i="36"/>
  <c r="AH58" i="36"/>
  <c r="AC65" i="36"/>
  <c r="AQ66" i="36"/>
  <c r="BC67" i="36"/>
  <c r="X68" i="36"/>
  <c r="AS71" i="36"/>
  <c r="BK5" i="36"/>
  <c r="AS6" i="36"/>
  <c r="BZ11" i="36"/>
  <c r="V12" i="36"/>
  <c r="BF13" i="36"/>
  <c r="AH15" i="36"/>
  <c r="BB16" i="36"/>
  <c r="BO17" i="36"/>
  <c r="BS20" i="36"/>
  <c r="AD22" i="36"/>
  <c r="CE22" i="36"/>
  <c r="AC23" i="36"/>
  <c r="O26" i="36"/>
  <c r="AC33" i="36"/>
  <c r="W51" i="36"/>
  <c r="BM51" i="36"/>
  <c r="AD56" i="36"/>
  <c r="O57" i="36"/>
  <c r="CD58" i="36"/>
  <c r="AO64" i="36"/>
  <c r="AD65" i="36"/>
  <c r="BT66" i="36"/>
  <c r="AQ10" i="36"/>
  <c r="CG16" i="36"/>
  <c r="BU17" i="36"/>
  <c r="O21" i="36"/>
  <c r="U24" i="36"/>
  <c r="BL26" i="36"/>
  <c r="BK30" i="36"/>
  <c r="U35" i="36"/>
  <c r="S36" i="36"/>
  <c r="BW38" i="36"/>
  <c r="BL38" i="36"/>
  <c r="BE44" i="36"/>
  <c r="AC51" i="36"/>
  <c r="W55" i="36"/>
  <c r="CQ55" i="36"/>
  <c r="AT56" i="36"/>
  <c r="P57" i="36"/>
  <c r="BZ66" i="36"/>
  <c r="AD68" i="36"/>
  <c r="BG71" i="36"/>
  <c r="CR68" i="36"/>
  <c r="AO5" i="36"/>
  <c r="X9" i="36"/>
  <c r="AP10" i="36"/>
  <c r="CK11" i="36"/>
  <c r="CE20" i="36"/>
  <c r="AB21" i="36"/>
  <c r="O22" i="36"/>
  <c r="CQ22" i="36"/>
  <c r="BQ26" i="36"/>
  <c r="AI32" i="36"/>
  <c r="BG33" i="36"/>
  <c r="AW36" i="36"/>
  <c r="CI38" i="36"/>
  <c r="AV41" i="36"/>
  <c r="AU42" i="36"/>
  <c r="BF45" i="36"/>
  <c r="AA46" i="36"/>
  <c r="O48" i="36"/>
  <c r="CJ49" i="36"/>
  <c r="BY51" i="36"/>
  <c r="AG57" i="36"/>
  <c r="BH62" i="36"/>
  <c r="BT64" i="36"/>
  <c r="BT65" i="36"/>
  <c r="CI67" i="36"/>
  <c r="AE68" i="36"/>
  <c r="S69" i="36"/>
  <c r="AD70" i="36"/>
  <c r="BT71" i="36"/>
  <c r="BH10" i="36"/>
  <c r="AZ16" i="36"/>
  <c r="AI21" i="36"/>
  <c r="Q22" i="36"/>
  <c r="BQ23" i="36"/>
  <c r="AA24" i="36"/>
  <c r="AI25" i="36"/>
  <c r="BL27" i="36"/>
  <c r="AO32" i="36"/>
  <c r="BW36" i="36"/>
  <c r="CO38" i="36"/>
  <c r="BA41" i="36"/>
  <c r="BG42" i="36"/>
  <c r="AG46" i="36"/>
  <c r="AG47" i="36"/>
  <c r="AG48" i="36"/>
  <c r="AA56" i="36"/>
  <c r="BC56" i="36"/>
  <c r="AT57" i="36"/>
  <c r="P58" i="36"/>
  <c r="BW64" i="36"/>
  <c r="CO65" i="36"/>
  <c r="CL67" i="36"/>
  <c r="U69" i="36"/>
  <c r="BB70" i="36"/>
  <c r="CO24" i="36"/>
  <c r="BA7" i="36"/>
  <c r="AQ8" i="36"/>
  <c r="AA9" i="36"/>
  <c r="CK19" i="36"/>
  <c r="U22" i="36"/>
  <c r="AG23" i="36"/>
  <c r="BY23" i="36"/>
  <c r="AM24" i="36"/>
  <c r="CE26" i="36"/>
  <c r="BX27" i="36"/>
  <c r="BG32" i="36"/>
  <c r="BI41" i="36"/>
  <c r="AS46" i="36"/>
  <c r="AM47" i="36"/>
  <c r="AS48" i="36"/>
  <c r="BQ56" i="36"/>
  <c r="BA58" i="36"/>
  <c r="BZ62" i="36"/>
  <c r="AM63" i="36"/>
  <c r="CF64" i="36"/>
  <c r="CR67" i="36"/>
  <c r="AV68" i="36"/>
  <c r="BE70" i="36"/>
  <c r="S5" i="36"/>
  <c r="AD9" i="36"/>
  <c r="P18" i="36"/>
  <c r="AV19" i="36"/>
  <c r="AC22" i="36"/>
  <c r="AN23" i="36"/>
  <c r="AO24" i="36"/>
  <c r="CI26" i="36"/>
  <c r="BY32" i="36"/>
  <c r="CA35" i="36"/>
  <c r="O37" i="36"/>
  <c r="AY46" i="36"/>
  <c r="BE47" i="36"/>
  <c r="CG62" i="36"/>
  <c r="CA62" i="36"/>
  <c r="BE63" i="36"/>
  <c r="BT68" i="36"/>
  <c r="CR70" i="36"/>
  <c r="CK14" i="36"/>
  <c r="AY22" i="36"/>
  <c r="CK23" i="36"/>
  <c r="CE24" i="36"/>
  <c r="BK46" i="36"/>
  <c r="CC47" i="36"/>
  <c r="W52" i="36"/>
  <c r="V55" i="36"/>
  <c r="BN56" i="36"/>
  <c r="BE57" i="36"/>
  <c r="AK67" i="36"/>
  <c r="CL68" i="36"/>
  <c r="V7" i="36"/>
  <c r="AM16" i="36"/>
  <c r="U16" i="36"/>
  <c r="CD19" i="36"/>
  <c r="BL19" i="36"/>
  <c r="AK21" i="36"/>
  <c r="S21" i="36"/>
  <c r="S19" i="36"/>
  <c r="BI21" i="36"/>
  <c r="R22" i="36"/>
  <c r="BQ29" i="36"/>
  <c r="BQ28" i="36"/>
  <c r="AA28" i="36"/>
  <c r="CC27" i="36"/>
  <c r="BS31" i="36"/>
  <c r="AI31" i="36"/>
  <c r="AC31" i="36"/>
  <c r="BA30" i="36"/>
  <c r="BG31" i="36"/>
  <c r="Q31" i="36"/>
  <c r="CK31" i="36"/>
  <c r="AA33" i="36"/>
  <c r="BE33" i="36"/>
  <c r="O33" i="36"/>
  <c r="CO32" i="36"/>
  <c r="BQ31" i="36"/>
  <c r="CO33" i="36"/>
  <c r="BW33" i="36"/>
  <c r="AM33" i="36"/>
  <c r="AY31" i="36"/>
  <c r="BT33" i="36"/>
  <c r="AV40" i="36"/>
  <c r="AJ40" i="36"/>
  <c r="AD40" i="36"/>
  <c r="BT40" i="36"/>
  <c r="BB40" i="36"/>
  <c r="AT6" i="36"/>
  <c r="CD8" i="36"/>
  <c r="AT10" i="36"/>
  <c r="CC11" i="36"/>
  <c r="AG11" i="36"/>
  <c r="AI11" i="36"/>
  <c r="BM12" i="36"/>
  <c r="AS16" i="36"/>
  <c r="AZ17" i="36"/>
  <c r="BR16" i="36"/>
  <c r="BL16" i="36"/>
  <c r="AZ18" i="36"/>
  <c r="BU21" i="36"/>
  <c r="Y22" i="36"/>
  <c r="CM22" i="36"/>
  <c r="CG22" i="36"/>
  <c r="BN26" i="36"/>
  <c r="CL26" i="36"/>
  <c r="CP29" i="36"/>
  <c r="AJ31" i="36"/>
  <c r="BB30" i="36"/>
  <c r="CR30" i="36"/>
  <c r="R29" i="36"/>
  <c r="CR31" i="36"/>
  <c r="R31" i="36"/>
  <c r="BB31" i="36"/>
  <c r="CL31" i="36"/>
  <c r="BX33" i="36"/>
  <c r="AT33" i="36"/>
  <c r="BF33" i="36"/>
  <c r="AN37" i="36"/>
  <c r="CJ37" i="36"/>
  <c r="BX37" i="36"/>
  <c r="AT36" i="36"/>
  <c r="V35" i="36"/>
  <c r="BR37" i="36"/>
  <c r="AN36" i="36"/>
  <c r="CP36" i="36"/>
  <c r="AB36" i="36"/>
  <c r="P37" i="36"/>
  <c r="V36" i="36"/>
  <c r="CD35" i="36"/>
  <c r="BF37" i="36"/>
  <c r="BL36" i="36"/>
  <c r="Q39" i="36"/>
  <c r="BA39" i="36"/>
  <c r="CQ39" i="36"/>
  <c r="CK39" i="36"/>
  <c r="AC38" i="36"/>
  <c r="BB47" i="36"/>
  <c r="CR47" i="36"/>
  <c r="CL47" i="36"/>
  <c r="R47" i="36"/>
  <c r="AJ47" i="36"/>
  <c r="CF47" i="36"/>
  <c r="X47" i="36"/>
  <c r="BT47" i="36"/>
  <c r="BN47" i="36"/>
  <c r="BH45" i="36"/>
  <c r="AV47" i="36"/>
  <c r="AU49" i="36"/>
  <c r="AI49" i="36"/>
  <c r="CK49" i="36"/>
  <c r="AC49" i="36"/>
  <c r="CE49" i="36"/>
  <c r="AU48" i="36"/>
  <c r="AI47" i="36"/>
  <c r="BY49" i="36"/>
  <c r="BS49" i="36"/>
  <c r="BM49" i="36"/>
  <c r="Q48" i="36"/>
  <c r="BY48" i="36"/>
  <c r="F73" i="36"/>
  <c r="BI5" i="36"/>
  <c r="AN5" i="36"/>
  <c r="Y8" i="36"/>
  <c r="AZ10" i="36"/>
  <c r="V11" i="36"/>
  <c r="BX11" i="36"/>
  <c r="AM11" i="36"/>
  <c r="CE11" i="36"/>
  <c r="BN12" i="36"/>
  <c r="BK15" i="36"/>
  <c r="AY16" i="36"/>
  <c r="BS17" i="36"/>
  <c r="BK17" i="36"/>
  <c r="Y20" i="36"/>
  <c r="CA20" i="36"/>
  <c r="U25" i="36"/>
  <c r="BE25" i="36"/>
  <c r="AY25" i="36"/>
  <c r="CI27" i="36"/>
  <c r="AY28" i="36"/>
  <c r="BY29" i="36"/>
  <c r="BM29" i="36"/>
  <c r="BO31" i="36"/>
  <c r="S31" i="36"/>
  <c r="BC31" i="36"/>
  <c r="AE30" i="36"/>
  <c r="CK37" i="36"/>
  <c r="BY37" i="36"/>
  <c r="AO37" i="36"/>
  <c r="BS37" i="36"/>
  <c r="AI37" i="36"/>
  <c r="W37" i="36"/>
  <c r="Q37" i="36"/>
  <c r="BG37" i="36"/>
  <c r="CR39" i="36"/>
  <c r="AV39" i="36"/>
  <c r="AD39" i="36"/>
  <c r="CL39" i="36"/>
  <c r="X39" i="36"/>
  <c r="BH48" i="36"/>
  <c r="AD48" i="36"/>
  <c r="CR48" i="36"/>
  <c r="R48" i="36"/>
  <c r="CF48" i="36"/>
  <c r="BL4" i="36"/>
  <c r="BZ18" i="36"/>
  <c r="CF33" i="36"/>
  <c r="CR33" i="36"/>
  <c r="AV33" i="36"/>
  <c r="BZ33" i="36"/>
  <c r="BN36" i="36"/>
  <c r="AV36" i="36"/>
  <c r="R34" i="36"/>
  <c r="CR36" i="36"/>
  <c r="X36" i="36"/>
  <c r="AQ39" i="36"/>
  <c r="CA39" i="36"/>
  <c r="BC37" i="36"/>
  <c r="AE37" i="36"/>
  <c r="BU37" i="36"/>
  <c r="S37" i="36"/>
  <c r="Y39" i="36"/>
  <c r="AQ38" i="36"/>
  <c r="BO37" i="36"/>
  <c r="CG38" i="36"/>
  <c r="AK38" i="36"/>
  <c r="BQ43" i="36"/>
  <c r="BK43" i="36"/>
  <c r="AS43" i="36"/>
  <c r="AG43" i="36"/>
  <c r="AA43" i="36"/>
  <c r="CC43" i="36"/>
  <c r="BY6" i="36"/>
  <c r="BG6" i="36"/>
  <c r="CP7" i="36"/>
  <c r="BG4" i="36"/>
  <c r="BU4" i="36"/>
  <c r="W5" i="36"/>
  <c r="BH5" i="36"/>
  <c r="BM6" i="36"/>
  <c r="BT9" i="36"/>
  <c r="P10" i="36"/>
  <c r="BI10" i="36"/>
  <c r="CF11" i="36"/>
  <c r="AU11" i="36"/>
  <c r="CR11" i="36"/>
  <c r="Y12" i="36"/>
  <c r="AG14" i="36"/>
  <c r="BR15" i="36"/>
  <c r="BE16" i="36"/>
  <c r="CA17" i="36"/>
  <c r="BC17" i="36"/>
  <c r="BT17" i="36"/>
  <c r="BC18" i="36"/>
  <c r="AQ18" i="36"/>
  <c r="AE18" i="36"/>
  <c r="S18" i="36"/>
  <c r="R19" i="36"/>
  <c r="Y21" i="36"/>
  <c r="CF21" i="36"/>
  <c r="BS25" i="36"/>
  <c r="BQ25" i="36"/>
  <c r="P26" i="36"/>
  <c r="CG26" i="36"/>
  <c r="AA27" i="36"/>
  <c r="AK31" i="36"/>
  <c r="V32" i="36"/>
  <c r="AY34" i="36"/>
  <c r="CO34" i="36"/>
  <c r="O34" i="36"/>
  <c r="BE34" i="36"/>
  <c r="Q35" i="36"/>
  <c r="BO36" i="36"/>
  <c r="AK36" i="36"/>
  <c r="CS36" i="36"/>
  <c r="AQ36" i="36"/>
  <c r="CA36" i="36"/>
  <c r="AY39" i="36"/>
  <c r="AP46" i="36"/>
  <c r="CA4" i="36"/>
  <c r="X5" i="36"/>
  <c r="AW8" i="36"/>
  <c r="BR9" i="36"/>
  <c r="BU9" i="36"/>
  <c r="Q10" i="36"/>
  <c r="BK10" i="36"/>
  <c r="AE11" i="36"/>
  <c r="AZ11" i="36"/>
  <c r="AC12" i="36"/>
  <c r="BU12" i="36"/>
  <c r="V15" i="36"/>
  <c r="BX15" i="36"/>
  <c r="BG16" i="36"/>
  <c r="P17" i="36"/>
  <c r="CM21" i="36"/>
  <c r="AA23" i="36"/>
  <c r="AP24" i="36"/>
  <c r="AV25" i="36"/>
  <c r="BR25" i="36"/>
  <c r="S26" i="36"/>
  <c r="AB27" i="36"/>
  <c r="CD28" i="36"/>
  <c r="AB28" i="36"/>
  <c r="BF28" i="36"/>
  <c r="X29" i="36"/>
  <c r="U30" i="36"/>
  <c r="CO30" i="36"/>
  <c r="AS30" i="36"/>
  <c r="BW30" i="36"/>
  <c r="BS30" i="36"/>
  <c r="AM31" i="36"/>
  <c r="BL32" i="36"/>
  <c r="AH34" i="36"/>
  <c r="CP34" i="36"/>
  <c r="AB34" i="36"/>
  <c r="P34" i="36"/>
  <c r="BX34" i="36"/>
  <c r="AZ34" i="36"/>
  <c r="BH37" i="36"/>
  <c r="BO38" i="36"/>
  <c r="CC42" i="36"/>
  <c r="O42" i="36"/>
  <c r="CI42" i="36"/>
  <c r="U42" i="36"/>
  <c r="BK42" i="36"/>
  <c r="AD45" i="36"/>
  <c r="BS6" i="36"/>
  <c r="AP5" i="36"/>
  <c r="Q6" i="36"/>
  <c r="CI6" i="36"/>
  <c r="AE7" i="36"/>
  <c r="BB8" i="36"/>
  <c r="CL9" i="36"/>
  <c r="R10" i="36"/>
  <c r="BL10" i="36"/>
  <c r="BA11" i="36"/>
  <c r="AK12" i="36"/>
  <c r="CG12" i="36"/>
  <c r="AG15" i="36"/>
  <c r="BQ16" i="36"/>
  <c r="BW17" i="36"/>
  <c r="BX18" i="36"/>
  <c r="W19" i="36"/>
  <c r="AE21" i="36"/>
  <c r="CO22" i="36"/>
  <c r="O24" i="36"/>
  <c r="AY24" i="36"/>
  <c r="AS24" i="36"/>
  <c r="Y25" i="36"/>
  <c r="CI25" i="36"/>
  <c r="V26" i="36"/>
  <c r="CJ26" i="36"/>
  <c r="AN27" i="36"/>
  <c r="AU28" i="36"/>
  <c r="BL28" i="36"/>
  <c r="AB29" i="36"/>
  <c r="P30" i="36"/>
  <c r="CP30" i="36"/>
  <c r="AZ30" i="36"/>
  <c r="BT30" i="36"/>
  <c r="AV31" i="36"/>
  <c r="BT32" i="36"/>
  <c r="BH32" i="36"/>
  <c r="BB32" i="36"/>
  <c r="BR32" i="36"/>
  <c r="AD33" i="36"/>
  <c r="AP37" i="36"/>
  <c r="BS38" i="36"/>
  <c r="BN39" i="36"/>
  <c r="BF42" i="36"/>
  <c r="AH42" i="36"/>
  <c r="CJ41" i="36"/>
  <c r="BL42" i="36"/>
  <c r="BH42" i="36"/>
  <c r="AJ42" i="36"/>
  <c r="CL42" i="36"/>
  <c r="AD43" i="36"/>
  <c r="CL43" i="36"/>
  <c r="AP47" i="36"/>
  <c r="CG4" i="36"/>
  <c r="AQ5" i="36"/>
  <c r="CJ6" i="36"/>
  <c r="AH7" i="36"/>
  <c r="CE8" i="36"/>
  <c r="BE8" i="36"/>
  <c r="CM9" i="36"/>
  <c r="S10" i="36"/>
  <c r="BX10" i="36"/>
  <c r="BB11" i="36"/>
  <c r="CP12" i="36"/>
  <c r="AN12" i="36"/>
  <c r="CI12" i="36"/>
  <c r="P16" i="36"/>
  <c r="CC16" i="36"/>
  <c r="Y17" i="36"/>
  <c r="CG17" i="36"/>
  <c r="AI19" i="36"/>
  <c r="BX20" i="36"/>
  <c r="BL20" i="36"/>
  <c r="AW20" i="36"/>
  <c r="CS21" i="36"/>
  <c r="V24" i="36"/>
  <c r="BE24" i="36"/>
  <c r="CJ25" i="36"/>
  <c r="BH28" i="36"/>
  <c r="AJ27" i="36"/>
  <c r="R28" i="36"/>
  <c r="BW28" i="36"/>
  <c r="AD29" i="36"/>
  <c r="BU30" i="36"/>
  <c r="AW31" i="36"/>
  <c r="AQ32" i="36"/>
  <c r="CS32" i="36"/>
  <c r="S32" i="36"/>
  <c r="AW32" i="36"/>
  <c r="CA32" i="36"/>
  <c r="AK32" i="36"/>
  <c r="BU32" i="36"/>
  <c r="AN35" i="36"/>
  <c r="AZ36" i="36"/>
  <c r="AU37" i="36"/>
  <c r="BO39" i="36"/>
  <c r="AS41" i="36"/>
  <c r="CI40" i="36"/>
  <c r="CO39" i="36"/>
  <c r="CI41" i="36"/>
  <c r="O40" i="36"/>
  <c r="BW39" i="36"/>
  <c r="CQ41" i="36"/>
  <c r="AO42" i="36"/>
  <c r="CE41" i="36"/>
  <c r="Q40" i="36"/>
  <c r="AU41" i="36"/>
  <c r="AO41" i="36"/>
  <c r="AC40" i="36"/>
  <c r="CK42" i="36"/>
  <c r="W42" i="36"/>
  <c r="CE40" i="36"/>
  <c r="W40" i="36"/>
  <c r="BY42" i="36"/>
  <c r="Q42" i="36"/>
  <c r="BM42" i="36"/>
  <c r="W41" i="36"/>
  <c r="BS41" i="36"/>
  <c r="Q41" i="36"/>
  <c r="BS40" i="36"/>
  <c r="AV48" i="36"/>
  <c r="V4" i="36"/>
  <c r="CM4" i="36"/>
  <c r="W6" i="36"/>
  <c r="CK6" i="36"/>
  <c r="X8" i="36"/>
  <c r="AJ8" i="36"/>
  <c r="CA9" i="36"/>
  <c r="AQ9" i="36"/>
  <c r="CR9" i="36"/>
  <c r="V10" i="36"/>
  <c r="Q11" i="36"/>
  <c r="BC11" i="36"/>
  <c r="CJ12" i="36"/>
  <c r="AC13" i="36"/>
  <c r="U15" i="36"/>
  <c r="CC15" i="36"/>
  <c r="V16" i="36"/>
  <c r="CD16" i="36"/>
  <c r="AB17" i="36"/>
  <c r="CJ17" i="36"/>
  <c r="AK19" i="36"/>
  <c r="BY20" i="36"/>
  <c r="W20" i="36"/>
  <c r="BA20" i="36"/>
  <c r="AZ20" i="36"/>
  <c r="BY24" i="36"/>
  <c r="BG24" i="36"/>
  <c r="BQ24" i="36"/>
  <c r="P25" i="36"/>
  <c r="CP25" i="36"/>
  <c r="AJ26" i="36"/>
  <c r="AM27" i="36"/>
  <c r="BC27" i="36"/>
  <c r="BU28" i="36"/>
  <c r="BO28" i="36"/>
  <c r="BX28" i="36"/>
  <c r="AP29" i="36"/>
  <c r="BY30" i="36"/>
  <c r="BA31" i="36"/>
  <c r="AH33" i="36"/>
  <c r="BK35" i="36"/>
  <c r="BC36" i="36"/>
  <c r="AZ37" i="36"/>
  <c r="AV43" i="36"/>
  <c r="BA48" i="36"/>
  <c r="CG6" i="36"/>
  <c r="S6" i="36"/>
  <c r="AN4" i="36"/>
  <c r="CD5" i="36"/>
  <c r="AB6" i="36"/>
  <c r="CQ6" i="36"/>
  <c r="AZ7" i="36"/>
  <c r="CG8" i="36"/>
  <c r="BO8" i="36"/>
  <c r="S9" i="36"/>
  <c r="W10" i="36"/>
  <c r="CG10" i="36"/>
  <c r="R11" i="36"/>
  <c r="BK11" i="36"/>
  <c r="X12" i="36"/>
  <c r="AQ12" i="36"/>
  <c r="CP15" i="36"/>
  <c r="BL15" i="36"/>
  <c r="CD15" i="36"/>
  <c r="AT15" i="36"/>
  <c r="AM15" i="36"/>
  <c r="AA16" i="36"/>
  <c r="CO16" i="36"/>
  <c r="AD17" i="36"/>
  <c r="AD18" i="36"/>
  <c r="CQ18" i="36"/>
  <c r="BC20" i="36"/>
  <c r="BW23" i="36"/>
  <c r="CC23" i="36"/>
  <c r="BK21" i="36"/>
  <c r="CF24" i="36"/>
  <c r="AA25" i="36"/>
  <c r="AK26" i="36"/>
  <c r="BR27" i="36"/>
  <c r="CD27" i="36"/>
  <c r="BE27" i="36"/>
  <c r="P28" i="36"/>
  <c r="AQ29" i="36"/>
  <c r="BI30" i="36"/>
  <c r="BU31" i="36"/>
  <c r="BZ32" i="36"/>
  <c r="AN33" i="36"/>
  <c r="AD34" i="36"/>
  <c r="BF36" i="36"/>
  <c r="CL37" i="36"/>
  <c r="CS9" i="36"/>
  <c r="CC5" i="36"/>
  <c r="CE5" i="36"/>
  <c r="AC6" i="36"/>
  <c r="BZ8" i="36"/>
  <c r="AJ10" i="36"/>
  <c r="U11" i="36"/>
  <c r="BM11" i="36"/>
  <c r="AW12" i="36"/>
  <c r="AB16" i="36"/>
  <c r="CP16" i="36"/>
  <c r="AE17" i="36"/>
  <c r="CS17" i="36"/>
  <c r="AO19" i="36"/>
  <c r="CG20" i="36"/>
  <c r="BG20" i="36"/>
  <c r="AC21" i="36"/>
  <c r="BC21" i="36"/>
  <c r="BX21" i="36"/>
  <c r="AZ22" i="36"/>
  <c r="AB23" i="36"/>
  <c r="BL23" i="36"/>
  <c r="V23" i="36"/>
  <c r="BF23" i="36"/>
  <c r="CI24" i="36"/>
  <c r="AE25" i="36"/>
  <c r="BS27" i="36"/>
  <c r="BA27" i="36"/>
  <c r="AU26" i="36"/>
  <c r="AI27" i="36"/>
  <c r="BF27" i="36"/>
  <c r="Q28" i="36"/>
  <c r="CP28" i="36"/>
  <c r="AT29" i="36"/>
  <c r="R30" i="36"/>
  <c r="BW31" i="36"/>
  <c r="O32" i="36"/>
  <c r="CR32" i="36"/>
  <c r="BX35" i="36"/>
  <c r="CM37" i="36"/>
  <c r="S38" i="36"/>
  <c r="BR38" i="36"/>
  <c r="CJ38" i="36"/>
  <c r="AH40" i="36"/>
  <c r="AZ38" i="36"/>
  <c r="AT39" i="36"/>
  <c r="AH39" i="36"/>
  <c r="AT38" i="36"/>
  <c r="CD40" i="36"/>
  <c r="P40" i="36"/>
  <c r="CJ39" i="36"/>
  <c r="CD38" i="36"/>
  <c r="AJ41" i="36"/>
  <c r="BB41" i="36"/>
  <c r="R41" i="36"/>
  <c r="CL41" i="36"/>
  <c r="AP41" i="36"/>
  <c r="X41" i="36"/>
  <c r="CF5" i="36"/>
  <c r="AI6" i="36"/>
  <c r="AM7" i="36"/>
  <c r="BQ7" i="36"/>
  <c r="CA8" i="36"/>
  <c r="Y9" i="36"/>
  <c r="AS10" i="36"/>
  <c r="AK10" i="36"/>
  <c r="CL10" i="36"/>
  <c r="W11" i="36"/>
  <c r="BC12" i="36"/>
  <c r="AB13" i="36"/>
  <c r="CJ14" i="36"/>
  <c r="BL14" i="36"/>
  <c r="AI16" i="36"/>
  <c r="AP17" i="36"/>
  <c r="AI18" i="36"/>
  <c r="AU19" i="36"/>
  <c r="BO20" i="36"/>
  <c r="BZ21" i="36"/>
  <c r="BH21" i="36"/>
  <c r="BE21" i="36"/>
  <c r="AT23" i="36"/>
  <c r="R24" i="36"/>
  <c r="AG25" i="36"/>
  <c r="BF26" i="36"/>
  <c r="AN26" i="36"/>
  <c r="BG26" i="36"/>
  <c r="BH27" i="36"/>
  <c r="AD28" i="36"/>
  <c r="AU29" i="36"/>
  <c r="V30" i="36"/>
  <c r="BX30" i="36"/>
  <c r="BY31" i="36"/>
  <c r="AE32" i="36"/>
  <c r="BN33" i="36"/>
  <c r="AI34" i="36"/>
  <c r="BY40" i="36"/>
  <c r="BS46" i="36"/>
  <c r="BM46" i="36"/>
  <c r="AC46" i="36"/>
  <c r="CK46" i="36"/>
  <c r="AC45" i="36"/>
  <c r="BS45" i="36"/>
  <c r="AU46" i="36"/>
  <c r="BR47" i="36"/>
  <c r="AH47" i="36"/>
  <c r="BF47" i="36"/>
  <c r="CD47" i="36"/>
  <c r="BW51" i="36"/>
  <c r="U51" i="36"/>
  <c r="BK51" i="36"/>
  <c r="AS50" i="36"/>
  <c r="CO51" i="36"/>
  <c r="AG51" i="36"/>
  <c r="CC51" i="36"/>
  <c r="BE51" i="36"/>
  <c r="AM51" i="36"/>
  <c r="AY50" i="36"/>
  <c r="AA51" i="36"/>
  <c r="BK49" i="36"/>
  <c r="CQ43" i="36"/>
  <c r="AI43" i="36"/>
  <c r="CE43" i="36"/>
  <c r="BM43" i="36"/>
  <c r="W43" i="36"/>
  <c r="BG43" i="36"/>
  <c r="CI45" i="36"/>
  <c r="AG45" i="36"/>
  <c r="AS45" i="36"/>
  <c r="CP46" i="36"/>
  <c r="BA47" i="36"/>
  <c r="AJ48" i="36"/>
  <c r="AQ49" i="36"/>
  <c r="CS49" i="36"/>
  <c r="S49" i="36"/>
  <c r="CJ53" i="36"/>
  <c r="AB52" i="36"/>
  <c r="Y55" i="36"/>
  <c r="BC55" i="36"/>
  <c r="AQ55" i="36"/>
  <c r="CA53" i="36"/>
  <c r="AK48" i="36"/>
  <c r="CM48" i="36"/>
  <c r="BY50" i="36"/>
  <c r="BA50" i="36"/>
  <c r="AI50" i="36"/>
  <c r="CK33" i="36"/>
  <c r="BA33" i="36"/>
  <c r="Q33" i="36"/>
  <c r="CR34" i="36"/>
  <c r="AJ35" i="36"/>
  <c r="CA41" i="36"/>
  <c r="CG41" i="36"/>
  <c r="BO41" i="36"/>
  <c r="S42" i="36"/>
  <c r="AE43" i="36"/>
  <c r="Y43" i="36"/>
  <c r="CK45" i="36"/>
  <c r="BN45" i="36"/>
  <c r="R45" i="36"/>
  <c r="BH46" i="36"/>
  <c r="BB45" i="36"/>
  <c r="CL46" i="36"/>
  <c r="AV46" i="36"/>
  <c r="BF46" i="36"/>
  <c r="BO47" i="36"/>
  <c r="S47" i="36"/>
  <c r="AD53" i="36"/>
  <c r="S54" i="36"/>
  <c r="AW35" i="36"/>
  <c r="BC35" i="36"/>
  <c r="BB44" i="36"/>
  <c r="BQ45" i="36"/>
  <c r="AE46" i="36"/>
  <c r="AW46" i="36"/>
  <c r="CA48" i="36"/>
  <c r="AE49" i="36"/>
  <c r="BI50" i="36"/>
  <c r="BU50" i="36"/>
  <c r="S50" i="36"/>
  <c r="CR52" i="36"/>
  <c r="AP52" i="36"/>
  <c r="AI54" i="36"/>
  <c r="AU56" i="36"/>
  <c r="BC57" i="36"/>
  <c r="AJ17" i="36"/>
  <c r="AV17" i="36"/>
  <c r="CR17" i="36"/>
  <c r="AW19" i="36"/>
  <c r="BI19" i="36"/>
  <c r="BA25" i="36"/>
  <c r="AV29" i="36"/>
  <c r="AQ30" i="36"/>
  <c r="CM30" i="36"/>
  <c r="P32" i="36"/>
  <c r="AT32" i="36"/>
  <c r="CA33" i="36"/>
  <c r="AO33" i="36"/>
  <c r="BH34" i="36"/>
  <c r="CF35" i="36"/>
  <c r="BU41" i="36"/>
  <c r="CS45" i="36"/>
  <c r="BT46" i="36"/>
  <c r="Q50" i="36"/>
  <c r="P53" i="36"/>
  <c r="AK54" i="36"/>
  <c r="P56" i="36"/>
  <c r="BX55" i="36"/>
  <c r="AH55" i="36"/>
  <c r="BR56" i="36"/>
  <c r="AB56" i="36"/>
  <c r="BF55" i="36"/>
  <c r="CJ56" i="36"/>
  <c r="AZ56" i="36"/>
  <c r="CP55" i="36"/>
  <c r="BF54" i="36"/>
  <c r="BU56" i="36"/>
  <c r="AK56" i="36"/>
  <c r="CA58" i="36"/>
  <c r="BO56" i="36"/>
  <c r="AE57" i="36"/>
  <c r="CG56" i="36"/>
  <c r="CA29" i="36"/>
  <c r="AW29" i="36"/>
  <c r="BZ30" i="36"/>
  <c r="Q32" i="36"/>
  <c r="CD32" i="36"/>
  <c r="AU33" i="36"/>
  <c r="CM33" i="36"/>
  <c r="BU34" i="36"/>
  <c r="R35" i="36"/>
  <c r="CG35" i="36"/>
  <c r="CQ38" i="36"/>
  <c r="AI38" i="36"/>
  <c r="CK38" i="36"/>
  <c r="BA38" i="36"/>
  <c r="CA40" i="36"/>
  <c r="AG44" i="36"/>
  <c r="U44" i="36"/>
  <c r="BK44" i="36"/>
  <c r="BT45" i="36"/>
  <c r="R46" i="36"/>
  <c r="BX46" i="36"/>
  <c r="CG48" i="36"/>
  <c r="P52" i="36"/>
  <c r="AV53" i="36"/>
  <c r="BM56" i="36"/>
  <c r="AE58" i="36"/>
  <c r="AU22" i="36"/>
  <c r="AE26" i="36"/>
  <c r="AZ32" i="36"/>
  <c r="CJ32" i="36"/>
  <c r="S35" i="36"/>
  <c r="CM35" i="36"/>
  <c r="CF38" i="36"/>
  <c r="BN38" i="36"/>
  <c r="CL38" i="36"/>
  <c r="Y41" i="36"/>
  <c r="CA42" i="36"/>
  <c r="BR44" i="36"/>
  <c r="O45" i="36"/>
  <c r="CC45" i="36"/>
  <c r="BZ46" i="36"/>
  <c r="CE50" i="36"/>
  <c r="AW53" i="36"/>
  <c r="BU54" i="36"/>
  <c r="AO55" i="36"/>
  <c r="AM32" i="36"/>
  <c r="BA32" i="36"/>
  <c r="CK32" i="36"/>
  <c r="BC33" i="36"/>
  <c r="CQ33" i="36"/>
  <c r="BZ34" i="36"/>
  <c r="AE41" i="36"/>
  <c r="CM41" i="36"/>
  <c r="CE44" i="36"/>
  <c r="BY44" i="36"/>
  <c r="X45" i="36"/>
  <c r="CF45" i="36"/>
  <c r="AD46" i="36"/>
  <c r="CF46" i="36"/>
  <c r="AQ48" i="36"/>
  <c r="CK50" i="36"/>
  <c r="X52" i="36"/>
  <c r="BL53" i="36"/>
  <c r="CE56" i="36"/>
  <c r="BX32" i="36"/>
  <c r="CP32" i="36"/>
  <c r="AB32" i="36"/>
  <c r="AA36" i="36"/>
  <c r="AS36" i="36"/>
  <c r="CS41" i="36"/>
  <c r="AJ44" i="36"/>
  <c r="BZ44" i="36"/>
  <c r="BN44" i="36"/>
  <c r="CC44" i="36"/>
  <c r="AA45" i="36"/>
  <c r="CL45" i="36"/>
  <c r="CA49" i="36"/>
  <c r="CQ50" i="36"/>
  <c r="AN52" i="36"/>
  <c r="CG53" i="36"/>
  <c r="AM55" i="36"/>
  <c r="BK55" i="36"/>
  <c r="AG55" i="36"/>
  <c r="BE55" i="36"/>
  <c r="O55" i="36"/>
  <c r="AY55" i="36"/>
  <c r="BI57" i="36"/>
  <c r="AQ60" i="36"/>
  <c r="CG61" i="36"/>
  <c r="CA61" i="36"/>
  <c r="BC61" i="36"/>
  <c r="AW61" i="36"/>
  <c r="AQ61" i="36"/>
  <c r="AK61" i="36"/>
  <c r="BX16" i="36"/>
  <c r="CJ16" i="36"/>
  <c r="X17" i="36"/>
  <c r="CK18" i="36"/>
  <c r="AG21" i="36"/>
  <c r="Y29" i="36"/>
  <c r="AC32" i="36"/>
  <c r="BF32" i="36"/>
  <c r="CS33" i="36"/>
  <c r="AK35" i="36"/>
  <c r="BX36" i="36"/>
  <c r="CD36" i="36"/>
  <c r="AH36" i="36"/>
  <c r="CC39" i="36"/>
  <c r="AG39" i="36"/>
  <c r="BQ39" i="36"/>
  <c r="AA39" i="36"/>
  <c r="BE39" i="36"/>
  <c r="CC40" i="36"/>
  <c r="U40" i="36"/>
  <c r="BK40" i="36"/>
  <c r="AU43" i="36"/>
  <c r="CF44" i="36"/>
  <c r="CR45" i="36"/>
  <c r="AJ46" i="36"/>
  <c r="AM48" i="36"/>
  <c r="BK48" i="36"/>
  <c r="U47" i="36"/>
  <c r="CP49" i="36"/>
  <c r="BH52" i="36"/>
  <c r="BI55" i="36"/>
  <c r="CS56" i="36"/>
  <c r="CM61" i="36"/>
  <c r="AB57" i="36"/>
  <c r="AT58" i="36"/>
  <c r="BY64" i="36"/>
  <c r="AA67" i="36"/>
  <c r="BE67" i="36"/>
  <c r="BO59" i="36"/>
  <c r="M62" i="36"/>
  <c r="AS64" i="36"/>
  <c r="CE64" i="36"/>
  <c r="Y66" i="36"/>
  <c r="AY66" i="36"/>
  <c r="BY66" i="36"/>
  <c r="CM67" i="36"/>
  <c r="AA69" i="36"/>
  <c r="BH70" i="36"/>
  <c r="BF58" i="36"/>
  <c r="AA66" i="36"/>
  <c r="BQ69" i="36"/>
  <c r="AM70" i="36"/>
  <c r="BK70" i="36"/>
  <c r="CI71" i="36"/>
  <c r="AA38" i="36"/>
  <c r="AB41" i="36"/>
  <c r="AV42" i="36"/>
  <c r="CF42" i="36"/>
  <c r="W48" i="36"/>
  <c r="BB48" i="36"/>
  <c r="CL48" i="36"/>
  <c r="AO51" i="36"/>
  <c r="Y56" i="36"/>
  <c r="AH57" i="36"/>
  <c r="BL58" i="36"/>
  <c r="AH59" i="36"/>
  <c r="R62" i="36"/>
  <c r="L64" i="36"/>
  <c r="AV64" i="36"/>
  <c r="CI64" i="36"/>
  <c r="I66" i="36"/>
  <c r="BA66" i="36"/>
  <c r="CA66" i="36"/>
  <c r="BK67" i="36"/>
  <c r="CS67" i="36"/>
  <c r="BQ70" i="36"/>
  <c r="W33" i="36"/>
  <c r="BT37" i="36"/>
  <c r="BX38" i="36"/>
  <c r="AB38" i="36"/>
  <c r="BE38" i="36"/>
  <c r="BM40" i="36"/>
  <c r="BC42" i="36"/>
  <c r="AP42" i="36"/>
  <c r="AJ45" i="36"/>
  <c r="AP45" i="36"/>
  <c r="AC48" i="36"/>
  <c r="BG48" i="36"/>
  <c r="AU51" i="36"/>
  <c r="BR52" i="36"/>
  <c r="BF52" i="36"/>
  <c r="CM54" i="36"/>
  <c r="X55" i="36"/>
  <c r="CO57" i="36"/>
  <c r="BX58" i="36"/>
  <c r="BK63" i="36"/>
  <c r="O64" i="36"/>
  <c r="BB64" i="36"/>
  <c r="CL64" i="36"/>
  <c r="BM65" i="36"/>
  <c r="AC66" i="36"/>
  <c r="BB66" i="36"/>
  <c r="CC66" i="36"/>
  <c r="L67" i="36"/>
  <c r="AM67" i="36"/>
  <c r="BO67" i="36"/>
  <c r="AQ68" i="36"/>
  <c r="CC69" i="36"/>
  <c r="K70" i="36"/>
  <c r="AO70" i="36"/>
  <c r="BA51" i="36"/>
  <c r="BG52" i="36"/>
  <c r="CO56" i="36"/>
  <c r="BL57" i="36"/>
  <c r="AS57" i="36"/>
  <c r="I63" i="36"/>
  <c r="R64" i="36"/>
  <c r="BE64" i="36"/>
  <c r="CR64" i="36"/>
  <c r="K66" i="36"/>
  <c r="BE66" i="36"/>
  <c r="M67" i="36"/>
  <c r="BQ67" i="36"/>
  <c r="BI69" i="36"/>
  <c r="AM69" i="36"/>
  <c r="L70" i="36"/>
  <c r="AP70" i="36"/>
  <c r="BT70" i="36"/>
  <c r="O71" i="36"/>
  <c r="CC63" i="36"/>
  <c r="X64" i="36"/>
  <c r="O66" i="36"/>
  <c r="AI66" i="36"/>
  <c r="CI66" i="36"/>
  <c r="O67" i="36"/>
  <c r="AP67" i="36"/>
  <c r="BH68" i="36"/>
  <c r="I69" i="36"/>
  <c r="CI69" i="36"/>
  <c r="O70" i="36"/>
  <c r="AS70" i="36"/>
  <c r="AZ41" i="36"/>
  <c r="BW47" i="36"/>
  <c r="AA47" i="36"/>
  <c r="AT48" i="36"/>
  <c r="CP52" i="36"/>
  <c r="Q53" i="36"/>
  <c r="AE56" i="36"/>
  <c r="CP58" i="36"/>
  <c r="U63" i="36"/>
  <c r="AA64" i="36"/>
  <c r="BH64" i="36"/>
  <c r="AJ66" i="36"/>
  <c r="BK66" i="36"/>
  <c r="CM66" i="36"/>
  <c r="AQ67" i="36"/>
  <c r="BT67" i="36"/>
  <c r="CM69" i="36"/>
  <c r="CE70" i="36"/>
  <c r="R71" i="36"/>
  <c r="AI48" i="36"/>
  <c r="BM48" i="36"/>
  <c r="O49" i="36"/>
  <c r="CQ52" i="36"/>
  <c r="BO57" i="36"/>
  <c r="AQ62" i="36"/>
  <c r="AD64" i="36"/>
  <c r="BK64" i="36"/>
  <c r="S66" i="36"/>
  <c r="AK66" i="36"/>
  <c r="CO66" i="36"/>
  <c r="R67" i="36"/>
  <c r="AS67" i="36"/>
  <c r="CG68" i="36"/>
  <c r="O69" i="36"/>
  <c r="AW69" i="36"/>
  <c r="CO69" i="36"/>
  <c r="X70" i="36"/>
  <c r="AV70" i="36"/>
  <c r="CF70" i="36"/>
  <c r="AC71" i="36"/>
  <c r="BL39" i="36"/>
  <c r="AE40" i="36"/>
  <c r="AT43" i="36"/>
  <c r="CO46" i="36"/>
  <c r="BZ48" i="36"/>
  <c r="BN48" i="36"/>
  <c r="CI50" i="36"/>
  <c r="AE53" i="36"/>
  <c r="BT55" i="36"/>
  <c r="BZ55" i="36"/>
  <c r="AS56" i="36"/>
  <c r="BF57" i="36"/>
  <c r="AG64" i="36"/>
  <c r="BQ64" i="36"/>
  <c r="U66" i="36"/>
  <c r="AM66" i="36"/>
  <c r="S67" i="36"/>
  <c r="AV67" i="36"/>
  <c r="CF67" i="36"/>
  <c r="R68" i="36"/>
  <c r="BU68" i="36"/>
  <c r="AY69" i="36"/>
  <c r="AA70" i="36"/>
  <c r="BA70" i="36"/>
  <c r="CI70" i="36"/>
  <c r="AD71" i="36"/>
  <c r="BQ66" i="36"/>
  <c r="Q5" i="36"/>
  <c r="BG5" i="36"/>
  <c r="BQ6" i="36"/>
  <c r="AM6" i="36"/>
  <c r="BW6" i="36"/>
  <c r="AA6" i="36"/>
  <c r="AP6" i="36"/>
  <c r="BK6" i="36"/>
  <c r="CF6" i="36"/>
  <c r="BT7" i="36"/>
  <c r="AP7" i="36"/>
  <c r="AD7" i="36"/>
  <c r="BN7" i="36"/>
  <c r="AV7" i="36"/>
  <c r="CL7" i="36"/>
  <c r="AB8" i="36"/>
  <c r="AZ8" i="36"/>
  <c r="CF12" i="36"/>
  <c r="AA14" i="36"/>
  <c r="BQ14" i="36"/>
  <c r="AM14" i="36"/>
  <c r="AY14" i="36"/>
  <c r="CC14" i="36"/>
  <c r="CI14" i="36"/>
  <c r="BK14" i="36"/>
  <c r="BE14" i="36"/>
  <c r="Y16" i="36"/>
  <c r="B61" i="36"/>
  <c r="AY5" i="36"/>
  <c r="CO5" i="36"/>
  <c r="U5" i="36"/>
  <c r="BQ5" i="36"/>
  <c r="AG5" i="36"/>
  <c r="AN6" i="36"/>
  <c r="CD6" i="36"/>
  <c r="BF6" i="36"/>
  <c r="V6" i="36"/>
  <c r="CP6" i="36"/>
  <c r="BL6" i="36"/>
  <c r="AQ7" i="36"/>
  <c r="CG7" i="36"/>
  <c r="CS7" i="36"/>
  <c r="CG5" i="36"/>
  <c r="AW7" i="36"/>
  <c r="AK5" i="36"/>
  <c r="BR7" i="36"/>
  <c r="CM7" i="36"/>
  <c r="CC9" i="36"/>
  <c r="BK8" i="36"/>
  <c r="AY9" i="36"/>
  <c r="CO9" i="36"/>
  <c r="U9" i="36"/>
  <c r="CI9" i="36"/>
  <c r="BQ9" i="36"/>
  <c r="CO8" i="36"/>
  <c r="O8" i="36"/>
  <c r="AS9" i="36"/>
  <c r="BU11" i="36"/>
  <c r="AQ11" i="36"/>
  <c r="CG11" i="36"/>
  <c r="CS11" i="36"/>
  <c r="BA13" i="36"/>
  <c r="BR14" i="36"/>
  <c r="AN14" i="36"/>
  <c r="CD14" i="36"/>
  <c r="CP14" i="36"/>
  <c r="V14" i="36"/>
  <c r="P14" i="36"/>
  <c r="BF14" i="36"/>
  <c r="D61" i="36"/>
  <c r="K59" i="36" s="1"/>
  <c r="CK4" i="36"/>
  <c r="Q4" i="36"/>
  <c r="BM4" i="36"/>
  <c r="AC4" i="36"/>
  <c r="W4" i="36"/>
  <c r="CE4" i="36"/>
  <c r="AZ9" i="36"/>
  <c r="AH8" i="36"/>
  <c r="CP9" i="36"/>
  <c r="V9" i="36"/>
  <c r="BL9" i="36"/>
  <c r="AT8" i="36"/>
  <c r="AT9" i="36"/>
  <c r="AO14" i="36"/>
  <c r="BA14" i="36"/>
  <c r="BG14" i="36"/>
  <c r="AI14" i="36"/>
  <c r="AV16" i="36"/>
  <c r="CL16" i="36"/>
  <c r="R16" i="36"/>
  <c r="BH16" i="36"/>
  <c r="BT16" i="36"/>
  <c r="CR16" i="36"/>
  <c r="AD16" i="36"/>
  <c r="CF16" i="36"/>
  <c r="AJ16" i="36"/>
  <c r="CQ9" i="36"/>
  <c r="W9" i="36"/>
  <c r="BM9" i="36"/>
  <c r="AI9" i="36"/>
  <c r="AU9" i="36"/>
  <c r="AC9" i="36"/>
  <c r="CK9" i="36"/>
  <c r="BS9" i="36"/>
  <c r="BA9" i="36"/>
  <c r="CM16" i="36"/>
  <c r="S16" i="36"/>
  <c r="BI16" i="36"/>
  <c r="AE16" i="36"/>
  <c r="AQ16" i="36"/>
  <c r="BU16" i="36"/>
  <c r="CA16" i="36"/>
  <c r="BC16" i="36"/>
  <c r="AV20" i="36"/>
  <c r="CL20" i="36"/>
  <c r="R20" i="36"/>
  <c r="BH20" i="36"/>
  <c r="BT20" i="36"/>
  <c r="BZ19" i="36"/>
  <c r="CL18" i="36"/>
  <c r="AJ20" i="36"/>
  <c r="BZ20" i="36"/>
  <c r="BB20" i="36"/>
  <c r="AP18" i="36"/>
  <c r="R18" i="36"/>
  <c r="CR20" i="36"/>
  <c r="AD20" i="36"/>
  <c r="BH18" i="36"/>
  <c r="X20" i="36"/>
  <c r="BN20" i="36"/>
  <c r="AP20" i="36"/>
  <c r="CF20" i="36"/>
  <c r="E60" i="36"/>
  <c r="CL4" i="36"/>
  <c r="R4" i="36"/>
  <c r="BH4" i="36"/>
  <c r="AV4" i="36"/>
  <c r="CF4" i="36"/>
  <c r="X4" i="36"/>
  <c r="D62" i="36"/>
  <c r="BM5" i="36"/>
  <c r="AI5" i="36"/>
  <c r="BS5" i="36"/>
  <c r="BB6" i="36"/>
  <c r="CR6" i="36"/>
  <c r="X6" i="36"/>
  <c r="BH6" i="36"/>
  <c r="BB5" i="36"/>
  <c r="R5" i="36"/>
  <c r="BN6" i="36"/>
  <c r="F72" i="36"/>
  <c r="BI4" i="36"/>
  <c r="AE4" i="36"/>
  <c r="BO4" i="36"/>
  <c r="Y4" i="36"/>
  <c r="AQ4" i="36"/>
  <c r="BN4" i="36"/>
  <c r="Y5" i="36"/>
  <c r="AS5" i="36"/>
  <c r="BN5" i="36"/>
  <c r="CI5" i="36"/>
  <c r="AV6" i="36"/>
  <c r="BR6" i="36"/>
  <c r="AI7" i="36"/>
  <c r="BB7" i="36"/>
  <c r="BX7" i="36"/>
  <c r="CQ7" i="36"/>
  <c r="AM8" i="36"/>
  <c r="BG8" i="36"/>
  <c r="AB9" i="36"/>
  <c r="BB9" i="36"/>
  <c r="BW9" i="36"/>
  <c r="U10" i="36"/>
  <c r="BN10" i="36"/>
  <c r="CM10" i="36"/>
  <c r="AJ11" i="36"/>
  <c r="BH11" i="36"/>
  <c r="BX12" i="36"/>
  <c r="AS12" i="36"/>
  <c r="BQ12" i="36"/>
  <c r="CO12" i="36"/>
  <c r="AH13" i="36"/>
  <c r="BG13" i="36"/>
  <c r="AH14" i="36"/>
  <c r="CO14" i="36"/>
  <c r="AK16" i="36"/>
  <c r="BN16" i="36"/>
  <c r="CS16" i="36"/>
  <c r="BN19" i="36"/>
  <c r="CJ4" i="36"/>
  <c r="AA5" i="36"/>
  <c r="AT5" i="36"/>
  <c r="BO5" i="36"/>
  <c r="CK5" i="36"/>
  <c r="AD6" i="36"/>
  <c r="AW6" i="36"/>
  <c r="CL6" i="36"/>
  <c r="Q7" i="36"/>
  <c r="AJ7" i="36"/>
  <c r="BC7" i="36"/>
  <c r="BY7" i="36"/>
  <c r="CR7" i="36"/>
  <c r="P8" i="36"/>
  <c r="AN8" i="36"/>
  <c r="BL8" i="36"/>
  <c r="BC9" i="36"/>
  <c r="BX9" i="36"/>
  <c r="AA10" i="36"/>
  <c r="BQ10" i="36"/>
  <c r="AM10" i="36"/>
  <c r="CI10" i="36"/>
  <c r="BT10" i="36"/>
  <c r="CO10" i="36"/>
  <c r="AK11" i="36"/>
  <c r="BI11" i="36"/>
  <c r="AN13" i="36"/>
  <c r="BO16" i="36"/>
  <c r="AB4" i="36"/>
  <c r="BR4" i="36"/>
  <c r="AB5" i="36"/>
  <c r="AU5" i="36"/>
  <c r="BR5" i="36"/>
  <c r="CL5" i="36"/>
  <c r="AE6" i="36"/>
  <c r="AY6" i="36"/>
  <c r="BT6" i="36"/>
  <c r="CO6" i="36"/>
  <c r="R7" i="36"/>
  <c r="AK7" i="36"/>
  <c r="BG7" i="36"/>
  <c r="BZ7" i="36"/>
  <c r="U8" i="36"/>
  <c r="AO8" i="36"/>
  <c r="BM8" i="36"/>
  <c r="AG9" i="36"/>
  <c r="BE9" i="36"/>
  <c r="BY9" i="36"/>
  <c r="BR10" i="36"/>
  <c r="AN10" i="36"/>
  <c r="CD10" i="36"/>
  <c r="AV10" i="36"/>
  <c r="BU10" i="36"/>
  <c r="CP10" i="36"/>
  <c r="AV12" i="36"/>
  <c r="CL12" i="36"/>
  <c r="R12" i="36"/>
  <c r="BH12" i="36"/>
  <c r="CR12" i="36"/>
  <c r="BZ12" i="36"/>
  <c r="AA12" i="36"/>
  <c r="AY12" i="36"/>
  <c r="BS12" i="36"/>
  <c r="CQ12" i="36"/>
  <c r="P13" i="36"/>
  <c r="AO13" i="36"/>
  <c r="CI13" i="36"/>
  <c r="AS14" i="36"/>
  <c r="CC17" i="36"/>
  <c r="BK16" i="36"/>
  <c r="AY17" i="36"/>
  <c r="CO17" i="36"/>
  <c r="U17" i="36"/>
  <c r="AG17" i="36"/>
  <c r="CI16" i="36"/>
  <c r="O16" i="36"/>
  <c r="AM17" i="36"/>
  <c r="O17" i="36"/>
  <c r="BE17" i="36"/>
  <c r="AA17" i="36"/>
  <c r="AD4" i="36"/>
  <c r="BS4" i="36"/>
  <c r="AC5" i="36"/>
  <c r="AV5" i="36"/>
  <c r="BT5" i="36"/>
  <c r="CM5" i="36"/>
  <c r="AG6" i="36"/>
  <c r="AZ6" i="36"/>
  <c r="BU6" i="36"/>
  <c r="S7" i="36"/>
  <c r="BH7" i="36"/>
  <c r="CA7" i="36"/>
  <c r="V8" i="36"/>
  <c r="AP8" i="36"/>
  <c r="BN8" i="36"/>
  <c r="CI8" i="36"/>
  <c r="AH9" i="36"/>
  <c r="BF9" i="36"/>
  <c r="CD9" i="36"/>
  <c r="AO10" i="36"/>
  <c r="CE10" i="36"/>
  <c r="BA10" i="36"/>
  <c r="BM10" i="36"/>
  <c r="AU10" i="36"/>
  <c r="AC10" i="36"/>
  <c r="CK10" i="36"/>
  <c r="BS10" i="36"/>
  <c r="AB10" i="36"/>
  <c r="AY10" i="36"/>
  <c r="BW10" i="36"/>
  <c r="CQ10" i="36"/>
  <c r="S11" i="36"/>
  <c r="AN11" i="36"/>
  <c r="CL11" i="36"/>
  <c r="CM12" i="36"/>
  <c r="S12" i="36"/>
  <c r="BI12" i="36"/>
  <c r="AE12" i="36"/>
  <c r="AB12" i="36"/>
  <c r="AZ12" i="36"/>
  <c r="BT12" i="36"/>
  <c r="CS12" i="36"/>
  <c r="CJ13" i="36"/>
  <c r="O14" i="36"/>
  <c r="AT14" i="36"/>
  <c r="AS15" i="36"/>
  <c r="CI15" i="36"/>
  <c r="O15" i="36"/>
  <c r="BE15" i="36"/>
  <c r="BQ15" i="36"/>
  <c r="BW15" i="36"/>
  <c r="AY15" i="36"/>
  <c r="AA15" i="36"/>
  <c r="CO15" i="36"/>
  <c r="AP16" i="36"/>
  <c r="AH4" i="36"/>
  <c r="BA4" i="36"/>
  <c r="CP4" i="36"/>
  <c r="AD5" i="36"/>
  <c r="BA5" i="36"/>
  <c r="BU5" i="36"/>
  <c r="CQ5" i="36"/>
  <c r="O6" i="36"/>
  <c r="AH6" i="36"/>
  <c r="BC6" i="36"/>
  <c r="BX6" i="36"/>
  <c r="U7" i="36"/>
  <c r="AN7" i="36"/>
  <c r="BI7" i="36"/>
  <c r="CD7" i="36"/>
  <c r="BX8" i="36"/>
  <c r="W8" i="36"/>
  <c r="CJ8" i="36"/>
  <c r="O9" i="36"/>
  <c r="AM9" i="36"/>
  <c r="BG9" i="36"/>
  <c r="CE9" i="36"/>
  <c r="CF10" i="36"/>
  <c r="BN9" i="36"/>
  <c r="BB10" i="36"/>
  <c r="CR10" i="36"/>
  <c r="X10" i="36"/>
  <c r="AD10" i="36"/>
  <c r="BO11" i="36"/>
  <c r="CM11" i="36"/>
  <c r="CK13" i="36"/>
  <c r="BW14" i="36"/>
  <c r="BZ16" i="36"/>
  <c r="CQ17" i="36"/>
  <c r="W17" i="36"/>
  <c r="BM17" i="36"/>
  <c r="AI17" i="36"/>
  <c r="AU17" i="36"/>
  <c r="AC16" i="36"/>
  <c r="CE17" i="36"/>
  <c r="BG17" i="36"/>
  <c r="BA16" i="36"/>
  <c r="BY17" i="36"/>
  <c r="CQ16" i="36"/>
  <c r="BS16" i="36"/>
  <c r="AU15" i="36"/>
  <c r="W15" i="36"/>
  <c r="BA17" i="36"/>
  <c r="AC17" i="36"/>
  <c r="CK17" i="36"/>
  <c r="BM16" i="36"/>
  <c r="AO16" i="36"/>
  <c r="Q15" i="36"/>
  <c r="AO17" i="36"/>
  <c r="Q17" i="36"/>
  <c r="CF19" i="36"/>
  <c r="BT4" i="36"/>
  <c r="AI4" i="36"/>
  <c r="BB4" i="36"/>
  <c r="CQ4" i="36"/>
  <c r="AE5" i="36"/>
  <c r="BC5" i="36"/>
  <c r="BW5" i="36"/>
  <c r="CR5" i="36"/>
  <c r="P6" i="36"/>
  <c r="BE6" i="36"/>
  <c r="BZ6" i="36"/>
  <c r="CI7" i="36"/>
  <c r="O7" i="36"/>
  <c r="BE7" i="36"/>
  <c r="CC7" i="36"/>
  <c r="AG7" i="36"/>
  <c r="AO7" i="36"/>
  <c r="BK7" i="36"/>
  <c r="CF7" i="36"/>
  <c r="BY8" i="36"/>
  <c r="AU8" i="36"/>
  <c r="CK8" i="36"/>
  <c r="Q8" i="36"/>
  <c r="BS8" i="36"/>
  <c r="BA8" i="36"/>
  <c r="AI8" i="36"/>
  <c r="CQ8" i="36"/>
  <c r="AS8" i="36"/>
  <c r="BQ8" i="36"/>
  <c r="CP8" i="36"/>
  <c r="P9" i="36"/>
  <c r="AN9" i="36"/>
  <c r="BH9" i="36"/>
  <c r="CF9" i="36"/>
  <c r="AW10" i="36"/>
  <c r="AG10" i="36"/>
  <c r="BE10" i="36"/>
  <c r="BY10" i="36"/>
  <c r="AS11" i="36"/>
  <c r="CI11" i="36"/>
  <c r="O11" i="36"/>
  <c r="BE11" i="36"/>
  <c r="AA11" i="36"/>
  <c r="BQ11" i="36"/>
  <c r="CO11" i="36"/>
  <c r="AD12" i="36"/>
  <c r="BB12" i="36"/>
  <c r="CA12" i="36"/>
  <c r="CC13" i="36"/>
  <c r="BK12" i="36"/>
  <c r="AY13" i="36"/>
  <c r="CO13" i="36"/>
  <c r="U13" i="36"/>
  <c r="AG13" i="36"/>
  <c r="O13" i="36"/>
  <c r="BE12" i="36"/>
  <c r="AM12" i="36"/>
  <c r="U12" i="36"/>
  <c r="BW13" i="36"/>
  <c r="BE13" i="36"/>
  <c r="AM13" i="36"/>
  <c r="CC12" i="36"/>
  <c r="AS13" i="36"/>
  <c r="BQ13" i="36"/>
  <c r="U14" i="36"/>
  <c r="BX14" i="36"/>
  <c r="AW16" i="36"/>
  <c r="CL19" i="36"/>
  <c r="P4" i="36"/>
  <c r="BY4" i="36"/>
  <c r="CR4" i="36"/>
  <c r="AH5" i="36"/>
  <c r="BE5" i="36"/>
  <c r="BX5" i="36"/>
  <c r="CS5" i="36"/>
  <c r="AJ6" i="36"/>
  <c r="CA6" i="36"/>
  <c r="BF7" i="36"/>
  <c r="AB7" i="36"/>
  <c r="BL7" i="36"/>
  <c r="P7" i="36"/>
  <c r="W7" i="36"/>
  <c r="AS7" i="36"/>
  <c r="BM7" i="36"/>
  <c r="CJ7" i="36"/>
  <c r="AV8" i="36"/>
  <c r="CL8" i="36"/>
  <c r="R8" i="36"/>
  <c r="BH8" i="36"/>
  <c r="BR8" i="36"/>
  <c r="CR8" i="36"/>
  <c r="Q9" i="36"/>
  <c r="AO9" i="36"/>
  <c r="BI9" i="36"/>
  <c r="CG9" i="36"/>
  <c r="AH10" i="36"/>
  <c r="BF10" i="36"/>
  <c r="BZ10" i="36"/>
  <c r="CJ11" i="36"/>
  <c r="P11" i="36"/>
  <c r="BF11" i="36"/>
  <c r="AB11" i="36"/>
  <c r="CD11" i="36"/>
  <c r="BL11" i="36"/>
  <c r="AT11" i="36"/>
  <c r="AW11" i="36"/>
  <c r="BR11" i="36"/>
  <c r="CP11" i="36"/>
  <c r="AI12" i="36"/>
  <c r="CD12" i="36"/>
  <c r="AZ13" i="36"/>
  <c r="AH12" i="36"/>
  <c r="CP13" i="36"/>
  <c r="V13" i="36"/>
  <c r="BL13" i="36"/>
  <c r="AT12" i="36"/>
  <c r="BX13" i="36"/>
  <c r="AT13" i="36"/>
  <c r="BR13" i="36"/>
  <c r="W14" i="36"/>
  <c r="W16" i="36"/>
  <c r="AS17" i="36"/>
  <c r="CI17" i="36"/>
  <c r="CJ19" i="36"/>
  <c r="P19" i="36"/>
  <c r="BF19" i="36"/>
  <c r="AB19" i="36"/>
  <c r="AN19" i="36"/>
  <c r="AB18" i="36"/>
  <c r="AN17" i="36"/>
  <c r="AH19" i="36"/>
  <c r="CD17" i="36"/>
  <c r="BF17" i="36"/>
  <c r="BX19" i="36"/>
  <c r="AZ19" i="36"/>
  <c r="CJ18" i="36"/>
  <c r="BL18" i="36"/>
  <c r="AH17" i="36"/>
  <c r="CP19" i="36"/>
  <c r="BR19" i="36"/>
  <c r="AT19" i="36"/>
  <c r="V19" i="36"/>
  <c r="BF18" i="36"/>
  <c r="AH18" i="36"/>
  <c r="BR17" i="36"/>
  <c r="AT17" i="36"/>
  <c r="S4" i="36"/>
  <c r="AK4" i="36"/>
  <c r="BZ4" i="36"/>
  <c r="CS4" i="36"/>
  <c r="O5" i="36"/>
  <c r="AM5" i="36"/>
  <c r="BF5" i="36"/>
  <c r="BY5" i="36"/>
  <c r="R6" i="36"/>
  <c r="AK6" i="36"/>
  <c r="BI6" i="36"/>
  <c r="CC6" i="36"/>
  <c r="AC7" i="36"/>
  <c r="BS7" i="36"/>
  <c r="AU7" i="36"/>
  <c r="CE7" i="36"/>
  <c r="X7" i="36"/>
  <c r="AT7" i="36"/>
  <c r="BO7" i="36"/>
  <c r="CK7" i="36"/>
  <c r="CM8" i="36"/>
  <c r="BI8" i="36"/>
  <c r="AE8" i="36"/>
  <c r="BU8" i="36"/>
  <c r="BC8" i="36"/>
  <c r="AK8" i="36"/>
  <c r="S8" i="36"/>
  <c r="AA8" i="36"/>
  <c r="AY8" i="36"/>
  <c r="BT8" i="36"/>
  <c r="CS8" i="36"/>
  <c r="R9" i="36"/>
  <c r="AP9" i="36"/>
  <c r="BK9" i="36"/>
  <c r="CJ9" i="36"/>
  <c r="O10" i="36"/>
  <c r="AI10" i="36"/>
  <c r="BG10" i="36"/>
  <c r="CA10" i="36"/>
  <c r="BG11" i="36"/>
  <c r="AC11" i="36"/>
  <c r="BS11" i="36"/>
  <c r="Y11" i="36"/>
  <c r="AY11" i="36"/>
  <c r="BW11" i="36"/>
  <c r="CQ11" i="36"/>
  <c r="AJ12" i="36"/>
  <c r="BF12" i="36"/>
  <c r="CE12" i="36"/>
  <c r="CQ13" i="36"/>
  <c r="W13" i="36"/>
  <c r="BM13" i="36"/>
  <c r="BG12" i="36"/>
  <c r="AO12" i="36"/>
  <c r="W12" i="36"/>
  <c r="AA13" i="36"/>
  <c r="AB14" i="36"/>
  <c r="AZ14" i="36"/>
  <c r="X16" i="36"/>
  <c r="CE16" i="36"/>
  <c r="C63" i="36"/>
  <c r="CP5" i="36"/>
  <c r="V5" i="36"/>
  <c r="BL5" i="36"/>
  <c r="AT4" i="36"/>
  <c r="CJ5" i="36"/>
  <c r="CS6" i="36"/>
  <c r="Y6" i="36"/>
  <c r="BO6" i="36"/>
  <c r="AW5" i="36"/>
  <c r="AQ6" i="36"/>
  <c r="AG8" i="36"/>
  <c r="AE9" i="36"/>
  <c r="AE10" i="36"/>
  <c r="AV11" i="36"/>
  <c r="BN11" i="36"/>
  <c r="BY12" i="36"/>
  <c r="BH17" i="36"/>
  <c r="CF17" i="36"/>
  <c r="CF18" i="36"/>
  <c r="BN17" i="36"/>
  <c r="BB18" i="36"/>
  <c r="CR18" i="36"/>
  <c r="X18" i="36"/>
  <c r="AJ18" i="36"/>
  <c r="CL17" i="36"/>
  <c r="R17" i="36"/>
  <c r="AC18" i="36"/>
  <c r="AV18" i="36"/>
  <c r="BT18" i="36"/>
  <c r="CM18" i="36"/>
  <c r="Q19" i="36"/>
  <c r="AJ19" i="36"/>
  <c r="BH19" i="36"/>
  <c r="CA19" i="36"/>
  <c r="V20" i="36"/>
  <c r="AO20" i="36"/>
  <c r="BM20" i="36"/>
  <c r="AA21" i="36"/>
  <c r="AV21" i="36"/>
  <c r="AH24" i="36"/>
  <c r="BL24" i="36"/>
  <c r="P24" i="36"/>
  <c r="CP24" i="36"/>
  <c r="AT24" i="36"/>
  <c r="CD24" i="36"/>
  <c r="BF24" i="36"/>
  <c r="BX24" i="36"/>
  <c r="BX23" i="36"/>
  <c r="CP23" i="36"/>
  <c r="AH23" i="36"/>
  <c r="AZ24" i="36"/>
  <c r="AB24" i="36"/>
  <c r="BR23" i="36"/>
  <c r="CJ24" i="36"/>
  <c r="AN24" i="36"/>
  <c r="BR24" i="36"/>
  <c r="AK25" i="36"/>
  <c r="BI25" i="36"/>
  <c r="CM25" i="36"/>
  <c r="AQ25" i="36"/>
  <c r="BO25" i="36"/>
  <c r="CG25" i="36"/>
  <c r="S25" i="36"/>
  <c r="CA25" i="36"/>
  <c r="CS25" i="36"/>
  <c r="BU25" i="36"/>
  <c r="CR25" i="36"/>
  <c r="AD23" i="36"/>
  <c r="CF23" i="36"/>
  <c r="AJ23" i="36"/>
  <c r="BN23" i="36"/>
  <c r="R23" i="36"/>
  <c r="BB21" i="36"/>
  <c r="BT23" i="36"/>
  <c r="BB23" i="36"/>
  <c r="CR22" i="36"/>
  <c r="BZ22" i="36"/>
  <c r="BH22" i="36"/>
  <c r="AP22" i="36"/>
  <c r="CL23" i="36"/>
  <c r="R21" i="36"/>
  <c r="BR22" i="36"/>
  <c r="CJ22" i="36"/>
  <c r="AN22" i="36"/>
  <c r="CD22" i="36"/>
  <c r="BL22" i="36"/>
  <c r="AT22" i="36"/>
  <c r="AB22" i="36"/>
  <c r="V22" i="36"/>
  <c r="BF20" i="36"/>
  <c r="BU23" i="36"/>
  <c r="BO23" i="36"/>
  <c r="CS23" i="36"/>
  <c r="S23" i="36"/>
  <c r="BC23" i="36"/>
  <c r="AK23" i="36"/>
  <c r="CM23" i="36"/>
  <c r="AW23" i="36"/>
  <c r="AE23" i="36"/>
  <c r="AK22" i="36"/>
  <c r="S22" i="36"/>
  <c r="AW21" i="36"/>
  <c r="BF22" i="36"/>
  <c r="BZ23" i="36"/>
  <c r="CM24" i="36"/>
  <c r="S24" i="36"/>
  <c r="AW24" i="36"/>
  <c r="CA24" i="36"/>
  <c r="AE24" i="36"/>
  <c r="BI24" i="36"/>
  <c r="AK24" i="36"/>
  <c r="BC24" i="36"/>
  <c r="CS24" i="36"/>
  <c r="BU24" i="36"/>
  <c r="Y24" i="36"/>
  <c r="AQ24" i="36"/>
  <c r="CG24" i="36"/>
  <c r="AG16" i="36"/>
  <c r="BY18" i="36"/>
  <c r="BM19" i="36"/>
  <c r="CM20" i="36"/>
  <c r="S20" i="36"/>
  <c r="BI20" i="36"/>
  <c r="AE20" i="36"/>
  <c r="AQ20" i="36"/>
  <c r="BR20" i="36"/>
  <c r="CP20" i="36"/>
  <c r="BF21" i="36"/>
  <c r="CD21" i="36"/>
  <c r="AE22" i="36"/>
  <c r="CL22" i="36"/>
  <c r="AP23" i="36"/>
  <c r="CA23" i="36"/>
  <c r="Q18" i="36"/>
  <c r="AK18" i="36"/>
  <c r="BG19" i="36"/>
  <c r="AC19" i="36"/>
  <c r="BS19" i="36"/>
  <c r="CE19" i="36"/>
  <c r="X19" i="36"/>
  <c r="BO19" i="36"/>
  <c r="CM19" i="36"/>
  <c r="BU20" i="36"/>
  <c r="AN21" i="36"/>
  <c r="CK21" i="36"/>
  <c r="AH22" i="36"/>
  <c r="BN22" i="36"/>
  <c r="CG23" i="36"/>
  <c r="BT25" i="36"/>
  <c r="BI18" i="36"/>
  <c r="CG18" i="36"/>
  <c r="AD19" i="36"/>
  <c r="BT19" i="36"/>
  <c r="AP19" i="36"/>
  <c r="BB19" i="36"/>
  <c r="AI20" i="36"/>
  <c r="CS20" i="36"/>
  <c r="P21" i="36"/>
  <c r="AO21" i="36"/>
  <c r="BO22" i="36"/>
  <c r="CP22" i="36"/>
  <c r="AV23" i="36"/>
  <c r="BZ25" i="36"/>
  <c r="BU19" i="36"/>
  <c r="AQ19" i="36"/>
  <c r="CG19" i="36"/>
  <c r="CS19" i="36"/>
  <c r="Y19" i="36"/>
  <c r="BI17" i="36"/>
  <c r="AE19" i="36"/>
  <c r="Q21" i="36"/>
  <c r="BL21" i="36"/>
  <c r="AJ22" i="36"/>
  <c r="X23" i="36"/>
  <c r="BH24" i="36"/>
  <c r="CJ15" i="36"/>
  <c r="P15" i="36"/>
  <c r="BF15" i="36"/>
  <c r="AB15" i="36"/>
  <c r="AN15" i="36"/>
  <c r="CQ19" i="36"/>
  <c r="AK20" i="36"/>
  <c r="CC21" i="36"/>
  <c r="BW21" i="36"/>
  <c r="AS21" i="36"/>
  <c r="AM21" i="36"/>
  <c r="CI21" i="36"/>
  <c r="BQ21" i="36"/>
  <c r="U21" i="36"/>
  <c r="AQ21" i="36"/>
  <c r="BO21" i="36"/>
  <c r="CP21" i="36"/>
  <c r="BU22" i="36"/>
  <c r="Y23" i="36"/>
  <c r="BH23" i="36"/>
  <c r="CR23" i="36"/>
  <c r="X24" i="36"/>
  <c r="BN24" i="36"/>
  <c r="AD27" i="36"/>
  <c r="CL27" i="36"/>
  <c r="CF27" i="36"/>
  <c r="BN27" i="36"/>
  <c r="AV27" i="36"/>
  <c r="BT27" i="36"/>
  <c r="CR27" i="36"/>
  <c r="X27" i="36"/>
  <c r="BB26" i="36"/>
  <c r="AP27" i="36"/>
  <c r="AD26" i="36"/>
  <c r="BT26" i="36"/>
  <c r="X26" i="36"/>
  <c r="AV26" i="36"/>
  <c r="AP26" i="36"/>
  <c r="BZ27" i="36"/>
  <c r="BB27" i="36"/>
  <c r="CD4" i="36"/>
  <c r="P5" i="36"/>
  <c r="AZ5" i="36"/>
  <c r="CE6" i="36"/>
  <c r="BA6" i="36"/>
  <c r="AO6" i="36"/>
  <c r="CM6" i="36"/>
  <c r="BC10" i="36"/>
  <c r="AK9" i="36"/>
  <c r="CS10" i="36"/>
  <c r="Y10" i="36"/>
  <c r="BO10" i="36"/>
  <c r="AW9" i="36"/>
  <c r="AD11" i="36"/>
  <c r="BT11" i="36"/>
  <c r="AP11" i="36"/>
  <c r="X11" i="36"/>
  <c r="AG12" i="36"/>
  <c r="AC15" i="36"/>
  <c r="BS15" i="36"/>
  <c r="CE15" i="36"/>
  <c r="BR18" i="36"/>
  <c r="AN18" i="36"/>
  <c r="CD18" i="36"/>
  <c r="CP18" i="36"/>
  <c r="V18" i="36"/>
  <c r="BF16" i="36"/>
  <c r="W18" i="36"/>
  <c r="AT18" i="36"/>
  <c r="BN18" i="36"/>
  <c r="BA19" i="36"/>
  <c r="BY19" i="36"/>
  <c r="CR19" i="36"/>
  <c r="P20" i="36"/>
  <c r="CD20" i="36"/>
  <c r="CJ21" i="36"/>
  <c r="X21" i="36"/>
  <c r="AT21" i="36"/>
  <c r="BT21" i="36"/>
  <c r="CR21" i="36"/>
  <c r="P22" i="36"/>
  <c r="AV22" i="36"/>
  <c r="BI23" i="36"/>
  <c r="BO24" i="36"/>
  <c r="CQ25" i="36"/>
  <c r="W25" i="36"/>
  <c r="BY25" i="36"/>
  <c r="BM24" i="36"/>
  <c r="Q24" i="36"/>
  <c r="AC25" i="36"/>
  <c r="CQ24" i="36"/>
  <c r="AU24" i="36"/>
  <c r="BG25" i="36"/>
  <c r="AI23" i="36"/>
  <c r="AU25" i="36"/>
  <c r="BM25" i="36"/>
  <c r="CQ23" i="36"/>
  <c r="AO25" i="36"/>
  <c r="Q23" i="36"/>
  <c r="CE25" i="36"/>
  <c r="AI24" i="36"/>
  <c r="BA24" i="36"/>
  <c r="AC24" i="36"/>
  <c r="BS23" i="36"/>
  <c r="BA23" i="36"/>
  <c r="Q25" i="36"/>
  <c r="BS24" i="36"/>
  <c r="BM23" i="36"/>
  <c r="AU23" i="36"/>
  <c r="AW25" i="36"/>
  <c r="CK25" i="36"/>
  <c r="AO18" i="36"/>
  <c r="CE18" i="36"/>
  <c r="BA18" i="36"/>
  <c r="BM18" i="36"/>
  <c r="AU18" i="36"/>
  <c r="BS18" i="36"/>
  <c r="BC19" i="36"/>
  <c r="CQ21" i="36"/>
  <c r="BG21" i="36"/>
  <c r="BS21" i="36"/>
  <c r="W21" i="36"/>
  <c r="BA21" i="36"/>
  <c r="CE21" i="36"/>
  <c r="BM21" i="36"/>
  <c r="AC20" i="36"/>
  <c r="AU21" i="36"/>
  <c r="AW22" i="36"/>
  <c r="BX22" i="36"/>
  <c r="BN25" i="36"/>
  <c r="AD25" i="36"/>
  <c r="BH25" i="36"/>
  <c r="CL25" i="36"/>
  <c r="X25" i="36"/>
  <c r="AP25" i="36"/>
  <c r="CF25" i="36"/>
  <c r="R25" i="36"/>
  <c r="AJ25" i="36"/>
  <c r="BB25" i="36"/>
  <c r="AU36" i="36"/>
  <c r="AO36" i="36"/>
  <c r="W36" i="36"/>
  <c r="BA36" i="36"/>
  <c r="AI36" i="36"/>
  <c r="BS36" i="36"/>
  <c r="CK36" i="36"/>
  <c r="AI35" i="36"/>
  <c r="AC34" i="36"/>
  <c r="Q36" i="36"/>
  <c r="BA35" i="36"/>
  <c r="AU34" i="36"/>
  <c r="CE36" i="36"/>
  <c r="BS35" i="36"/>
  <c r="BG36" i="36"/>
  <c r="AC36" i="36"/>
  <c r="W35" i="36"/>
  <c r="BY36" i="36"/>
  <c r="BM35" i="36"/>
  <c r="AO35" i="36"/>
  <c r="BU27" i="36"/>
  <c r="BI27" i="36"/>
  <c r="CG27" i="36"/>
  <c r="BO27" i="36"/>
  <c r="AW27" i="36"/>
  <c r="AE27" i="36"/>
  <c r="BK28" i="36"/>
  <c r="BE28" i="36"/>
  <c r="AM28" i="36"/>
  <c r="CC28" i="36"/>
  <c r="U28" i="36"/>
  <c r="BS28" i="36"/>
  <c r="CQ28" i="36"/>
  <c r="U29" i="36"/>
  <c r="AS29" i="36"/>
  <c r="CP31" i="36"/>
  <c r="BY34" i="36"/>
  <c r="BS29" i="36"/>
  <c r="AN31" i="36"/>
  <c r="BR31" i="36"/>
  <c r="CC29" i="36"/>
  <c r="AM29" i="36"/>
  <c r="AY29" i="36"/>
  <c r="CO29" i="36"/>
  <c r="BW29" i="36"/>
  <c r="BE29" i="36"/>
  <c r="AG29" i="36"/>
  <c r="O29" i="36"/>
  <c r="AV24" i="36"/>
  <c r="CR24" i="36"/>
  <c r="BZ24" i="36"/>
  <c r="AD24" i="36"/>
  <c r="AH25" i="36"/>
  <c r="U26" i="36"/>
  <c r="BO26" i="36"/>
  <c r="CK26" i="36"/>
  <c r="AK27" i="36"/>
  <c r="AC28" i="36"/>
  <c r="AA29" i="36"/>
  <c r="AA30" i="36"/>
  <c r="AY30" i="36"/>
  <c r="AG30" i="36"/>
  <c r="BQ30" i="36"/>
  <c r="CI30" i="36"/>
  <c r="CI31" i="36"/>
  <c r="AS31" i="36"/>
  <c r="CC31" i="36"/>
  <c r="O31" i="36"/>
  <c r="BK31" i="36"/>
  <c r="U31" i="36"/>
  <c r="AG32" i="36"/>
  <c r="CI32" i="36"/>
  <c r="AY32" i="36"/>
  <c r="BQ32" i="36"/>
  <c r="AS32" i="36"/>
  <c r="AA32" i="36"/>
  <c r="BK32" i="36"/>
  <c r="U32" i="36"/>
  <c r="BW32" i="36"/>
  <c r="CQ36" i="36"/>
  <c r="CQ29" i="36"/>
  <c r="W29" i="36"/>
  <c r="AO28" i="36"/>
  <c r="CE29" i="36"/>
  <c r="AI29" i="36"/>
  <c r="W28" i="36"/>
  <c r="Q29" i="36"/>
  <c r="BA29" i="36"/>
  <c r="BG28" i="36"/>
  <c r="BF31" i="36"/>
  <c r="BX31" i="36"/>
  <c r="P31" i="36"/>
  <c r="BL31" i="36"/>
  <c r="AB31" i="36"/>
  <c r="BL30" i="36"/>
  <c r="AT31" i="36"/>
  <c r="CJ30" i="36"/>
  <c r="AH29" i="36"/>
  <c r="P29" i="36"/>
  <c r="AT30" i="36"/>
  <c r="AB30" i="36"/>
  <c r="V31" i="36"/>
  <c r="CE35" i="36"/>
  <c r="BX17" i="36"/>
  <c r="CA18" i="36"/>
  <c r="AH21" i="36"/>
  <c r="AA22" i="36"/>
  <c r="BE22" i="36"/>
  <c r="CI22" i="36"/>
  <c r="AM22" i="36"/>
  <c r="CL24" i="36"/>
  <c r="W26" i="36"/>
  <c r="BS26" i="36"/>
  <c r="CM26" i="36"/>
  <c r="S27" i="36"/>
  <c r="BK27" i="36"/>
  <c r="CK27" i="36"/>
  <c r="AE28" i="36"/>
  <c r="BC28" i="36"/>
  <c r="CE28" i="36"/>
  <c r="AC29" i="36"/>
  <c r="BF29" i="36"/>
  <c r="AO30" i="36"/>
  <c r="AI30" i="36"/>
  <c r="CQ30" i="36"/>
  <c r="Q30" i="36"/>
  <c r="AU30" i="36"/>
  <c r="AC30" i="36"/>
  <c r="BM30" i="36"/>
  <c r="BE30" i="36"/>
  <c r="AA31" i="36"/>
  <c r="AZ31" i="36"/>
  <c r="BA34" i="36"/>
  <c r="BT24" i="36"/>
  <c r="BF25" i="36"/>
  <c r="CD25" i="36"/>
  <c r="BR26" i="36"/>
  <c r="AH26" i="36"/>
  <c r="AT26" i="36"/>
  <c r="AB26" i="36"/>
  <c r="CP26" i="36"/>
  <c r="AY26" i="36"/>
  <c r="CO26" i="36"/>
  <c r="U27" i="36"/>
  <c r="AO27" i="36"/>
  <c r="CM27" i="36"/>
  <c r="AG28" i="36"/>
  <c r="AK29" i="36"/>
  <c r="CG29" i="36"/>
  <c r="BO29" i="36"/>
  <c r="S29" i="36"/>
  <c r="BI28" i="36"/>
  <c r="AQ28" i="36"/>
  <c r="CM29" i="36"/>
  <c r="BU29" i="36"/>
  <c r="BC29" i="36"/>
  <c r="CS28" i="36"/>
  <c r="CA28" i="36"/>
  <c r="BG29" i="36"/>
  <c r="CD29" i="36"/>
  <c r="CF30" i="36"/>
  <c r="BN30" i="36"/>
  <c r="AV30" i="36"/>
  <c r="AD30" i="36"/>
  <c r="AJ29" i="36"/>
  <c r="CL29" i="36"/>
  <c r="BT29" i="36"/>
  <c r="AH30" i="36"/>
  <c r="BF30" i="36"/>
  <c r="CC30" i="36"/>
  <c r="CI35" i="36"/>
  <c r="O35" i="36"/>
  <c r="CO35" i="36"/>
  <c r="CC35" i="36"/>
  <c r="BW35" i="36"/>
  <c r="AG35" i="36"/>
  <c r="CI34" i="36"/>
  <c r="AA34" i="36"/>
  <c r="CI33" i="36"/>
  <c r="AS33" i="36"/>
  <c r="AY35" i="36"/>
  <c r="BQ35" i="36"/>
  <c r="AA35" i="36"/>
  <c r="AS35" i="36"/>
  <c r="CC34" i="36"/>
  <c r="AM34" i="36"/>
  <c r="AM35" i="36"/>
  <c r="BZ5" i="36"/>
  <c r="BW8" i="36"/>
  <c r="BZ9" i="36"/>
  <c r="Q12" i="36"/>
  <c r="BW12" i="36"/>
  <c r="CK12" i="36"/>
  <c r="Q16" i="36"/>
  <c r="AT16" i="36"/>
  <c r="BW16" i="36"/>
  <c r="CK16" i="36"/>
  <c r="AW17" i="36"/>
  <c r="BL17" i="36"/>
  <c r="BZ17" i="36"/>
  <c r="BO18" i="36"/>
  <c r="Q20" i="36"/>
  <c r="AT20" i="36"/>
  <c r="CK20" i="36"/>
  <c r="BN21" i="36"/>
  <c r="CL21" i="36"/>
  <c r="AD21" i="36"/>
  <c r="AJ21" i="36"/>
  <c r="AZ21" i="36"/>
  <c r="CG21" i="36"/>
  <c r="AO22" i="36"/>
  <c r="BS22" i="36"/>
  <c r="W22" i="36"/>
  <c r="AQ22" i="36"/>
  <c r="BI22" i="36"/>
  <c r="CA22" i="36"/>
  <c r="CS22" i="36"/>
  <c r="O23" i="36"/>
  <c r="CO23" i="36"/>
  <c r="BB24" i="36"/>
  <c r="AN25" i="36"/>
  <c r="BK25" i="36"/>
  <c r="AO26" i="36"/>
  <c r="BM26" i="36"/>
  <c r="AC26" i="36"/>
  <c r="CQ26" i="36"/>
  <c r="BY26" i="36"/>
  <c r="AZ26" i="36"/>
  <c r="BU26" i="36"/>
  <c r="V27" i="36"/>
  <c r="BQ27" i="36"/>
  <c r="CP27" i="36"/>
  <c r="AI28" i="36"/>
  <c r="CI28" i="36"/>
  <c r="AE29" i="36"/>
  <c r="BH29" i="36"/>
  <c r="CF29" i="36"/>
  <c r="BC30" i="36"/>
  <c r="CS30" i="36"/>
  <c r="S30" i="36"/>
  <c r="CA30" i="36"/>
  <c r="AW30" i="36"/>
  <c r="BO30" i="36"/>
  <c r="CG30" i="36"/>
  <c r="AJ30" i="36"/>
  <c r="BG30" i="36"/>
  <c r="CE30" i="36"/>
  <c r="AG31" i="36"/>
  <c r="CD31" i="36"/>
  <c r="BE32" i="36"/>
  <c r="CC32" i="36"/>
  <c r="BG34" i="36"/>
  <c r="BX4" i="36"/>
  <c r="CA5" i="36"/>
  <c r="AU12" i="36"/>
  <c r="AU16" i="36"/>
  <c r="V17" i="36"/>
  <c r="CP17" i="36"/>
  <c r="Y18" i="36"/>
  <c r="CS18" i="36"/>
  <c r="AU20" i="36"/>
  <c r="V21" i="36"/>
  <c r="BR21" i="36"/>
  <c r="CF22" i="36"/>
  <c r="BT22" i="36"/>
  <c r="X22" i="36"/>
  <c r="BB22" i="36"/>
  <c r="AS22" i="36"/>
  <c r="BK22" i="36"/>
  <c r="CC22" i="36"/>
  <c r="AJ24" i="36"/>
  <c r="BW24" i="36"/>
  <c r="BL25" i="36"/>
  <c r="CF26" i="36"/>
  <c r="CR26" i="36"/>
  <c r="R26" i="36"/>
  <c r="BZ26" i="36"/>
  <c r="BH26" i="36"/>
  <c r="BA26" i="36"/>
  <c r="BW26" i="36"/>
  <c r="AS27" i="36"/>
  <c r="CO27" i="36"/>
  <c r="BW27" i="36"/>
  <c r="AY27" i="36"/>
  <c r="BK26" i="36"/>
  <c r="AG27" i="36"/>
  <c r="O27" i="36"/>
  <c r="AS26" i="36"/>
  <c r="W27" i="36"/>
  <c r="AQ27" i="36"/>
  <c r="CQ27" i="36"/>
  <c r="AJ28" i="36"/>
  <c r="BM28" i="36"/>
  <c r="CK28" i="36"/>
  <c r="AN29" i="36"/>
  <c r="BI29" i="36"/>
  <c r="CI29" i="36"/>
  <c r="AK30" i="36"/>
  <c r="BH30" i="36"/>
  <c r="CK30" i="36"/>
  <c r="AH31" i="36"/>
  <c r="CJ31" i="36"/>
  <c r="BM36" i="36"/>
  <c r="AH16" i="36"/>
  <c r="AK17" i="36"/>
  <c r="AH20" i="36"/>
  <c r="BC22" i="36"/>
  <c r="AS23" i="36"/>
  <c r="U23" i="36"/>
  <c r="AY23" i="36"/>
  <c r="AM23" i="36"/>
  <c r="BE23" i="36"/>
  <c r="CC25" i="36"/>
  <c r="CO25" i="36"/>
  <c r="O25" i="36"/>
  <c r="AS25" i="36"/>
  <c r="BW25" i="36"/>
  <c r="BC26" i="36"/>
  <c r="AW26" i="36"/>
  <c r="CS26" i="36"/>
  <c r="CA26" i="36"/>
  <c r="BI26" i="36"/>
  <c r="AQ26" i="36"/>
  <c r="Y26" i="36"/>
  <c r="AG26" i="36"/>
  <c r="BX26" i="36"/>
  <c r="CJ27" i="36"/>
  <c r="P27" i="36"/>
  <c r="AT27" i="36"/>
  <c r="AH27" i="36"/>
  <c r="AU27" i="36"/>
  <c r="O28" i="36"/>
  <c r="AK28" i="36"/>
  <c r="BN28" i="36"/>
  <c r="CL28" i="36"/>
  <c r="AO29" i="36"/>
  <c r="BK29" i="36"/>
  <c r="CJ29" i="36"/>
  <c r="O30" i="36"/>
  <c r="AM30" i="36"/>
  <c r="CL30" i="36"/>
  <c r="BE31" i="36"/>
  <c r="BS34" i="36"/>
  <c r="BE35" i="36"/>
  <c r="AG36" i="36"/>
  <c r="BE36" i="36"/>
  <c r="AM36" i="36"/>
  <c r="CO36" i="36"/>
  <c r="BQ36" i="36"/>
  <c r="AY36" i="36"/>
  <c r="CI36" i="36"/>
  <c r="BK36" i="36"/>
  <c r="O36" i="36"/>
  <c r="CC36" i="36"/>
  <c r="AZ25" i="36"/>
  <c r="AT25" i="36"/>
  <c r="BX25" i="36"/>
  <c r="AB25" i="36"/>
  <c r="BE26" i="36"/>
  <c r="BG27" i="36"/>
  <c r="BY27" i="36"/>
  <c r="AC27" i="36"/>
  <c r="Q27" i="36"/>
  <c r="CE27" i="36"/>
  <c r="BM27" i="36"/>
  <c r="Y27" i="36"/>
  <c r="CS27" i="36"/>
  <c r="AS28" i="36"/>
  <c r="CO28" i="36"/>
  <c r="CK29" i="36"/>
  <c r="AN30" i="36"/>
  <c r="BG35" i="36"/>
  <c r="CL36" i="36"/>
  <c r="R36" i="36"/>
  <c r="BT36" i="36"/>
  <c r="BB36" i="36"/>
  <c r="BF35" i="36"/>
  <c r="AT35" i="36"/>
  <c r="BL35" i="36"/>
  <c r="AB35" i="36"/>
  <c r="P33" i="36"/>
  <c r="BN35" i="36"/>
  <c r="BZ36" i="36"/>
  <c r="AY37" i="36"/>
  <c r="BQ37" i="36"/>
  <c r="U37" i="36"/>
  <c r="BK37" i="36"/>
  <c r="AS37" i="36"/>
  <c r="AA37" i="36"/>
  <c r="CC37" i="36"/>
  <c r="CR37" i="36"/>
  <c r="BC40" i="36"/>
  <c r="CS40" i="36"/>
  <c r="CJ23" i="36"/>
  <c r="P23" i="36"/>
  <c r="CD23" i="36"/>
  <c r="AH28" i="36"/>
  <c r="CJ28" i="36"/>
  <c r="BR28" i="36"/>
  <c r="AN28" i="36"/>
  <c r="BZ28" i="36"/>
  <c r="CR28" i="36"/>
  <c r="AU31" i="36"/>
  <c r="CQ31" i="36"/>
  <c r="W31" i="36"/>
  <c r="AO31" i="36"/>
  <c r="CE31" i="36"/>
  <c r="AU32" i="36"/>
  <c r="BS32" i="36"/>
  <c r="BM32" i="36"/>
  <c r="W32" i="36"/>
  <c r="AP32" i="36"/>
  <c r="AY33" i="36"/>
  <c r="BQ33" i="36"/>
  <c r="AG33" i="36"/>
  <c r="U33" i="36"/>
  <c r="BH33" i="36"/>
  <c r="CC33" i="36"/>
  <c r="BQ34" i="36"/>
  <c r="AG34" i="36"/>
  <c r="BW34" i="36"/>
  <c r="U34" i="36"/>
  <c r="S34" i="36"/>
  <c r="AP34" i="36"/>
  <c r="BI34" i="36"/>
  <c r="CD34" i="36"/>
  <c r="AC35" i="36"/>
  <c r="BY35" i="36"/>
  <c r="AU35" i="36"/>
  <c r="CQ35" i="36"/>
  <c r="X35" i="36"/>
  <c r="AV35" i="36"/>
  <c r="BO35" i="36"/>
  <c r="CJ35" i="36"/>
  <c r="AD36" i="36"/>
  <c r="X37" i="36"/>
  <c r="BW37" i="36"/>
  <c r="BT38" i="36"/>
  <c r="BF40" i="36"/>
  <c r="BG23" i="36"/>
  <c r="AZ23" i="36"/>
  <c r="CE23" i="36"/>
  <c r="BY28" i="36"/>
  <c r="V28" i="36"/>
  <c r="AP28" i="36"/>
  <c r="BT31" i="36"/>
  <c r="BH31" i="36"/>
  <c r="AD31" i="36"/>
  <c r="BZ31" i="36"/>
  <c r="X31" i="36"/>
  <c r="AP31" i="36"/>
  <c r="BM31" i="36"/>
  <c r="CF31" i="36"/>
  <c r="CL32" i="36"/>
  <c r="R32" i="36"/>
  <c r="X32" i="36"/>
  <c r="CF32" i="36"/>
  <c r="AV32" i="36"/>
  <c r="AD32" i="36"/>
  <c r="Y32" i="36"/>
  <c r="CE32" i="36"/>
  <c r="AP33" i="36"/>
  <c r="BI33" i="36"/>
  <c r="CD33" i="36"/>
  <c r="V34" i="36"/>
  <c r="AQ34" i="36"/>
  <c r="BK34" i="36"/>
  <c r="CF34" i="36"/>
  <c r="BT35" i="36"/>
  <c r="AD35" i="36"/>
  <c r="BZ35" i="36"/>
  <c r="BH35" i="36"/>
  <c r="AP35" i="36"/>
  <c r="BT34" i="36"/>
  <c r="CK35" i="36"/>
  <c r="BM37" i="36"/>
  <c r="BA37" i="36"/>
  <c r="CE37" i="36"/>
  <c r="AC37" i="36"/>
  <c r="BB37" i="36"/>
  <c r="X38" i="36"/>
  <c r="AV38" i="36"/>
  <c r="AC39" i="36"/>
  <c r="AU39" i="36"/>
  <c r="W39" i="36"/>
  <c r="BM39" i="36"/>
  <c r="CE39" i="36"/>
  <c r="AO39" i="36"/>
  <c r="BY38" i="36"/>
  <c r="BG38" i="36"/>
  <c r="AO38" i="36"/>
  <c r="BG39" i="36"/>
  <c r="BY39" i="36"/>
  <c r="AI39" i="36"/>
  <c r="Q38" i="36"/>
  <c r="BS39" i="36"/>
  <c r="AY41" i="36"/>
  <c r="CO41" i="36"/>
  <c r="U41" i="36"/>
  <c r="BK41" i="36"/>
  <c r="AA41" i="36"/>
  <c r="AM41" i="36"/>
  <c r="O41" i="36"/>
  <c r="AS40" i="36"/>
  <c r="CC41" i="36"/>
  <c r="BE41" i="36"/>
  <c r="AG41" i="36"/>
  <c r="BW41" i="36"/>
  <c r="AM40" i="36"/>
  <c r="BQ41" i="36"/>
  <c r="BK24" i="36"/>
  <c r="AG24" i="36"/>
  <c r="CC24" i="36"/>
  <c r="AV28" i="36"/>
  <c r="BT28" i="36"/>
  <c r="BB28" i="36"/>
  <c r="X28" i="36"/>
  <c r="CM31" i="36"/>
  <c r="CS31" i="36"/>
  <c r="AE31" i="36"/>
  <c r="BI31" i="36"/>
  <c r="AQ31" i="36"/>
  <c r="Y31" i="36"/>
  <c r="BN31" i="36"/>
  <c r="CG31" i="36"/>
  <c r="BI32" i="36"/>
  <c r="BC32" i="36"/>
  <c r="BO32" i="36"/>
  <c r="BN32" i="36"/>
  <c r="CG32" i="36"/>
  <c r="X33" i="36"/>
  <c r="AQ33" i="36"/>
  <c r="BK33" i="36"/>
  <c r="CE34" i="36"/>
  <c r="CQ34" i="36"/>
  <c r="Q34" i="36"/>
  <c r="AO34" i="36"/>
  <c r="W34" i="36"/>
  <c r="BS33" i="36"/>
  <c r="CK34" i="36"/>
  <c r="X34" i="36"/>
  <c r="AS34" i="36"/>
  <c r="BM34" i="36"/>
  <c r="CG34" i="36"/>
  <c r="AQ35" i="36"/>
  <c r="BI35" i="36"/>
  <c r="CS35" i="36"/>
  <c r="Y35" i="36"/>
  <c r="AE35" i="36"/>
  <c r="BR35" i="36"/>
  <c r="CL35" i="36"/>
  <c r="AJ36" i="36"/>
  <c r="AD37" i="36"/>
  <c r="BT39" i="36"/>
  <c r="BZ39" i="36"/>
  <c r="BH39" i="36"/>
  <c r="BB39" i="36"/>
  <c r="CF39" i="36"/>
  <c r="AP39" i="36"/>
  <c r="R39" i="36"/>
  <c r="AJ39" i="36"/>
  <c r="BU39" i="36"/>
  <c r="CP41" i="36"/>
  <c r="V41" i="36"/>
  <c r="BL41" i="36"/>
  <c r="AT40" i="36"/>
  <c r="CD41" i="36"/>
  <c r="AT41" i="36"/>
  <c r="AN40" i="36"/>
  <c r="AZ40" i="36"/>
  <c r="AN41" i="36"/>
  <c r="P41" i="36"/>
  <c r="AB40" i="36"/>
  <c r="CP40" i="36"/>
  <c r="BR40" i="36"/>
  <c r="BF41" i="36"/>
  <c r="AH41" i="36"/>
  <c r="CJ40" i="36"/>
  <c r="V40" i="36"/>
  <c r="BX41" i="36"/>
  <c r="BL40" i="36"/>
  <c r="BR41" i="36"/>
  <c r="AJ33" i="36"/>
  <c r="BB33" i="36"/>
  <c r="R33" i="36"/>
  <c r="BL33" i="36"/>
  <c r="AT34" i="36"/>
  <c r="BN34" i="36"/>
  <c r="AZ35" i="36"/>
  <c r="BH36" i="36"/>
  <c r="BE37" i="36"/>
  <c r="BZ37" i="36"/>
  <c r="CS34" i="36"/>
  <c r="Y34" i="36"/>
  <c r="CA34" i="36"/>
  <c r="BO33" i="36"/>
  <c r="S33" i="36"/>
  <c r="CM34" i="36"/>
  <c r="AK33" i="36"/>
  <c r="BC34" i="36"/>
  <c r="AK34" i="36"/>
  <c r="CG33" i="36"/>
  <c r="AW33" i="36"/>
  <c r="BO34" i="36"/>
  <c r="CJ34" i="36"/>
  <c r="AH35" i="36"/>
  <c r="CP35" i="36"/>
  <c r="CF36" i="36"/>
  <c r="AG37" i="36"/>
  <c r="CI37" i="36"/>
  <c r="BB38" i="36"/>
  <c r="CR38" i="36"/>
  <c r="R38" i="36"/>
  <c r="BZ38" i="36"/>
  <c r="BN37" i="36"/>
  <c r="R37" i="36"/>
  <c r="BH38" i="36"/>
  <c r="AP38" i="36"/>
  <c r="AJ38" i="36"/>
  <c r="BI40" i="36"/>
  <c r="BU40" i="36"/>
  <c r="CG40" i="36"/>
  <c r="S40" i="36"/>
  <c r="AW40" i="36"/>
  <c r="Y40" i="36"/>
  <c r="CM40" i="36"/>
  <c r="BO40" i="36"/>
  <c r="BI39" i="36"/>
  <c r="S39" i="36"/>
  <c r="AQ40" i="36"/>
  <c r="AK39" i="36"/>
  <c r="CS39" i="36"/>
  <c r="BC39" i="36"/>
  <c r="CM32" i="36"/>
  <c r="AB33" i="36"/>
  <c r="BR33" i="36"/>
  <c r="CL33" i="36"/>
  <c r="AW34" i="36"/>
  <c r="BR34" i="36"/>
  <c r="CL34" i="36"/>
  <c r="P35" i="36"/>
  <c r="BB35" i="36"/>
  <c r="CR35" i="36"/>
  <c r="AP36" i="36"/>
  <c r="CS38" i="36"/>
  <c r="Y38" i="36"/>
  <c r="AW38" i="36"/>
  <c r="AK37" i="36"/>
  <c r="AE38" i="36"/>
  <c r="CS37" i="36"/>
  <c r="AW37" i="36"/>
  <c r="CA38" i="36"/>
  <c r="CG37" i="36"/>
  <c r="BU36" i="36"/>
  <c r="CM36" i="36"/>
  <c r="BI37" i="36"/>
  <c r="AQ37" i="36"/>
  <c r="Y37" i="36"/>
  <c r="AE36" i="36"/>
  <c r="CM38" i="36"/>
  <c r="BU38" i="36"/>
  <c r="BC38" i="36"/>
  <c r="AD38" i="36"/>
  <c r="AW39" i="36"/>
  <c r="BI44" i="36"/>
  <c r="AE44" i="36"/>
  <c r="BU44" i="36"/>
  <c r="BC43" i="36"/>
  <c r="CG44" i="36"/>
  <c r="BO44" i="36"/>
  <c r="AW44" i="36"/>
  <c r="BO43" i="36"/>
  <c r="AW43" i="36"/>
  <c r="AK44" i="36"/>
  <c r="CA43" i="36"/>
  <c r="BU43" i="36"/>
  <c r="S43" i="36"/>
  <c r="CM44" i="36"/>
  <c r="Y44" i="36"/>
  <c r="AK43" i="36"/>
  <c r="BC44" i="36"/>
  <c r="CS43" i="36"/>
  <c r="CA44" i="36"/>
  <c r="S44" i="36"/>
  <c r="CM43" i="36"/>
  <c r="BI43" i="36"/>
  <c r="AQ44" i="36"/>
  <c r="CS44" i="36"/>
  <c r="BE54" i="36"/>
  <c r="AA54" i="36"/>
  <c r="CI54" i="36"/>
  <c r="AY54" i="36"/>
  <c r="AG54" i="36"/>
  <c r="O54" i="36"/>
  <c r="CC54" i="36"/>
  <c r="BW53" i="36"/>
  <c r="BQ52" i="36"/>
  <c r="AG52" i="36"/>
  <c r="BK54" i="36"/>
  <c r="BE53" i="36"/>
  <c r="U53" i="36"/>
  <c r="AY52" i="36"/>
  <c r="O52" i="36"/>
  <c r="AS54" i="36"/>
  <c r="BW54" i="36"/>
  <c r="BQ54" i="36"/>
  <c r="U54" i="36"/>
  <c r="BW52" i="36"/>
  <c r="AG53" i="36"/>
  <c r="AA52" i="36"/>
  <c r="CO54" i="36"/>
  <c r="BQ53" i="36"/>
  <c r="AM54" i="36"/>
  <c r="BK53" i="36"/>
  <c r="BE52" i="36"/>
  <c r="BT43" i="36"/>
  <c r="AP43" i="36"/>
  <c r="CF43" i="36"/>
  <c r="CR43" i="36"/>
  <c r="BZ43" i="36"/>
  <c r="BH43" i="36"/>
  <c r="X43" i="36"/>
  <c r="BB43" i="36"/>
  <c r="BN43" i="36"/>
  <c r="AZ43" i="36"/>
  <c r="CD43" i="36"/>
  <c r="AN44" i="36"/>
  <c r="CJ45" i="36"/>
  <c r="CP45" i="36"/>
  <c r="V45" i="36"/>
  <c r="BL45" i="36"/>
  <c r="AT44" i="36"/>
  <c r="AH45" i="36"/>
  <c r="CJ44" i="36"/>
  <c r="P44" i="36"/>
  <c r="AT45" i="36"/>
  <c r="AB45" i="36"/>
  <c r="CD45" i="36"/>
  <c r="AB44" i="36"/>
  <c r="CD44" i="36"/>
  <c r="BL44" i="36"/>
  <c r="P45" i="36"/>
  <c r="AZ44" i="36"/>
  <c r="AT51" i="36"/>
  <c r="CJ51" i="36"/>
  <c r="P51" i="36"/>
  <c r="AZ51" i="36"/>
  <c r="AH51" i="36"/>
  <c r="CD51" i="36"/>
  <c r="AB51" i="36"/>
  <c r="BX51" i="36"/>
  <c r="V51" i="36"/>
  <c r="CP50" i="36"/>
  <c r="BR51" i="36"/>
  <c r="AN51" i="36"/>
  <c r="CP51" i="36"/>
  <c r="BL51" i="36"/>
  <c r="BF51" i="36"/>
  <c r="CF40" i="36"/>
  <c r="AD41" i="36"/>
  <c r="V42" i="36"/>
  <c r="AT42" i="36"/>
  <c r="BR42" i="36"/>
  <c r="CM42" i="36"/>
  <c r="AJ43" i="36"/>
  <c r="BL43" i="36"/>
  <c r="V44" i="36"/>
  <c r="BR45" i="36"/>
  <c r="AY53" i="36"/>
  <c r="BQ42" i="36"/>
  <c r="AM42" i="36"/>
  <c r="AG42" i="36"/>
  <c r="AS42" i="36"/>
  <c r="BT42" i="36"/>
  <c r="CO42" i="36"/>
  <c r="P43" i="36"/>
  <c r="AN45" i="36"/>
  <c r="BH51" i="36"/>
  <c r="AD51" i="36"/>
  <c r="R51" i="36"/>
  <c r="CF51" i="36"/>
  <c r="BN51" i="36"/>
  <c r="CR51" i="36"/>
  <c r="BZ51" i="36"/>
  <c r="AP51" i="36"/>
  <c r="R50" i="36"/>
  <c r="AD49" i="36"/>
  <c r="X51" i="36"/>
  <c r="BT50" i="36"/>
  <c r="CF49" i="36"/>
  <c r="AV51" i="36"/>
  <c r="BB49" i="36"/>
  <c r="BT51" i="36"/>
  <c r="AJ50" i="36"/>
  <c r="AV49" i="36"/>
  <c r="BN50" i="36"/>
  <c r="BZ49" i="36"/>
  <c r="R49" i="36"/>
  <c r="CL50" i="36"/>
  <c r="BH50" i="36"/>
  <c r="BT49" i="36"/>
  <c r="BB50" i="36"/>
  <c r="AJ51" i="36"/>
  <c r="X50" i="36"/>
  <c r="AJ49" i="36"/>
  <c r="CL51" i="36"/>
  <c r="AS52" i="36"/>
  <c r="CM28" i="36"/>
  <c r="S28" i="36"/>
  <c r="CG28" i="36"/>
  <c r="AZ29" i="36"/>
  <c r="AN34" i="36"/>
  <c r="BL34" i="36"/>
  <c r="CA37" i="36"/>
  <c r="BF38" i="36"/>
  <c r="AG40" i="36"/>
  <c r="BW40" i="36"/>
  <c r="AA40" i="36"/>
  <c r="CO40" i="36"/>
  <c r="BE40" i="36"/>
  <c r="BQ40" i="36"/>
  <c r="BN40" i="36"/>
  <c r="AN42" i="36"/>
  <c r="CD42" i="36"/>
  <c r="CJ42" i="36"/>
  <c r="AZ42" i="36"/>
  <c r="P42" i="36"/>
  <c r="AB42" i="36"/>
  <c r="AA42" i="36"/>
  <c r="BU42" i="36"/>
  <c r="CP42" i="36"/>
  <c r="R43" i="36"/>
  <c r="AN43" i="36"/>
  <c r="BF44" i="36"/>
  <c r="CK47" i="36"/>
  <c r="Q47" i="36"/>
  <c r="AU47" i="36"/>
  <c r="BY47" i="36"/>
  <c r="AC47" i="36"/>
  <c r="BG47" i="36"/>
  <c r="W47" i="36"/>
  <c r="BM47" i="36"/>
  <c r="AO47" i="36"/>
  <c r="CE47" i="36"/>
  <c r="CQ47" i="36"/>
  <c r="BS47" i="36"/>
  <c r="BB51" i="36"/>
  <c r="AN38" i="36"/>
  <c r="AH38" i="36"/>
  <c r="CP38" i="36"/>
  <c r="P38" i="36"/>
  <c r="BR36" i="36"/>
  <c r="V38" i="36"/>
  <c r="AN39" i="36"/>
  <c r="CD39" i="36"/>
  <c r="CE42" i="36"/>
  <c r="BA42" i="36"/>
  <c r="BS42" i="36"/>
  <c r="AI42" i="36"/>
  <c r="CQ42" i="36"/>
  <c r="AC42" i="36"/>
  <c r="AY42" i="36"/>
  <c r="BW42" i="36"/>
  <c r="BX44" i="36"/>
  <c r="AH44" i="36"/>
  <c r="CP44" i="36"/>
  <c r="BX45" i="36"/>
  <c r="CE46" i="36"/>
  <c r="BA46" i="36"/>
  <c r="CQ46" i="36"/>
  <c r="W46" i="36"/>
  <c r="CE45" i="36"/>
  <c r="BY46" i="36"/>
  <c r="BG46" i="36"/>
  <c r="AO46" i="36"/>
  <c r="BG45" i="36"/>
  <c r="AO45" i="36"/>
  <c r="W45" i="36"/>
  <c r="AI46" i="36"/>
  <c r="Q46" i="36"/>
  <c r="Q45" i="36"/>
  <c r="CQ45" i="36"/>
  <c r="AA26" i="36"/>
  <c r="CC26" i="36"/>
  <c r="Y28" i="36"/>
  <c r="BN29" i="36"/>
  <c r="V29" i="36"/>
  <c r="BB29" i="36"/>
  <c r="BR29" i="36"/>
  <c r="BR30" i="36"/>
  <c r="CD30" i="36"/>
  <c r="CP33" i="36"/>
  <c r="V33" i="36"/>
  <c r="AZ33" i="36"/>
  <c r="AN32" i="36"/>
  <c r="CJ33" i="36"/>
  <c r="BB34" i="36"/>
  <c r="AV34" i="36"/>
  <c r="BF34" i="36"/>
  <c r="P36" i="36"/>
  <c r="AB37" i="36"/>
  <c r="AT37" i="36"/>
  <c r="BL37" i="36"/>
  <c r="CE38" i="36"/>
  <c r="BM38" i="36"/>
  <c r="AU38" i="36"/>
  <c r="W38" i="36"/>
  <c r="CI39" i="36"/>
  <c r="O39" i="36"/>
  <c r="BK39" i="36"/>
  <c r="AS39" i="36"/>
  <c r="BK38" i="36"/>
  <c r="AM39" i="36"/>
  <c r="U39" i="36"/>
  <c r="AU40" i="36"/>
  <c r="CK40" i="36"/>
  <c r="CQ40" i="36"/>
  <c r="BG40" i="36"/>
  <c r="AI40" i="36"/>
  <c r="AK41" i="36"/>
  <c r="BG41" i="36"/>
  <c r="CF41" i="36"/>
  <c r="BB42" i="36"/>
  <c r="CR42" i="36"/>
  <c r="X42" i="36"/>
  <c r="R42" i="36"/>
  <c r="BN42" i="36"/>
  <c r="CR41" i="36"/>
  <c r="BH41" i="36"/>
  <c r="BZ42" i="36"/>
  <c r="BT41" i="36"/>
  <c r="AD42" i="36"/>
  <c r="BX42" i="36"/>
  <c r="CI43" i="36"/>
  <c r="O43" i="36"/>
  <c r="BE43" i="36"/>
  <c r="AM43" i="36"/>
  <c r="CO43" i="36"/>
  <c r="BW43" i="36"/>
  <c r="AY43" i="36"/>
  <c r="U43" i="36"/>
  <c r="BM44" i="36"/>
  <c r="CQ44" i="36"/>
  <c r="AU45" i="36"/>
  <c r="AE47" i="36"/>
  <c r="BI47" i="36"/>
  <c r="CM47" i="36"/>
  <c r="AQ47" i="36"/>
  <c r="AW47" i="36"/>
  <c r="Y47" i="36"/>
  <c r="CG47" i="36"/>
  <c r="AK47" i="36"/>
  <c r="CA47" i="36"/>
  <c r="BC47" i="36"/>
  <c r="CS47" i="36"/>
  <c r="BU47" i="36"/>
  <c r="BH49" i="36"/>
  <c r="AW52" i="36"/>
  <c r="CM52" i="36"/>
  <c r="S52" i="36"/>
  <c r="BC52" i="36"/>
  <c r="AK52" i="36"/>
  <c r="CG52" i="36"/>
  <c r="BO52" i="36"/>
  <c r="AE52" i="36"/>
  <c r="AQ52" i="36"/>
  <c r="CA52" i="36"/>
  <c r="BU52" i="36"/>
  <c r="BI52" i="36"/>
  <c r="Y52" i="36"/>
  <c r="CS52" i="36"/>
  <c r="AK51" i="36"/>
  <c r="Y50" i="36"/>
  <c r="CM51" i="36"/>
  <c r="CI53" i="36"/>
  <c r="BF39" i="36"/>
  <c r="CP39" i="36"/>
  <c r="P39" i="36"/>
  <c r="BX39" i="36"/>
  <c r="AB39" i="36"/>
  <c r="BR39" i="36"/>
  <c r="V39" i="36"/>
  <c r="CL40" i="36"/>
  <c r="R40" i="36"/>
  <c r="BH40" i="36"/>
  <c r="BZ40" i="36"/>
  <c r="AP40" i="36"/>
  <c r="X40" i="36"/>
  <c r="CR40" i="36"/>
  <c r="CS42" i="36"/>
  <c r="Y42" i="36"/>
  <c r="BO42" i="36"/>
  <c r="AW41" i="36"/>
  <c r="CG42" i="36"/>
  <c r="AW42" i="36"/>
  <c r="AQ41" i="36"/>
  <c r="BI42" i="36"/>
  <c r="BC41" i="36"/>
  <c r="S41" i="36"/>
  <c r="AE42" i="36"/>
  <c r="BE42" i="36"/>
  <c r="BF43" i="36"/>
  <c r="AB43" i="36"/>
  <c r="BR43" i="36"/>
  <c r="CP43" i="36"/>
  <c r="BX43" i="36"/>
  <c r="V43" i="36"/>
  <c r="AH43" i="36"/>
  <c r="CJ43" i="36"/>
  <c r="AZ45" i="36"/>
  <c r="CS46" i="36"/>
  <c r="Y46" i="36"/>
  <c r="BO46" i="36"/>
  <c r="AW45" i="36"/>
  <c r="AK46" i="36"/>
  <c r="CM45" i="36"/>
  <c r="S45" i="36"/>
  <c r="CG46" i="36"/>
  <c r="CG45" i="36"/>
  <c r="BO45" i="36"/>
  <c r="CA46" i="36"/>
  <c r="BI46" i="36"/>
  <c r="AQ46" i="36"/>
  <c r="BI45" i="36"/>
  <c r="AQ45" i="36"/>
  <c r="Y45" i="36"/>
  <c r="S46" i="36"/>
  <c r="CM46" i="36"/>
  <c r="BU46" i="36"/>
  <c r="BC46" i="36"/>
  <c r="BU45" i="36"/>
  <c r="BC45" i="36"/>
  <c r="AK45" i="36"/>
  <c r="CJ50" i="36"/>
  <c r="BZ50" i="36"/>
  <c r="CC52" i="36"/>
  <c r="O53" i="36"/>
  <c r="BR46" i="36"/>
  <c r="CJ46" i="36"/>
  <c r="AZ47" i="36"/>
  <c r="P48" i="36"/>
  <c r="BL49" i="36"/>
  <c r="U50" i="36"/>
  <c r="AZ50" i="36"/>
  <c r="AE51" i="36"/>
  <c r="BU51" i="36"/>
  <c r="CG51" i="36"/>
  <c r="BO51" i="36"/>
  <c r="AW51" i="36"/>
  <c r="CS51" i="36"/>
  <c r="CA51" i="36"/>
  <c r="AQ51" i="36"/>
  <c r="BI51" i="36"/>
  <c r="Y51" i="36"/>
  <c r="AB54" i="36"/>
  <c r="BR54" i="36"/>
  <c r="AH54" i="36"/>
  <c r="P54" i="36"/>
  <c r="CD54" i="36"/>
  <c r="BL54" i="36"/>
  <c r="BF53" i="36"/>
  <c r="V53" i="36"/>
  <c r="AZ52" i="36"/>
  <c r="AT54" i="36"/>
  <c r="CP54" i="36"/>
  <c r="CJ54" i="36"/>
  <c r="BS54" i="36"/>
  <c r="AO54" i="36"/>
  <c r="Q54" i="36"/>
  <c r="CE54" i="36"/>
  <c r="BM54" i="36"/>
  <c r="AU54" i="36"/>
  <c r="AC54" i="36"/>
  <c r="CQ54" i="36"/>
  <c r="BY54" i="36"/>
  <c r="CK54" i="36"/>
  <c r="BE50" i="36"/>
  <c r="AA50" i="36"/>
  <c r="O50" i="36"/>
  <c r="CC50" i="36"/>
  <c r="BK50" i="36"/>
  <c r="CO50" i="36"/>
  <c r="BW50" i="36"/>
  <c r="AM50" i="36"/>
  <c r="AC53" i="36"/>
  <c r="BM53" i="36"/>
  <c r="AP54" i="36"/>
  <c r="CF54" i="36"/>
  <c r="BN54" i="36"/>
  <c r="AV54" i="36"/>
  <c r="AJ52" i="36"/>
  <c r="AD54" i="36"/>
  <c r="CR54" i="36"/>
  <c r="CL53" i="36"/>
  <c r="CF52" i="36"/>
  <c r="BZ54" i="36"/>
  <c r="BN52" i="36"/>
  <c r="AD52" i="36"/>
  <c r="BH54" i="36"/>
  <c r="X54" i="36"/>
  <c r="BB53" i="36"/>
  <c r="R53" i="36"/>
  <c r="AZ54" i="36"/>
  <c r="CL54" i="36"/>
  <c r="AU44" i="36"/>
  <c r="CK44" i="36"/>
  <c r="Q44" i="36"/>
  <c r="BG44" i="36"/>
  <c r="W44" i="36"/>
  <c r="AO44" i="36"/>
  <c r="P46" i="36"/>
  <c r="AH46" i="36"/>
  <c r="P47" i="36"/>
  <c r="V48" i="36"/>
  <c r="CP48" i="36"/>
  <c r="AS49" i="36"/>
  <c r="AB50" i="36"/>
  <c r="BR50" i="36"/>
  <c r="CD50" i="36"/>
  <c r="BL50" i="36"/>
  <c r="AT50" i="36"/>
  <c r="BX50" i="36"/>
  <c r="AN50" i="36"/>
  <c r="BF50" i="36"/>
  <c r="V50" i="36"/>
  <c r="AG50" i="36"/>
  <c r="BA54" i="36"/>
  <c r="CG39" i="36"/>
  <c r="BX40" i="36"/>
  <c r="BM41" i="36"/>
  <c r="AI41" i="36"/>
  <c r="CK41" i="36"/>
  <c r="Q43" i="36"/>
  <c r="CK43" i="36"/>
  <c r="CL44" i="36"/>
  <c r="R44" i="36"/>
  <c r="BH44" i="36"/>
  <c r="AD44" i="36"/>
  <c r="X44" i="36"/>
  <c r="AP44" i="36"/>
  <c r="AY45" i="36"/>
  <c r="CO45" i="36"/>
  <c r="U45" i="36"/>
  <c r="BK45" i="36"/>
  <c r="AS44" i="36"/>
  <c r="AM45" i="36"/>
  <c r="BE45" i="36"/>
  <c r="BW45" i="36"/>
  <c r="BE46" i="36"/>
  <c r="BW46" i="36"/>
  <c r="CO48" i="36"/>
  <c r="U48" i="36"/>
  <c r="AA48" i="36"/>
  <c r="BK47" i="36"/>
  <c r="O47" i="36"/>
  <c r="BE48" i="36"/>
  <c r="CO47" i="36"/>
  <c r="AS47" i="36"/>
  <c r="CI48" i="36"/>
  <c r="BQ48" i="36"/>
  <c r="AT49" i="36"/>
  <c r="AH50" i="36"/>
  <c r="S51" i="36"/>
  <c r="BR53" i="36"/>
  <c r="R54" i="36"/>
  <c r="BB54" i="36"/>
  <c r="BL48" i="36"/>
  <c r="BF48" i="36"/>
  <c r="CJ48" i="36"/>
  <c r="AN48" i="36"/>
  <c r="AZ48" i="36"/>
  <c r="CD48" i="36"/>
  <c r="AB48" i="36"/>
  <c r="BR48" i="36"/>
  <c r="CG65" i="36"/>
  <c r="M65" i="36"/>
  <c r="BC65" i="36"/>
  <c r="CS65" i="36"/>
  <c r="Y65" i="36"/>
  <c r="AK65" i="36"/>
  <c r="CS64" i="36"/>
  <c r="AQ65" i="36"/>
  <c r="S65" i="36"/>
  <c r="BI65" i="36"/>
  <c r="CM64" i="36"/>
  <c r="BU64" i="36"/>
  <c r="BC64" i="36"/>
  <c r="CA65" i="36"/>
  <c r="AE64" i="36"/>
  <c r="M64" i="36"/>
  <c r="BO65" i="36"/>
  <c r="BU65" i="36"/>
  <c r="AQ64" i="36"/>
  <c r="BO64" i="36"/>
  <c r="BI63" i="36"/>
  <c r="AW65" i="36"/>
  <c r="BI64" i="36"/>
  <c r="AE65" i="36"/>
  <c r="CG64" i="36"/>
  <c r="BC63" i="36"/>
  <c r="Y64" i="36"/>
  <c r="CM65" i="36"/>
  <c r="S64" i="36"/>
  <c r="BM45" i="36"/>
  <c r="AN47" i="36"/>
  <c r="BL47" i="36"/>
  <c r="CG50" i="36"/>
  <c r="BC50" i="36"/>
  <c r="AE50" i="36"/>
  <c r="CS50" i="36"/>
  <c r="CM49" i="36"/>
  <c r="CA50" i="36"/>
  <c r="BU49" i="36"/>
  <c r="CM50" i="36"/>
  <c r="CG49" i="36"/>
  <c r="AW49" i="36"/>
  <c r="BO50" i="36"/>
  <c r="CK53" i="36"/>
  <c r="AH53" i="36"/>
  <c r="CE53" i="36"/>
  <c r="BG54" i="36"/>
  <c r="BS58" i="36"/>
  <c r="AO58" i="36"/>
  <c r="CE58" i="36"/>
  <c r="BM58" i="36"/>
  <c r="AU58" i="36"/>
  <c r="AC58" i="36"/>
  <c r="BY58" i="36"/>
  <c r="W58" i="36"/>
  <c r="AO56" i="36"/>
  <c r="W56" i="36"/>
  <c r="BG56" i="36"/>
  <c r="CQ58" i="36"/>
  <c r="BS57" i="36"/>
  <c r="Q56" i="36"/>
  <c r="Q58" i="36"/>
  <c r="AO57" i="36"/>
  <c r="Q57" i="36"/>
  <c r="BS56" i="36"/>
  <c r="BA56" i="36"/>
  <c r="CK57" i="36"/>
  <c r="AI57" i="36"/>
  <c r="CK56" i="36"/>
  <c r="CK58" i="36"/>
  <c r="AI58" i="36"/>
  <c r="BG57" i="36"/>
  <c r="BG58" i="36"/>
  <c r="CE57" i="36"/>
  <c r="BQ46" i="36"/>
  <c r="AM46" i="36"/>
  <c r="CC46" i="36"/>
  <c r="U46" i="36"/>
  <c r="V47" i="36"/>
  <c r="AY48" i="36"/>
  <c r="BX48" i="36"/>
  <c r="AM49" i="36"/>
  <c r="CC49" i="36"/>
  <c r="CO49" i="36"/>
  <c r="BW49" i="36"/>
  <c r="BE49" i="36"/>
  <c r="U49" i="36"/>
  <c r="CI49" i="36"/>
  <c r="AY49" i="36"/>
  <c r="BQ49" i="36"/>
  <c r="AG49" i="36"/>
  <c r="AA49" i="36"/>
  <c r="AK50" i="36"/>
  <c r="BQ50" i="36"/>
  <c r="BX52" i="36"/>
  <c r="BT53" i="36"/>
  <c r="AT53" i="36"/>
  <c r="CF53" i="36"/>
  <c r="V54" i="36"/>
  <c r="BI36" i="36"/>
  <c r="CG36" i="36"/>
  <c r="CP37" i="36"/>
  <c r="V37" i="36"/>
  <c r="AH37" i="36"/>
  <c r="CD37" i="36"/>
  <c r="CM39" i="36"/>
  <c r="BY41" i="36"/>
  <c r="AC43" i="36"/>
  <c r="BS43" i="36"/>
  <c r="AC44" i="36"/>
  <c r="AY44" i="36"/>
  <c r="BQ44" i="36"/>
  <c r="CI44" i="36"/>
  <c r="CA45" i="36"/>
  <c r="AN46" i="36"/>
  <c r="CD46" i="36"/>
  <c r="AZ46" i="36"/>
  <c r="V46" i="36"/>
  <c r="AT47" i="36"/>
  <c r="CP47" i="36"/>
  <c r="BX47" i="36"/>
  <c r="AB47" i="36"/>
  <c r="AW48" i="36"/>
  <c r="BU48" i="36"/>
  <c r="Y48" i="36"/>
  <c r="BC48" i="36"/>
  <c r="BO48" i="36"/>
  <c r="S48" i="36"/>
  <c r="CS48" i="36"/>
  <c r="AE48" i="36"/>
  <c r="CD49" i="36"/>
  <c r="AZ49" i="36"/>
  <c r="BX49" i="36"/>
  <c r="BF49" i="36"/>
  <c r="V49" i="36"/>
  <c r="AN49" i="36"/>
  <c r="BR49" i="36"/>
  <c r="AH49" i="36"/>
  <c r="P49" i="36"/>
  <c r="AB49" i="36"/>
  <c r="BC49" i="36"/>
  <c r="P50" i="36"/>
  <c r="AQ50" i="36"/>
  <c r="BZ52" i="36"/>
  <c r="AO52" i="36"/>
  <c r="AU53" i="36"/>
  <c r="W54" i="36"/>
  <c r="BT54" i="36"/>
  <c r="CK55" i="36"/>
  <c r="Q55" i="36"/>
  <c r="BG55" i="36"/>
  <c r="BS55" i="36"/>
  <c r="BA55" i="36"/>
  <c r="AI55" i="36"/>
  <c r="CE55" i="36"/>
  <c r="BM55" i="36"/>
  <c r="AC55" i="36"/>
  <c r="AU55" i="36"/>
  <c r="BH55" i="36"/>
  <c r="AD55" i="36"/>
  <c r="CL55" i="36"/>
  <c r="BB55" i="36"/>
  <c r="AJ55" i="36"/>
  <c r="R55" i="36"/>
  <c r="CF55" i="36"/>
  <c r="BN55" i="36"/>
  <c r="AV55" i="36"/>
  <c r="BM33" i="36"/>
  <c r="AI33" i="36"/>
  <c r="CE33" i="36"/>
  <c r="Y36" i="36"/>
  <c r="CJ36" i="36"/>
  <c r="AJ37" i="36"/>
  <c r="CF37" i="36"/>
  <c r="BQ38" i="36"/>
  <c r="CC38" i="36"/>
  <c r="AE39" i="36"/>
  <c r="AC41" i="36"/>
  <c r="AQ43" i="36"/>
  <c r="CG43" i="36"/>
  <c r="AO43" i="36"/>
  <c r="AI44" i="36"/>
  <c r="BA44" i="36"/>
  <c r="BS44" i="36"/>
  <c r="CO44" i="36"/>
  <c r="BB46" i="36"/>
  <c r="CR46" i="36"/>
  <c r="X46" i="36"/>
  <c r="BN46" i="36"/>
  <c r="AV45" i="36"/>
  <c r="AB46" i="36"/>
  <c r="AT46" i="36"/>
  <c r="BL46" i="36"/>
  <c r="BH47" i="36"/>
  <c r="BZ47" i="36"/>
  <c r="AD47" i="36"/>
  <c r="BQ47" i="36"/>
  <c r="CJ47" i="36"/>
  <c r="AH48" i="36"/>
  <c r="CC48" i="36"/>
  <c r="BI49" i="36"/>
  <c r="AW50" i="36"/>
  <c r="CK51" i="36"/>
  <c r="Q51" i="36"/>
  <c r="BG51" i="36"/>
  <c r="AI51" i="36"/>
  <c r="CE51" i="36"/>
  <c r="CQ51" i="36"/>
  <c r="BC51" i="36"/>
  <c r="CL52" i="36"/>
  <c r="AJ54" i="36"/>
  <c r="AE55" i="36"/>
  <c r="BU55" i="36"/>
  <c r="AK55" i="36"/>
  <c r="S55" i="36"/>
  <c r="CG55" i="36"/>
  <c r="BO55" i="36"/>
  <c r="CS54" i="36"/>
  <c r="CM53" i="36"/>
  <c r="AW55" i="36"/>
  <c r="CA54" i="36"/>
  <c r="BU53" i="36"/>
  <c r="CS55" i="36"/>
  <c r="BY55" i="36"/>
  <c r="AP58" i="36"/>
  <c r="CF58" i="36"/>
  <c r="BB58" i="36"/>
  <c r="BN58" i="36"/>
  <c r="AV58" i="36"/>
  <c r="AD58" i="36"/>
  <c r="CR58" i="36"/>
  <c r="BZ58" i="36"/>
  <c r="BH58" i="36"/>
  <c r="BT56" i="36"/>
  <c r="AE59" i="36"/>
  <c r="BU59" i="36"/>
  <c r="AQ59" i="36"/>
  <c r="CS59" i="36"/>
  <c r="CA59" i="36"/>
  <c r="BI59" i="36"/>
  <c r="CG57" i="36"/>
  <c r="BI58" i="36"/>
  <c r="AK59" i="36"/>
  <c r="BR59" i="36"/>
  <c r="BB63" i="36"/>
  <c r="AV63" i="36"/>
  <c r="CR63" i="36"/>
  <c r="X63" i="36"/>
  <c r="BT63" i="36"/>
  <c r="BN63" i="36"/>
  <c r="AP63" i="36"/>
  <c r="CL63" i="36"/>
  <c r="R63" i="36"/>
  <c r="AD63" i="36"/>
  <c r="AJ58" i="36"/>
  <c r="CL58" i="36"/>
  <c r="CS60" i="36"/>
  <c r="BU60" i="36"/>
  <c r="AW60" i="36"/>
  <c r="Y60" i="36"/>
  <c r="CM60" i="36"/>
  <c r="BI60" i="36"/>
  <c r="AE60" i="36"/>
  <c r="CG60" i="36"/>
  <c r="BC60" i="36"/>
  <c r="S60" i="36"/>
  <c r="BS50" i="36"/>
  <c r="AO50" i="36"/>
  <c r="AC52" i="36"/>
  <c r="AT52" i="36"/>
  <c r="BM52" i="36"/>
  <c r="CD52" i="36"/>
  <c r="AI53" i="36"/>
  <c r="BS53" i="36"/>
  <c r="CG54" i="36"/>
  <c r="BC54" i="36"/>
  <c r="AQ54" i="36"/>
  <c r="AB55" i="36"/>
  <c r="BL55" i="36"/>
  <c r="CC55" i="36"/>
  <c r="O56" i="36"/>
  <c r="AG56" i="36"/>
  <c r="BK57" i="36"/>
  <c r="CL57" i="36"/>
  <c r="AK58" i="36"/>
  <c r="CM58" i="36"/>
  <c r="CE48" i="36"/>
  <c r="Q49" i="36"/>
  <c r="AP50" i="36"/>
  <c r="CF50" i="36"/>
  <c r="W50" i="36"/>
  <c r="BG50" i="36"/>
  <c r="AU52" i="36"/>
  <c r="CE52" i="36"/>
  <c r="AM53" i="36"/>
  <c r="CC53" i="36"/>
  <c r="S53" i="36"/>
  <c r="AJ53" i="36"/>
  <c r="BC53" i="36"/>
  <c r="Y54" i="36"/>
  <c r="BI54" i="36"/>
  <c r="CD55" i="36"/>
  <c r="AJ56" i="36"/>
  <c r="BB56" i="36"/>
  <c r="CR56" i="36"/>
  <c r="CM57" i="36"/>
  <c r="AQ58" i="36"/>
  <c r="BO58" i="36"/>
  <c r="AW59" i="36"/>
  <c r="BO60" i="36"/>
  <c r="CD53" i="36"/>
  <c r="AZ53" i="36"/>
  <c r="AN53" i="36"/>
  <c r="U56" i="36"/>
  <c r="BK56" i="36"/>
  <c r="AS55" i="36"/>
  <c r="CI56" i="36"/>
  <c r="BW56" i="36"/>
  <c r="R57" i="36"/>
  <c r="AQ57" i="36"/>
  <c r="R58" i="36"/>
  <c r="BT58" i="36"/>
  <c r="M60" i="36"/>
  <c r="L63" i="36"/>
  <c r="BH63" i="36"/>
  <c r="CQ67" i="36"/>
  <c r="W67" i="36"/>
  <c r="BM67" i="36"/>
  <c r="AI67" i="36"/>
  <c r="AU67" i="36"/>
  <c r="CK67" i="36"/>
  <c r="Q67" i="36"/>
  <c r="BG67" i="36"/>
  <c r="AO67" i="36"/>
  <c r="K67" i="36"/>
  <c r="CE67" i="36"/>
  <c r="AC67" i="36"/>
  <c r="BY67" i="36"/>
  <c r="BA67" i="36"/>
  <c r="BS67" i="36"/>
  <c r="BA53" i="36"/>
  <c r="CQ53" i="36"/>
  <c r="W53" i="36"/>
  <c r="AO53" i="36"/>
  <c r="BL56" i="36"/>
  <c r="CP56" i="36"/>
  <c r="AH56" i="36"/>
  <c r="BF56" i="36"/>
  <c r="R56" i="36"/>
  <c r="AM56" i="36"/>
  <c r="BE56" i="36"/>
  <c r="BX56" i="36"/>
  <c r="S57" i="36"/>
  <c r="BT57" i="36"/>
  <c r="CS57" i="36"/>
  <c r="S58" i="36"/>
  <c r="BU58" i="36"/>
  <c r="S59" i="36"/>
  <c r="AZ59" i="36"/>
  <c r="CG59" i="36"/>
  <c r="AK64" i="36"/>
  <c r="BE65" i="36"/>
  <c r="AA65" i="36"/>
  <c r="BQ65" i="36"/>
  <c r="CC65" i="36"/>
  <c r="I65" i="36"/>
  <c r="AS65" i="36"/>
  <c r="U65" i="36"/>
  <c r="CI65" i="36"/>
  <c r="BK65" i="36"/>
  <c r="AM65" i="36"/>
  <c r="O65" i="36"/>
  <c r="AG65" i="36"/>
  <c r="AY65" i="36"/>
  <c r="BY45" i="36"/>
  <c r="X48" i="36"/>
  <c r="BS48" i="36"/>
  <c r="BA49" i="36"/>
  <c r="CQ49" i="36"/>
  <c r="W49" i="36"/>
  <c r="CL49" i="36"/>
  <c r="AC50" i="36"/>
  <c r="CR50" i="36"/>
  <c r="CO52" i="36"/>
  <c r="U52" i="36"/>
  <c r="BK52" i="36"/>
  <c r="AS51" i="36"/>
  <c r="Q52" i="36"/>
  <c r="BA52" i="36"/>
  <c r="CI52" i="36"/>
  <c r="CR53" i="36"/>
  <c r="X53" i="36"/>
  <c r="BN53" i="36"/>
  <c r="AV52" i="36"/>
  <c r="Y53" i="36"/>
  <c r="AP53" i="36"/>
  <c r="BG53" i="36"/>
  <c r="BX53" i="36"/>
  <c r="CO53" i="36"/>
  <c r="AE54" i="36"/>
  <c r="AZ55" i="36"/>
  <c r="BQ55" i="36"/>
  <c r="CQ56" i="36"/>
  <c r="V56" i="36"/>
  <c r="AN56" i="36"/>
  <c r="AM57" i="36"/>
  <c r="CC57" i="36"/>
  <c r="AY57" i="36"/>
  <c r="CI57" i="36"/>
  <c r="BQ57" i="36"/>
  <c r="U57" i="36"/>
  <c r="BU57" i="36"/>
  <c r="AW58" i="36"/>
  <c r="Y59" i="36"/>
  <c r="CA60" i="36"/>
  <c r="BZ41" i="36"/>
  <c r="BW44" i="36"/>
  <c r="AI45" i="36"/>
  <c r="BZ45" i="36"/>
  <c r="AO48" i="36"/>
  <c r="BT48" i="36"/>
  <c r="CR49" i="36"/>
  <c r="X49" i="36"/>
  <c r="BN49" i="36"/>
  <c r="AO49" i="36"/>
  <c r="AD50" i="36"/>
  <c r="AU50" i="36"/>
  <c r="O51" i="36"/>
  <c r="AY51" i="36"/>
  <c r="BL52" i="36"/>
  <c r="AH52" i="36"/>
  <c r="R52" i="36"/>
  <c r="BB52" i="36"/>
  <c r="BS52" i="36"/>
  <c r="CJ52" i="36"/>
  <c r="BO53" i="36"/>
  <c r="AK53" i="36"/>
  <c r="AA53" i="36"/>
  <c r="AQ53" i="36"/>
  <c r="BH53" i="36"/>
  <c r="BY53" i="36"/>
  <c r="CP53" i="36"/>
  <c r="AW54" i="36"/>
  <c r="BW55" i="36"/>
  <c r="BR55" i="36"/>
  <c r="CI55" i="36"/>
  <c r="BH56" i="36"/>
  <c r="CC56" i="36"/>
  <c r="CD57" i="36"/>
  <c r="AZ57" i="36"/>
  <c r="CP57" i="36"/>
  <c r="V57" i="36"/>
  <c r="CJ57" i="36"/>
  <c r="BR57" i="36"/>
  <c r="Y57" i="36"/>
  <c r="AW57" i="36"/>
  <c r="BW57" i="36"/>
  <c r="BC59" i="36"/>
  <c r="CM59" i="36"/>
  <c r="BS65" i="36"/>
  <c r="AO65" i="36"/>
  <c r="CE65" i="36"/>
  <c r="K65" i="36"/>
  <c r="CQ65" i="36"/>
  <c r="W65" i="36"/>
  <c r="Q65" i="36"/>
  <c r="BG65" i="36"/>
  <c r="AI65" i="36"/>
  <c r="BY65" i="36"/>
  <c r="BA65" i="36"/>
  <c r="AU65" i="36"/>
  <c r="AP48" i="36"/>
  <c r="CK48" i="36"/>
  <c r="BO49" i="36"/>
  <c r="AK49" i="36"/>
  <c r="Y49" i="36"/>
  <c r="AP49" i="36"/>
  <c r="BG49" i="36"/>
  <c r="AV50" i="36"/>
  <c r="BM50" i="36"/>
  <c r="BQ51" i="36"/>
  <c r="AI52" i="36"/>
  <c r="V52" i="36"/>
  <c r="AM52" i="36"/>
  <c r="BT52" i="36"/>
  <c r="CK52" i="36"/>
  <c r="AB53" i="36"/>
  <c r="AS53" i="36"/>
  <c r="BI53" i="36"/>
  <c r="BZ53" i="36"/>
  <c r="CS53" i="36"/>
  <c r="BO54" i="36"/>
  <c r="AT55" i="36"/>
  <c r="CJ55" i="36"/>
  <c r="P55" i="36"/>
  <c r="U55" i="36"/>
  <c r="CM56" i="36"/>
  <c r="AW56" i="36"/>
  <c r="S56" i="36"/>
  <c r="AQ56" i="36"/>
  <c r="X56" i="36"/>
  <c r="AP56" i="36"/>
  <c r="BI56" i="36"/>
  <c r="CD56" i="36"/>
  <c r="BA57" i="36"/>
  <c r="CQ57" i="36"/>
  <c r="W57" i="36"/>
  <c r="BM57" i="36"/>
  <c r="AU57" i="36"/>
  <c r="AC57" i="36"/>
  <c r="AC56" i="36"/>
  <c r="AA57" i="36"/>
  <c r="BB57" i="36"/>
  <c r="BX57" i="36"/>
  <c r="AB58" i="36"/>
  <c r="BR58" i="36"/>
  <c r="AN58" i="36"/>
  <c r="CJ58" i="36"/>
  <c r="X58" i="36"/>
  <c r="AZ58" i="36"/>
  <c r="AT59" i="36"/>
  <c r="CJ59" i="36"/>
  <c r="P59" i="36"/>
  <c r="BF59" i="36"/>
  <c r="CD59" i="36"/>
  <c r="BL59" i="36"/>
  <c r="AN59" i="36"/>
  <c r="V59" i="36"/>
  <c r="CP59" i="36"/>
  <c r="BX59" i="36"/>
  <c r="AB59" i="36"/>
  <c r="AK60" i="36"/>
  <c r="AJ63" i="36"/>
  <c r="BZ63" i="36"/>
  <c r="AP65" i="36"/>
  <c r="CF65" i="36"/>
  <c r="L65" i="36"/>
  <c r="BB65" i="36"/>
  <c r="BN65" i="36"/>
  <c r="R65" i="36"/>
  <c r="BH65" i="36"/>
  <c r="AJ65" i="36"/>
  <c r="BZ65" i="36"/>
  <c r="CR65" i="36"/>
  <c r="CL65" i="36"/>
  <c r="X65" i="36"/>
  <c r="CG63" i="36"/>
  <c r="BO63" i="36"/>
  <c r="AW63" i="36"/>
  <c r="AE63" i="36"/>
  <c r="M63" i="36"/>
  <c r="CA63" i="36"/>
  <c r="CQ64" i="36"/>
  <c r="W64" i="36"/>
  <c r="BM64" i="36"/>
  <c r="AI64" i="36"/>
  <c r="BE68" i="36"/>
  <c r="AA68" i="36"/>
  <c r="BQ68" i="36"/>
  <c r="AM68" i="36"/>
  <c r="CC68" i="36"/>
  <c r="I68" i="36"/>
  <c r="AY68" i="36"/>
  <c r="CO68" i="36"/>
  <c r="U68" i="36"/>
  <c r="BW68" i="36"/>
  <c r="BK68" i="36"/>
  <c r="AU69" i="36"/>
  <c r="CK69" i="36"/>
  <c r="Q69" i="36"/>
  <c r="BG69" i="36"/>
  <c r="AC69" i="36"/>
  <c r="BS69" i="36"/>
  <c r="AO69" i="36"/>
  <c r="CE69" i="36"/>
  <c r="K69" i="36"/>
  <c r="BA69" i="36"/>
  <c r="CQ69" i="36"/>
  <c r="BM69" i="36"/>
  <c r="CL69" i="36"/>
  <c r="R69" i="36"/>
  <c r="BH69" i="36"/>
  <c r="AD69" i="36"/>
  <c r="BT69" i="36"/>
  <c r="AP69" i="36"/>
  <c r="CF69" i="36"/>
  <c r="L69" i="36"/>
  <c r="BB69" i="36"/>
  <c r="CR69" i="36"/>
  <c r="X69" i="36"/>
  <c r="BN69" i="36"/>
  <c r="AJ69" i="36"/>
  <c r="BS68" i="36"/>
  <c r="AO68" i="36"/>
  <c r="CE68" i="36"/>
  <c r="K68" i="36"/>
  <c r="BA68" i="36"/>
  <c r="CQ68" i="36"/>
  <c r="W68" i="36"/>
  <c r="BM68" i="36"/>
  <c r="AI68" i="36"/>
  <c r="CK68" i="36"/>
  <c r="AI69" i="36"/>
  <c r="Y62" i="36"/>
  <c r="K64" i="36"/>
  <c r="AC64" i="36"/>
  <c r="AU64" i="36"/>
  <c r="BY68" i="36"/>
  <c r="BY69" i="36"/>
  <c r="AK70" i="36"/>
  <c r="CR57" i="36"/>
  <c r="BN57" i="36"/>
  <c r="AJ57" i="36"/>
  <c r="X57" i="36"/>
  <c r="AP57" i="36"/>
  <c r="BH57" i="36"/>
  <c r="BZ57" i="36"/>
  <c r="BO61" i="36"/>
  <c r="AE61" i="36"/>
  <c r="CS61" i="36"/>
  <c r="BI61" i="36"/>
  <c r="Y61" i="36"/>
  <c r="S63" i="36"/>
  <c r="CM63" i="36"/>
  <c r="O68" i="36"/>
  <c r="AS68" i="36"/>
  <c r="CI68" i="36"/>
  <c r="BZ69" i="36"/>
  <c r="BI62" i="36"/>
  <c r="CM62" i="36"/>
  <c r="AQ63" i="36"/>
  <c r="CO63" i="36"/>
  <c r="BA64" i="36"/>
  <c r="BS64" i="36"/>
  <c r="CK64" i="36"/>
  <c r="AU68" i="36"/>
  <c r="M61" i="36"/>
  <c r="AE62" i="36"/>
  <c r="AU66" i="36"/>
  <c r="CK66" i="36"/>
  <c r="Q66" i="36"/>
  <c r="BG66" i="36"/>
  <c r="BS66" i="36"/>
  <c r="AO66" i="36"/>
  <c r="CE66" i="36"/>
  <c r="Q68" i="36"/>
  <c r="AV69" i="36"/>
  <c r="CI63" i="36"/>
  <c r="BQ63" i="36"/>
  <c r="AY63" i="36"/>
  <c r="AG63" i="36"/>
  <c r="O63" i="36"/>
  <c r="BU63" i="36"/>
  <c r="CL66" i="36"/>
  <c r="R66" i="36"/>
  <c r="BH66" i="36"/>
  <c r="AD66" i="36"/>
  <c r="AP66" i="36"/>
  <c r="CF66" i="36"/>
  <c r="L66" i="36"/>
  <c r="AV66" i="36"/>
  <c r="BY52" i="36"/>
  <c r="AV56" i="36"/>
  <c r="BY56" i="36"/>
  <c r="CG58" i="36"/>
  <c r="BC58" i="36"/>
  <c r="CS58" i="36"/>
  <c r="Y58" i="36"/>
  <c r="CK59" i="36"/>
  <c r="Q59" i="36"/>
  <c r="BG59" i="36"/>
  <c r="AC59" i="36"/>
  <c r="W59" i="36"/>
  <c r="AO59" i="36"/>
  <c r="S61" i="36"/>
  <c r="BU61" i="36"/>
  <c r="X62" i="36"/>
  <c r="CR62" i="36"/>
  <c r="BT62" i="36"/>
  <c r="AV62" i="36"/>
  <c r="AJ62" i="36"/>
  <c r="BO62" i="36"/>
  <c r="Y63" i="36"/>
  <c r="BW63" i="36"/>
  <c r="CS63" i="36"/>
  <c r="Q64" i="36"/>
  <c r="BI66" i="36"/>
  <c r="AE66" i="36"/>
  <c r="BU66" i="36"/>
  <c r="CG66" i="36"/>
  <c r="M66" i="36"/>
  <c r="BC66" i="36"/>
  <c r="CS66" i="36"/>
  <c r="AW66" i="36"/>
  <c r="CQ66" i="36"/>
  <c r="BG68" i="36"/>
  <c r="CG71" i="36"/>
  <c r="CL56" i="36"/>
  <c r="AI56" i="36"/>
  <c r="BZ56" i="36"/>
  <c r="AD57" i="36"/>
  <c r="AV57" i="36"/>
  <c r="CS62" i="36"/>
  <c r="BU62" i="36"/>
  <c r="AW62" i="36"/>
  <c r="S62" i="36"/>
  <c r="AK62" i="36"/>
  <c r="AA63" i="36"/>
  <c r="CC64" i="36"/>
  <c r="I64" i="36"/>
  <c r="AY64" i="36"/>
  <c r="CO64" i="36"/>
  <c r="U64" i="36"/>
  <c r="CR66" i="36"/>
  <c r="W69" i="36"/>
  <c r="CA69" i="36"/>
  <c r="Q71" i="36"/>
  <c r="BH71" i="36"/>
  <c r="BW71" i="36"/>
  <c r="CK71" i="36"/>
  <c r="BS70" i="36"/>
  <c r="AG71" i="36"/>
  <c r="AU71" i="36"/>
  <c r="CL71" i="36"/>
  <c r="BO69" i="36"/>
  <c r="AV71" i="36"/>
  <c r="BK71" i="36"/>
  <c r="BY71" i="36"/>
  <c r="BU67" i="36"/>
  <c r="AW68" i="36"/>
  <c r="BZ68" i="36"/>
  <c r="Y69" i="36"/>
  <c r="CS69" i="36"/>
  <c r="BG70" i="36"/>
  <c r="U71" i="36"/>
  <c r="AI71" i="36"/>
  <c r="BZ71" i="36"/>
  <c r="CO71" i="36"/>
  <c r="AE67" i="36"/>
  <c r="BW67" i="36"/>
  <c r="AJ68" i="36"/>
  <c r="CA68" i="36"/>
  <c r="BC69" i="36"/>
  <c r="Q70" i="36"/>
  <c r="BW70" i="36"/>
  <c r="CK70" i="36"/>
  <c r="AJ71" i="36"/>
  <c r="AY71" i="36"/>
  <c r="BM71" i="36"/>
  <c r="CA71" i="36"/>
  <c r="AG67" i="36"/>
  <c r="BI67" i="36"/>
  <c r="AK68" i="36"/>
  <c r="BN68" i="36"/>
  <c r="M69" i="36"/>
  <c r="BE69" i="36"/>
  <c r="CG69" i="36"/>
  <c r="R70" i="36"/>
  <c r="AG70" i="36"/>
  <c r="AU70" i="36"/>
  <c r="BI70" i="36"/>
  <c r="CL70" i="36"/>
  <c r="I71" i="36"/>
  <c r="W71" i="36"/>
  <c r="AK71" i="36"/>
  <c r="BN71" i="36"/>
  <c r="CC71" i="36"/>
  <c r="CQ71" i="36"/>
  <c r="BO68" i="36"/>
  <c r="AQ69" i="36"/>
  <c r="BY70" i="36"/>
  <c r="X71" i="36"/>
  <c r="AM71" i="36"/>
  <c r="BA71" i="36"/>
  <c r="BO71" i="36"/>
  <c r="CR71" i="36"/>
  <c r="CA57" i="36"/>
  <c r="AW64" i="36"/>
  <c r="BZ64" i="36"/>
  <c r="AS66" i="36"/>
  <c r="U67" i="36"/>
  <c r="AW67" i="36"/>
  <c r="BZ67" i="36"/>
  <c r="CO67" i="36"/>
  <c r="Y68" i="36"/>
  <c r="BB68" i="36"/>
  <c r="CS68" i="36"/>
  <c r="AS69" i="36"/>
  <c r="BU69" i="36"/>
  <c r="U70" i="36"/>
  <c r="AI70" i="36"/>
  <c r="AW70" i="36"/>
  <c r="BZ70" i="36"/>
  <c r="CO70" i="36"/>
  <c r="K71" i="36"/>
  <c r="Y71" i="36"/>
  <c r="BB71" i="36"/>
  <c r="BQ71" i="36"/>
  <c r="CE71" i="36"/>
  <c r="CS71" i="36"/>
  <c r="AK57" i="36"/>
  <c r="AJ64" i="36"/>
  <c r="CA64" i="36"/>
  <c r="BW66" i="36"/>
  <c r="AJ67" i="36"/>
  <c r="AY67" i="36"/>
  <c r="CA67" i="36"/>
  <c r="L68" i="36"/>
  <c r="BC68" i="36"/>
  <c r="CF68" i="36"/>
  <c r="AE69" i="36"/>
  <c r="BW69" i="36"/>
  <c r="AJ70" i="36"/>
  <c r="AY70" i="36"/>
  <c r="BM70" i="36"/>
  <c r="CA70" i="36"/>
  <c r="L71" i="36"/>
  <c r="AA71" i="36"/>
  <c r="AO71" i="36"/>
  <c r="BC71" i="36"/>
  <c r="CF71" i="36"/>
  <c r="I67" i="36"/>
  <c r="M68" i="36"/>
  <c r="I70" i="36"/>
  <c r="W70" i="36"/>
  <c r="M71" i="36"/>
  <c r="L3" i="30"/>
  <c r="B4" i="36" s="1"/>
  <c r="B60" i="36" s="1"/>
  <c r="AY59" i="36" s="1"/>
  <c r="AD13" i="36" l="1"/>
  <c r="BN13" i="36"/>
  <c r="BT14" i="36"/>
  <c r="BB15" i="36"/>
  <c r="CR15" i="36"/>
  <c r="BB14" i="36"/>
  <c r="AV14" i="36"/>
  <c r="AV15" i="36"/>
  <c r="CR14" i="36"/>
  <c r="X15" i="36"/>
  <c r="X14" i="36"/>
  <c r="CL15" i="36"/>
  <c r="AJ14" i="36"/>
  <c r="BH13" i="36"/>
  <c r="BN15" i="36"/>
  <c r="AJ13" i="36"/>
  <c r="CL13" i="36"/>
  <c r="CF13" i="36"/>
  <c r="AP14" i="36"/>
  <c r="R14" i="36"/>
  <c r="BH15" i="36"/>
  <c r="AV13" i="36"/>
  <c r="BH14" i="36"/>
  <c r="CF15" i="36"/>
  <c r="AJ15" i="36"/>
  <c r="CL14" i="36"/>
  <c r="CR13" i="36"/>
  <c r="BN14" i="36"/>
  <c r="R13" i="36"/>
  <c r="BT13" i="36"/>
  <c r="AP13" i="36"/>
  <c r="BZ13" i="36"/>
  <c r="AD14" i="36"/>
  <c r="BB13" i="36"/>
  <c r="X13" i="36"/>
  <c r="AD15" i="36"/>
  <c r="R15" i="36"/>
  <c r="BZ14" i="36"/>
  <c r="BT15" i="36"/>
  <c r="AP15" i="36"/>
  <c r="CF14" i="36"/>
  <c r="L51" i="36"/>
  <c r="BO12" i="36"/>
  <c r="M8" i="36"/>
  <c r="L18" i="36"/>
  <c r="L53" i="36"/>
  <c r="J19" i="36"/>
  <c r="J29" i="36"/>
  <c r="BY11" i="36"/>
  <c r="J34" i="36"/>
  <c r="K37" i="36"/>
  <c r="G3" i="30"/>
  <c r="G9" i="30"/>
  <c r="J12" i="36"/>
  <c r="M20" i="36"/>
  <c r="E12" i="30"/>
  <c r="B20" i="36"/>
  <c r="O44" i="36"/>
  <c r="J46" i="36"/>
  <c r="E11" i="30"/>
  <c r="CF56" i="36"/>
  <c r="L54" i="36"/>
  <c r="AU4" i="36"/>
  <c r="AZ39" i="36"/>
  <c r="H4" i="30"/>
  <c r="BA40" i="36"/>
  <c r="I42" i="36"/>
  <c r="BW7" i="36"/>
  <c r="CA56" i="36"/>
  <c r="BZ29" i="36"/>
  <c r="K40" i="36"/>
  <c r="J35" i="36"/>
  <c r="AS59" i="36"/>
  <c r="CR55" i="36"/>
  <c r="CO55" i="36"/>
  <c r="AN20" i="36"/>
  <c r="F10" i="30"/>
  <c r="K43" i="36"/>
  <c r="BC62" i="36"/>
  <c r="BH59" i="36"/>
  <c r="AD59" i="36"/>
  <c r="BT59" i="36"/>
  <c r="X59" i="36"/>
  <c r="AP59" i="36"/>
  <c r="CM14" i="36"/>
  <c r="AW15" i="36"/>
  <c r="CS13" i="36"/>
  <c r="S15" i="36"/>
  <c r="BU15" i="36"/>
  <c r="Y13" i="36"/>
  <c r="CM15" i="36"/>
  <c r="AQ15" i="36"/>
  <c r="AW13" i="36"/>
  <c r="CG13" i="36"/>
  <c r="CM13" i="36"/>
  <c r="AE13" i="36"/>
  <c r="BO15" i="36"/>
  <c r="BI15" i="36"/>
  <c r="CG15" i="36"/>
  <c r="AK14" i="36"/>
  <c r="CG14" i="36"/>
  <c r="CS15" i="36"/>
  <c r="BO14" i="36"/>
  <c r="CA15" i="36"/>
  <c r="AW14" i="36"/>
  <c r="AK15" i="36"/>
  <c r="Y15" i="36"/>
  <c r="BI14" i="36"/>
  <c r="AQ13" i="36"/>
  <c r="BC15" i="36"/>
  <c r="BU14" i="36"/>
  <c r="AE15" i="36"/>
  <c r="S13" i="36"/>
  <c r="CA14" i="36"/>
  <c r="Y14" i="36"/>
  <c r="AQ14" i="36"/>
  <c r="CS14" i="36"/>
  <c r="S14" i="36"/>
  <c r="BC14" i="36"/>
  <c r="AK13" i="36"/>
  <c r="AN60" i="36"/>
  <c r="CD60" i="36"/>
  <c r="AH60" i="36"/>
  <c r="AB60" i="36"/>
  <c r="AT60" i="36"/>
  <c r="AZ60" i="36"/>
  <c r="V60" i="36"/>
  <c r="P60" i="36"/>
  <c r="J60" i="36"/>
  <c r="BR60" i="36"/>
  <c r="BL60" i="36"/>
  <c r="BX60" i="36"/>
  <c r="CP60" i="36"/>
  <c r="BR61" i="36"/>
  <c r="BF60" i="36"/>
  <c r="CJ60" i="36"/>
  <c r="BL61" i="36"/>
  <c r="L17" i="36"/>
  <c r="AP55" i="36"/>
  <c r="K51" i="36"/>
  <c r="BL29" i="36"/>
  <c r="J41" i="36"/>
  <c r="I34" i="36"/>
  <c r="K36" i="36"/>
  <c r="K52" i="36"/>
  <c r="K11" i="36"/>
  <c r="J37" i="36"/>
  <c r="K6" i="36"/>
  <c r="BS51" i="36"/>
  <c r="K39" i="36"/>
  <c r="AJ59" i="36"/>
  <c r="CI46" i="36"/>
  <c r="J28" i="36"/>
  <c r="K44" i="36"/>
  <c r="I35" i="36"/>
  <c r="I43" i="36"/>
  <c r="AA55" i="36"/>
  <c r="I46" i="36"/>
  <c r="J18" i="36"/>
  <c r="L22" i="36"/>
  <c r="CA11" i="36"/>
  <c r="BU7" i="36"/>
  <c r="I25" i="36"/>
  <c r="I55" i="36"/>
  <c r="M12" i="36"/>
  <c r="M7" i="36"/>
  <c r="L20" i="36"/>
  <c r="M11" i="36"/>
  <c r="AB20" i="36"/>
  <c r="M10" i="36"/>
  <c r="L40" i="36"/>
  <c r="AE45" i="36"/>
  <c r="L24" i="36"/>
  <c r="M50" i="36"/>
  <c r="V58" i="36"/>
  <c r="K30" i="36"/>
  <c r="I26" i="36"/>
  <c r="AV37" i="36"/>
  <c r="K55" i="36"/>
  <c r="AA44" i="36"/>
  <c r="K8" i="36"/>
  <c r="L41" i="36"/>
  <c r="AZ4" i="36"/>
  <c r="I56" i="36"/>
  <c r="K27" i="36"/>
  <c r="M53" i="36"/>
  <c r="J27" i="36"/>
  <c r="AJ4" i="36"/>
  <c r="BN41" i="36"/>
  <c r="M57" i="36"/>
  <c r="I40" i="36"/>
  <c r="BI38" i="36"/>
  <c r="BQ58" i="36"/>
  <c r="F14" i="30"/>
  <c r="AM44" i="36"/>
  <c r="K7" i="36"/>
  <c r="K4" i="36"/>
  <c r="I44" i="36"/>
  <c r="AO4" i="36"/>
  <c r="Y67" i="36"/>
  <c r="H8" i="30"/>
  <c r="CF28" i="36"/>
  <c r="M56" i="36"/>
  <c r="AM26" i="36"/>
  <c r="I57" i="36"/>
  <c r="F12" i="30"/>
  <c r="L42" i="36"/>
  <c r="BE58" i="36"/>
  <c r="CI59" i="36"/>
  <c r="O59" i="36"/>
  <c r="AI26" i="36"/>
  <c r="F4" i="30"/>
  <c r="G14" i="30"/>
  <c r="V12" i="42" s="1"/>
  <c r="I24" i="36"/>
  <c r="K32" i="36"/>
  <c r="CI23" i="36"/>
  <c r="AY56" i="36"/>
  <c r="L4" i="36"/>
  <c r="G15" i="30"/>
  <c r="I23" i="36"/>
  <c r="J59" i="36"/>
  <c r="M58" i="36"/>
  <c r="K12" i="36"/>
  <c r="CC18" i="36"/>
  <c r="G4" i="30"/>
  <c r="F8" i="30"/>
  <c r="E9" i="30"/>
  <c r="K31" i="36"/>
  <c r="S68" i="36"/>
  <c r="AE14" i="36"/>
  <c r="E10" i="30"/>
  <c r="F5" i="30"/>
  <c r="M55" i="36"/>
  <c r="M38" i="36"/>
  <c r="AD8" i="36"/>
  <c r="CM55" i="36"/>
  <c r="BO66" i="36"/>
  <c r="I13" i="36"/>
  <c r="H7" i="30"/>
  <c r="M35" i="36"/>
  <c r="K41" i="36"/>
  <c r="I22" i="36"/>
  <c r="I15" i="36"/>
  <c r="M46" i="36"/>
  <c r="G10" i="30"/>
  <c r="G5" i="30"/>
  <c r="K18" i="36"/>
  <c r="M49" i="36"/>
  <c r="L38" i="36"/>
  <c r="I52" i="36"/>
  <c r="BQ17" i="36"/>
  <c r="M48" i="36"/>
  <c r="CI47" i="36"/>
  <c r="H10" i="30"/>
  <c r="H15" i="30"/>
  <c r="BI48" i="36"/>
  <c r="I47" i="36"/>
  <c r="E4" i="30"/>
  <c r="CO18" i="36"/>
  <c r="H14" i="30"/>
  <c r="W15" i="42" s="1"/>
  <c r="E6" i="30"/>
  <c r="E25" i="30" s="1"/>
  <c r="F9" i="30"/>
  <c r="W30" i="36"/>
  <c r="M34" i="36"/>
  <c r="I11" i="36"/>
  <c r="G7" i="30"/>
  <c r="H5" i="30"/>
  <c r="Y33" i="36"/>
  <c r="I49" i="36"/>
  <c r="G11" i="30"/>
  <c r="W24" i="36"/>
  <c r="E3" i="30"/>
  <c r="G13" i="30"/>
  <c r="F3" i="30"/>
  <c r="G8" i="30"/>
  <c r="F6" i="30"/>
  <c r="K26" i="36"/>
  <c r="CG67" i="36"/>
  <c r="I28" i="36"/>
  <c r="M36" i="36"/>
  <c r="I10" i="36"/>
  <c r="BA28" i="36"/>
  <c r="CC8" i="36"/>
  <c r="I9" i="36"/>
  <c r="L5" i="36"/>
  <c r="I39" i="36"/>
  <c r="M39" i="36"/>
  <c r="BI68" i="36"/>
  <c r="J23" i="36"/>
  <c r="J24" i="36"/>
  <c r="L43" i="36"/>
  <c r="J52" i="36"/>
  <c r="BK13" i="36"/>
  <c r="M45" i="36"/>
  <c r="J58" i="36"/>
  <c r="K19" i="36"/>
  <c r="M54" i="36"/>
  <c r="BW18" i="36"/>
  <c r="AE33" i="36"/>
  <c r="K47" i="36"/>
  <c r="M32" i="36"/>
  <c r="H11" i="30"/>
  <c r="H30" i="30" s="1"/>
  <c r="F15" i="42" s="1"/>
  <c r="L39" i="36"/>
  <c r="AJ5" i="36"/>
  <c r="M47" i="36"/>
  <c r="G6" i="30"/>
  <c r="J5" i="36"/>
  <c r="AP12" i="36"/>
  <c r="L48" i="36"/>
  <c r="BL12" i="36"/>
  <c r="J20" i="36"/>
  <c r="K54" i="36"/>
  <c r="J25" i="36"/>
  <c r="AP4" i="36"/>
  <c r="G42" i="30" s="1"/>
  <c r="E8" i="30"/>
  <c r="CO7" i="36"/>
  <c r="K53" i="36"/>
  <c r="J49" i="36"/>
  <c r="K24" i="36"/>
  <c r="K17" i="36"/>
  <c r="I7" i="36"/>
  <c r="J4" i="36"/>
  <c r="U6" i="36"/>
  <c r="I51" i="36"/>
  <c r="F11" i="30"/>
  <c r="F30" i="30" s="1"/>
  <c r="L25" i="36"/>
  <c r="CC10" i="36"/>
  <c r="I8" i="36"/>
  <c r="K29" i="36"/>
  <c r="L26" i="36"/>
  <c r="I27" i="36"/>
  <c r="K49" i="36"/>
  <c r="L49" i="36"/>
  <c r="J10" i="36"/>
  <c r="I41" i="36"/>
  <c r="L6" i="36"/>
  <c r="M6" i="36"/>
  <c r="M21" i="36"/>
  <c r="M9" i="36"/>
  <c r="I30" i="36"/>
  <c r="M51" i="36"/>
  <c r="CI58" i="36"/>
  <c r="K28" i="36"/>
  <c r="L37" i="36"/>
  <c r="BU35" i="36"/>
  <c r="L29" i="36"/>
  <c r="BU33" i="36"/>
  <c r="I48" i="36"/>
  <c r="J50" i="36"/>
  <c r="L50" i="36"/>
  <c r="L12" i="36"/>
  <c r="BA12" i="36"/>
  <c r="I6" i="36"/>
  <c r="K42" i="36"/>
  <c r="M22" i="36"/>
  <c r="CK24" i="36"/>
  <c r="AY7" i="36"/>
  <c r="AA7" i="36"/>
  <c r="AH11" i="36"/>
  <c r="J61" i="36"/>
  <c r="CP61" i="36"/>
  <c r="BF61" i="36"/>
  <c r="AH61" i="36"/>
  <c r="CD61" i="36"/>
  <c r="AN61" i="36"/>
  <c r="P61" i="36"/>
  <c r="CJ61" i="36"/>
  <c r="V61" i="36"/>
  <c r="BX61" i="36"/>
  <c r="BW58" i="36"/>
  <c r="AY58" i="36"/>
  <c r="BQ4" i="36"/>
  <c r="D8" i="30"/>
  <c r="BW4" i="36"/>
  <c r="AA59" i="36"/>
  <c r="O4" i="36"/>
  <c r="AS4" i="36"/>
  <c r="U4" i="36"/>
  <c r="I59" i="36"/>
  <c r="AG59" i="36"/>
  <c r="CO59" i="36"/>
  <c r="I4" i="36"/>
  <c r="BW59" i="36"/>
  <c r="AG58" i="36"/>
  <c r="U59" i="36"/>
  <c r="CC4" i="36"/>
  <c r="AG4" i="36"/>
  <c r="CC58" i="36"/>
  <c r="AM59" i="36"/>
  <c r="BQ59" i="36"/>
  <c r="BE59" i="36"/>
  <c r="L59" i="36"/>
  <c r="I58" i="36"/>
  <c r="L58" i="36"/>
  <c r="AM58" i="36"/>
  <c r="U58" i="36"/>
  <c r="O58" i="36"/>
  <c r="BK59" i="36"/>
  <c r="BK58" i="36"/>
  <c r="CC59" i="36"/>
  <c r="BK4" i="36"/>
  <c r="D3" i="30"/>
  <c r="AA58" i="36"/>
  <c r="CO58" i="36"/>
  <c r="BE4" i="36"/>
  <c r="AS58" i="36"/>
  <c r="D11" i="30"/>
  <c r="D5" i="30"/>
  <c r="D4" i="30"/>
  <c r="CO4" i="36"/>
  <c r="D9" i="30"/>
  <c r="D10" i="30"/>
  <c r="D14" i="30"/>
  <c r="S20" i="42" s="1"/>
  <c r="D12" i="30"/>
  <c r="AA4" i="36"/>
  <c r="D15" i="30"/>
  <c r="BE20" i="36"/>
  <c r="AG20" i="36"/>
  <c r="D6" i="30"/>
  <c r="CI4" i="36"/>
  <c r="AY4" i="36"/>
  <c r="AM4" i="36"/>
  <c r="D7" i="30"/>
  <c r="D13" i="30"/>
  <c r="BA60" i="36"/>
  <c r="AC60" i="36"/>
  <c r="AB61" i="36"/>
  <c r="AZ61" i="36"/>
  <c r="AT61" i="36"/>
  <c r="BY60" i="36"/>
  <c r="BI13" i="36"/>
  <c r="BU13" i="36"/>
  <c r="CA13" i="36"/>
  <c r="H48" i="30" s="1"/>
  <c r="F25" i="42" s="1"/>
  <c r="BC13" i="36"/>
  <c r="CK15" i="36"/>
  <c r="CE14" i="36"/>
  <c r="BY13" i="36"/>
  <c r="AO15" i="36"/>
  <c r="BY15" i="36"/>
  <c r="BA15" i="36"/>
  <c r="BG15" i="36"/>
  <c r="CE13" i="36"/>
  <c r="BS13" i="36"/>
  <c r="CQ14" i="36"/>
  <c r="AC14" i="36"/>
  <c r="AI15" i="36"/>
  <c r="AU13" i="36"/>
  <c r="BY14" i="36"/>
  <c r="BS14" i="36"/>
  <c r="CQ15" i="36"/>
  <c r="Q13" i="36"/>
  <c r="Q14" i="36"/>
  <c r="AI13" i="36"/>
  <c r="AU14" i="36"/>
  <c r="G47" i="30"/>
  <c r="E35" i="42" s="1"/>
  <c r="O20" i="36"/>
  <c r="AG19" i="36"/>
  <c r="AS19" i="36"/>
  <c r="AY18" i="36"/>
  <c r="AM18" i="36"/>
  <c r="BK19" i="36"/>
  <c r="BW20" i="36"/>
  <c r="AA18" i="36"/>
  <c r="BK18" i="36"/>
  <c r="BQ20" i="36"/>
  <c r="AS20" i="36"/>
  <c r="BW19" i="36"/>
  <c r="BQ19" i="36"/>
  <c r="CI18" i="36"/>
  <c r="AY20" i="36"/>
  <c r="BE19" i="36"/>
  <c r="CO20" i="36"/>
  <c r="BE18" i="36"/>
  <c r="CO19" i="36"/>
  <c r="CC20" i="36"/>
  <c r="CI19" i="36"/>
  <c r="O18" i="36"/>
  <c r="H41" i="30"/>
  <c r="F22" i="42" s="1"/>
  <c r="G45" i="30"/>
  <c r="G40" i="30"/>
  <c r="E32" i="42" s="1"/>
  <c r="G39" i="30"/>
  <c r="E31" i="42" s="1"/>
  <c r="G41" i="30"/>
  <c r="E33" i="42" s="1"/>
  <c r="BZ15" i="36"/>
  <c r="BO13" i="36"/>
  <c r="CC19" i="36"/>
  <c r="L16" i="36"/>
  <c r="U19" i="36"/>
  <c r="AM19" i="36"/>
  <c r="AY19" i="36"/>
  <c r="I18" i="36"/>
  <c r="G24" i="30"/>
  <c r="G30" i="30"/>
  <c r="G27" i="30"/>
  <c r="G28" i="30"/>
  <c r="G22" i="30"/>
  <c r="G25" i="30"/>
  <c r="G26" i="30"/>
  <c r="G23" i="30"/>
  <c r="G31" i="30"/>
  <c r="G29" i="30"/>
  <c r="E41" i="42"/>
  <c r="V25" i="42"/>
  <c r="V14" i="42"/>
  <c r="V11" i="42"/>
  <c r="V23" i="42"/>
  <c r="V22" i="42"/>
  <c r="V18" i="42"/>
  <c r="V20" i="42"/>
  <c r="V26" i="42"/>
  <c r="M15" i="36"/>
  <c r="M13" i="36"/>
  <c r="M14" i="36"/>
  <c r="F26" i="30"/>
  <c r="F32" i="30"/>
  <c r="F28" i="30"/>
  <c r="F22" i="30"/>
  <c r="F25" i="30"/>
  <c r="F23" i="30"/>
  <c r="F31" i="30"/>
  <c r="F24" i="30"/>
  <c r="F27" i="30"/>
  <c r="F29" i="30"/>
  <c r="J13" i="36"/>
  <c r="J15" i="36"/>
  <c r="J14" i="36"/>
  <c r="F40" i="42"/>
  <c r="W24" i="42"/>
  <c r="W11" i="42"/>
  <c r="W19" i="42"/>
  <c r="W26" i="42"/>
  <c r="W25" i="42"/>
  <c r="W21" i="42"/>
  <c r="W22" i="42"/>
  <c r="W13" i="42"/>
  <c r="D42" i="42"/>
  <c r="D41" i="42"/>
  <c r="D40" i="42"/>
  <c r="U11" i="42"/>
  <c r="U24" i="42"/>
  <c r="U12" i="42"/>
  <c r="U17" i="42"/>
  <c r="U26" i="42"/>
  <c r="U20" i="42"/>
  <c r="U23" i="42"/>
  <c r="U16" i="42"/>
  <c r="U15" i="42"/>
  <c r="U13" i="42"/>
  <c r="U21" i="42"/>
  <c r="K13" i="36"/>
  <c r="K14" i="36"/>
  <c r="K15" i="36"/>
  <c r="BM15" i="36"/>
  <c r="BB17" i="36"/>
  <c r="I20" i="36"/>
  <c r="AA20" i="36"/>
  <c r="U20" i="36"/>
  <c r="E30" i="30"/>
  <c r="E32" i="30"/>
  <c r="E24" i="30"/>
  <c r="E28" i="30"/>
  <c r="E22" i="30"/>
  <c r="E23" i="30"/>
  <c r="E31" i="30"/>
  <c r="E27" i="30"/>
  <c r="E29" i="30"/>
  <c r="E26" i="30"/>
  <c r="L15" i="36"/>
  <c r="L13" i="36"/>
  <c r="L14" i="36"/>
  <c r="H24" i="30"/>
  <c r="F9" i="42" s="1"/>
  <c r="H32" i="30"/>
  <c r="F17" i="42" s="1"/>
  <c r="H26" i="30"/>
  <c r="F11" i="42" s="1"/>
  <c r="H28" i="30"/>
  <c r="F13" i="42" s="1"/>
  <c r="H22" i="30"/>
  <c r="F7" i="42" s="1"/>
  <c r="H25" i="30"/>
  <c r="F10" i="42" s="1"/>
  <c r="H29" i="30"/>
  <c r="F14" i="42" s="1"/>
  <c r="H23" i="30"/>
  <c r="F8" i="42" s="1"/>
  <c r="H31" i="30"/>
  <c r="F16" i="42" s="1"/>
  <c r="C41" i="42"/>
  <c r="C40" i="42"/>
  <c r="C42" i="42"/>
  <c r="T23" i="42"/>
  <c r="T11" i="42"/>
  <c r="T16" i="42"/>
  <c r="T12" i="42"/>
  <c r="T17" i="42"/>
  <c r="T25" i="42"/>
  <c r="T13" i="42"/>
  <c r="T18" i="42"/>
  <c r="T14" i="42"/>
  <c r="T19" i="42"/>
  <c r="T24" i="42"/>
  <c r="AZ15" i="36"/>
  <c r="CR59" i="36"/>
  <c r="G51" i="30" s="1"/>
  <c r="BZ59" i="36"/>
  <c r="BB59" i="36"/>
  <c r="R59" i="36"/>
  <c r="G38" i="30" s="1"/>
  <c r="CL59" i="36"/>
  <c r="G50" i="30" s="1"/>
  <c r="CF59" i="36"/>
  <c r="G49" i="30" s="1"/>
  <c r="AV59" i="36"/>
  <c r="G43" i="30" s="1"/>
  <c r="BN59" i="36"/>
  <c r="G46" i="30" s="1"/>
  <c r="CM70" i="36"/>
  <c r="S70" i="36"/>
  <c r="AE70" i="36"/>
  <c r="AW71" i="36"/>
  <c r="H43" i="30" s="1"/>
  <c r="BU70" i="36"/>
  <c r="CM71" i="36"/>
  <c r="S71" i="36"/>
  <c r="AQ70" i="36"/>
  <c r="BI71" i="36"/>
  <c r="H45" i="30" s="1"/>
  <c r="CG70" i="36"/>
  <c r="H49" i="30" s="1"/>
  <c r="M70" i="36"/>
  <c r="AE71" i="36"/>
  <c r="BC70" i="36"/>
  <c r="BU71" i="36"/>
  <c r="BO70" i="36"/>
  <c r="CS70" i="36"/>
  <c r="H51" i="30" s="1"/>
  <c r="AQ71" i="36"/>
  <c r="Y70" i="36"/>
  <c r="H39" i="30" s="1"/>
  <c r="CK60" i="36"/>
  <c r="BG60" i="36"/>
  <c r="W60" i="36"/>
  <c r="BM59" i="36"/>
  <c r="CE60" i="36"/>
  <c r="AI60" i="36"/>
  <c r="BA59" i="36"/>
  <c r="BS60" i="36"/>
  <c r="Q60" i="36"/>
  <c r="K60" i="36"/>
  <c r="CE59" i="36"/>
  <c r="BM60" i="36"/>
  <c r="BY59" i="36"/>
  <c r="BS59" i="36"/>
  <c r="AU59" i="36"/>
  <c r="AU60" i="36"/>
  <c r="AI59" i="36"/>
  <c r="AO60" i="36"/>
  <c r="CQ59" i="36"/>
  <c r="CQ60" i="36"/>
  <c r="I19" i="36" l="1"/>
  <c r="U18" i="36"/>
  <c r="CI20" i="36"/>
  <c r="AG18" i="36"/>
  <c r="AS18" i="36"/>
  <c r="AM20" i="36"/>
  <c r="AA19" i="36"/>
  <c r="D40" i="30" s="1"/>
  <c r="BQ18" i="36"/>
  <c r="BK20" i="36"/>
  <c r="O19" i="36"/>
  <c r="W14" i="42"/>
  <c r="H16" i="30"/>
  <c r="F41" i="42" s="1"/>
  <c r="G16" i="30"/>
  <c r="H27" i="30"/>
  <c r="F12" i="42" s="1"/>
  <c r="D30" i="30"/>
  <c r="B26" i="42" s="1"/>
  <c r="V16" i="42"/>
  <c r="E40" i="42"/>
  <c r="G32" i="30"/>
  <c r="E17" i="42" s="1"/>
  <c r="V15" i="42"/>
  <c r="E16" i="30"/>
  <c r="T22" i="42" s="1"/>
  <c r="W16" i="42"/>
  <c r="D22" i="30"/>
  <c r="B18" i="42" s="1"/>
  <c r="H38" i="30"/>
  <c r="F19" i="42" s="1"/>
  <c r="H50" i="30"/>
  <c r="F27" i="42" s="1"/>
  <c r="B42" i="42"/>
  <c r="D29" i="30"/>
  <c r="S17" i="42"/>
  <c r="F16" i="30"/>
  <c r="U25" i="42" s="1"/>
  <c r="D25" i="30"/>
  <c r="B41" i="42"/>
  <c r="H40" i="30"/>
  <c r="F21" i="42" s="1"/>
  <c r="D16" i="30"/>
  <c r="B5" i="42" s="1"/>
  <c r="G48" i="30"/>
  <c r="E36" i="42" s="1"/>
  <c r="H44" i="30"/>
  <c r="H42" i="30"/>
  <c r="H47" i="30"/>
  <c r="F24" i="42" s="1"/>
  <c r="G44" i="30"/>
  <c r="G37" i="30"/>
  <c r="U62" i="36"/>
  <c r="CI62" i="36"/>
  <c r="AG62" i="36"/>
  <c r="D41" i="30" s="1"/>
  <c r="I62" i="36"/>
  <c r="BE62" i="36"/>
  <c r="D45" i="30" s="1"/>
  <c r="AA62" i="36"/>
  <c r="BQ62" i="36"/>
  <c r="D47" i="30" s="1"/>
  <c r="BW62" i="36"/>
  <c r="D48" i="30" s="1"/>
  <c r="CO62" i="36"/>
  <c r="D51" i="30" s="1"/>
  <c r="AS62" i="36"/>
  <c r="D43" i="30" s="1"/>
  <c r="BK62" i="36"/>
  <c r="AM62" i="36"/>
  <c r="AY62" i="36"/>
  <c r="O62" i="36"/>
  <c r="CC62" i="36"/>
  <c r="CQ63" i="36"/>
  <c r="CE63" i="36"/>
  <c r="K63" i="36"/>
  <c r="AU63" i="36"/>
  <c r="BS63" i="36"/>
  <c r="F47" i="30" s="1"/>
  <c r="CK63" i="36"/>
  <c r="F50" i="30" s="1"/>
  <c r="W63" i="36"/>
  <c r="F39" i="30" s="1"/>
  <c r="BG63" i="36"/>
  <c r="F45" i="30" s="1"/>
  <c r="BA63" i="36"/>
  <c r="F44" i="30" s="1"/>
  <c r="AI63" i="36"/>
  <c r="F41" i="30" s="1"/>
  <c r="AO63" i="36"/>
  <c r="Q63" i="36"/>
  <c r="F38" i="30" s="1"/>
  <c r="BM63" i="36"/>
  <c r="BY63" i="36"/>
  <c r="F48" i="30" s="1"/>
  <c r="AC63" i="36"/>
  <c r="S21" i="42"/>
  <c r="F46" i="30"/>
  <c r="S18" i="42"/>
  <c r="B40" i="42"/>
  <c r="F40" i="30"/>
  <c r="S22" i="42"/>
  <c r="S13" i="42"/>
  <c r="H46" i="30"/>
  <c r="F23" i="42" s="1"/>
  <c r="S14" i="42"/>
  <c r="D27" i="30"/>
  <c r="B23" i="42" s="1"/>
  <c r="S12" i="42"/>
  <c r="D24" i="30"/>
  <c r="B31" i="42" s="1"/>
  <c r="D28" i="30"/>
  <c r="D26" i="30"/>
  <c r="B11" i="42" s="1"/>
  <c r="S19" i="42"/>
  <c r="D32" i="30"/>
  <c r="B28" i="42" s="1"/>
  <c r="S11" i="42"/>
  <c r="X11" i="42" s="1"/>
  <c r="D23" i="30"/>
  <c r="B8" i="42" s="1"/>
  <c r="S15" i="42"/>
  <c r="D31" i="30"/>
  <c r="B16" i="42" s="1"/>
  <c r="P70" i="36"/>
  <c r="CD70" i="36"/>
  <c r="BR70" i="36"/>
  <c r="AN70" i="36"/>
  <c r="BL70" i="36"/>
  <c r="J70" i="36"/>
  <c r="AH70" i="36"/>
  <c r="BF70" i="36"/>
  <c r="V70" i="36"/>
  <c r="CJ70" i="36"/>
  <c r="AT70" i="36"/>
  <c r="BX70" i="36"/>
  <c r="AB70" i="36"/>
  <c r="CP70" i="36"/>
  <c r="AZ70" i="36"/>
  <c r="CD66" i="36"/>
  <c r="CJ66" i="36"/>
  <c r="AH66" i="36"/>
  <c r="J66" i="36"/>
  <c r="AB66" i="36"/>
  <c r="AZ66" i="36"/>
  <c r="BX66" i="36"/>
  <c r="AT66" i="36"/>
  <c r="AN66" i="36"/>
  <c r="BL66" i="36"/>
  <c r="P66" i="36"/>
  <c r="CP66" i="36"/>
  <c r="BF66" i="36"/>
  <c r="V66" i="36"/>
  <c r="BR66" i="36"/>
  <c r="AT64" i="36"/>
  <c r="V64" i="36"/>
  <c r="BL64" i="36"/>
  <c r="J64" i="36"/>
  <c r="BX64" i="36"/>
  <c r="BF64" i="36"/>
  <c r="AN64" i="36"/>
  <c r="AH64" i="36"/>
  <c r="P64" i="36"/>
  <c r="CD64" i="36"/>
  <c r="AB64" i="36"/>
  <c r="AZ64" i="36"/>
  <c r="CP64" i="36"/>
  <c r="CJ64" i="36"/>
  <c r="BR64" i="36"/>
  <c r="CP67" i="36"/>
  <c r="AZ67" i="36"/>
  <c r="BL67" i="36"/>
  <c r="CJ67" i="36"/>
  <c r="CD67" i="36"/>
  <c r="P67" i="36"/>
  <c r="BR67" i="36"/>
  <c r="AT67" i="36"/>
  <c r="AN67" i="36"/>
  <c r="AH67" i="36"/>
  <c r="J67" i="36"/>
  <c r="BF67" i="36"/>
  <c r="V67" i="36"/>
  <c r="AB67" i="36"/>
  <c r="BX67" i="36"/>
  <c r="BX69" i="36"/>
  <c r="CD69" i="36"/>
  <c r="AB69" i="36"/>
  <c r="AZ69" i="36"/>
  <c r="AN69" i="36"/>
  <c r="J69" i="36"/>
  <c r="V69" i="36"/>
  <c r="AT69" i="36"/>
  <c r="AH69" i="36"/>
  <c r="P69" i="36"/>
  <c r="BR69" i="36"/>
  <c r="BF69" i="36"/>
  <c r="CJ69" i="36"/>
  <c r="BL69" i="36"/>
  <c r="CP69" i="36"/>
  <c r="F51" i="30"/>
  <c r="AB71" i="36"/>
  <c r="BF71" i="36"/>
  <c r="AH71" i="36"/>
  <c r="AZ71" i="36"/>
  <c r="CD71" i="36"/>
  <c r="BL71" i="36"/>
  <c r="V71" i="36"/>
  <c r="AT71" i="36"/>
  <c r="BR71" i="36"/>
  <c r="CJ71" i="36"/>
  <c r="CP71" i="36"/>
  <c r="J71" i="36"/>
  <c r="BX71" i="36"/>
  <c r="AN71" i="36"/>
  <c r="P71" i="36"/>
  <c r="CP65" i="36"/>
  <c r="AB65" i="36"/>
  <c r="BR65" i="36"/>
  <c r="AN65" i="36"/>
  <c r="AZ65" i="36"/>
  <c r="AT65" i="36"/>
  <c r="BX65" i="36"/>
  <c r="BF65" i="36"/>
  <c r="P65" i="36"/>
  <c r="V65" i="36"/>
  <c r="CD65" i="36"/>
  <c r="J65" i="36"/>
  <c r="BL65" i="36"/>
  <c r="CJ65" i="36"/>
  <c r="AH65" i="36"/>
  <c r="V68" i="36"/>
  <c r="BL68" i="36"/>
  <c r="CJ68" i="36"/>
  <c r="AT68" i="36"/>
  <c r="AH68" i="36"/>
  <c r="BR68" i="36"/>
  <c r="BX68" i="36"/>
  <c r="BF68" i="36"/>
  <c r="AB68" i="36"/>
  <c r="AN68" i="36"/>
  <c r="P68" i="36"/>
  <c r="CP68" i="36"/>
  <c r="AZ68" i="36"/>
  <c r="CD68" i="36"/>
  <c r="J68" i="36"/>
  <c r="F43" i="30"/>
  <c r="F49" i="30"/>
  <c r="F42" i="30"/>
  <c r="F37" i="30"/>
  <c r="F20" i="42"/>
  <c r="H37" i="30"/>
  <c r="F18" i="42" s="1"/>
  <c r="E30" i="42"/>
  <c r="D37" i="30"/>
  <c r="D38" i="30"/>
  <c r="D46" i="30"/>
  <c r="D49" i="30"/>
  <c r="E38" i="42"/>
  <c r="E39" i="42"/>
  <c r="F26" i="42"/>
  <c r="F28" i="42"/>
  <c r="D44" i="30"/>
  <c r="D39" i="30"/>
  <c r="E34" i="42"/>
  <c r="E37" i="42"/>
  <c r="U14" i="42"/>
  <c r="U22" i="42"/>
  <c r="T20" i="42"/>
  <c r="E29" i="42"/>
  <c r="F21" i="30"/>
  <c r="U18" i="42"/>
  <c r="U19" i="42"/>
  <c r="E42" i="42"/>
  <c r="V19" i="42"/>
  <c r="V24" i="42"/>
  <c r="V17" i="42"/>
  <c r="V13" i="42"/>
  <c r="V21" i="42"/>
  <c r="G21" i="30"/>
  <c r="D16" i="42"/>
  <c r="D27" i="42"/>
  <c r="D38" i="42"/>
  <c r="E22" i="42"/>
  <c r="E11" i="42"/>
  <c r="E21" i="42"/>
  <c r="E10" i="42"/>
  <c r="F37" i="42"/>
  <c r="F29" i="42"/>
  <c r="W12" i="42"/>
  <c r="F36" i="42"/>
  <c r="F31" i="42"/>
  <c r="F35" i="42"/>
  <c r="F38" i="42"/>
  <c r="F34" i="42"/>
  <c r="F30" i="42"/>
  <c r="H21" i="30"/>
  <c r="W17" i="42"/>
  <c r="F33" i="42"/>
  <c r="E18" i="42"/>
  <c r="E7" i="42"/>
  <c r="C21" i="42"/>
  <c r="C10" i="42"/>
  <c r="C32" i="42"/>
  <c r="D21" i="42"/>
  <c r="D10" i="42"/>
  <c r="D32" i="42"/>
  <c r="E13" i="42"/>
  <c r="E24" i="42"/>
  <c r="C7" i="42"/>
  <c r="C18" i="42"/>
  <c r="C29" i="42"/>
  <c r="D18" i="42"/>
  <c r="D7" i="42"/>
  <c r="D29" i="42"/>
  <c r="C16" i="42"/>
  <c r="C27" i="42"/>
  <c r="C38" i="42"/>
  <c r="B10" i="42"/>
  <c r="B21" i="42"/>
  <c r="B32" i="42"/>
  <c r="C13" i="42"/>
  <c r="C24" i="42"/>
  <c r="C35" i="42"/>
  <c r="D13" i="42"/>
  <c r="D24" i="42"/>
  <c r="D35" i="42"/>
  <c r="E23" i="42"/>
  <c r="E12" i="42"/>
  <c r="B24" i="42"/>
  <c r="B13" i="42"/>
  <c r="B35" i="42"/>
  <c r="C20" i="42"/>
  <c r="C9" i="42"/>
  <c r="C31" i="42"/>
  <c r="E15" i="42"/>
  <c r="E26" i="42"/>
  <c r="B15" i="42"/>
  <c r="B37" i="42"/>
  <c r="D8" i="42"/>
  <c r="D19" i="42"/>
  <c r="D30" i="42"/>
  <c r="D28" i="42"/>
  <c r="D17" i="42"/>
  <c r="D39" i="42"/>
  <c r="E14" i="42"/>
  <c r="E25" i="42"/>
  <c r="D20" i="42"/>
  <c r="D9" i="42"/>
  <c r="D31" i="42"/>
  <c r="B33" i="42"/>
  <c r="C22" i="42"/>
  <c r="C11" i="42"/>
  <c r="C33" i="42"/>
  <c r="D14" i="42"/>
  <c r="D25" i="42"/>
  <c r="D36" i="42"/>
  <c r="D26" i="42"/>
  <c r="D15" i="42"/>
  <c r="D37" i="42"/>
  <c r="E28" i="42"/>
  <c r="C14" i="42"/>
  <c r="C25" i="42"/>
  <c r="C36" i="42"/>
  <c r="C28" i="42"/>
  <c r="C17" i="42"/>
  <c r="C39" i="42"/>
  <c r="D21" i="30"/>
  <c r="D23" i="42"/>
  <c r="D12" i="42"/>
  <c r="D34" i="42"/>
  <c r="D22" i="42"/>
  <c r="D11" i="42"/>
  <c r="D33" i="42"/>
  <c r="E16" i="42"/>
  <c r="E27" i="42"/>
  <c r="E20" i="42"/>
  <c r="E9" i="42"/>
  <c r="C8" i="42"/>
  <c r="C19" i="42"/>
  <c r="C30" i="42"/>
  <c r="B14" i="42"/>
  <c r="B25" i="42"/>
  <c r="B36" i="42"/>
  <c r="C23" i="42"/>
  <c r="C12" i="42"/>
  <c r="C34" i="42"/>
  <c r="C26" i="42"/>
  <c r="C15" i="42"/>
  <c r="C37" i="42"/>
  <c r="E8" i="42"/>
  <c r="E19" i="42"/>
  <c r="G37" i="42" l="1"/>
  <c r="G33" i="42"/>
  <c r="H33" i="42" s="1"/>
  <c r="K33" i="42" s="1"/>
  <c r="L33" i="42" s="1"/>
  <c r="J33" i="42" s="1"/>
  <c r="G14" i="42"/>
  <c r="G40" i="42"/>
  <c r="H40" i="42" s="1"/>
  <c r="K40" i="42" s="1"/>
  <c r="G41" i="42"/>
  <c r="H41" i="42" s="1"/>
  <c r="K41" i="42" s="1"/>
  <c r="L41" i="42" s="1"/>
  <c r="J41" i="42" s="1"/>
  <c r="B49" i="27" s="1"/>
  <c r="G11" i="42"/>
  <c r="H11" i="42" s="1"/>
  <c r="G26" i="42"/>
  <c r="G35" i="42"/>
  <c r="G21" i="42"/>
  <c r="H21" i="42" s="1"/>
  <c r="K21" i="42" s="1"/>
  <c r="L21" i="42" s="1"/>
  <c r="J21" i="42" s="1"/>
  <c r="G31" i="42"/>
  <c r="H31" i="42" s="1"/>
  <c r="K31" i="42" s="1"/>
  <c r="L31" i="42" s="1"/>
  <c r="J31" i="42" s="1"/>
  <c r="G24" i="42"/>
  <c r="G13" i="42"/>
  <c r="G23" i="42"/>
  <c r="G10" i="42"/>
  <c r="H10" i="42" s="1"/>
  <c r="K10" i="42" s="1"/>
  <c r="L10" i="42" s="1"/>
  <c r="J10" i="42" s="1"/>
  <c r="G18" i="42"/>
  <c r="H18" i="42" s="1"/>
  <c r="K18" i="42" s="1"/>
  <c r="L18" i="42" s="1"/>
  <c r="J18" i="42" s="1"/>
  <c r="G16" i="42"/>
  <c r="G15" i="42"/>
  <c r="G8" i="42"/>
  <c r="H8" i="42" s="1"/>
  <c r="K8" i="42" s="1"/>
  <c r="L8" i="42" s="1"/>
  <c r="J8" i="42" s="1"/>
  <c r="G36" i="42"/>
  <c r="G25" i="42"/>
  <c r="G28" i="42"/>
  <c r="B20" i="42"/>
  <c r="G20" i="42" s="1"/>
  <c r="H20" i="42" s="1"/>
  <c r="K20" i="42" s="1"/>
  <c r="L20" i="42" s="1"/>
  <c r="J20" i="42" s="1"/>
  <c r="W20" i="42"/>
  <c r="X20" i="42" s="1"/>
  <c r="Y20" i="42" s="1"/>
  <c r="F39" i="42"/>
  <c r="T26" i="42"/>
  <c r="W23" i="42"/>
  <c r="D50" i="30"/>
  <c r="F32" i="42"/>
  <c r="G32" i="42" s="1"/>
  <c r="H32" i="42" s="1"/>
  <c r="K32" i="42" s="1"/>
  <c r="L32" i="42" s="1"/>
  <c r="J32" i="42" s="1"/>
  <c r="T21" i="42"/>
  <c r="X21" i="42" s="1"/>
  <c r="Y21" i="42" s="1"/>
  <c r="D42" i="30"/>
  <c r="F42" i="42"/>
  <c r="G42" i="42" s="1"/>
  <c r="W18" i="42"/>
  <c r="X18" i="42" s="1"/>
  <c r="Y18" i="42" s="1"/>
  <c r="T15" i="42"/>
  <c r="X15" i="42" s="1"/>
  <c r="Y15" i="42" s="1"/>
  <c r="E21" i="30"/>
  <c r="B29" i="42"/>
  <c r="G29" i="42" s="1"/>
  <c r="H29" i="42" s="1"/>
  <c r="K29" i="42" s="1"/>
  <c r="L29" i="42" s="1"/>
  <c r="J29" i="42" s="1"/>
  <c r="B7" i="42"/>
  <c r="G7" i="42" s="1"/>
  <c r="H7" i="42" s="1"/>
  <c r="K7" i="42" s="1"/>
  <c r="L7" i="42" s="1"/>
  <c r="J7" i="42" s="1"/>
  <c r="B9" i="42"/>
  <c r="G9" i="42" s="1"/>
  <c r="H9" i="42" s="1"/>
  <c r="K9" i="42" s="1"/>
  <c r="L9" i="42" s="1"/>
  <c r="J9" i="42" s="1"/>
  <c r="S26" i="42"/>
  <c r="S24" i="42"/>
  <c r="X24" i="42" s="1"/>
  <c r="Y24" i="42" s="1"/>
  <c r="S23" i="42"/>
  <c r="S16" i="42"/>
  <c r="X16" i="42" s="1"/>
  <c r="Y16" i="42" s="1"/>
  <c r="S25" i="42"/>
  <c r="X25" i="42" s="1"/>
  <c r="Y25" i="42" s="1"/>
  <c r="B22" i="42"/>
  <c r="G22" i="42" s="1"/>
  <c r="H22" i="42" s="1"/>
  <c r="K22" i="42" s="1"/>
  <c r="L22" i="42" s="1"/>
  <c r="J22" i="42" s="1"/>
  <c r="X13" i="42"/>
  <c r="Y13" i="42" s="1"/>
  <c r="B17" i="42"/>
  <c r="G17" i="42" s="1"/>
  <c r="X22" i="42"/>
  <c r="Y22" i="42" s="1"/>
  <c r="X12" i="42"/>
  <c r="Y12" i="42" s="1"/>
  <c r="E37" i="30"/>
  <c r="E43" i="30"/>
  <c r="E44" i="30"/>
  <c r="E40" i="30"/>
  <c r="X14" i="42"/>
  <c r="Y14" i="42" s="1"/>
  <c r="B12" i="42"/>
  <c r="G12" i="42" s="1"/>
  <c r="B27" i="42"/>
  <c r="G27" i="42" s="1"/>
  <c r="B34" i="42"/>
  <c r="G34" i="42" s="1"/>
  <c r="B38" i="42"/>
  <c r="G38" i="42" s="1"/>
  <c r="B39" i="42"/>
  <c r="B30" i="42"/>
  <c r="G30" i="42" s="1"/>
  <c r="H30" i="42" s="1"/>
  <c r="K30" i="42" s="1"/>
  <c r="L30" i="42" s="1"/>
  <c r="J30" i="42" s="1"/>
  <c r="B19" i="42"/>
  <c r="G19" i="42" s="1"/>
  <c r="H19" i="42" s="1"/>
  <c r="K19" i="42" s="1"/>
  <c r="L19" i="42" s="1"/>
  <c r="J19" i="42" s="1"/>
  <c r="E49" i="30"/>
  <c r="E38" i="30"/>
  <c r="E41" i="30"/>
  <c r="E42" i="30"/>
  <c r="E45" i="30"/>
  <c r="E48" i="30"/>
  <c r="E47" i="30"/>
  <c r="E46" i="30"/>
  <c r="E50" i="30"/>
  <c r="E39" i="30"/>
  <c r="E51" i="30"/>
  <c r="X19" i="42"/>
  <c r="Y19" i="42" s="1"/>
  <c r="X17" i="42"/>
  <c r="Y17" i="42" s="1"/>
  <c r="Y11" i="42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15" i="27"/>
  <c r="G39" i="42" l="1"/>
  <c r="X23" i="42"/>
  <c r="Y23" i="42" s="1"/>
  <c r="X26" i="42"/>
  <c r="Y26" i="42" s="1"/>
  <c r="H42" i="42"/>
  <c r="K42" i="42" s="1"/>
  <c r="L42" i="42" s="1"/>
  <c r="J42" i="42" s="1"/>
  <c r="B50" i="27" s="1"/>
  <c r="G43" i="42"/>
  <c r="L40" i="42"/>
  <c r="J40" i="42" s="1"/>
  <c r="B48" i="27" s="1"/>
  <c r="K11" i="4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17" i="32"/>
  <c r="I16" i="32"/>
  <c r="I15" i="32"/>
  <c r="I14" i="32"/>
  <c r="I13" i="32"/>
  <c r="I12" i="32"/>
  <c r="I11" i="32"/>
  <c r="I10" i="32"/>
  <c r="I9" i="32"/>
  <c r="I8" i="32"/>
  <c r="I7" i="32"/>
  <c r="B38" i="27"/>
  <c r="B39" i="27"/>
  <c r="B40" i="27"/>
  <c r="B41" i="27"/>
  <c r="B42" i="27"/>
  <c r="B43" i="27"/>
  <c r="B44" i="27"/>
  <c r="B45" i="27"/>
  <c r="B46" i="27"/>
  <c r="B47" i="27"/>
  <c r="B27" i="27"/>
  <c r="B28" i="27"/>
  <c r="B29" i="27"/>
  <c r="B30" i="27"/>
  <c r="B31" i="27"/>
  <c r="B32" i="27"/>
  <c r="B33" i="27"/>
  <c r="B34" i="27"/>
  <c r="B35" i="27"/>
  <c r="B36" i="27"/>
  <c r="B16" i="27"/>
  <c r="B17" i="27"/>
  <c r="B18" i="27"/>
  <c r="B19" i="27"/>
  <c r="B20" i="27"/>
  <c r="B21" i="27"/>
  <c r="B22" i="27"/>
  <c r="B23" i="27"/>
  <c r="B24" i="27"/>
  <c r="B25" i="27"/>
  <c r="B26" i="27"/>
  <c r="B37" i="27"/>
  <c r="Z4" i="30"/>
  <c r="AA4" i="30"/>
  <c r="AB4" i="30"/>
  <c r="AC4" i="30"/>
  <c r="AD4" i="30"/>
  <c r="Z5" i="30"/>
  <c r="AA5" i="30"/>
  <c r="AB5" i="30"/>
  <c r="AC5" i="30"/>
  <c r="AD5" i="30"/>
  <c r="Z6" i="30"/>
  <c r="AA6" i="30"/>
  <c r="AB6" i="30"/>
  <c r="AC6" i="30"/>
  <c r="AD6" i="30"/>
  <c r="Z7" i="30"/>
  <c r="AA7" i="30"/>
  <c r="AB7" i="30"/>
  <c r="AC7" i="30"/>
  <c r="AD7" i="30"/>
  <c r="Z8" i="30"/>
  <c r="AA8" i="30"/>
  <c r="AB8" i="30"/>
  <c r="AC8" i="30"/>
  <c r="AD8" i="30"/>
  <c r="Z9" i="30"/>
  <c r="AA9" i="30"/>
  <c r="AB9" i="30"/>
  <c r="AC9" i="30"/>
  <c r="AD9" i="30"/>
  <c r="Z10" i="30"/>
  <c r="AA10" i="30"/>
  <c r="AB10" i="30"/>
  <c r="AC10" i="30"/>
  <c r="AD10" i="30"/>
  <c r="Z11" i="30"/>
  <c r="AA11" i="30"/>
  <c r="AB11" i="30"/>
  <c r="AC11" i="30"/>
  <c r="AD11" i="30"/>
  <c r="Z12" i="30"/>
  <c r="AA12" i="30"/>
  <c r="AB12" i="30"/>
  <c r="AC12" i="30"/>
  <c r="AD12" i="30"/>
  <c r="Z13" i="30"/>
  <c r="AA13" i="30"/>
  <c r="AB13" i="30"/>
  <c r="AC13" i="30"/>
  <c r="AD13" i="30"/>
  <c r="Z14" i="30"/>
  <c r="AA14" i="30"/>
  <c r="AB14" i="30"/>
  <c r="AC14" i="30"/>
  <c r="AD14" i="30"/>
  <c r="Z15" i="30"/>
  <c r="AA15" i="30"/>
  <c r="AB15" i="30"/>
  <c r="AC15" i="30"/>
  <c r="AD15" i="30"/>
  <c r="Z16" i="30"/>
  <c r="AA16" i="30"/>
  <c r="AB16" i="30"/>
  <c r="AC16" i="30"/>
  <c r="AD16" i="30"/>
  <c r="Z17" i="30"/>
  <c r="AA17" i="30"/>
  <c r="AB17" i="30"/>
  <c r="AC17" i="30"/>
  <c r="AD17" i="30"/>
  <c r="Z18" i="30"/>
  <c r="AA18" i="30"/>
  <c r="AB18" i="30"/>
  <c r="AC18" i="30"/>
  <c r="AD18" i="30"/>
  <c r="AA19" i="30"/>
  <c r="AB19" i="30"/>
  <c r="AC19" i="30"/>
  <c r="AD19" i="30"/>
  <c r="Z20" i="30"/>
  <c r="AA20" i="30"/>
  <c r="AB20" i="30"/>
  <c r="AC20" i="30"/>
  <c r="AD20" i="30"/>
  <c r="Z21" i="30"/>
  <c r="AA21" i="30"/>
  <c r="AB21" i="30"/>
  <c r="AC21" i="30"/>
  <c r="AD21" i="30"/>
  <c r="Z22" i="30"/>
  <c r="AA22" i="30"/>
  <c r="AB22" i="30"/>
  <c r="AC22" i="30"/>
  <c r="AD22" i="30"/>
  <c r="Z23" i="30"/>
  <c r="AA23" i="30"/>
  <c r="AB23" i="30"/>
  <c r="AC23" i="30"/>
  <c r="AD23" i="30"/>
  <c r="Z24" i="30"/>
  <c r="AA24" i="30"/>
  <c r="AB24" i="30"/>
  <c r="AC24" i="30"/>
  <c r="AD24" i="30"/>
  <c r="Z25" i="30"/>
  <c r="AA25" i="30"/>
  <c r="AB25" i="30"/>
  <c r="AC25" i="30"/>
  <c r="AD25" i="30"/>
  <c r="Z26" i="30"/>
  <c r="AA26" i="30"/>
  <c r="AB26" i="30"/>
  <c r="AC26" i="30"/>
  <c r="AD26" i="30"/>
  <c r="Z27" i="30"/>
  <c r="AA27" i="30"/>
  <c r="AB27" i="30"/>
  <c r="AC27" i="30"/>
  <c r="AD27" i="30"/>
  <c r="Z28" i="30"/>
  <c r="AA28" i="30"/>
  <c r="AB28" i="30"/>
  <c r="AC28" i="30"/>
  <c r="AD28" i="30"/>
  <c r="Z29" i="30"/>
  <c r="AA29" i="30"/>
  <c r="AB29" i="30"/>
  <c r="AC29" i="30"/>
  <c r="AD29" i="30"/>
  <c r="Z30" i="30"/>
  <c r="AA30" i="30"/>
  <c r="AB30" i="30"/>
  <c r="AC30" i="30"/>
  <c r="AD30" i="30"/>
  <c r="Z31" i="30"/>
  <c r="AA31" i="30"/>
  <c r="AB31" i="30"/>
  <c r="AC31" i="30"/>
  <c r="AD31" i="30"/>
  <c r="Z32" i="30"/>
  <c r="AA32" i="30"/>
  <c r="AB32" i="30"/>
  <c r="AC32" i="30"/>
  <c r="AD32" i="30"/>
  <c r="Z33" i="30"/>
  <c r="AA33" i="30"/>
  <c r="AB33" i="30"/>
  <c r="AC33" i="30"/>
  <c r="AD33" i="30"/>
  <c r="Z34" i="30"/>
  <c r="AA34" i="30"/>
  <c r="AB34" i="30"/>
  <c r="AC34" i="30"/>
  <c r="AD34" i="30"/>
  <c r="Z35" i="30"/>
  <c r="AA35" i="30"/>
  <c r="AB35" i="30"/>
  <c r="AC35" i="30"/>
  <c r="AD35" i="30"/>
  <c r="Z36" i="30"/>
  <c r="AA36" i="30"/>
  <c r="AB36" i="30"/>
  <c r="AC36" i="30"/>
  <c r="AD36" i="30"/>
  <c r="Z37" i="30"/>
  <c r="AA37" i="30"/>
  <c r="AB37" i="30"/>
  <c r="AC37" i="30"/>
  <c r="AD37" i="30"/>
  <c r="Z38" i="30"/>
  <c r="AA38" i="30"/>
  <c r="AB38" i="30"/>
  <c r="AC38" i="30"/>
  <c r="AD38" i="30"/>
  <c r="Z39" i="30"/>
  <c r="AA39" i="30"/>
  <c r="AB39" i="30"/>
  <c r="AC39" i="30"/>
  <c r="AD39" i="30"/>
  <c r="Z40" i="30"/>
  <c r="AA40" i="30"/>
  <c r="AB40" i="30"/>
  <c r="AC40" i="30"/>
  <c r="AD40" i="30"/>
  <c r="Z41" i="30"/>
  <c r="AA41" i="30"/>
  <c r="AB41" i="30"/>
  <c r="AC41" i="30"/>
  <c r="AD41" i="30"/>
  <c r="Z42" i="30"/>
  <c r="AA42" i="30"/>
  <c r="AB42" i="30"/>
  <c r="AC42" i="30"/>
  <c r="AD42" i="30"/>
  <c r="Z43" i="30"/>
  <c r="AA43" i="30"/>
  <c r="AB43" i="30"/>
  <c r="AC43" i="30"/>
  <c r="AD43" i="30"/>
  <c r="Z44" i="30"/>
  <c r="AA44" i="30"/>
  <c r="AB44" i="30"/>
  <c r="AC44" i="30"/>
  <c r="AD44" i="30"/>
  <c r="Z45" i="30"/>
  <c r="AA45" i="30"/>
  <c r="AB45" i="30"/>
  <c r="AC45" i="30"/>
  <c r="AD45" i="30"/>
  <c r="Z46" i="30"/>
  <c r="AA46" i="30"/>
  <c r="AB46" i="30"/>
  <c r="AC46" i="30"/>
  <c r="AD46" i="30"/>
  <c r="Z47" i="30"/>
  <c r="AA47" i="30"/>
  <c r="AB47" i="30"/>
  <c r="AC47" i="30"/>
  <c r="AD47" i="30"/>
  <c r="Z48" i="30"/>
  <c r="AA48" i="30"/>
  <c r="AB48" i="30"/>
  <c r="AC48" i="30"/>
  <c r="AD48" i="30"/>
  <c r="Z49" i="30"/>
  <c r="AA49" i="30"/>
  <c r="AB49" i="30"/>
  <c r="AC49" i="30"/>
  <c r="AD49" i="30"/>
  <c r="Z50" i="30"/>
  <c r="AA50" i="30"/>
  <c r="AB50" i="30"/>
  <c r="AC50" i="30"/>
  <c r="AD50" i="30"/>
  <c r="Z51" i="30"/>
  <c r="AA51" i="30"/>
  <c r="AB51" i="30"/>
  <c r="AC51" i="30"/>
  <c r="AD51" i="30"/>
  <c r="Z52" i="30"/>
  <c r="AA52" i="30"/>
  <c r="AB52" i="30"/>
  <c r="AC52" i="30"/>
  <c r="AD52" i="30"/>
  <c r="Z53" i="30"/>
  <c r="AA53" i="30"/>
  <c r="AB53" i="30"/>
  <c r="AC53" i="30"/>
  <c r="AD53" i="30"/>
  <c r="Z54" i="30"/>
  <c r="AA54" i="30"/>
  <c r="AB54" i="30"/>
  <c r="AC54" i="30"/>
  <c r="AD54" i="30"/>
  <c r="Z55" i="30"/>
  <c r="AA55" i="30"/>
  <c r="AB55" i="30"/>
  <c r="AC55" i="30"/>
  <c r="AD55" i="30"/>
  <c r="Z56" i="30"/>
  <c r="AA56" i="30"/>
  <c r="AB56" i="30"/>
  <c r="AC56" i="30"/>
  <c r="AD56" i="30"/>
  <c r="Z57" i="30"/>
  <c r="AA57" i="30"/>
  <c r="AB57" i="30"/>
  <c r="AC57" i="30"/>
  <c r="AD57" i="30"/>
  <c r="Z58" i="30"/>
  <c r="AA58" i="30"/>
  <c r="AB58" i="30"/>
  <c r="AC58" i="30"/>
  <c r="AD58" i="30"/>
  <c r="Z59" i="30"/>
  <c r="AA59" i="30"/>
  <c r="AB59" i="30"/>
  <c r="AC59" i="30"/>
  <c r="AD59" i="30"/>
  <c r="Z60" i="30"/>
  <c r="AA60" i="30"/>
  <c r="AB60" i="30"/>
  <c r="AC60" i="30"/>
  <c r="AD60" i="30"/>
  <c r="Z61" i="30"/>
  <c r="AA61" i="30"/>
  <c r="AB61" i="30"/>
  <c r="AC61" i="30"/>
  <c r="AD61" i="30"/>
  <c r="Z62" i="30"/>
  <c r="AA62" i="30"/>
  <c r="AB62" i="30"/>
  <c r="AC62" i="30"/>
  <c r="AD62" i="30"/>
  <c r="AA3" i="30"/>
  <c r="AB3" i="30"/>
  <c r="AC3" i="30"/>
  <c r="AD3" i="30"/>
  <c r="M36" i="60" l="1"/>
  <c r="M32" i="60"/>
  <c r="M31" i="60"/>
  <c r="M33" i="60"/>
  <c r="M37" i="60"/>
  <c r="M35" i="60"/>
  <c r="M29" i="60"/>
  <c r="M30" i="60"/>
  <c r="M28" i="60"/>
  <c r="M34" i="60"/>
  <c r="M21" i="60"/>
  <c r="M15" i="60"/>
  <c r="M22" i="60"/>
  <c r="M18" i="60"/>
  <c r="M11" i="60"/>
  <c r="M12" i="60"/>
  <c r="M27" i="60"/>
  <c r="M24" i="60"/>
  <c r="M23" i="60"/>
  <c r="M14" i="60"/>
  <c r="M13" i="60"/>
  <c r="M26" i="60"/>
  <c r="M16" i="60"/>
  <c r="M19" i="60"/>
  <c r="M9" i="60"/>
  <c r="N9" i="60" s="1"/>
  <c r="Q9" i="60" s="1"/>
  <c r="R9" i="60" s="1"/>
  <c r="P9" i="60" s="1"/>
  <c r="M20" i="60"/>
  <c r="M25" i="60"/>
  <c r="M10" i="60"/>
  <c r="M17" i="60"/>
  <c r="M8" i="60"/>
  <c r="H43" i="42"/>
  <c r="B48" i="42"/>
  <c r="B49" i="42" s="1"/>
  <c r="E3" i="42"/>
  <c r="L11" i="42"/>
  <c r="K43" i="42"/>
  <c r="H36" i="30"/>
  <c r="D38" i="32"/>
  <c r="D16" i="32"/>
  <c r="D33" i="32"/>
  <c r="D11" i="32"/>
  <c r="F36" i="30"/>
  <c r="E38" i="32"/>
  <c r="E16" i="32"/>
  <c r="F13" i="32"/>
  <c r="C33" i="32"/>
  <c r="C11" i="32"/>
  <c r="F8" i="32"/>
  <c r="E36" i="30"/>
  <c r="E35" i="32"/>
  <c r="E13" i="32"/>
  <c r="E30" i="32"/>
  <c r="E8" i="32"/>
  <c r="C38" i="32"/>
  <c r="C16" i="32"/>
  <c r="F15" i="32"/>
  <c r="D35" i="32"/>
  <c r="D13" i="32"/>
  <c r="F10" i="32"/>
  <c r="D30" i="32"/>
  <c r="D8" i="32"/>
  <c r="E37" i="32"/>
  <c r="E15" i="32"/>
  <c r="C35" i="32"/>
  <c r="C13" i="32"/>
  <c r="E32" i="32"/>
  <c r="E10" i="32"/>
  <c r="C30" i="32"/>
  <c r="C8" i="32"/>
  <c r="F17" i="32"/>
  <c r="D37" i="32"/>
  <c r="D15" i="32"/>
  <c r="D32" i="32"/>
  <c r="D10" i="32"/>
  <c r="E39" i="32"/>
  <c r="E17" i="32"/>
  <c r="C37" i="32"/>
  <c r="C15" i="32"/>
  <c r="F12" i="32"/>
  <c r="C32" i="32"/>
  <c r="C10" i="32"/>
  <c r="F7" i="32"/>
  <c r="D39" i="32"/>
  <c r="D17" i="32"/>
  <c r="E34" i="32"/>
  <c r="E12" i="32"/>
  <c r="E29" i="32"/>
  <c r="E7" i="32"/>
  <c r="C39" i="32"/>
  <c r="C17" i="32"/>
  <c r="C51" i="32"/>
  <c r="F14" i="32"/>
  <c r="D34" i="32"/>
  <c r="D12" i="32"/>
  <c r="F9" i="32"/>
  <c r="D29" i="32"/>
  <c r="D7" i="32"/>
  <c r="E51" i="32"/>
  <c r="E36" i="32"/>
  <c r="E14" i="32"/>
  <c r="C34" i="32"/>
  <c r="C12" i="32"/>
  <c r="E31" i="32"/>
  <c r="E9" i="32"/>
  <c r="C29" i="32"/>
  <c r="C7" i="32"/>
  <c r="D51" i="32"/>
  <c r="F16" i="32"/>
  <c r="D36" i="32"/>
  <c r="D14" i="32"/>
  <c r="F11" i="32"/>
  <c r="D31" i="32"/>
  <c r="D9" i="32"/>
  <c r="C36" i="32"/>
  <c r="C14" i="32"/>
  <c r="E33" i="32"/>
  <c r="E11" i="32"/>
  <c r="C31" i="32"/>
  <c r="C9" i="32"/>
  <c r="G36" i="30"/>
  <c r="N11" i="60" l="1"/>
  <c r="Q11" i="60" s="1"/>
  <c r="R11" i="60" s="1"/>
  <c r="P11" i="60" s="1"/>
  <c r="N20" i="60"/>
  <c r="Q20" i="60" s="1"/>
  <c r="R20" i="60" s="1"/>
  <c r="P20" i="60" s="1"/>
  <c r="N18" i="60"/>
  <c r="Q18" i="60" s="1"/>
  <c r="R18" i="60" s="1"/>
  <c r="P18" i="60" s="1"/>
  <c r="N32" i="60"/>
  <c r="Q32" i="60" s="1"/>
  <c r="R32" i="60" s="1"/>
  <c r="P32" i="60" s="1"/>
  <c r="N22" i="60"/>
  <c r="Q22" i="60" s="1"/>
  <c r="R22" i="60" s="1"/>
  <c r="P22" i="60" s="1"/>
  <c r="N36" i="60"/>
  <c r="Q36" i="60" s="1"/>
  <c r="R36" i="60" s="1"/>
  <c r="P36" i="60" s="1"/>
  <c r="N33" i="60"/>
  <c r="Q33" i="60" s="1"/>
  <c r="R33" i="60" s="1"/>
  <c r="P33" i="60" s="1"/>
  <c r="N19" i="60"/>
  <c r="Q19" i="60" s="1"/>
  <c r="R19" i="60" s="1"/>
  <c r="P19" i="60" s="1"/>
  <c r="N12" i="60"/>
  <c r="Q12" i="60" s="1"/>
  <c r="R12" i="60" s="1"/>
  <c r="P12" i="60" s="1"/>
  <c r="N25" i="60"/>
  <c r="Q25" i="60" s="1"/>
  <c r="R25" i="60" s="1"/>
  <c r="P25" i="60" s="1"/>
  <c r="N15" i="60"/>
  <c r="Q15" i="60" s="1"/>
  <c r="R15" i="60" s="1"/>
  <c r="P15" i="60" s="1"/>
  <c r="N16" i="60"/>
  <c r="Q16" i="60" s="1"/>
  <c r="R16" i="60" s="1"/>
  <c r="P16" i="60" s="1"/>
  <c r="N26" i="60"/>
  <c r="Q26" i="60" s="1"/>
  <c r="R26" i="60" s="1"/>
  <c r="P26" i="60" s="1"/>
  <c r="N34" i="60"/>
  <c r="Q34" i="60" s="1"/>
  <c r="R34" i="60" s="1"/>
  <c r="P34" i="60" s="1"/>
  <c r="N13" i="60"/>
  <c r="Q13" i="60" s="1"/>
  <c r="R13" i="60" s="1"/>
  <c r="P13" i="60" s="1"/>
  <c r="N28" i="60"/>
  <c r="Q28" i="60" s="1"/>
  <c r="R28" i="60" s="1"/>
  <c r="P28" i="60" s="1"/>
  <c r="N31" i="60"/>
  <c r="Q31" i="60" s="1"/>
  <c r="R31" i="60" s="1"/>
  <c r="P31" i="60" s="1"/>
  <c r="N21" i="60"/>
  <c r="Q21" i="60" s="1"/>
  <c r="R21" i="60" s="1"/>
  <c r="P21" i="60" s="1"/>
  <c r="N14" i="60"/>
  <c r="Q14" i="60" s="1"/>
  <c r="R14" i="60" s="1"/>
  <c r="P14" i="60" s="1"/>
  <c r="N29" i="60"/>
  <c r="Q29" i="60" s="1"/>
  <c r="R29" i="60" s="1"/>
  <c r="P29" i="60" s="1"/>
  <c r="N30" i="60"/>
  <c r="Q30" i="60" s="1"/>
  <c r="R30" i="60" s="1"/>
  <c r="P30" i="60" s="1"/>
  <c r="N23" i="60"/>
  <c r="Q23" i="60" s="1"/>
  <c r="R23" i="60" s="1"/>
  <c r="P23" i="60" s="1"/>
  <c r="N8" i="60"/>
  <c r="Q8" i="60" s="1"/>
  <c r="R8" i="60" s="1"/>
  <c r="P8" i="60" s="1"/>
  <c r="N24" i="60"/>
  <c r="Q24" i="60" s="1"/>
  <c r="R24" i="60" s="1"/>
  <c r="P24" i="60" s="1"/>
  <c r="N35" i="60"/>
  <c r="Q35" i="60" s="1"/>
  <c r="R35" i="60" s="1"/>
  <c r="P35" i="60" s="1"/>
  <c r="N17" i="60"/>
  <c r="Q17" i="60" s="1"/>
  <c r="R17" i="60" s="1"/>
  <c r="P17" i="60" s="1"/>
  <c r="N27" i="60"/>
  <c r="Q27" i="60" s="1"/>
  <c r="R27" i="60" s="1"/>
  <c r="P27" i="60" s="1"/>
  <c r="N37" i="60"/>
  <c r="Q37" i="60" s="1"/>
  <c r="R37" i="60" s="1"/>
  <c r="P37" i="60" s="1"/>
  <c r="N10" i="60"/>
  <c r="Q10" i="60" s="1"/>
  <c r="R10" i="60" s="1"/>
  <c r="P10" i="60" s="1"/>
  <c r="L43" i="42"/>
  <c r="J11" i="42"/>
  <c r="B47" i="42" s="1"/>
  <c r="B50" i="42" s="1"/>
  <c r="D3" i="42" s="1"/>
  <c r="C41" i="32"/>
  <c r="C19" i="32"/>
  <c r="D48" i="32"/>
  <c r="F44" i="32"/>
  <c r="F43" i="32"/>
  <c r="F42" i="32"/>
  <c r="F41" i="32"/>
  <c r="E21" i="32"/>
  <c r="F40" i="32"/>
  <c r="F51" i="32"/>
  <c r="F28" i="32"/>
  <c r="F50" i="32"/>
  <c r="F49" i="32"/>
  <c r="F47" i="32"/>
  <c r="F48" i="32"/>
  <c r="F46" i="32"/>
  <c r="F45" i="32"/>
  <c r="D26" i="32"/>
  <c r="C20" i="32"/>
  <c r="C42" i="32"/>
  <c r="F22" i="32"/>
  <c r="C23" i="32"/>
  <c r="C45" i="32"/>
  <c r="F25" i="32"/>
  <c r="F23" i="32"/>
  <c r="D22" i="32"/>
  <c r="D44" i="32"/>
  <c r="E22" i="32"/>
  <c r="C25" i="32"/>
  <c r="C47" i="32"/>
  <c r="D25" i="32"/>
  <c r="D47" i="32"/>
  <c r="E25" i="32"/>
  <c r="C28" i="32"/>
  <c r="C50" i="32"/>
  <c r="C26" i="32"/>
  <c r="C48" i="32"/>
  <c r="D19" i="32"/>
  <c r="D41" i="32"/>
  <c r="F24" i="32"/>
  <c r="E27" i="32"/>
  <c r="F27" i="32"/>
  <c r="E28" i="32"/>
  <c r="F21" i="32"/>
  <c r="C27" i="32"/>
  <c r="C49" i="32"/>
  <c r="D27" i="32"/>
  <c r="D49" i="32"/>
  <c r="C24" i="32"/>
  <c r="C46" i="32"/>
  <c r="F18" i="32"/>
  <c r="C21" i="32"/>
  <c r="C43" i="32"/>
  <c r="E26" i="32"/>
  <c r="E23" i="32"/>
  <c r="C18" i="32"/>
  <c r="C40" i="32"/>
  <c r="E19" i="32"/>
  <c r="F19" i="32"/>
  <c r="D28" i="32"/>
  <c r="D50" i="32"/>
  <c r="C22" i="32"/>
  <c r="C44" i="32"/>
  <c r="D24" i="32"/>
  <c r="D46" i="32"/>
  <c r="E24" i="32"/>
  <c r="F26" i="32"/>
  <c r="D18" i="32"/>
  <c r="D40" i="32"/>
  <c r="E18" i="32"/>
  <c r="D20" i="32"/>
  <c r="D42" i="32"/>
  <c r="E20" i="32"/>
  <c r="F20" i="32"/>
  <c r="D23" i="32"/>
  <c r="D45" i="32"/>
  <c r="D21" i="32"/>
  <c r="D43" i="32"/>
  <c r="F29" i="32"/>
  <c r="P38" i="60" l="1"/>
  <c r="D6" i="60" s="1"/>
  <c r="E6" i="60" s="1"/>
  <c r="K3" i="60"/>
  <c r="J43" i="42"/>
  <c r="F34" i="32"/>
  <c r="F35" i="32"/>
  <c r="E50" i="32"/>
  <c r="E46" i="32"/>
  <c r="E47" i="32"/>
  <c r="E48" i="32"/>
  <c r="F37" i="32"/>
  <c r="E49" i="32"/>
  <c r="F39" i="32"/>
  <c r="F38" i="32"/>
  <c r="F36" i="32"/>
  <c r="E45" i="32"/>
  <c r="E44" i="32"/>
  <c r="F33" i="32"/>
  <c r="F32" i="32"/>
  <c r="E43" i="32"/>
  <c r="E42" i="32"/>
  <c r="F31" i="32"/>
  <c r="F30" i="32"/>
  <c r="E41" i="32"/>
  <c r="E40" i="32"/>
  <c r="B15" i="27" l="1"/>
  <c r="Y78" i="30"/>
  <c r="Y79" i="30" s="1"/>
  <c r="Y80" i="30" s="1"/>
  <c r="Y81" i="30" s="1"/>
  <c r="Y82" i="30" s="1"/>
  <c r="Y83" i="30" s="1"/>
  <c r="Y84" i="30" s="1"/>
  <c r="Y85" i="30" s="1"/>
  <c r="Y86" i="30" s="1"/>
  <c r="Y87" i="30" s="1"/>
  <c r="Y88" i="30" s="1"/>
  <c r="Y89" i="30" s="1"/>
  <c r="Y90" i="30" s="1"/>
  <c r="Y91" i="30" s="1"/>
  <c r="Y92" i="30" s="1"/>
  <c r="Y93" i="30" s="1"/>
  <c r="Y94" i="30" s="1"/>
  <c r="Y95" i="30" s="1"/>
  <c r="Y96" i="30" s="1"/>
  <c r="Y97" i="30" s="1"/>
  <c r="Y98" i="30" s="1"/>
  <c r="Y99" i="30" s="1"/>
  <c r="Y100" i="30" s="1"/>
  <c r="Y101" i="30" s="1"/>
  <c r="Y102" i="30" s="1"/>
  <c r="Y103" i="30" s="1"/>
  <c r="R78" i="30"/>
  <c r="R79" i="30" s="1"/>
  <c r="R80" i="30" s="1"/>
  <c r="R81" i="30" s="1"/>
  <c r="R82" i="30" s="1"/>
  <c r="R83" i="30" s="1"/>
  <c r="R84" i="30" s="1"/>
  <c r="R85" i="30" s="1"/>
  <c r="R86" i="30" s="1"/>
  <c r="R87" i="30" s="1"/>
  <c r="R88" i="30" s="1"/>
  <c r="R89" i="30" s="1"/>
  <c r="R90" i="30" s="1"/>
  <c r="R91" i="30" s="1"/>
  <c r="R92" i="30" s="1"/>
  <c r="R93" i="30" s="1"/>
  <c r="R94" i="30" s="1"/>
  <c r="R95" i="30" s="1"/>
  <c r="R96" i="30" s="1"/>
  <c r="R97" i="30" s="1"/>
  <c r="R98" i="30" s="1"/>
  <c r="R99" i="30" s="1"/>
  <c r="R100" i="30" s="1"/>
  <c r="R101" i="30" s="1"/>
  <c r="R102" i="30" s="1"/>
  <c r="R103" i="30" s="1"/>
  <c r="K78" i="30"/>
  <c r="K79" i="30" s="1"/>
  <c r="K80" i="30" s="1"/>
  <c r="K81" i="30" s="1"/>
  <c r="K82" i="30" s="1"/>
  <c r="K83" i="30" s="1"/>
  <c r="K84" i="30" s="1"/>
  <c r="K85" i="30" s="1"/>
  <c r="K86" i="30" s="1"/>
  <c r="K87" i="30" s="1"/>
  <c r="K88" i="30" s="1"/>
  <c r="K89" i="30" s="1"/>
  <c r="K90" i="30" s="1"/>
  <c r="K91" i="30" s="1"/>
  <c r="K92" i="30" s="1"/>
  <c r="K93" i="30" s="1"/>
  <c r="K94" i="30" s="1"/>
  <c r="K95" i="30" s="1"/>
  <c r="K96" i="30" s="1"/>
  <c r="K97" i="30" s="1"/>
  <c r="K98" i="30" s="1"/>
  <c r="K99" i="30" s="1"/>
  <c r="K100" i="30" s="1"/>
  <c r="K101" i="30" s="1"/>
  <c r="K102" i="30" s="1"/>
  <c r="K103" i="30" s="1"/>
  <c r="AA78" i="30" l="1"/>
  <c r="B34" i="32" l="1"/>
  <c r="G34" i="32" s="1"/>
  <c r="B39" i="32"/>
  <c r="G39" i="32" s="1"/>
  <c r="B35" i="32"/>
  <c r="G35" i="32" s="1"/>
  <c r="Z3" i="30"/>
  <c r="B48" i="32" l="1"/>
  <c r="G48" i="32" s="1"/>
  <c r="B32" i="32"/>
  <c r="G32" i="32" s="1"/>
  <c r="B20" i="32"/>
  <c r="B13" i="32"/>
  <c r="G13" i="32" s="1"/>
  <c r="B10" i="32"/>
  <c r="G10" i="32" s="1"/>
  <c r="B33" i="32"/>
  <c r="G33" i="32" s="1"/>
  <c r="B22" i="32"/>
  <c r="B11" i="32"/>
  <c r="G11" i="32" s="1"/>
  <c r="B29" i="32"/>
  <c r="G29" i="32" s="1"/>
  <c r="B7" i="32"/>
  <c r="G7" i="32" s="1"/>
  <c r="B18" i="32"/>
  <c r="B36" i="32"/>
  <c r="G36" i="32" s="1"/>
  <c r="B14" i="32"/>
  <c r="G14" i="32" s="1"/>
  <c r="B25" i="32"/>
  <c r="B16" i="32"/>
  <c r="G16" i="32" s="1"/>
  <c r="B27" i="32"/>
  <c r="B38" i="32"/>
  <c r="G38" i="32" s="1"/>
  <c r="B50" i="32"/>
  <c r="G50" i="32" s="1"/>
  <c r="B37" i="32"/>
  <c r="G37" i="32" s="1"/>
  <c r="B30" i="32"/>
  <c r="G30" i="32" s="1"/>
  <c r="B46" i="32"/>
  <c r="G46" i="32" s="1"/>
  <c r="B43" i="32"/>
  <c r="G43" i="32" s="1"/>
  <c r="B28" i="32"/>
  <c r="B24" i="32"/>
  <c r="B23" i="32"/>
  <c r="B21" i="32"/>
  <c r="B15" i="32"/>
  <c r="G15" i="32" s="1"/>
  <c r="B26" i="32"/>
  <c r="B42" i="32"/>
  <c r="G42" i="32" s="1"/>
  <c r="B44" i="32"/>
  <c r="G44" i="32" s="1"/>
  <c r="B19" i="32"/>
  <c r="B31" i="32"/>
  <c r="G31" i="32" s="1"/>
  <c r="B12" i="32"/>
  <c r="G12" i="32" s="1"/>
  <c r="B17" i="32"/>
  <c r="G17" i="32" s="1"/>
  <c r="B45" i="32"/>
  <c r="G45" i="32" s="1"/>
  <c r="B47" i="32"/>
  <c r="G47" i="32" s="1"/>
  <c r="B49" i="32"/>
  <c r="G49" i="32" s="1"/>
  <c r="B8" i="32"/>
  <c r="G8" i="32" s="1"/>
  <c r="B41" i="32"/>
  <c r="G41" i="32" s="1"/>
  <c r="B40" i="32"/>
  <c r="G40" i="32" s="1"/>
  <c r="B9" i="32"/>
  <c r="G9" i="32" s="1"/>
  <c r="G20" i="32" l="1"/>
  <c r="G26" i="32"/>
  <c r="G18" i="32"/>
  <c r="G25" i="32"/>
  <c r="G21" i="32"/>
  <c r="G24" i="32"/>
  <c r="G22" i="32"/>
  <c r="B51" i="32"/>
  <c r="G51" i="32" s="1"/>
  <c r="D36" i="30"/>
  <c r="B5" i="32"/>
  <c r="G23" i="32"/>
  <c r="G28" i="32"/>
  <c r="G19" i="32"/>
  <c r="G27" i="32"/>
  <c r="H22" i="32" l="1"/>
  <c r="K22" i="32" s="1"/>
  <c r="L22" i="32" s="1"/>
  <c r="J22" i="32" s="1"/>
  <c r="H19" i="32"/>
  <c r="K19" i="32" s="1"/>
  <c r="L19" i="32" s="1"/>
  <c r="J19" i="32" s="1"/>
  <c r="H17" i="32"/>
  <c r="K17" i="32" s="1"/>
  <c r="L17" i="32" s="1"/>
  <c r="J17" i="32" s="1"/>
  <c r="H42" i="32"/>
  <c r="K42" i="32" s="1"/>
  <c r="L42" i="32" s="1"/>
  <c r="J42" i="32" s="1"/>
  <c r="H8" i="32"/>
  <c r="K8" i="32" s="1"/>
  <c r="L8" i="32" s="1"/>
  <c r="J8" i="32" s="1"/>
  <c r="H25" i="32"/>
  <c r="K25" i="32" s="1"/>
  <c r="L25" i="32" s="1"/>
  <c r="J25" i="32" s="1"/>
  <c r="H39" i="32"/>
  <c r="K39" i="32" s="1"/>
  <c r="L39" i="32" s="1"/>
  <c r="J39" i="32" s="1"/>
  <c r="H28" i="32"/>
  <c r="K28" i="32" s="1"/>
  <c r="L28" i="32" s="1"/>
  <c r="J28" i="32" s="1"/>
  <c r="H10" i="32"/>
  <c r="K10" i="32" s="1"/>
  <c r="L10" i="32" s="1"/>
  <c r="J10" i="32" s="1"/>
  <c r="H32" i="32"/>
  <c r="K32" i="32" s="1"/>
  <c r="L32" i="32" s="1"/>
  <c r="J32" i="32" s="1"/>
  <c r="H33" i="32"/>
  <c r="K33" i="32" s="1"/>
  <c r="L33" i="32" s="1"/>
  <c r="J33" i="32" s="1"/>
  <c r="H11" i="32"/>
  <c r="K11" i="32" s="1"/>
  <c r="L11" i="32" s="1"/>
  <c r="J11" i="32" s="1"/>
  <c r="H14" i="32"/>
  <c r="K14" i="32" s="1"/>
  <c r="L14" i="32" s="1"/>
  <c r="J14" i="32" s="1"/>
  <c r="H20" i="32"/>
  <c r="K20" i="32" s="1"/>
  <c r="L20" i="32" s="1"/>
  <c r="J20" i="32" s="1"/>
  <c r="H24" i="32"/>
  <c r="K24" i="32" s="1"/>
  <c r="L24" i="32" s="1"/>
  <c r="J24" i="32" s="1"/>
  <c r="H18" i="32"/>
  <c r="K18" i="32" s="1"/>
  <c r="L18" i="32" s="1"/>
  <c r="J18" i="32" s="1"/>
  <c r="H43" i="32"/>
  <c r="K43" i="32" s="1"/>
  <c r="L43" i="32" s="1"/>
  <c r="J43" i="32" s="1"/>
  <c r="H34" i="32"/>
  <c r="K34" i="32" s="1"/>
  <c r="L34" i="32" s="1"/>
  <c r="J34" i="32" s="1"/>
  <c r="H26" i="32"/>
  <c r="K26" i="32" s="1"/>
  <c r="L26" i="32" s="1"/>
  <c r="J26" i="32" s="1"/>
  <c r="H21" i="32"/>
  <c r="K21" i="32" s="1"/>
  <c r="L21" i="32" s="1"/>
  <c r="J21" i="32" s="1"/>
  <c r="H23" i="32"/>
  <c r="K23" i="32" s="1"/>
  <c r="L23" i="32" s="1"/>
  <c r="J23" i="32" s="1"/>
  <c r="H12" i="32"/>
  <c r="K12" i="32" s="1"/>
  <c r="L12" i="32" s="1"/>
  <c r="J12" i="32" s="1"/>
  <c r="H45" i="32"/>
  <c r="K45" i="32" s="1"/>
  <c r="L45" i="32" s="1"/>
  <c r="J45" i="32" s="1"/>
  <c r="H30" i="32"/>
  <c r="K30" i="32" s="1"/>
  <c r="L30" i="32" s="1"/>
  <c r="J30" i="32" s="1"/>
  <c r="H40" i="32"/>
  <c r="K40" i="32" s="1"/>
  <c r="L40" i="32" s="1"/>
  <c r="J40" i="32" s="1"/>
  <c r="H16" i="32"/>
  <c r="K16" i="32" s="1"/>
  <c r="L16" i="32" s="1"/>
  <c r="J16" i="32" s="1"/>
  <c r="H36" i="32"/>
  <c r="K36" i="32" s="1"/>
  <c r="L36" i="32" s="1"/>
  <c r="J36" i="32" s="1"/>
  <c r="H38" i="32"/>
  <c r="K38" i="32" s="1"/>
  <c r="L38" i="32" s="1"/>
  <c r="J38" i="32" s="1"/>
  <c r="H7" i="32"/>
  <c r="K7" i="32" s="1"/>
  <c r="H46" i="32"/>
  <c r="K46" i="32" s="1"/>
  <c r="L46" i="32" s="1"/>
  <c r="J46" i="32" s="1"/>
  <c r="H15" i="32"/>
  <c r="K15" i="32" s="1"/>
  <c r="L15" i="32" s="1"/>
  <c r="J15" i="32" s="1"/>
  <c r="H31" i="32"/>
  <c r="K31" i="32" s="1"/>
  <c r="L31" i="32" s="1"/>
  <c r="J31" i="32" s="1"/>
  <c r="H49" i="32"/>
  <c r="K49" i="32" s="1"/>
  <c r="L49" i="32" s="1"/>
  <c r="J49" i="32" s="1"/>
  <c r="H9" i="32"/>
  <c r="K9" i="32" s="1"/>
  <c r="L9" i="32" s="1"/>
  <c r="J9" i="32" s="1"/>
  <c r="H41" i="32"/>
  <c r="K41" i="32" s="1"/>
  <c r="L41" i="32" s="1"/>
  <c r="J41" i="32" s="1"/>
  <c r="H51" i="32"/>
  <c r="K51" i="32" s="1"/>
  <c r="L51" i="32" s="1"/>
  <c r="J51" i="32" s="1"/>
  <c r="H50" i="32"/>
  <c r="K50" i="32" s="1"/>
  <c r="L50" i="32" s="1"/>
  <c r="J50" i="32" s="1"/>
  <c r="H27" i="32"/>
  <c r="K27" i="32" s="1"/>
  <c r="L27" i="32" s="1"/>
  <c r="J27" i="32" s="1"/>
  <c r="H29" i="32"/>
  <c r="K29" i="32" s="1"/>
  <c r="L29" i="32" s="1"/>
  <c r="J29" i="32" s="1"/>
  <c r="H47" i="32"/>
  <c r="K47" i="32" s="1"/>
  <c r="L47" i="32" s="1"/>
  <c r="J47" i="32" s="1"/>
  <c r="H37" i="32"/>
  <c r="K37" i="32" s="1"/>
  <c r="L37" i="32" s="1"/>
  <c r="J37" i="32" s="1"/>
  <c r="H35" i="32"/>
  <c r="K35" i="32" s="1"/>
  <c r="L35" i="32" s="1"/>
  <c r="J35" i="32" s="1"/>
  <c r="H48" i="32"/>
  <c r="K48" i="32" s="1"/>
  <c r="L48" i="32" s="1"/>
  <c r="J48" i="32" s="1"/>
  <c r="H13" i="32"/>
  <c r="K13" i="32" s="1"/>
  <c r="L13" i="32" s="1"/>
  <c r="J13" i="32" s="1"/>
  <c r="H44" i="32"/>
  <c r="K44" i="32" s="1"/>
  <c r="L44" i="32" s="1"/>
  <c r="J44" i="32" s="1"/>
  <c r="E3" i="32" l="1"/>
  <c r="L7" i="32"/>
  <c r="J7" i="32" s="1"/>
  <c r="D3" i="32" s="1"/>
  <c r="D49" i="27" l="1"/>
  <c r="D50" i="27"/>
  <c r="E50" i="27" l="1"/>
  <c r="D44" i="27"/>
  <c r="E24" i="27"/>
  <c r="D24" i="27"/>
  <c r="D34" i="27"/>
  <c r="E34" i="27"/>
  <c r="E46" i="27"/>
  <c r="D46" i="27"/>
  <c r="D47" i="27"/>
  <c r="E47" i="27"/>
  <c r="D19" i="27"/>
  <c r="E45" i="27"/>
  <c r="D45" i="27"/>
  <c r="E49" i="27" l="1"/>
  <c r="E19" i="27"/>
  <c r="E44" i="27"/>
  <c r="Z78" i="30" l="1"/>
  <c r="AD78" i="30"/>
  <c r="AC78" i="30"/>
  <c r="AB78" i="30"/>
  <c r="C5" i="12" l="1"/>
  <c r="Z67" i="60" s="1"/>
  <c r="AC67" i="60" s="1"/>
  <c r="AD67" i="60" s="1"/>
  <c r="AB67" i="60" s="1"/>
  <c r="AG49" i="60" l="1"/>
  <c r="AG54" i="60"/>
  <c r="AG50" i="60"/>
  <c r="AG64" i="60"/>
  <c r="AG61" i="60"/>
  <c r="AG51" i="60"/>
  <c r="AG52" i="60"/>
  <c r="AG55" i="60"/>
  <c r="AG59" i="60"/>
  <c r="AG62" i="60"/>
  <c r="AG58" i="60"/>
  <c r="AG53" i="60"/>
  <c r="AG63" i="60"/>
  <c r="AG60" i="60"/>
  <c r="AG57" i="60"/>
  <c r="Z68" i="60"/>
  <c r="AC68" i="60" s="1"/>
  <c r="AG56" i="60"/>
  <c r="Z69" i="60"/>
  <c r="AC69" i="60" s="1"/>
  <c r="I7" i="12"/>
  <c r="I8" i="12"/>
  <c r="L8" i="12" s="1"/>
  <c r="I18" i="12"/>
  <c r="L18" i="12" s="1"/>
  <c r="I23" i="12"/>
  <c r="L23" i="12" s="1"/>
  <c r="I21" i="12"/>
  <c r="L21" i="12" s="1"/>
  <c r="I22" i="12"/>
  <c r="L22" i="12" s="1"/>
  <c r="I12" i="12"/>
  <c r="L12" i="12" s="1"/>
  <c r="I13" i="12"/>
  <c r="L13" i="12" s="1"/>
  <c r="I14" i="12"/>
  <c r="L14" i="12" s="1"/>
  <c r="I9" i="12"/>
  <c r="L9" i="12" s="1"/>
  <c r="I19" i="12"/>
  <c r="L19" i="12" s="1"/>
  <c r="I16" i="12"/>
  <c r="L16" i="12" s="1"/>
  <c r="I15" i="12"/>
  <c r="L15" i="12" s="1"/>
  <c r="I25" i="12"/>
  <c r="L25" i="12" s="1"/>
  <c r="I20" i="12"/>
  <c r="L20" i="12" s="1"/>
  <c r="I24" i="12"/>
  <c r="L24" i="12" s="1"/>
  <c r="I26" i="12"/>
  <c r="L26" i="12" s="1"/>
  <c r="I11" i="12"/>
  <c r="L11" i="12" s="1"/>
  <c r="I10" i="12"/>
  <c r="L10" i="12" s="1"/>
  <c r="I17" i="12"/>
  <c r="L17" i="12" s="1"/>
  <c r="C50" i="27"/>
  <c r="I31" i="12"/>
  <c r="L31" i="12" s="1"/>
  <c r="I29" i="12"/>
  <c r="L29" i="12" s="1"/>
  <c r="I33" i="12"/>
  <c r="L33" i="12" s="1"/>
  <c r="I27" i="12"/>
  <c r="L27" i="12" s="1"/>
  <c r="I36" i="12"/>
  <c r="L36" i="12" s="1"/>
  <c r="I34" i="12"/>
  <c r="L34" i="12" s="1"/>
  <c r="I30" i="12"/>
  <c r="L30" i="12" s="1"/>
  <c r="I32" i="12"/>
  <c r="L32" i="12" s="1"/>
  <c r="I35" i="12"/>
  <c r="L35" i="12" s="1"/>
  <c r="I28" i="12"/>
  <c r="L28" i="12" s="1"/>
  <c r="C49" i="27"/>
  <c r="C35" i="27"/>
  <c r="C31" i="27"/>
  <c r="C41" i="27"/>
  <c r="C24" i="27"/>
  <c r="C22" i="27"/>
  <c r="C44" i="27"/>
  <c r="C48" i="27"/>
  <c r="C33" i="27"/>
  <c r="C23" i="27"/>
  <c r="C30" i="27"/>
  <c r="C20" i="27"/>
  <c r="C34" i="27"/>
  <c r="C46" i="27"/>
  <c r="C43" i="27"/>
  <c r="C21" i="27"/>
  <c r="C42" i="27"/>
  <c r="C36" i="27"/>
  <c r="C45" i="27"/>
  <c r="C47" i="27"/>
  <c r="C32" i="27"/>
  <c r="C19" i="27"/>
  <c r="C25" i="27"/>
  <c r="AD69" i="60" l="1"/>
  <c r="AB69" i="60" s="1"/>
  <c r="AD68" i="60"/>
  <c r="AB68" i="60" s="1"/>
  <c r="AG68" i="60"/>
  <c r="L91" i="13" s="1"/>
  <c r="M23" i="12"/>
  <c r="K23" i="12" s="1"/>
  <c r="M22" i="12"/>
  <c r="K22" i="12" s="1"/>
  <c r="E36" i="27" s="1"/>
  <c r="M36" i="12"/>
  <c r="K36" i="12" s="1"/>
  <c r="M30" i="12"/>
  <c r="K30" i="12" s="1"/>
  <c r="M21" i="12"/>
  <c r="K21" i="12" s="1"/>
  <c r="E35" i="27" s="1"/>
  <c r="M18" i="12"/>
  <c r="K18" i="12" s="1"/>
  <c r="E31" i="27" s="1"/>
  <c r="M29" i="12"/>
  <c r="K29" i="12" s="1"/>
  <c r="M19" i="12"/>
  <c r="K19" i="12" s="1"/>
  <c r="E32" i="27" s="1"/>
  <c r="M26" i="12"/>
  <c r="K26" i="12" s="1"/>
  <c r="E42" i="27" s="1"/>
  <c r="M25" i="12"/>
  <c r="K25" i="12" s="1"/>
  <c r="E41" i="27" s="1"/>
  <c r="M9" i="12"/>
  <c r="K9" i="12" s="1"/>
  <c r="M8" i="12"/>
  <c r="K8" i="12" s="1"/>
  <c r="M11" i="12"/>
  <c r="K11" i="12" s="1"/>
  <c r="E21" i="27" s="1"/>
  <c r="M20" i="12"/>
  <c r="K20" i="12" s="1"/>
  <c r="E33" i="27" s="1"/>
  <c r="M15" i="12"/>
  <c r="K15" i="12" s="1"/>
  <c r="M28" i="12"/>
  <c r="K28" i="12" s="1"/>
  <c r="M14" i="12"/>
  <c r="K14" i="12" s="1"/>
  <c r="E25" i="27" s="1"/>
  <c r="M24" i="12"/>
  <c r="K24" i="12" s="1"/>
  <c r="M33" i="12"/>
  <c r="K33" i="12" s="1"/>
  <c r="M16" i="12"/>
  <c r="K16" i="12" s="1"/>
  <c r="M35" i="12"/>
  <c r="K35" i="12" s="1"/>
  <c r="M17" i="12"/>
  <c r="K17" i="12" s="1"/>
  <c r="M13" i="12"/>
  <c r="K13" i="12" s="1"/>
  <c r="E23" i="27" s="1"/>
  <c r="M34" i="12"/>
  <c r="K34" i="12" s="1"/>
  <c r="M27" i="12"/>
  <c r="K27" i="12" s="1"/>
  <c r="M31" i="12"/>
  <c r="K31" i="12" s="1"/>
  <c r="M32" i="12"/>
  <c r="K32" i="12" s="1"/>
  <c r="M10" i="12"/>
  <c r="K10" i="12" s="1"/>
  <c r="E20" i="27" s="1"/>
  <c r="M12" i="12"/>
  <c r="K12" i="12" s="1"/>
  <c r="E22" i="27" s="1"/>
  <c r="C14" i="27"/>
  <c r="D14" i="27" s="1"/>
  <c r="D41" i="27"/>
  <c r="L7" i="12"/>
  <c r="M7" i="12" s="1"/>
  <c r="D20" i="27"/>
  <c r="D36" i="27"/>
  <c r="D30" i="27"/>
  <c r="D25" i="27"/>
  <c r="D31" i="27"/>
  <c r="D21" i="27"/>
  <c r="D42" i="27"/>
  <c r="D33" i="27"/>
  <c r="D23" i="27"/>
  <c r="I17" i="13"/>
  <c r="C22" i="13"/>
  <c r="D48" i="27"/>
  <c r="D32" i="27"/>
  <c r="D35" i="27"/>
  <c r="E43" i="27"/>
  <c r="D43" i="27"/>
  <c r="D22" i="27"/>
  <c r="AG67" i="60" l="1"/>
  <c r="L90" i="13"/>
  <c r="K7" i="12"/>
  <c r="F3" i="12"/>
  <c r="H17" i="13"/>
  <c r="E30" i="27"/>
  <c r="E48" i="27"/>
  <c r="E3" i="12" l="1"/>
  <c r="J4" i="11"/>
  <c r="L37" i="12" l="1"/>
  <c r="F35" i="27" l="1"/>
  <c r="G35" i="27" s="1"/>
  <c r="H35" i="27" s="1"/>
  <c r="I35" i="27" s="1"/>
  <c r="J6" i="30" l="1"/>
  <c r="F49" i="27"/>
  <c r="G49" i="27" s="1"/>
  <c r="H49" i="27" s="1"/>
  <c r="I49" i="27" s="1"/>
  <c r="F14" i="27"/>
  <c r="G14" i="27" s="1"/>
  <c r="H14" i="27" s="1"/>
  <c r="I14" i="27" s="1"/>
  <c r="F19" i="27"/>
  <c r="G19" i="27" s="1"/>
  <c r="H19" i="27" s="1"/>
  <c r="I19" i="27" s="1"/>
  <c r="F36" i="27"/>
  <c r="G36" i="27" s="1"/>
  <c r="H36" i="27" s="1"/>
  <c r="I36" i="27" s="1"/>
  <c r="F20" i="27"/>
  <c r="G20" i="27" s="1"/>
  <c r="H20" i="27" s="1"/>
  <c r="I20" i="27" s="1"/>
  <c r="F41" i="27"/>
  <c r="G41" i="27" s="1"/>
  <c r="H41" i="27" s="1"/>
  <c r="I41" i="27" s="1"/>
  <c r="F43" i="27"/>
  <c r="G43" i="27" s="1"/>
  <c r="H43" i="27" s="1"/>
  <c r="I43" i="27" s="1"/>
  <c r="F33" i="27"/>
  <c r="G33" i="27" s="1"/>
  <c r="H33" i="27" s="1"/>
  <c r="I33" i="27" s="1"/>
  <c r="F30" i="27"/>
  <c r="G30" i="27" s="1"/>
  <c r="H30" i="27" s="1"/>
  <c r="I30" i="27" s="1"/>
  <c r="F34" i="27"/>
  <c r="G34" i="27" s="1"/>
  <c r="H34" i="27" s="1"/>
  <c r="I34" i="27" s="1"/>
  <c r="F48" i="27"/>
  <c r="G48" i="27" s="1"/>
  <c r="H48" i="27" s="1"/>
  <c r="I48" i="27" s="1"/>
  <c r="F25" i="27"/>
  <c r="G25" i="27" s="1"/>
  <c r="H25" i="27" s="1"/>
  <c r="I25" i="27" s="1"/>
  <c r="B5" i="27"/>
  <c r="B6" i="27" s="1"/>
  <c r="F46" i="27"/>
  <c r="G46" i="27" s="1"/>
  <c r="H46" i="27" s="1"/>
  <c r="I46" i="27" s="1"/>
  <c r="D17" i="13"/>
  <c r="E17" i="13" s="1"/>
  <c r="F21" i="27"/>
  <c r="G21" i="27" s="1"/>
  <c r="H21" i="27" s="1"/>
  <c r="I21" i="27" s="1"/>
  <c r="F23" i="27"/>
  <c r="G23" i="27" s="1"/>
  <c r="H23" i="27" s="1"/>
  <c r="I23" i="27" s="1"/>
  <c r="F47" i="27"/>
  <c r="G47" i="27" s="1"/>
  <c r="H47" i="27" s="1"/>
  <c r="I47" i="27" s="1"/>
  <c r="F44" i="27"/>
  <c r="G44" i="27" s="1"/>
  <c r="H44" i="27" s="1"/>
  <c r="I44" i="27" s="1"/>
  <c r="F32" i="27"/>
  <c r="G32" i="27" s="1"/>
  <c r="H32" i="27" s="1"/>
  <c r="I32" i="27" s="1"/>
  <c r="F31" i="27"/>
  <c r="G31" i="27" s="1"/>
  <c r="H31" i="27" s="1"/>
  <c r="I31" i="27" s="1"/>
  <c r="F42" i="27"/>
  <c r="G42" i="27" s="1"/>
  <c r="H42" i="27" s="1"/>
  <c r="I42" i="27" s="1"/>
  <c r="F50" i="27"/>
  <c r="G50" i="27" s="1"/>
  <c r="H50" i="27" s="1"/>
  <c r="I50" i="27" s="1"/>
  <c r="F22" i="27"/>
  <c r="G22" i="27" s="1"/>
  <c r="H22" i="27" s="1"/>
  <c r="I22" i="27" s="1"/>
  <c r="F45" i="27"/>
  <c r="G45" i="27" s="1"/>
  <c r="H45" i="27" s="1"/>
  <c r="I45" i="27" s="1"/>
  <c r="F24" i="27"/>
  <c r="G24" i="27" s="1"/>
  <c r="H24" i="27" s="1"/>
  <c r="I24" i="27" s="1"/>
  <c r="I51" i="27" l="1"/>
  <c r="I52" i="27" s="1"/>
  <c r="N16" i="27" s="1"/>
  <c r="L16" i="27" s="1"/>
  <c r="M16" i="27" l="1"/>
  <c r="N18" i="27"/>
  <c r="M18" i="27" s="1"/>
  <c r="N24" i="27"/>
  <c r="M24" i="27" s="1"/>
  <c r="N20" i="27"/>
  <c r="M20" i="27" s="1"/>
  <c r="B7" i="27"/>
  <c r="J17" i="13" s="1"/>
  <c r="N19" i="27"/>
  <c r="M19" i="27" s="1"/>
  <c r="N23" i="27"/>
  <c r="M23" i="27" s="1"/>
  <c r="N25" i="27"/>
  <c r="L25" i="27" s="1"/>
  <c r="N17" i="27"/>
  <c r="L17" i="27" s="1"/>
  <c r="N21" i="27"/>
  <c r="M21" i="27" s="1"/>
  <c r="N22" i="27"/>
  <c r="M22" i="27" s="1"/>
  <c r="M25" i="27" l="1"/>
  <c r="L18" i="27"/>
  <c r="B9" i="27"/>
  <c r="K17" i="13" s="1"/>
  <c r="B8" i="27"/>
  <c r="L20" i="27"/>
  <c r="L19" i="27"/>
  <c r="L24" i="27"/>
  <c r="L23" i="27"/>
  <c r="M17" i="27"/>
  <c r="L21" i="27"/>
  <c r="L22" i="27"/>
  <c r="D13" i="67"/>
  <c r="D14" i="67"/>
  <c r="AA3" i="67"/>
  <c r="D8" i="67"/>
  <c r="D4" i="67"/>
  <c r="D5" i="67"/>
  <c r="D9" i="67"/>
  <c r="D11" i="67"/>
  <c r="D10" i="67"/>
  <c r="D7" i="67"/>
  <c r="M3" i="67"/>
  <c r="D12" i="67"/>
  <c r="D6" i="67"/>
  <c r="D3" i="67"/>
  <c r="D20" i="67" l="1"/>
  <c r="D23" i="67"/>
  <c r="D28" i="67"/>
  <c r="D27" i="67"/>
  <c r="D25" i="67"/>
  <c r="D21" i="67"/>
  <c r="D24" i="67"/>
  <c r="D29" i="67"/>
  <c r="D26" i="67"/>
  <c r="D22" i="67"/>
  <c r="D16" i="67"/>
  <c r="D38" i="67" l="1"/>
  <c r="D33" i="67"/>
  <c r="D36" i="67"/>
  <c r="D35" i="67"/>
  <c r="D34" i="67"/>
  <c r="D39" i="67"/>
  <c r="D41" i="67"/>
  <c r="D40" i="67"/>
  <c r="D37" i="67"/>
  <c r="D42" i="67"/>
  <c r="H70" i="13" l="1"/>
  <c r="J3" i="60" l="1"/>
  <c r="F17" i="13" l="1"/>
  <c r="J3" i="11"/>
  <c r="Y73" i="60"/>
  <c r="Y74" i="60" l="1"/>
  <c r="Y75" i="60" l="1"/>
  <c r="Z73" i="60" l="1"/>
  <c r="Z74" i="60"/>
  <c r="Z75" i="60"/>
  <c r="AC75" i="60" l="1"/>
  <c r="AI75" i="60" s="1"/>
  <c r="AC74" i="60"/>
  <c r="AI74" i="60" s="1"/>
  <c r="AC73" i="60" l="1"/>
  <c r="AI73" i="60" s="1"/>
  <c r="AI76" i="60" s="1"/>
  <c r="AI69" i="60" s="1"/>
  <c r="AD73" i="60"/>
  <c r="AB73" i="60"/>
  <c r="AD74" i="60"/>
  <c r="AD75" i="60"/>
  <c r="AG74" i="60" l="1"/>
  <c r="AI67" i="60"/>
  <c r="AI68" i="60"/>
  <c r="AB75" i="60"/>
  <c r="AB74" i="60"/>
  <c r="AG73" i="60" l="1"/>
  <c r="AG69" i="60"/>
  <c r="G17" i="13" s="1"/>
  <c r="F21" i="13" s="1"/>
  <c r="J6" i="11" l="1"/>
  <c r="J9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Terry_Hsiesh</author>
  </authors>
  <commentList>
    <comment ref="G9" authorId="0" shapeId="0" xr:uid="{0F0124BA-2E40-514F-A48D-7E2DB3515E5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G16" authorId="0" shapeId="0" xr:uid="{CE4181ED-4D02-6E43-97AD-9A75BC5C2D6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 4w
</t>
        </r>
      </text>
    </comment>
    <comment ref="G31" authorId="0" shapeId="0" xr:uid="{2D203D87-EB74-2345-A6B8-B44C732F52C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新細明體"/>
            <family val="1"/>
            <charset val="136"/>
          </rPr>
          <t xml:space="preserve">4w(x_w3)
</t>
        </r>
        <r>
          <rPr>
            <sz val="10"/>
            <color rgb="FF000000"/>
            <rFont val="新細明體"/>
            <family val="1"/>
            <charset val="136"/>
          </rPr>
          <t xml:space="preserve">
</t>
        </r>
      </text>
    </comment>
    <comment ref="G38" authorId="0" shapeId="0" xr:uid="{4E9B0E38-B2C4-2848-A479-086302C0E3F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>扣除</t>
        </r>
        <r>
          <rPr>
            <sz val="10"/>
            <color rgb="FF000000"/>
            <rFont val="Microsoft JhengHei UI"/>
          </rPr>
          <t xml:space="preserve">4w,3w
</t>
        </r>
      </text>
    </comment>
    <comment ref="G49" authorId="0" shapeId="0" xr:uid="{4A053C36-916B-EF47-A9B2-7050F4EDF64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 xml:space="preserve">-www(x_w10)(all)
</t>
        </r>
      </text>
    </comment>
  </commentList>
</comments>
</file>

<file path=xl/sharedStrings.xml><?xml version="1.0" encoding="utf-8"?>
<sst xmlns="http://schemas.openxmlformats.org/spreadsheetml/2006/main" count="988" uniqueCount="291">
  <si>
    <t>R1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</si>
  <si>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</si>
  <si>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</si>
  <si>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</si>
  <si>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R2</t>
    <phoneticPr fontId="1" type="noConversion"/>
  </si>
  <si>
    <t>R1</t>
    <phoneticPr fontId="1" type="noConversion"/>
  </si>
  <si>
    <t>R2</t>
    <phoneticPr fontId="1" type="noConversion"/>
  </si>
  <si>
    <t>Symbol</t>
    <phoneticPr fontId="1" type="noConversion"/>
  </si>
  <si>
    <t>Line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</si>
  <si>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</si>
  <si>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</si>
  <si>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</si>
  <si>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Regular Symbol</t>
    <phoneticPr fontId="1" type="noConversion"/>
  </si>
  <si>
    <t>Description</t>
    <phoneticPr fontId="1" type="noConversion"/>
  </si>
  <si>
    <t>ID</t>
    <phoneticPr fontId="1" type="noConversion"/>
  </si>
  <si>
    <t>Total</t>
    <phoneticPr fontId="1" type="noConversion"/>
  </si>
  <si>
    <t>Description</t>
    <phoneticPr fontId="1" type="noConversion"/>
  </si>
  <si>
    <t>Special Include Symbols</t>
  </si>
  <si>
    <t>Symbol</t>
    <phoneticPr fontId="4" type="noConversion"/>
  </si>
  <si>
    <t>Is Any Of These</t>
    <phoneticPr fontId="4" type="noConversion"/>
  </si>
  <si>
    <t>R1</t>
    <phoneticPr fontId="4" type="noConversion"/>
  </si>
  <si>
    <t>R2</t>
  </si>
  <si>
    <t>R3</t>
  </si>
  <si>
    <t>R4</t>
  </si>
  <si>
    <t>R5</t>
  </si>
  <si>
    <t xml:space="preserve"> Total Combos</t>
    <phoneticPr fontId="4" type="noConversion"/>
  </si>
  <si>
    <t>W2 W2 W2 W2 W2</t>
    <phoneticPr fontId="4" type="noConversion"/>
  </si>
  <si>
    <t>W3 W3 W3 W3 W3</t>
    <phoneticPr fontId="4" type="noConversion"/>
  </si>
  <si>
    <t>W4 W4 W4 W4 W4</t>
    <phoneticPr fontId="4" type="noConversion"/>
  </si>
  <si>
    <t xml:space="preserve"> Pay Combo </t>
    <phoneticPr fontId="4" type="noConversion"/>
  </si>
  <si>
    <t>Hits</t>
    <phoneticPr fontId="4" type="noConversion"/>
  </si>
  <si>
    <t xml:space="preserve">Pulls/Hit </t>
    <phoneticPr fontId="4" type="noConversion"/>
  </si>
  <si>
    <t xml:space="preserve">Pays </t>
    <phoneticPr fontId="4" type="noConversion"/>
  </si>
  <si>
    <t>Cont.%</t>
    <phoneticPr fontId="4" type="noConversion"/>
  </si>
  <si>
    <t>Hit%</t>
    <phoneticPr fontId="4" type="noConversion"/>
  </si>
  <si>
    <t>W1 W1 W1 W1 W1</t>
    <phoneticPr fontId="4" type="noConversion"/>
  </si>
  <si>
    <t>W1 W1 W1 W1 --</t>
    <phoneticPr fontId="4" type="noConversion"/>
  </si>
  <si>
    <t>W2 W2 W2 W2 --</t>
    <phoneticPr fontId="4" type="noConversion"/>
  </si>
  <si>
    <t>W3 W3 W3 W3 --</t>
    <phoneticPr fontId="4" type="noConversion"/>
  </si>
  <si>
    <t>W4 W4 W4 W4 --</t>
    <phoneticPr fontId="4" type="noConversion"/>
  </si>
  <si>
    <t>W1 W1 W1 -- --</t>
    <phoneticPr fontId="4" type="noConversion"/>
  </si>
  <si>
    <t>W2 W2 W2 -- --</t>
    <phoneticPr fontId="4" type="noConversion"/>
  </si>
  <si>
    <t>W3 W3 W3 -- --</t>
    <phoneticPr fontId="4" type="noConversion"/>
  </si>
  <si>
    <t>W4 W4 W4 -- --</t>
    <phoneticPr fontId="4" type="noConversion"/>
  </si>
  <si>
    <t>S1</t>
    <phoneticPr fontId="1" type="noConversion"/>
  </si>
  <si>
    <t>Summary</t>
    <phoneticPr fontId="1" type="noConversion"/>
  </si>
  <si>
    <t>Bet</t>
    <phoneticPr fontId="1" type="noConversion"/>
  </si>
  <si>
    <t>MultiWay</t>
    <phoneticPr fontId="1" type="noConversion"/>
  </si>
  <si>
    <t>Pay Back</t>
    <phoneticPr fontId="1" type="noConversion"/>
  </si>
  <si>
    <t>Hits</t>
    <phoneticPr fontId="1" type="noConversion"/>
  </si>
  <si>
    <t>95%VI</t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</si>
  <si>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押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注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</si>
  <si>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畫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面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</si>
  <si>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t>玩家押分：</t>
    <phoneticPr fontId="4" type="noConversion"/>
  </si>
  <si>
    <t>啟動狀態：</t>
    <phoneticPr fontId="4" type="noConversion"/>
  </si>
  <si>
    <t>狀況描述：</t>
    <phoneticPr fontId="4" type="noConversion"/>
  </si>
  <si>
    <t>機率：</t>
    <phoneticPr fontId="4" type="noConversion"/>
  </si>
  <si>
    <t>畫面：</t>
    <phoneticPr fontId="4" type="noConversion"/>
  </si>
  <si>
    <t>合計</t>
    <phoneticPr fontId="4" type="noConversion"/>
  </si>
  <si>
    <t>Date</t>
    <phoneticPr fontId="1" type="noConversion"/>
  </si>
  <si>
    <t>SN:</t>
    <phoneticPr fontId="1" type="noConversion"/>
  </si>
  <si>
    <t>Line</t>
    <phoneticPr fontId="1" type="noConversion"/>
  </si>
  <si>
    <t>Coin</t>
    <phoneticPr fontId="1" type="noConversion"/>
  </si>
  <si>
    <t>RTP%</t>
    <phoneticPr fontId="1" type="noConversion"/>
  </si>
  <si>
    <t>Hold Rate%</t>
    <phoneticPr fontId="1" type="noConversion"/>
  </si>
  <si>
    <t>Std. Dev</t>
    <phoneticPr fontId="4" type="noConversion"/>
  </si>
  <si>
    <t>90%VI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</si>
  <si>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</si>
  <si>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</si>
  <si>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</si>
  <si>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</si>
  <si>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</si>
  <si>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</si>
  <si>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</si>
  <si>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</si>
  <si>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C.I.</t>
    <phoneticPr fontId="4" type="noConversion"/>
  </si>
  <si>
    <t>#Game</t>
    <phoneticPr fontId="4" type="noConversion"/>
  </si>
  <si>
    <t>Low</t>
    <phoneticPr fontId="4" type="noConversion"/>
  </si>
  <si>
    <t>High</t>
    <phoneticPr fontId="4" type="noConversion"/>
  </si>
  <si>
    <t>Error</t>
    <phoneticPr fontId="4" type="noConversion"/>
  </si>
  <si>
    <t>RTP STD.</t>
    <phoneticPr fontId="1" type="noConversion"/>
  </si>
  <si>
    <t>Hit%</t>
  </si>
  <si>
    <t>Expected RTP Range</t>
    <phoneticPr fontId="4" type="noConversion"/>
  </si>
  <si>
    <t>Reel</t>
  </si>
  <si>
    <t>Paytable</t>
  </si>
  <si>
    <t>Game Feature</t>
  </si>
  <si>
    <r>
      <t>Bonus Hit Freq.</t>
    </r>
    <r>
      <rPr>
        <b/>
        <sz val="12"/>
        <rFont val="細明體"/>
        <family val="3"/>
        <charset val="136"/>
      </rPr>
      <t>：</t>
    </r>
  </si>
  <si>
    <t>Volatility :</t>
  </si>
  <si>
    <t>Max coin out</t>
  </si>
  <si>
    <t>Std.Dev</t>
  </si>
  <si>
    <t>Bonus Hit Rate</t>
  </si>
  <si>
    <t>Free RTP</t>
  </si>
  <si>
    <t>Base RTP</t>
  </si>
  <si>
    <t>Hold Rate</t>
  </si>
  <si>
    <t>Pay Back</t>
  </si>
  <si>
    <t>Multiway</t>
  </si>
  <si>
    <t xml:space="preserve">Coin  </t>
  </si>
  <si>
    <t>Description</t>
  </si>
  <si>
    <t>Date</t>
  </si>
  <si>
    <t>Version</t>
  </si>
  <si>
    <t>Project</t>
  </si>
  <si>
    <t>Game name</t>
  </si>
  <si>
    <t>進入Free Spin會有Wild M1 M2 M3 M4五個Option可以選擇 以及對應Multiplier，選到的Symbol會在Free Spin會呈現stack。</t>
    <phoneticPr fontId="1" type="noConversion"/>
  </si>
  <si>
    <t>M5</t>
    <phoneticPr fontId="1" type="noConversion"/>
  </si>
  <si>
    <t>W5 W5 W5 W5 W5</t>
    <phoneticPr fontId="4" type="noConversion"/>
  </si>
  <si>
    <t>W5 W5 W5 W5 --</t>
    <phoneticPr fontId="4" type="noConversion"/>
  </si>
  <si>
    <t>W5 W5 W5 -- --</t>
    <phoneticPr fontId="4" type="noConversion"/>
  </si>
  <si>
    <t>變異數</t>
    <phoneticPr fontId="1" type="noConversion"/>
  </si>
  <si>
    <t>標準差</t>
    <phoneticPr fontId="1" type="noConversion"/>
  </si>
  <si>
    <t>Win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</si>
  <si>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</si>
  <si>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</si>
  <si>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</si>
  <si>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</si>
  <si>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Base Game</t>
    <phoneticPr fontId="1" type="noConversion"/>
  </si>
  <si>
    <t>RTP</t>
    <phoneticPr fontId="1" type="noConversion"/>
  </si>
  <si>
    <t>Theorem STD</t>
    <phoneticPr fontId="1" type="noConversion"/>
  </si>
  <si>
    <r>
      <t>95%</t>
    </r>
    <r>
      <rPr>
        <b/>
        <sz val="12"/>
        <rFont val="細明體"/>
        <family val="3"/>
        <charset val="136"/>
      </rPr>
      <t>信心水準</t>
    </r>
    <r>
      <rPr>
        <b/>
        <sz val="12"/>
        <rFont val="Courier New"/>
        <family val="3"/>
      </rPr>
      <t xml:space="preserve"> VI</t>
    </r>
    <phoneticPr fontId="1" type="noConversion"/>
  </si>
  <si>
    <t>Company</t>
  </si>
  <si>
    <t>WW</t>
    <phoneticPr fontId="55" type="noConversion"/>
  </si>
  <si>
    <t>S1</t>
  </si>
  <si>
    <t>R1</t>
  </si>
  <si>
    <t>WW</t>
  </si>
  <si>
    <t>M5</t>
  </si>
  <si>
    <t>Visible Window size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</si>
  <si>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</si>
  <si>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</si>
  <si>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</si>
  <si>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</si>
  <si>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BBIN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</si>
  <si>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</si>
  <si>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</si>
  <si>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</si>
  <si>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</si>
  <si>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WW,M1</t>
    <phoneticPr fontId="1" type="noConversion"/>
  </si>
  <si>
    <t>WW,M2</t>
  </si>
  <si>
    <t>WW,M3</t>
  </si>
  <si>
    <t>WW,M4</t>
  </si>
  <si>
    <t>WW,M5</t>
  </si>
  <si>
    <t>pay</t>
    <phoneticPr fontId="1" type="noConversion"/>
  </si>
  <si>
    <t>pull/hit</t>
    <phoneticPr fontId="1" type="noConversion"/>
  </si>
  <si>
    <t>hit rate</t>
    <phoneticPr fontId="1" type="noConversion"/>
  </si>
  <si>
    <t>contri.</t>
    <phoneticPr fontId="1" type="noConversion"/>
  </si>
  <si>
    <t>a-e</t>
    <phoneticPr fontId="1" type="noConversion"/>
  </si>
  <si>
    <t>(a-e)^2</t>
    <phoneticPr fontId="1" type="noConversion"/>
  </si>
  <si>
    <t>p(a-e)^2</t>
    <phoneticPr fontId="1" type="noConversion"/>
  </si>
  <si>
    <t>no hit</t>
    <phoneticPr fontId="1" type="noConversion"/>
  </si>
  <si>
    <t>S1,WW,M1~M10</t>
    <phoneticPr fontId="1" type="noConversion"/>
  </si>
  <si>
    <t>X_W1</t>
    <phoneticPr fontId="1" type="noConversion"/>
  </si>
  <si>
    <t>X_W2</t>
  </si>
  <si>
    <t>X_W3</t>
  </si>
  <si>
    <t>X_W4</t>
  </si>
  <si>
    <t>X_W5</t>
  </si>
  <si>
    <t>high</t>
    <phoneticPr fontId="1" type="noConversion"/>
  </si>
  <si>
    <t>Ａ</t>
    <phoneticPr fontId="1" type="noConversion"/>
  </si>
  <si>
    <t>Ｋ</t>
    <phoneticPr fontId="1" type="noConversion"/>
  </si>
  <si>
    <t>Ｑ</t>
    <phoneticPr fontId="1" type="noConversion"/>
  </si>
  <si>
    <t>Ｊ</t>
    <phoneticPr fontId="1" type="noConversion"/>
  </si>
  <si>
    <t>Main</t>
  </si>
  <si>
    <t>A</t>
  </si>
  <si>
    <t>TE</t>
    <phoneticPr fontId="1" type="noConversion"/>
  </si>
  <si>
    <t>NI</t>
    <phoneticPr fontId="1" type="noConversion"/>
  </si>
  <si>
    <t>K</t>
    <phoneticPr fontId="1" type="noConversion"/>
  </si>
  <si>
    <t>Q</t>
    <phoneticPr fontId="1" type="noConversion"/>
  </si>
  <si>
    <t>J</t>
    <phoneticPr fontId="1" type="noConversion"/>
  </si>
  <si>
    <t>Free</t>
    <phoneticPr fontId="63" type="noConversion"/>
  </si>
  <si>
    <t>S1,WW,M1~M5,A~NI</t>
    <phoneticPr fontId="1" type="noConversion"/>
  </si>
  <si>
    <t>WA</t>
    <phoneticPr fontId="1" type="noConversion"/>
  </si>
  <si>
    <t>WK</t>
    <phoneticPr fontId="1" type="noConversion"/>
  </si>
  <si>
    <t>WQ</t>
    <phoneticPr fontId="1" type="noConversion"/>
  </si>
  <si>
    <t>WJ</t>
    <phoneticPr fontId="1" type="noConversion"/>
  </si>
  <si>
    <t>WTE</t>
    <phoneticPr fontId="1" type="noConversion"/>
  </si>
  <si>
    <t>WNI</t>
    <phoneticPr fontId="1" type="noConversion"/>
  </si>
  <si>
    <t>WW,TE</t>
    <phoneticPr fontId="1" type="noConversion"/>
  </si>
  <si>
    <t>WW,NI</t>
    <phoneticPr fontId="1" type="noConversion"/>
  </si>
  <si>
    <t xml:space="preserve"> -- C1 C1 C1 --</t>
    <phoneticPr fontId="4" type="noConversion"/>
  </si>
  <si>
    <t>WKWKWKWKWK</t>
    <phoneticPr fontId="1" type="noConversion"/>
  </si>
  <si>
    <t>WQWQWQWQWQ</t>
    <phoneticPr fontId="1" type="noConversion"/>
  </si>
  <si>
    <t xml:space="preserve">WAWAWAWAWA </t>
    <phoneticPr fontId="4" type="noConversion"/>
  </si>
  <si>
    <t>WJWJWJWJWJWJ</t>
    <phoneticPr fontId="1" type="noConversion"/>
  </si>
  <si>
    <t>WAWAWAWA--</t>
    <phoneticPr fontId="4" type="noConversion"/>
  </si>
  <si>
    <t>WKWKWKWK--</t>
    <phoneticPr fontId="1" type="noConversion"/>
  </si>
  <si>
    <t>WQWQWQWQ--</t>
    <phoneticPr fontId="1" type="noConversion"/>
  </si>
  <si>
    <t>WJWJWJWJWJ--</t>
    <phoneticPr fontId="1" type="noConversion"/>
  </si>
  <si>
    <t>WAWAWA -- --</t>
    <phoneticPr fontId="4" type="noConversion"/>
  </si>
  <si>
    <t>WKWKWK -- --</t>
    <phoneticPr fontId="1" type="noConversion"/>
  </si>
  <si>
    <t>WQWQWQ -- --</t>
    <phoneticPr fontId="1" type="noConversion"/>
  </si>
  <si>
    <t>WJWJWJWJ -- --</t>
    <phoneticPr fontId="1" type="noConversion"/>
  </si>
  <si>
    <t>WTE WTEWTEWTEWTE</t>
    <phoneticPr fontId="1" type="noConversion"/>
  </si>
  <si>
    <t>WTEWTEWTEWTE --</t>
    <phoneticPr fontId="1" type="noConversion"/>
  </si>
  <si>
    <t>WTEWTEWTE--  --</t>
    <phoneticPr fontId="1" type="noConversion"/>
  </si>
  <si>
    <t>WNIWNIWNIWNIWNI</t>
    <phoneticPr fontId="1" type="noConversion"/>
  </si>
  <si>
    <t>WNIWNIWNIWNI --</t>
    <phoneticPr fontId="1" type="noConversion"/>
  </si>
  <si>
    <t>WNIWNIWNI -- --</t>
    <phoneticPr fontId="1" type="noConversion"/>
  </si>
  <si>
    <t>M1M1M1M1M1</t>
    <phoneticPr fontId="4" type="noConversion"/>
  </si>
  <si>
    <t>M2M2M2M2M2</t>
    <phoneticPr fontId="4" type="noConversion"/>
  </si>
  <si>
    <t>M3M3M3M3M3</t>
    <phoneticPr fontId="4" type="noConversion"/>
  </si>
  <si>
    <t>M4M4M4M4M4</t>
    <phoneticPr fontId="4" type="noConversion"/>
  </si>
  <si>
    <t>M5M5M5M5M5</t>
    <phoneticPr fontId="4" type="noConversion"/>
  </si>
  <si>
    <t>MKMKMKMKMK</t>
    <phoneticPr fontId="1" type="noConversion"/>
  </si>
  <si>
    <t>MAMAMAMAMA</t>
    <phoneticPr fontId="4" type="noConversion"/>
  </si>
  <si>
    <t>MQMQMQMQMQ</t>
    <phoneticPr fontId="1" type="noConversion"/>
  </si>
  <si>
    <t>MJMJMJMJMJMJ</t>
    <phoneticPr fontId="1" type="noConversion"/>
  </si>
  <si>
    <t>MTEMTEMTEMTEMTE</t>
    <phoneticPr fontId="1" type="noConversion"/>
  </si>
  <si>
    <t>MNIMNIMNIMNIMNI</t>
    <phoneticPr fontId="1" type="noConversion"/>
  </si>
  <si>
    <t>M1WWWW</t>
    <phoneticPr fontId="1" type="noConversion"/>
  </si>
  <si>
    <t>M2WWWW</t>
  </si>
  <si>
    <t>M3WWWW</t>
  </si>
  <si>
    <t>M4WWWW</t>
  </si>
  <si>
    <t>M5WWWW</t>
  </si>
  <si>
    <t>MAWWWW</t>
    <phoneticPr fontId="1" type="noConversion"/>
  </si>
  <si>
    <t>MKWWWW</t>
    <phoneticPr fontId="1" type="noConversion"/>
  </si>
  <si>
    <t>MQWWWW</t>
    <phoneticPr fontId="1" type="noConversion"/>
  </si>
  <si>
    <t>MJWWWW</t>
    <phoneticPr fontId="1" type="noConversion"/>
  </si>
  <si>
    <t>MTEWWWW</t>
    <phoneticPr fontId="1" type="noConversion"/>
  </si>
  <si>
    <t>MNIWWWW</t>
    <phoneticPr fontId="1" type="noConversion"/>
  </si>
  <si>
    <t>M1M1M1M1 --</t>
    <phoneticPr fontId="4" type="noConversion"/>
  </si>
  <si>
    <t>M2M2M2M2 --</t>
    <phoneticPr fontId="4" type="noConversion"/>
  </si>
  <si>
    <t>M3M3M3M3 --</t>
    <phoneticPr fontId="4" type="noConversion"/>
  </si>
  <si>
    <t>M4M4M4M4 --</t>
    <phoneticPr fontId="4" type="noConversion"/>
  </si>
  <si>
    <t>M5M5M5M5--</t>
    <phoneticPr fontId="4" type="noConversion"/>
  </si>
  <si>
    <t>MAMAMAMA--</t>
    <phoneticPr fontId="4" type="noConversion"/>
  </si>
  <si>
    <t>MKMKMKMK--</t>
    <phoneticPr fontId="1" type="noConversion"/>
  </si>
  <si>
    <t>MQMQMQMQ--</t>
    <phoneticPr fontId="1" type="noConversion"/>
  </si>
  <si>
    <t>MJMJMJMJMJ--</t>
    <phoneticPr fontId="1" type="noConversion"/>
  </si>
  <si>
    <t>MTEMTEMTEMTE--</t>
    <phoneticPr fontId="1" type="noConversion"/>
  </si>
  <si>
    <t>MNIMNIMNIMNI --</t>
    <phoneticPr fontId="1" type="noConversion"/>
  </si>
  <si>
    <t>WW</t>
    <phoneticPr fontId="1" type="noConversion"/>
  </si>
  <si>
    <t>243way</t>
    <phoneticPr fontId="1" type="noConversion"/>
  </si>
  <si>
    <t>鑼</t>
    <phoneticPr fontId="1" type="noConversion"/>
  </si>
  <si>
    <t>福</t>
    <phoneticPr fontId="1" type="noConversion"/>
  </si>
  <si>
    <t>金鳥</t>
    <phoneticPr fontId="1" type="noConversion"/>
  </si>
  <si>
    <t>金船</t>
    <phoneticPr fontId="1" type="noConversion"/>
  </si>
  <si>
    <t>金龜</t>
    <phoneticPr fontId="1" type="noConversion"/>
  </si>
  <si>
    <t>金元寶</t>
    <phoneticPr fontId="1" type="noConversion"/>
  </si>
  <si>
    <t>招財進寶</t>
    <phoneticPr fontId="1" type="noConversion"/>
  </si>
  <si>
    <t>Ａ</t>
  </si>
  <si>
    <t>Ｋ</t>
  </si>
  <si>
    <t>Ｑ</t>
  </si>
  <si>
    <t>Ｊ</t>
  </si>
  <si>
    <t>W5</t>
  </si>
  <si>
    <t>X_W6</t>
  </si>
  <si>
    <t>X_W7</t>
  </si>
  <si>
    <t>X_W8</t>
  </si>
  <si>
    <t>X_W9</t>
  </si>
  <si>
    <t>X_WA</t>
    <phoneticPr fontId="1" type="noConversion"/>
  </si>
  <si>
    <t>X_WK</t>
    <phoneticPr fontId="1" type="noConversion"/>
  </si>
  <si>
    <t>X_WQ</t>
    <phoneticPr fontId="1" type="noConversion"/>
  </si>
  <si>
    <t>X_WJ</t>
    <phoneticPr fontId="1" type="noConversion"/>
  </si>
  <si>
    <t>X_WTE</t>
    <phoneticPr fontId="1" type="noConversion"/>
  </si>
  <si>
    <t>X_WNI</t>
    <phoneticPr fontId="1" type="noConversion"/>
  </si>
  <si>
    <t xml:space="preserve"> -S1S1S1S1S1</t>
    <phoneticPr fontId="4" type="noConversion"/>
  </si>
  <si>
    <t>S1S1S1S1</t>
    <phoneticPr fontId="4" type="noConversion"/>
  </si>
  <si>
    <t>S1S1S1</t>
    <phoneticPr fontId="4" type="noConversion"/>
  </si>
  <si>
    <t>total</t>
    <phoneticPr fontId="1" type="noConversion"/>
  </si>
  <si>
    <t>Base Game Scatter Hit Rate</t>
    <phoneticPr fontId="1" type="noConversion"/>
  </si>
  <si>
    <t>Hit</t>
    <phoneticPr fontId="1" type="noConversion"/>
  </si>
  <si>
    <t>Hit rate</t>
    <phoneticPr fontId="1" type="noConversion"/>
  </si>
  <si>
    <t>X</t>
    <phoneticPr fontId="1" type="noConversion"/>
  </si>
  <si>
    <t xml:space="preserve">Retrigger </t>
    <phoneticPr fontId="1" type="noConversion"/>
  </si>
  <si>
    <t>retrigger rate%</t>
    <phoneticPr fontId="1" type="noConversion"/>
  </si>
  <si>
    <t>Total RTP</t>
    <phoneticPr fontId="1" type="noConversion"/>
  </si>
  <si>
    <t>each round ＲＴＰ</t>
    <phoneticPr fontId="1" type="noConversion"/>
  </si>
  <si>
    <t>retrigger rate</t>
    <phoneticPr fontId="1" type="noConversion"/>
  </si>
  <si>
    <t>scatter cont%</t>
    <phoneticPr fontId="1" type="noConversion"/>
  </si>
  <si>
    <t>Reel</t>
    <phoneticPr fontId="1" type="noConversion"/>
  </si>
  <si>
    <t>symbpl unqpper include with wild</t>
    <phoneticPr fontId="4" type="noConversion"/>
  </si>
  <si>
    <t xml:space="preserve">  Combo </t>
    <phoneticPr fontId="4" type="noConversion"/>
  </si>
  <si>
    <t>Wild</t>
    <phoneticPr fontId="1" type="noConversion"/>
  </si>
  <si>
    <t>M4</t>
  </si>
  <si>
    <t>Scatter</t>
    <phoneticPr fontId="1" type="noConversion"/>
  </si>
  <si>
    <t>Line Table</t>
    <phoneticPr fontId="1" type="noConversion"/>
  </si>
  <si>
    <t>大象</t>
    <phoneticPr fontId="1" type="noConversion"/>
  </si>
  <si>
    <t>獅子</t>
    <phoneticPr fontId="1" type="noConversion"/>
  </si>
  <si>
    <t>水牛</t>
    <phoneticPr fontId="1" type="noConversion"/>
  </si>
  <si>
    <t>犀牛</t>
    <phoneticPr fontId="1" type="noConversion"/>
  </si>
  <si>
    <t>斑馬</t>
    <phoneticPr fontId="1" type="noConversion"/>
  </si>
  <si>
    <t>舞動峇里島</t>
    <phoneticPr fontId="1" type="noConversion"/>
  </si>
  <si>
    <t>LineNumber</t>
    <phoneticPr fontId="1" type="noConversion"/>
  </si>
  <si>
    <t>Condition</t>
    <phoneticPr fontId="1" type="noConversion"/>
  </si>
  <si>
    <t>S</t>
    <phoneticPr fontId="1" type="noConversion"/>
  </si>
  <si>
    <t xml:space="preserve"> Reel</t>
    <phoneticPr fontId="4" type="noConversion"/>
  </si>
  <si>
    <t>WW對應倍數</t>
    <phoneticPr fontId="1" type="noConversion"/>
  </si>
  <si>
    <t>倍數</t>
  </si>
  <si>
    <t>Session</t>
    <phoneticPr fontId="1" type="noConversion"/>
  </si>
  <si>
    <t>Trigger</t>
    <phoneticPr fontId="1" type="noConversion"/>
  </si>
  <si>
    <t>Re-Trigger</t>
    <phoneticPr fontId="1" type="noConversion"/>
  </si>
  <si>
    <t>FG per RTP</t>
    <phoneticPr fontId="1" type="noConversion"/>
  </si>
  <si>
    <t>40Line</t>
    <phoneticPr fontId="1" type="noConversion"/>
  </si>
  <si>
    <t>S1</t>
    <phoneticPr fontId="55" type="noConversion"/>
  </si>
  <si>
    <t>40line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</si>
</sst>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76" formatCode="_-* #,##0.00_-;\-* #,##0.00_-;_-* &quot;-&quot;??_-;_-@_-"/>
    <numFmt numFmtId="177" formatCode="#,##0_ "/>
    <numFmt numFmtId="178" formatCode="0_ "/>
    <numFmt numFmtId="179" formatCode="0.00_ "/>
    <numFmt numFmtId="180" formatCode="0.0000%"/>
    <numFmt numFmtId="181" formatCode="0.000%"/>
    <numFmt numFmtId="182" formatCode="0.0000_ "/>
    <numFmt numFmtId="183" formatCode="0.000_ "/>
    <numFmt numFmtId="184" formatCode="_-* #,##0_-;\-* #,##0_-;_-* &quot;-&quot;??_-;_-@_-"/>
    <numFmt numFmtId="185" formatCode="0_);[Red]\(0\)"/>
    <numFmt numFmtId="186" formatCode="0.000000_ "/>
    <numFmt numFmtId="187" formatCode="#,##0.000000_ "/>
    <numFmt numFmtId="188" formatCode="0.000000_);[Red]\(0.000000\)"/>
    <numFmt numFmtId="189" formatCode="0.00000%"/>
    <numFmt numFmtId="191" formatCode="0.00000000%"/>
    <numFmt numFmtId="192" formatCode="0.0000000%"/>
    <numFmt numFmtId="193" formatCode="0.0000000000%"/>
    <numFmt numFmtId="194" formatCode="#,##0.0000000_ "/>
    <numFmt numFmtId="195" formatCode="0.0000_);[Red]\(0.0000\)"/>
    <numFmt numFmtId="196" formatCode="0.00_);[Red]\(0.00\)"/>
    <numFmt numFmtId="197" formatCode="0.000000000_);[Red]\(0.000000000\)"/>
    <numFmt numFmtId="198" formatCode="0.000000000000000%"/>
    <numFmt numFmtId="199" formatCode="#,##0.0"/>
  </numFmts>
  <fonts count="7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Courier New"/>
      <family val="3"/>
    </font>
    <font>
      <sz val="12"/>
      <name val="Courier New"/>
      <family val="3"/>
    </font>
    <font>
      <sz val="9"/>
      <name val="新細明體"/>
      <family val="1"/>
      <charset val="136"/>
    </font>
    <font>
      <sz val="10"/>
      <name val="Courier New"/>
      <family val="3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b/>
      <sz val="10"/>
      <name val="Courier New"/>
      <family val="3"/>
    </font>
    <font>
      <b/>
      <sz val="12"/>
      <color theme="1"/>
      <name val="Consolas"/>
      <family val="3"/>
    </font>
    <font>
      <sz val="12"/>
      <color theme="1"/>
      <name val="Consolas"/>
      <family val="3"/>
    </font>
    <font>
      <b/>
      <sz val="12"/>
      <name val="Consolas"/>
      <family val="3"/>
    </font>
    <font>
      <sz val="12"/>
      <name val="Consolas"/>
      <family val="3"/>
    </font>
    <font>
      <b/>
      <u/>
      <sz val="22"/>
      <name val="標楷體"/>
      <family val="4"/>
      <charset val="136"/>
    </font>
    <font>
      <b/>
      <u/>
      <sz val="22"/>
      <name val="Courier New"/>
      <family val="3"/>
    </font>
    <font>
      <b/>
      <sz val="10"/>
      <name val="新細明體"/>
      <family val="1"/>
      <charset val="136"/>
    </font>
    <font>
      <sz val="10"/>
      <name val="新細明體"/>
      <family val="1"/>
      <charset val="136"/>
    </font>
    <font>
      <b/>
      <sz val="10"/>
      <name val="細明體"/>
      <family val="3"/>
      <charset val="136"/>
    </font>
    <font>
      <sz val="12"/>
      <color rgb="FFFF0000"/>
      <name val="Consolas"/>
      <family val="3"/>
    </font>
    <font>
      <sz val="12"/>
      <color rgb="FFFF0000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2"/>
      <name val="新細明體"/>
      <family val="1"/>
      <charset val="136"/>
    </font>
    <font>
      <sz val="12"/>
      <color theme="1"/>
      <name val="細明體"/>
      <family val="3"/>
      <charset val="136"/>
    </font>
    <font>
      <sz val="10"/>
      <color theme="1"/>
      <name val="Courier New"/>
      <family val="3"/>
    </font>
    <font>
      <sz val="10"/>
      <name val="Cordia New"/>
      <family val="2"/>
    </font>
    <font>
      <sz val="10"/>
      <color theme="1"/>
      <name val="Cordia New"/>
      <family val="2"/>
    </font>
    <font>
      <sz val="10"/>
      <name val="Cordia New"/>
      <family val="2"/>
    </font>
    <font>
      <b/>
      <sz val="12"/>
      <name val="Times New Roman"/>
      <family val="1"/>
    </font>
    <font>
      <b/>
      <sz val="12"/>
      <name val="細明體"/>
      <family val="3"/>
      <charset val="136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標楷體"/>
      <family val="4"/>
      <charset val="136"/>
    </font>
    <font>
      <sz val="10"/>
      <color rgb="FF000000"/>
      <name val="標楷體"/>
      <family val="4"/>
      <charset val="136"/>
    </font>
    <font>
      <sz val="12"/>
      <color theme="1"/>
      <name val="Calibri"/>
      <family val="2"/>
    </font>
    <font>
      <b/>
      <sz val="10"/>
      <color indexed="8"/>
      <name val="Courier New"/>
      <family val="3"/>
    </font>
    <font>
      <sz val="12"/>
      <color theme="1"/>
      <name val="新細明體"/>
      <family val="2"/>
      <scheme val="minor"/>
    </font>
    <font>
      <u/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name val="Courier New"/>
      <family val="1"/>
    </font>
    <font>
      <sz val="10"/>
      <color rgb="FF000000"/>
      <name val="Microsoft JhengHei UI"/>
    </font>
    <font>
      <b/>
      <sz val="10"/>
      <color rgb="FF000000"/>
      <name val="Microsoft JhengHei UI"/>
    </font>
    <font>
      <sz val="10"/>
      <color rgb="FF000000"/>
      <name val="新細明體"/>
      <family val="1"/>
      <charset val="136"/>
    </font>
    <font>
      <sz val="12"/>
      <color theme="1"/>
      <name val="Arial Unicode MS"/>
      <family val="2"/>
      <charset val="136"/>
    </font>
    <font>
      <sz val="9"/>
      <name val="新細明體"/>
      <family val="3"/>
      <charset val="136"/>
      <scheme val="minor"/>
    </font>
    <font>
      <sz val="12"/>
      <name val="Cambria"/>
      <family val="1"/>
    </font>
    <font>
      <sz val="12"/>
      <color theme="1"/>
      <name val="Cambria"/>
      <family val="1"/>
    </font>
    <font>
      <b/>
      <sz val="10"/>
      <color rgb="FF000000"/>
      <name val="Courier New"/>
      <family val="1"/>
    </font>
    <font>
      <sz val="12"/>
      <color theme="1"/>
      <name val="Helvetica"/>
      <family val="2"/>
    </font>
    <font>
      <sz val="12"/>
      <color theme="1"/>
      <name val="PMingLiU"/>
      <family val="1"/>
      <charset val="136"/>
    </font>
    <font>
      <sz val="12"/>
      <color theme="1"/>
      <name val="MingLiU"/>
      <family val="1"/>
      <charset val="136"/>
    </font>
    <font>
      <sz val="21"/>
      <color rgb="FF292929"/>
      <name val="Helvetica Neue"/>
      <family val="2"/>
    </font>
    <font>
      <sz val="10"/>
      <name val="PMingLiU"/>
      <family val="1"/>
      <charset val="136"/>
    </font>
    <font>
      <b/>
      <sz val="10"/>
      <color rgb="FFFF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8DB4E2"/>
        <bgColor rgb="FF000000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0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28" applyNumberFormat="0" applyAlignment="0" applyProtection="0">
      <alignment vertical="center"/>
    </xf>
    <xf numFmtId="0" fontId="33" fillId="9" borderId="29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6" fillId="10" borderId="3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1" borderId="32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33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0" fillId="0" borderId="0"/>
    <xf numFmtId="0" fontId="41" fillId="0" borderId="0">
      <alignment vertical="center"/>
    </xf>
    <xf numFmtId="176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>
      <alignment vertical="center"/>
    </xf>
  </cellStyleXfs>
  <cellXfs count="3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178" fontId="8" fillId="0" borderId="0" xfId="0" applyNumberFormat="1" applyFont="1">
      <alignment vertical="center"/>
    </xf>
    <xf numFmtId="179" fontId="8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80" fontId="8" fillId="0" borderId="0" xfId="0" applyNumberFormat="1" applyFont="1" applyBorder="1">
      <alignment vertical="center"/>
    </xf>
    <xf numFmtId="0" fontId="9" fillId="0" borderId="0" xfId="0" applyFont="1">
      <alignment vertical="center"/>
    </xf>
    <xf numFmtId="180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10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181" fontId="9" fillId="0" borderId="0" xfId="0" applyNumberFormat="1" applyFont="1" applyBorder="1">
      <alignment vertical="center"/>
    </xf>
    <xf numFmtId="182" fontId="9" fillId="0" borderId="15" xfId="0" applyNumberFormat="1" applyFont="1" applyBorder="1">
      <alignment vertical="center"/>
    </xf>
    <xf numFmtId="10" fontId="9" fillId="0" borderId="0" xfId="0" applyNumberFormat="1" applyFont="1" applyBorder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11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14" fillId="3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5" fillId="0" borderId="0" xfId="0" applyFont="1">
      <alignment vertical="center"/>
    </xf>
    <xf numFmtId="0" fontId="16" fillId="3" borderId="1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center" vertical="center"/>
    </xf>
    <xf numFmtId="10" fontId="17" fillId="0" borderId="0" xfId="1" applyNumberFormat="1" applyFont="1">
      <alignment vertical="center"/>
    </xf>
    <xf numFmtId="0" fontId="17" fillId="0" borderId="0" xfId="0" applyFont="1" applyAlignment="1">
      <alignment vertical="center"/>
    </xf>
    <xf numFmtId="10" fontId="17" fillId="3" borderId="1" xfId="1" applyNumberFormat="1" applyFont="1" applyFill="1" applyBorder="1">
      <alignment vertical="center"/>
    </xf>
    <xf numFmtId="10" fontId="16" fillId="3" borderId="1" xfId="1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180" fontId="17" fillId="0" borderId="1" xfId="1" applyNumberFormat="1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20" fillId="0" borderId="10" xfId="0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11" fontId="5" fillId="0" borderId="24" xfId="0" applyNumberFormat="1" applyFont="1" applyBorder="1" applyAlignment="1">
      <alignment horizontal="center" vertical="center"/>
    </xf>
    <xf numFmtId="0" fontId="5" fillId="0" borderId="24" xfId="0" applyFont="1" applyBorder="1">
      <alignment vertical="center"/>
    </xf>
    <xf numFmtId="0" fontId="13" fillId="0" borderId="22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16" fillId="3" borderId="19" xfId="0" applyFont="1" applyFill="1" applyBorder="1" applyAlignment="1">
      <alignment horizontal="center" vertical="center"/>
    </xf>
    <xf numFmtId="180" fontId="15" fillId="0" borderId="1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84" fontId="16" fillId="3" borderId="13" xfId="2" applyNumberFormat="1" applyFont="1" applyFill="1" applyBorder="1" applyAlignment="1">
      <alignment horizontal="right" vertical="center"/>
    </xf>
    <xf numFmtId="177" fontId="16" fillId="3" borderId="13" xfId="1" applyNumberFormat="1" applyFont="1" applyFill="1" applyBorder="1" applyAlignment="1">
      <alignment horizontal="right" vertical="center"/>
    </xf>
    <xf numFmtId="186" fontId="14" fillId="3" borderId="19" xfId="0" applyNumberFormat="1" applyFont="1" applyFill="1" applyBorder="1">
      <alignment vertical="center"/>
    </xf>
    <xf numFmtId="177" fontId="16" fillId="3" borderId="0" xfId="1" applyNumberFormat="1" applyFont="1" applyFill="1" applyAlignment="1">
      <alignment horizontal="right" vertical="center"/>
    </xf>
    <xf numFmtId="184" fontId="16" fillId="3" borderId="13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15" fillId="3" borderId="1" xfId="0" applyFont="1" applyFill="1" applyBorder="1">
      <alignment vertical="center"/>
    </xf>
    <xf numFmtId="187" fontId="15" fillId="0" borderId="1" xfId="0" applyNumberFormat="1" applyFont="1" applyBorder="1" applyAlignment="1">
      <alignment horizontal="right" vertical="center"/>
    </xf>
    <xf numFmtId="0" fontId="9" fillId="0" borderId="0" xfId="0" applyFont="1">
      <alignment vertical="center"/>
    </xf>
    <xf numFmtId="0" fontId="6" fillId="0" borderId="9" xfId="0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3" fillId="0" borderId="22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38" fontId="44" fillId="0" borderId="20" xfId="0" applyNumberFormat="1" applyFont="1" applyBorder="1" applyAlignment="1">
      <alignment horizontal="center" vertical="center" wrapText="1" shrinkToFit="1"/>
    </xf>
    <xf numFmtId="0" fontId="45" fillId="0" borderId="22" xfId="0" applyFont="1" applyBorder="1" applyAlignment="1">
      <alignment horizontal="center" vertical="center"/>
    </xf>
    <xf numFmtId="188" fontId="44" fillId="0" borderId="20" xfId="1" applyNumberFormat="1" applyFont="1" applyBorder="1" applyAlignment="1">
      <alignment horizontal="center" vertical="center"/>
    </xf>
    <xf numFmtId="188" fontId="45" fillId="0" borderId="22" xfId="0" applyNumberFormat="1" applyFont="1" applyBorder="1" applyAlignment="1">
      <alignment horizontal="center" vertical="center"/>
    </xf>
    <xf numFmtId="38" fontId="5" fillId="0" borderId="20" xfId="0" applyNumberFormat="1" applyFont="1" applyBorder="1" applyAlignment="1">
      <alignment horizontal="center" vertical="center"/>
    </xf>
    <xf numFmtId="0" fontId="0" fillId="0" borderId="39" xfId="0" applyBorder="1">
      <alignment vertical="center"/>
    </xf>
    <xf numFmtId="0" fontId="20" fillId="0" borderId="40" xfId="0" applyFont="1" applyBorder="1" applyAlignment="1">
      <alignment horizontal="distributed" vertical="center"/>
    </xf>
    <xf numFmtId="0" fontId="0" fillId="0" borderId="35" xfId="0" applyBorder="1">
      <alignment vertical="center"/>
    </xf>
    <xf numFmtId="0" fontId="5" fillId="0" borderId="40" xfId="0" applyFont="1" applyBorder="1">
      <alignment vertical="center"/>
    </xf>
    <xf numFmtId="0" fontId="5" fillId="0" borderId="40" xfId="0" applyFont="1" applyBorder="1" applyAlignment="1">
      <alignment vertical="center" wrapText="1"/>
    </xf>
    <xf numFmtId="0" fontId="22" fillId="0" borderId="40" xfId="0" applyFont="1" applyBorder="1" applyAlignment="1">
      <alignment horizontal="distributed" vertical="center"/>
    </xf>
    <xf numFmtId="0" fontId="5" fillId="0" borderId="36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3" fontId="5" fillId="0" borderId="24" xfId="0" applyNumberFormat="1" applyFont="1" applyBorder="1" applyAlignment="1">
      <alignment horizontal="right" vertical="center"/>
    </xf>
    <xf numFmtId="0" fontId="0" fillId="0" borderId="20" xfId="0" applyBorder="1">
      <alignment vertical="center"/>
    </xf>
    <xf numFmtId="0" fontId="16" fillId="3" borderId="13" xfId="0" applyFont="1" applyFill="1" applyBorder="1" applyAlignment="1">
      <alignment horizontal="left" vertical="center"/>
    </xf>
    <xf numFmtId="182" fontId="15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38" xfId="0" applyBorder="1">
      <alignment vertical="center"/>
    </xf>
    <xf numFmtId="180" fontId="9" fillId="0" borderId="0" xfId="0" applyNumberFormat="1" applyFont="1" applyBorder="1">
      <alignment vertical="center"/>
    </xf>
    <xf numFmtId="0" fontId="0" fillId="0" borderId="8" xfId="0" applyBorder="1">
      <alignment vertical="center"/>
    </xf>
    <xf numFmtId="0" fontId="23" fillId="2" borderId="17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vertical="center"/>
    </xf>
    <xf numFmtId="182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188" fontId="46" fillId="0" borderId="20" xfId="0" applyNumberFormat="1" applyFont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6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47" fillId="0" borderId="11" xfId="45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6" fillId="0" borderId="5" xfId="0" applyFont="1" applyBorder="1">
      <alignment vertical="center"/>
    </xf>
    <xf numFmtId="0" fontId="0" fillId="0" borderId="12" xfId="0" applyBorder="1">
      <alignment vertical="center"/>
    </xf>
    <xf numFmtId="0" fontId="0" fillId="0" borderId="34" xfId="0" applyBorder="1">
      <alignment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177" fontId="0" fillId="0" borderId="8" xfId="0" applyNumberFormat="1" applyBorder="1" applyAlignment="1">
      <alignment horizontal="center" vertical="center"/>
    </xf>
    <xf numFmtId="183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9" fillId="0" borderId="6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86" fontId="0" fillId="0" borderId="20" xfId="0" applyNumberFormat="1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0" borderId="24" xfId="0" applyFill="1" applyBorder="1">
      <alignment vertical="center"/>
    </xf>
    <xf numFmtId="186" fontId="0" fillId="0" borderId="24" xfId="0" applyNumberFormat="1" applyFill="1" applyBorder="1" applyAlignment="1">
      <alignment horizontal="right" vertical="center"/>
    </xf>
    <xf numFmtId="0" fontId="0" fillId="0" borderId="2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50" fillId="0" borderId="1" xfId="0" applyFont="1" applyBorder="1" applyAlignment="1">
      <alignment horizontal="right" vertical="center"/>
    </xf>
    <xf numFmtId="0" fontId="49" fillId="3" borderId="1" xfId="0" applyFont="1" applyFill="1" applyBorder="1" applyAlignment="1">
      <alignment horizontal="left" vertical="center"/>
    </xf>
    <xf numFmtId="0" fontId="38" fillId="3" borderId="1" xfId="0" applyFont="1" applyFill="1" applyBorder="1" applyAlignment="1">
      <alignment horizontal="left" vertical="center"/>
    </xf>
    <xf numFmtId="0" fontId="51" fillId="0" borderId="1" xfId="0" applyFont="1" applyBorder="1" applyAlignment="1">
      <alignment horizontal="right" vertical="center"/>
    </xf>
    <xf numFmtId="0" fontId="52" fillId="0" borderId="1" xfId="0" applyFont="1" applyBorder="1" applyAlignment="1">
      <alignment horizontal="right" vertical="center"/>
    </xf>
    <xf numFmtId="0" fontId="8" fillId="37" borderId="1" xfId="0" applyFont="1" applyFill="1" applyBorder="1" applyAlignment="1">
      <alignment horizontal="left" vertical="center"/>
    </xf>
    <xf numFmtId="38" fontId="8" fillId="37" borderId="1" xfId="0" quotePrefix="1" applyNumberFormat="1" applyFont="1" applyFill="1" applyBorder="1" applyAlignment="1">
      <alignment vertical="top" wrapText="1"/>
    </xf>
    <xf numFmtId="180" fontId="8" fillId="0" borderId="14" xfId="0" applyNumberFormat="1" applyFont="1" applyBorder="1" applyAlignment="1">
      <alignment horizontal="right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0" fillId="0" borderId="0" xfId="0" applyFont="1">
      <alignment vertical="center"/>
    </xf>
    <xf numFmtId="38" fontId="5" fillId="0" borderId="22" xfId="0" applyNumberFormat="1" applyFont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 wrapText="1"/>
    </xf>
    <xf numFmtId="38" fontId="8" fillId="0" borderId="15" xfId="0" quotePrefix="1" applyNumberFormat="1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0" xfId="0" applyNumberFormat="1">
      <alignment vertical="center"/>
    </xf>
    <xf numFmtId="0" fontId="12" fillId="0" borderId="1" xfId="0" applyFont="1" applyBorder="1" applyAlignment="1">
      <alignment horizontal="center" vertical="center"/>
    </xf>
    <xf numFmtId="0" fontId="8" fillId="37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left" vertical="center" wrapText="1"/>
    </xf>
    <xf numFmtId="186" fontId="15" fillId="0" borderId="1" xfId="0" applyNumberFormat="1" applyFont="1" applyBorder="1">
      <alignment vertical="center"/>
    </xf>
    <xf numFmtId="0" fontId="42" fillId="3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9" fillId="0" borderId="0" xfId="0" applyFont="1" applyBorder="1" applyAlignment="1">
      <alignment horizontal="center" vertical="center"/>
    </xf>
    <xf numFmtId="180" fontId="9" fillId="0" borderId="0" xfId="0" applyNumberFormat="1" applyFont="1" applyAlignment="1">
      <alignment horizontal="right" vertical="center"/>
    </xf>
    <xf numFmtId="0" fontId="42" fillId="3" borderId="16" xfId="0" applyFont="1" applyFill="1" applyBorder="1" applyAlignment="1">
      <alignment horizontal="center" vertical="center"/>
    </xf>
    <xf numFmtId="187" fontId="15" fillId="0" borderId="16" xfId="0" applyNumberFormat="1" applyFont="1" applyBorder="1">
      <alignment vertical="center"/>
    </xf>
    <xf numFmtId="187" fontId="15" fillId="0" borderId="0" xfId="0" applyNumberFormat="1" applyFont="1" applyFill="1">
      <alignment vertical="center"/>
    </xf>
    <xf numFmtId="180" fontId="17" fillId="4" borderId="1" xfId="0" applyNumberFormat="1" applyFont="1" applyFill="1" applyBorder="1" applyAlignment="1">
      <alignment horizontal="right" vertical="center"/>
    </xf>
    <xf numFmtId="177" fontId="15" fillId="4" borderId="1" xfId="0" applyNumberFormat="1" applyFont="1" applyFill="1" applyBorder="1" applyAlignment="1">
      <alignment horizontal="right" vertical="center"/>
    </xf>
    <xf numFmtId="187" fontId="15" fillId="0" borderId="0" xfId="0" applyNumberFormat="1" applyFont="1" applyBorder="1" applyAlignment="1">
      <alignment horizontal="center" vertical="center"/>
    </xf>
    <xf numFmtId="180" fontId="9" fillId="0" borderId="1" xfId="0" applyNumberFormat="1" applyFont="1" applyBorder="1">
      <alignment vertical="center"/>
    </xf>
    <xf numFmtId="180" fontId="9" fillId="0" borderId="1" xfId="0" applyNumberFormat="1" applyFont="1" applyBorder="1" applyAlignment="1">
      <alignment horizontal="right" vertical="center"/>
    </xf>
    <xf numFmtId="0" fontId="0" fillId="0" borderId="0" xfId="0">
      <alignment vertical="center"/>
    </xf>
    <xf numFmtId="185" fontId="9" fillId="0" borderId="0" xfId="0" applyNumberFormat="1" applyFont="1">
      <alignment vertical="center"/>
    </xf>
    <xf numFmtId="185" fontId="9" fillId="0" borderId="0" xfId="0" applyNumberFormat="1" applyFont="1" applyBorder="1">
      <alignment vertical="center"/>
    </xf>
    <xf numFmtId="185" fontId="10" fillId="0" borderId="0" xfId="0" applyNumberFormat="1" applyFont="1">
      <alignment vertical="center"/>
    </xf>
    <xf numFmtId="186" fontId="15" fillId="0" borderId="0" xfId="0" applyNumberFormat="1" applyFont="1" applyBorder="1">
      <alignment vertical="center"/>
    </xf>
    <xf numFmtId="0" fontId="42" fillId="0" borderId="0" xfId="0" applyFont="1" applyFill="1" applyBorder="1" applyAlignment="1">
      <alignment horizontal="center" vertical="center"/>
    </xf>
    <xf numFmtId="180" fontId="8" fillId="0" borderId="13" xfId="0" applyNumberFormat="1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56" fillId="0" borderId="1" xfId="0" applyFont="1" applyBorder="1" applyAlignment="1">
      <alignment horizontal="center" vertical="center" wrapText="1"/>
    </xf>
    <xf numFmtId="38" fontId="9" fillId="0" borderId="15" xfId="0" quotePrefix="1" applyNumberFormat="1" applyFont="1" applyFill="1" applyBorder="1" applyAlignment="1">
      <alignment vertical="top" wrapText="1"/>
    </xf>
    <xf numFmtId="0" fontId="8" fillId="0" borderId="15" xfId="0" applyFont="1" applyBorder="1" applyAlignment="1">
      <alignment horizontal="center" vertical="top" wrapText="1"/>
    </xf>
    <xf numFmtId="178" fontId="8" fillId="0" borderId="15" xfId="1" applyNumberFormat="1" applyFont="1" applyBorder="1" applyAlignment="1">
      <alignment horizontal="right" vertical="top" wrapText="1"/>
    </xf>
    <xf numFmtId="191" fontId="8" fillId="0" borderId="2" xfId="0" applyNumberFormat="1" applyFont="1" applyBorder="1" applyAlignment="1">
      <alignment horizontal="right" vertical="center" wrapText="1"/>
    </xf>
    <xf numFmtId="186" fontId="9" fillId="0" borderId="0" xfId="0" applyNumberFormat="1" applyFont="1" applyBorder="1">
      <alignment vertical="center"/>
    </xf>
    <xf numFmtId="182" fontId="9" fillId="0" borderId="16" xfId="0" applyNumberFormat="1" applyFont="1" applyBorder="1">
      <alignment vertical="center"/>
    </xf>
    <xf numFmtId="180" fontId="8" fillId="0" borderId="1" xfId="0" applyNumberFormat="1" applyFont="1" applyBorder="1" applyAlignment="1">
      <alignment horizontal="right" vertical="center" wrapText="1"/>
    </xf>
    <xf numFmtId="0" fontId="57" fillId="0" borderId="1" xfId="0" applyFont="1" applyBorder="1" applyAlignment="1">
      <alignment horizontal="center" vertical="center"/>
    </xf>
    <xf numFmtId="177" fontId="58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193" fontId="17" fillId="4" borderId="1" xfId="0" applyNumberFormat="1" applyFont="1" applyFill="1" applyBorder="1" applyAlignment="1">
      <alignment horizontal="right" vertical="center"/>
    </xf>
    <xf numFmtId="194" fontId="15" fillId="4" borderId="1" xfId="0" applyNumberFormat="1" applyFont="1" applyFill="1" applyBorder="1" applyAlignment="1">
      <alignment horizontal="right" vertical="center"/>
    </xf>
    <xf numFmtId="194" fontId="15" fillId="0" borderId="1" xfId="0" applyNumberFormat="1" applyFont="1" applyBorder="1" applyAlignment="1">
      <alignment horizontal="right" vertical="center"/>
    </xf>
    <xf numFmtId="38" fontId="9" fillId="0" borderId="0" xfId="0" applyNumberFormat="1" applyFont="1" applyBorder="1">
      <alignment vertical="center"/>
    </xf>
    <xf numFmtId="38" fontId="8" fillId="0" borderId="15" xfId="0" applyNumberFormat="1" applyFont="1" applyBorder="1" applyAlignment="1">
      <alignment vertical="top" wrapText="1"/>
    </xf>
    <xf numFmtId="0" fontId="9" fillId="0" borderId="0" xfId="0" applyNumberFormat="1" applyFont="1" applyBorder="1">
      <alignment vertical="center"/>
    </xf>
    <xf numFmtId="0" fontId="2" fillId="0" borderId="15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6" fillId="0" borderId="0" xfId="0" applyFont="1" applyBorder="1" applyAlignment="1">
      <alignment horizontal="center" vertical="center"/>
    </xf>
    <xf numFmtId="195" fontId="9" fillId="0" borderId="0" xfId="0" applyNumberFormat="1" applyFont="1" applyBorder="1">
      <alignment vertical="center"/>
    </xf>
    <xf numFmtId="0" fontId="0" fillId="0" borderId="0" xfId="0" applyAlignment="1"/>
    <xf numFmtId="0" fontId="62" fillId="39" borderId="22" xfId="0" applyFont="1" applyFill="1" applyBorder="1" applyAlignment="1">
      <alignment horizontal="center"/>
    </xf>
    <xf numFmtId="0" fontId="62" fillId="0" borderId="0" xfId="0" applyFont="1" applyAlignment="1"/>
    <xf numFmtId="0" fontId="0" fillId="38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38" fontId="8" fillId="37" borderId="16" xfId="0" applyNumberFormat="1" applyFont="1" applyFill="1" applyBorder="1" applyAlignment="1">
      <alignment vertical="top" wrapText="1"/>
    </xf>
    <xf numFmtId="178" fontId="8" fillId="37" borderId="16" xfId="1" applyNumberFormat="1" applyFont="1" applyFill="1" applyBorder="1" applyAlignment="1">
      <alignment horizontal="right" vertical="top" wrapText="1"/>
    </xf>
    <xf numFmtId="191" fontId="8" fillId="0" borderId="18" xfId="0" applyNumberFormat="1" applyFont="1" applyBorder="1" applyAlignment="1">
      <alignment horizontal="right" vertical="center" wrapText="1"/>
    </xf>
    <xf numFmtId="180" fontId="9" fillId="0" borderId="0" xfId="1" applyNumberFormat="1" applyFont="1">
      <alignment vertical="center"/>
    </xf>
    <xf numFmtId="180" fontId="3" fillId="0" borderId="1" xfId="0" applyNumberFormat="1" applyFont="1" applyBorder="1" applyAlignment="1">
      <alignment horizontal="center" vertical="center" wrapText="1"/>
    </xf>
    <xf numFmtId="183" fontId="9" fillId="0" borderId="15" xfId="0" applyNumberFormat="1" applyFont="1" applyBorder="1">
      <alignment vertical="center"/>
    </xf>
    <xf numFmtId="180" fontId="8" fillId="0" borderId="2" xfId="0" applyNumberFormat="1" applyFont="1" applyBorder="1" applyAlignment="1">
      <alignment horizontal="right" vertical="center" wrapText="1"/>
    </xf>
    <xf numFmtId="180" fontId="9" fillId="0" borderId="16" xfId="0" applyNumberFormat="1" applyFont="1" applyBorder="1" applyAlignment="1">
      <alignment horizontal="right" vertical="center"/>
    </xf>
    <xf numFmtId="180" fontId="9" fillId="0" borderId="16" xfId="0" applyNumberFormat="1" applyFont="1" applyBorder="1">
      <alignment vertical="center"/>
    </xf>
    <xf numFmtId="0" fontId="0" fillId="0" borderId="14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80" fontId="54" fillId="0" borderId="1" xfId="0" applyNumberFormat="1" applyFont="1" applyFill="1" applyBorder="1" applyAlignment="1">
      <alignment vertical="center"/>
    </xf>
    <xf numFmtId="0" fontId="54" fillId="0" borderId="1" xfId="0" applyFont="1" applyBorder="1" applyAlignment="1">
      <alignment vertical="center" wrapText="1"/>
    </xf>
    <xf numFmtId="0" fontId="54" fillId="0" borderId="1" xfId="0" applyFont="1" applyBorder="1" applyAlignment="1">
      <alignment horizontal="center" vertical="center" wrapText="1"/>
    </xf>
    <xf numFmtId="188" fontId="54" fillId="0" borderId="1" xfId="0" applyNumberFormat="1" applyFont="1" applyBorder="1" applyAlignment="1">
      <alignment horizontal="center" vertical="center" wrapText="1"/>
    </xf>
    <xf numFmtId="0" fontId="54" fillId="0" borderId="1" xfId="0" applyNumberFormat="1" applyFont="1" applyBorder="1" applyAlignment="1">
      <alignment horizontal="center" vertical="center" wrapText="1"/>
    </xf>
    <xf numFmtId="196" fontId="54" fillId="0" borderId="1" xfId="0" applyNumberFormat="1" applyFont="1" applyBorder="1" applyAlignment="1">
      <alignment horizontal="center" vertical="center" wrapText="1"/>
    </xf>
    <xf numFmtId="186" fontId="54" fillId="0" borderId="1" xfId="0" applyNumberFormat="1" applyFont="1" applyBorder="1" applyAlignment="1">
      <alignment horizontal="center" vertical="center" wrapText="1"/>
    </xf>
    <xf numFmtId="196" fontId="9" fillId="0" borderId="0" xfId="0" applyNumberFormat="1" applyFont="1" applyBorder="1">
      <alignment vertical="center"/>
    </xf>
    <xf numFmtId="10" fontId="9" fillId="0" borderId="0" xfId="0" applyNumberFormat="1" applyFont="1">
      <alignment vertical="center"/>
    </xf>
    <xf numFmtId="197" fontId="9" fillId="0" borderId="0" xfId="0" applyNumberFormat="1" applyFont="1">
      <alignment vertical="center"/>
    </xf>
    <xf numFmtId="196" fontId="14" fillId="0" borderId="1" xfId="0" applyNumberFormat="1" applyFont="1" applyFill="1" applyBorder="1" applyAlignment="1">
      <alignment horizontal="center" vertical="center"/>
    </xf>
    <xf numFmtId="0" fontId="0" fillId="40" borderId="16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64" fillId="0" borderId="1" xfId="0" applyFont="1" applyFill="1" applyBorder="1" applyAlignment="1">
      <alignment horizontal="center" vertical="center" wrapText="1"/>
    </xf>
    <xf numFmtId="177" fontId="64" fillId="0" borderId="1" xfId="0" applyNumberFormat="1" applyFont="1" applyFill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7" borderId="1" xfId="0" applyFont="1" applyFill="1" applyBorder="1" applyAlignment="1">
      <alignment horizontal="center" vertical="center"/>
    </xf>
    <xf numFmtId="177" fontId="9" fillId="0" borderId="0" xfId="0" applyNumberFormat="1" applyFont="1">
      <alignment vertical="center"/>
    </xf>
    <xf numFmtId="0" fontId="9" fillId="41" borderId="1" xfId="0" applyFont="1" applyFill="1" applyBorder="1" applyAlignment="1">
      <alignment horizontal="center" vertical="center"/>
    </xf>
    <xf numFmtId="0" fontId="9" fillId="42" borderId="1" xfId="0" applyFont="1" applyFill="1" applyBorder="1" applyAlignment="1">
      <alignment horizontal="center" vertical="center"/>
    </xf>
    <xf numFmtId="180" fontId="54" fillId="0" borderId="1" xfId="0" applyNumberFormat="1" applyFont="1" applyBorder="1" applyAlignment="1">
      <alignment horizontal="center" vertical="center" wrapText="1"/>
    </xf>
    <xf numFmtId="0" fontId="66" fillId="0" borderId="1" xfId="0" applyFont="1" applyFill="1" applyBorder="1" applyAlignment="1">
      <alignment vertical="center"/>
    </xf>
    <xf numFmtId="191" fontId="9" fillId="0" borderId="0" xfId="0" applyNumberFormat="1" applyFont="1">
      <alignment vertical="center"/>
    </xf>
    <xf numFmtId="0" fontId="54" fillId="0" borderId="1" xfId="0" applyNumberFormat="1" applyFont="1" applyFill="1" applyBorder="1" applyAlignment="1">
      <alignment vertical="center"/>
    </xf>
    <xf numFmtId="180" fontId="10" fillId="0" borderId="0" xfId="0" applyNumberFormat="1" applyFont="1">
      <alignment vertical="center"/>
    </xf>
    <xf numFmtId="0" fontId="0" fillId="0" borderId="42" xfId="0" applyFill="1" applyBorder="1" applyAlignment="1">
      <alignment horizontal="center" vertical="center"/>
    </xf>
    <xf numFmtId="0" fontId="62" fillId="39" borderId="3" xfId="0" applyFont="1" applyFill="1" applyBorder="1" applyAlignment="1">
      <alignment horizontal="center"/>
    </xf>
    <xf numFmtId="0" fontId="62" fillId="0" borderId="1" xfId="0" applyFont="1" applyBorder="1" applyAlignment="1">
      <alignment horizontal="center"/>
    </xf>
    <xf numFmtId="0" fontId="8" fillId="37" borderId="1" xfId="0" applyFont="1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0" fontId="68" fillId="0" borderId="1" xfId="0" applyFont="1" applyBorder="1" applyAlignment="1">
      <alignment horizontal="center" vertical="center"/>
    </xf>
    <xf numFmtId="178" fontId="8" fillId="0" borderId="14" xfId="0" applyNumberFormat="1" applyFont="1" applyBorder="1" applyAlignment="1">
      <alignment horizontal="center" vertical="center" wrapText="1"/>
    </xf>
    <xf numFmtId="179" fontId="8" fillId="0" borderId="14" xfId="0" applyNumberFormat="1" applyFont="1" applyBorder="1" applyAlignment="1">
      <alignment horizontal="center" vertical="center" wrapText="1"/>
    </xf>
    <xf numFmtId="10" fontId="8" fillId="0" borderId="14" xfId="0" applyNumberFormat="1" applyFont="1" applyBorder="1" applyAlignment="1">
      <alignment horizontal="center" vertical="center" wrapText="1"/>
    </xf>
    <xf numFmtId="180" fontId="8" fillId="0" borderId="43" xfId="0" applyNumberFormat="1" applyFont="1" applyBorder="1" applyAlignment="1">
      <alignment horizontal="center" vertical="center" wrapText="1"/>
    </xf>
    <xf numFmtId="0" fontId="9" fillId="0" borderId="14" xfId="0" applyFont="1" applyBorder="1">
      <alignment vertical="center"/>
    </xf>
    <xf numFmtId="38" fontId="8" fillId="0" borderId="1" xfId="0" applyNumberFormat="1" applyFont="1" applyBorder="1" applyAlignment="1">
      <alignment vertical="top" wrapText="1"/>
    </xf>
    <xf numFmtId="178" fontId="8" fillId="0" borderId="1" xfId="1" applyNumberFormat="1" applyFont="1" applyBorder="1" applyAlignment="1">
      <alignment horizontal="right" vertical="top" wrapText="1"/>
    </xf>
    <xf numFmtId="38" fontId="8" fillId="0" borderId="1" xfId="0" quotePrefix="1" applyNumberFormat="1" applyFont="1" applyFill="1" applyBorder="1" applyAlignment="1">
      <alignment vertical="top" wrapText="1"/>
    </xf>
    <xf numFmtId="177" fontId="9" fillId="0" borderId="1" xfId="0" applyNumberFormat="1" applyFont="1" applyBorder="1">
      <alignment vertical="center"/>
    </xf>
    <xf numFmtId="0" fontId="6" fillId="0" borderId="1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11" fillId="43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 wrapText="1"/>
    </xf>
    <xf numFmtId="0" fontId="11" fillId="0" borderId="0" xfId="0" applyFont="1" applyBorder="1">
      <alignment vertical="center"/>
    </xf>
    <xf numFmtId="0" fontId="56" fillId="0" borderId="0" xfId="0" applyFont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68" fillId="0" borderId="0" xfId="0" applyFont="1" applyAlignment="1">
      <alignment horizontal="center" vertical="center"/>
    </xf>
    <xf numFmtId="198" fontId="10" fillId="0" borderId="0" xfId="0" applyNumberFormat="1" applyFont="1">
      <alignment vertical="center"/>
    </xf>
    <xf numFmtId="0" fontId="0" fillId="0" borderId="24" xfId="0" applyBorder="1">
      <alignment vertical="center"/>
    </xf>
    <xf numFmtId="181" fontId="9" fillId="0" borderId="1" xfId="1" applyNumberFormat="1" applyFont="1" applyBorder="1">
      <alignment vertical="center"/>
    </xf>
    <xf numFmtId="199" fontId="70" fillId="0" borderId="0" xfId="0" applyNumberFormat="1" applyFont="1">
      <alignment vertical="center"/>
    </xf>
    <xf numFmtId="181" fontId="10" fillId="0" borderId="0" xfId="1" applyNumberFormat="1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45" borderId="1" xfId="0" applyFont="1" applyFill="1" applyBorder="1" applyAlignment="1">
      <alignment horizontal="center" vertical="top" wrapText="1"/>
    </xf>
    <xf numFmtId="0" fontId="8" fillId="41" borderId="1" xfId="0" applyFont="1" applyFill="1" applyBorder="1" applyAlignment="1">
      <alignment horizontal="center" vertical="top" wrapText="1"/>
    </xf>
    <xf numFmtId="0" fontId="8" fillId="46" borderId="14" xfId="0" applyFont="1" applyFill="1" applyBorder="1" applyAlignment="1">
      <alignment horizontal="center" vertical="top" wrapText="1"/>
    </xf>
    <xf numFmtId="0" fontId="71" fillId="47" borderId="16" xfId="0" applyFont="1" applyFill="1" applyBorder="1" applyAlignment="1">
      <alignment horizontal="center" vertical="center"/>
    </xf>
    <xf numFmtId="0" fontId="0" fillId="43" borderId="1" xfId="0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9" fillId="44" borderId="1" xfId="0" applyNumberFormat="1" applyFont="1" applyFill="1" applyBorder="1" applyAlignment="1">
      <alignment horizontal="center" vertical="center"/>
    </xf>
    <xf numFmtId="0" fontId="8" fillId="44" borderId="1" xfId="0" applyNumberFormat="1" applyFon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1" applyNumberFormat="1" applyFont="1" applyAlignment="1">
      <alignment horizontal="center" vertical="center"/>
    </xf>
    <xf numFmtId="189" fontId="11" fillId="0" borderId="0" xfId="1" applyNumberFormat="1" applyFont="1">
      <alignment vertical="center"/>
    </xf>
    <xf numFmtId="189" fontId="11" fillId="0" borderId="0" xfId="0" applyNumberFormat="1" applyFont="1">
      <alignment vertical="center"/>
    </xf>
    <xf numFmtId="0" fontId="73" fillId="0" borderId="0" xfId="0" applyFont="1" applyAlignment="1">
      <alignment horizontal="center" vertical="center"/>
    </xf>
    <xf numFmtId="0" fontId="8" fillId="48" borderId="1" xfId="0" applyFont="1" applyFill="1" applyBorder="1" applyAlignment="1">
      <alignment horizontal="center" vertical="center"/>
    </xf>
    <xf numFmtId="38" fontId="0" fillId="0" borderId="0" xfId="0" applyNumberFormat="1">
      <alignment vertical="center"/>
    </xf>
    <xf numFmtId="0" fontId="11" fillId="39" borderId="1" xfId="0" applyFont="1" applyFill="1" applyBorder="1" applyAlignment="1">
      <alignment horizontal="center" vertical="center"/>
    </xf>
    <xf numFmtId="10" fontId="0" fillId="0" borderId="0" xfId="1" applyNumberFormat="1" applyFont="1">
      <alignment vertical="center"/>
    </xf>
    <xf numFmtId="181" fontId="0" fillId="0" borderId="0" xfId="1" applyNumberFormat="1" applyFont="1">
      <alignment vertical="center"/>
    </xf>
    <xf numFmtId="0" fontId="10" fillId="0" borderId="1" xfId="0" applyFont="1" applyBorder="1" applyAlignment="1">
      <alignment horizontal="center" vertical="center"/>
    </xf>
    <xf numFmtId="180" fontId="10" fillId="0" borderId="1" xfId="1" applyNumberFormat="1" applyFont="1" applyBorder="1" applyAlignment="1">
      <alignment horizontal="center" vertical="center"/>
    </xf>
    <xf numFmtId="0" fontId="10" fillId="37" borderId="1" xfId="0" applyFont="1" applyFill="1" applyBorder="1" applyAlignment="1">
      <alignment horizontal="center" vertical="center"/>
    </xf>
    <xf numFmtId="192" fontId="0" fillId="0" borderId="0" xfId="0" applyNumberFormat="1">
      <alignment vertical="center"/>
    </xf>
    <xf numFmtId="0" fontId="74" fillId="0" borderId="0" xfId="0" applyFont="1">
      <alignment vertical="center"/>
    </xf>
    <xf numFmtId="0" fontId="5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5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178" fontId="72" fillId="44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0" fontId="9" fillId="0" borderId="2" xfId="0" applyNumberFormat="1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37" xfId="0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0" fontId="20" fillId="0" borderId="36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8" fillId="0" borderId="4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</cellXfs>
  <cellStyles count="50">
    <cellStyle name="20% - 輔色1" xfId="21" builtinId="30" customBuiltin="1"/>
    <cellStyle name="20% - 輔色2" xfId="25" builtinId="34" customBuiltin="1"/>
    <cellStyle name="20% - 輔色3" xfId="29" builtinId="38" customBuiltin="1"/>
    <cellStyle name="20% - 輔色4" xfId="33" builtinId="42" customBuiltin="1"/>
    <cellStyle name="20% - 輔色5" xfId="37" builtinId="46" customBuiltin="1"/>
    <cellStyle name="20% - 輔色6" xfId="41" builtinId="50" customBuiltin="1"/>
    <cellStyle name="40% - 輔色1" xfId="22" builtinId="31" customBuiltin="1"/>
    <cellStyle name="40% - 輔色2" xfId="26" builtinId="35" customBuiltin="1"/>
    <cellStyle name="40% - 輔色3" xfId="30" builtinId="39" customBuiltin="1"/>
    <cellStyle name="40% - 輔色4" xfId="34" builtinId="43" customBuiltin="1"/>
    <cellStyle name="40% - 輔色5" xfId="38" builtinId="47" customBuiltin="1"/>
    <cellStyle name="40% - 輔色6" xfId="42" builtinId="51" customBuiltin="1"/>
    <cellStyle name="60% - 輔色1" xfId="23" builtinId="32" customBuiltin="1"/>
    <cellStyle name="60% - 輔色2" xfId="27" builtinId="36" customBuiltin="1"/>
    <cellStyle name="60% - 輔色3" xfId="31" builtinId="40" customBuiltin="1"/>
    <cellStyle name="60% - 輔色4" xfId="35" builtinId="44" customBuiltin="1"/>
    <cellStyle name="60% - 輔色5" xfId="39" builtinId="48" customBuiltin="1"/>
    <cellStyle name="60% - 輔色6" xfId="43" builtinId="52" customBuiltin="1"/>
    <cellStyle name="一般" xfId="0" builtinId="0"/>
    <cellStyle name="一般 2" xfId="44" xr:uid="{00000000-0005-0000-0000-000013000000}"/>
    <cellStyle name="一般 3" xfId="45" xr:uid="{00000000-0005-0000-0000-000014000000}"/>
    <cellStyle name="千分位" xfId="2" builtinId="3"/>
    <cellStyle name="千分位 2" xfId="46" xr:uid="{00000000-0005-0000-0000-000016000000}"/>
    <cellStyle name="千分位 2 2" xfId="49" xr:uid="{00000000-0005-0000-0000-000017000000}"/>
    <cellStyle name="千分位 3" xfId="48" xr:uid="{00000000-0005-0000-0000-000018000000}"/>
    <cellStyle name="中等" xfId="10" builtinId="28" customBuiltin="1"/>
    <cellStyle name="合計" xfId="19" builtinId="25" customBuiltin="1"/>
    <cellStyle name="好" xfId="8" builtinId="26" customBuiltin="1"/>
    <cellStyle name="百分比" xfId="1" builtinId="5"/>
    <cellStyle name="百分比 2" xfId="47" xr:uid="{00000000-0005-0000-0000-00001D000000}"/>
    <cellStyle name="計算方式" xfId="13" builtinId="22" customBuiltin="1"/>
    <cellStyle name="連結的儲存格" xfId="14" builtinId="24" customBuiltin="1"/>
    <cellStyle name="備註" xfId="17" builtinId="10" customBuiltin="1"/>
    <cellStyle name="說明文字" xfId="18" builtinId="53" customBuiltin="1"/>
    <cellStyle name="輔色1" xfId="20" builtinId="29" customBuiltin="1"/>
    <cellStyle name="輔色2" xfId="24" builtinId="33" customBuiltin="1"/>
    <cellStyle name="輔色3" xfId="28" builtinId="37" customBuiltin="1"/>
    <cellStyle name="輔色4" xfId="32" builtinId="41" customBuiltin="1"/>
    <cellStyle name="輔色5" xfId="36" builtinId="45" customBuiltin="1"/>
    <cellStyle name="輔色6" xfId="40" builtinId="49" customBuiltin="1"/>
    <cellStyle name="標題" xfId="3" builtinId="15" customBuiltin="1"/>
    <cellStyle name="標題 1" xfId="4" builtinId="16" customBuiltin="1"/>
    <cellStyle name="標題 2" xfId="5" builtinId="17" customBuiltin="1"/>
    <cellStyle name="標題 3" xfId="6" builtinId="18" customBuiltin="1"/>
    <cellStyle name="標題 4" xfId="7" builtinId="19" customBuiltin="1"/>
    <cellStyle name="輸入" xfId="11" builtinId="20" customBuiltin="1"/>
    <cellStyle name="輸出" xfId="12" builtinId="21" customBuiltin="1"/>
    <cellStyle name="檢查儲存格" xfId="15" builtinId="23" customBuiltin="1"/>
    <cellStyle name="壞" xfId="9" builtinId="27" customBuiltin="1"/>
    <cellStyle name="警告文字" xfId="16" builtinId="11" customBuiltin="1"/>
  </cellStyles>
  <dxfs count="687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BFF0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BFF0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BFF0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BFF09"/>
      <color rgb="FFFF00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596062" y="6267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7424737" y="359092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538787" y="60007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6367462" y="33909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LineGame/BaliDance/parsheet/&#33310;&#21205;&#23751;&#37324;&#23798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Slot/LineGame/Balidance/parsheet/RTP95/&#33310;&#21205;&#23751;&#37324;&#23798;F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LineGame/BaliDance/parsheet/&#33310;&#21205;&#23751;&#37324;&#23798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各線ＲＴＰ"/>
      <sheetName val="PayCombo"/>
      <sheetName val="工作表1"/>
      <sheetName val="BNRegularＸ_W()"/>
      <sheetName val="BNRegular Symbol"/>
      <sheetName val="ＢＮPayCombo"/>
      <sheetName val="BN_PayCombo"/>
      <sheetName val="Analysis"/>
      <sheetName val="倍率區間"/>
      <sheetName val="VI"/>
      <sheetName val="Max Payout"/>
    </sheetNames>
    <sheetDataSet>
      <sheetData sheetId="0"/>
      <sheetData sheetId="1"/>
      <sheetData sheetId="2">
        <row r="34">
          <cell r="V34">
            <v>1.5190265137306773E-2</v>
          </cell>
        </row>
        <row r="38">
          <cell r="L38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gular Symbol (1)"/>
      <sheetName val="Regular Symbol"/>
      <sheetName val="各線ＲＴＰ"/>
      <sheetName val="symbol hit_0"/>
      <sheetName val="symbol hit_1"/>
      <sheetName val="symbol hit_2"/>
      <sheetName val="no symbol&amp;no wild_1"/>
      <sheetName val="no symbol&amp;wild_1"/>
      <sheetName val="symbol&amp;no wild_1"/>
      <sheetName val="symbol&amp;wild_1"/>
      <sheetName val="no symbol&amp;no wild_0"/>
      <sheetName val="no symbol&amp;wild_0"/>
      <sheetName val="symbol&amp;no wild_0"/>
      <sheetName val="symbol&amp;wild_0"/>
      <sheetName val="symbol&amp;wild_2"/>
      <sheetName val="symbol&amp;no wild_2"/>
      <sheetName val="no symbol&amp;wild_2"/>
      <sheetName val="no symbol&amp;no wild_2"/>
      <sheetName val="PayCombo"/>
      <sheetName val="工作表1"/>
      <sheetName val="BNRegularＸ_W()"/>
      <sheetName val="BNRegular Symbol"/>
      <sheetName val="ＢＮPayCombo"/>
      <sheetName val="BN_PayCombo"/>
      <sheetName val="Analysis"/>
      <sheetName val="倍率區間"/>
      <sheetName val="Regular Symbol (2)"/>
      <sheetName val="VI"/>
      <sheetName val="Max Payout"/>
      <sheetName val="工作表2"/>
    </sheetNames>
    <sheetDataSet>
      <sheetData sheetId="0"/>
      <sheetData sheetId="1"/>
      <sheetData sheetId="2"/>
      <sheetData sheetId="3">
        <row r="3">
          <cell r="O3">
            <v>3.2760705069762905</v>
          </cell>
        </row>
        <row r="28">
          <cell r="AA28" t="str">
            <v>S1</v>
          </cell>
          <cell r="AB28">
            <v>5</v>
          </cell>
          <cell r="AC28">
            <v>25</v>
          </cell>
          <cell r="AD28">
            <v>243</v>
          </cell>
          <cell r="AE28">
            <v>26240421.925925925</v>
          </cell>
          <cell r="AF28">
            <v>200</v>
          </cell>
          <cell r="AG28">
            <v>7.6218286643629403E-6</v>
          </cell>
          <cell r="AH28">
            <v>3.81091433218147E-8</v>
          </cell>
          <cell r="AI28">
            <v>7.6218286643629403E-6</v>
          </cell>
        </row>
        <row r="29">
          <cell r="AA29" t="str">
            <v>S1</v>
          </cell>
          <cell r="AB29">
            <v>4</v>
          </cell>
          <cell r="AC29">
            <v>15</v>
          </cell>
          <cell r="AD29">
            <v>36369</v>
          </cell>
          <cell r="AE29">
            <v>175325.75897055183</v>
          </cell>
          <cell r="AF29">
            <v>10</v>
          </cell>
          <cell r="AG29">
            <v>5.7036684504982671E-5</v>
          </cell>
          <cell r="AH29">
            <v>5.7036684504982669E-6</v>
          </cell>
          <cell r="AI29">
            <v>5.7036684504982671E-5</v>
          </cell>
        </row>
        <row r="30">
          <cell r="AA30" t="str">
            <v>S1</v>
          </cell>
          <cell r="AB30">
            <v>3</v>
          </cell>
          <cell r="AC30">
            <v>10</v>
          </cell>
          <cell r="AD30">
            <v>2159757</v>
          </cell>
          <cell r="AE30">
            <v>2952.379609372721</v>
          </cell>
          <cell r="AF30">
            <v>2</v>
          </cell>
          <cell r="AG30">
            <v>6.7741966299006212E-4</v>
          </cell>
          <cell r="AH30">
            <v>3.3870983149503106E-4</v>
          </cell>
          <cell r="AI30">
            <v>6.7741966299006212E-4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各線ＲＴＰ"/>
      <sheetName val="PayCombo"/>
      <sheetName val="工作表1"/>
      <sheetName val="BNRegularＸ_W()"/>
      <sheetName val="BNRegular Symbol"/>
      <sheetName val="ＢＮPayCombo"/>
      <sheetName val="BN_PayCombo"/>
      <sheetName val="Analysis"/>
      <sheetName val="倍率區間"/>
      <sheetName val="VI"/>
      <sheetName val="Max Payout"/>
    </sheetNames>
    <sheetDataSet>
      <sheetData sheetId="0"/>
      <sheetData sheetId="1"/>
      <sheetData sheetId="2">
        <row r="34">
          <cell r="V34">
            <v>1.5190265137306773E-2</v>
          </cell>
        </row>
        <row r="38">
          <cell r="L38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N174"/>
  <sheetViews>
    <sheetView tabSelected="1" topLeftCell="A110" zoomScale="135" zoomScaleNormal="135" workbookViewId="0">
      <selection activeCell="I142" sqref="I142"/>
    </sheetView>
  </sheetViews>
  <sheetFormatPr baseColWidth="10" defaultColWidth="9" defaultRowHeight="15"/>
  <cols>
    <col min="1" max="1" width="18.33203125" style="36" bestFit="1" customWidth="1"/>
    <col min="2" max="2" width="18.5" style="36" bestFit="1" customWidth="1"/>
    <col min="3" max="3" width="14.5" style="36" customWidth="1"/>
    <col min="4" max="4" width="13" style="36" customWidth="1"/>
    <col min="5" max="5" width="14.6640625" style="36" customWidth="1"/>
    <col min="6" max="6" width="16.33203125" style="36" customWidth="1"/>
    <col min="7" max="7" width="13.5" style="36" customWidth="1"/>
    <col min="8" max="8" width="12.6640625" style="36" bestFit="1" customWidth="1"/>
    <col min="9" max="9" width="21.1640625" style="36" customWidth="1"/>
    <col min="10" max="10" width="17.6640625" style="36" customWidth="1"/>
    <col min="11" max="11" width="35.1640625" style="36" customWidth="1"/>
    <col min="12" max="12" width="18.1640625" style="36" customWidth="1"/>
    <col min="13" max="16384" width="9" style="36"/>
  </cols>
  <sheetData>
    <row r="1" spans="1:13" ht="16.5" customHeight="1"/>
    <row r="2" spans="1:13" ht="16.5" customHeight="1"/>
    <row r="3" spans="1:13" ht="16.5" customHeight="1">
      <c r="A3" s="159"/>
      <c r="B3" s="151" t="s">
        <v>101</v>
      </c>
      <c r="C3" s="293" t="s">
        <v>277</v>
      </c>
      <c r="D3" s="106"/>
      <c r="E3" s="106"/>
      <c r="F3" s="106"/>
      <c r="G3" s="106"/>
      <c r="H3" s="106"/>
      <c r="I3" s="106"/>
      <c r="J3" s="106"/>
      <c r="K3" s="106"/>
      <c r="L3" s="106"/>
      <c r="M3" s="106"/>
    </row>
    <row r="4" spans="1:13" ht="16.5" customHeight="1">
      <c r="B4" s="151" t="s">
        <v>118</v>
      </c>
      <c r="C4" s="152" t="s">
        <v>129</v>
      </c>
      <c r="D4" s="106"/>
      <c r="E4" s="106"/>
      <c r="F4" s="106"/>
      <c r="G4" s="106"/>
      <c r="H4" s="106"/>
      <c r="I4" s="106"/>
      <c r="J4" s="106"/>
      <c r="K4" s="106"/>
      <c r="L4" s="106"/>
      <c r="M4" s="106"/>
    </row>
    <row r="5" spans="1:13" ht="16.5" customHeight="1">
      <c r="B5" s="150" t="s">
        <v>100</v>
      </c>
      <c r="C5" s="153"/>
      <c r="D5" s="106"/>
      <c r="E5" s="106"/>
      <c r="F5" s="106"/>
      <c r="G5" s="106"/>
      <c r="H5" s="106"/>
      <c r="I5" s="106"/>
      <c r="J5" s="106"/>
      <c r="K5" s="106"/>
      <c r="L5" s="106"/>
      <c r="M5" s="106"/>
    </row>
    <row r="6" spans="1:13" ht="16.5" customHeight="1">
      <c r="B6" s="150" t="s">
        <v>99</v>
      </c>
      <c r="C6" s="149"/>
      <c r="D6" s="106"/>
      <c r="E6" s="106"/>
      <c r="F6" s="106"/>
      <c r="G6" s="106"/>
      <c r="H6" s="106"/>
      <c r="I6" s="106"/>
      <c r="J6" s="106"/>
      <c r="K6" s="106"/>
      <c r="L6" s="106"/>
      <c r="M6" s="106"/>
    </row>
    <row r="7" spans="1:13" ht="16.5" customHeight="1" thickBot="1">
      <c r="B7" s="123"/>
      <c r="C7" s="11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ht="16.5" customHeight="1">
      <c r="B8" s="148" t="s">
        <v>99</v>
      </c>
      <c r="C8" s="147" t="s">
        <v>98</v>
      </c>
      <c r="D8" s="147" t="s">
        <v>97</v>
      </c>
      <c r="E8" s="107"/>
      <c r="F8" s="107"/>
      <c r="G8" s="107"/>
      <c r="H8" s="107"/>
      <c r="I8" s="107"/>
      <c r="J8" s="94"/>
      <c r="K8" s="106"/>
      <c r="L8" s="106"/>
      <c r="M8" s="106"/>
    </row>
    <row r="9" spans="1:13" ht="16.5" customHeight="1">
      <c r="B9" s="146"/>
      <c r="C9" s="145"/>
      <c r="D9" s="5"/>
      <c r="E9" s="6"/>
      <c r="F9" s="6"/>
      <c r="G9" s="6"/>
      <c r="H9" s="6"/>
      <c r="I9" s="6"/>
      <c r="J9" s="96"/>
      <c r="K9" s="106"/>
      <c r="L9" s="106"/>
      <c r="M9" s="106"/>
    </row>
    <row r="10" spans="1:13" ht="16.5" customHeight="1">
      <c r="B10" s="146"/>
      <c r="C10" s="145"/>
      <c r="D10" s="6"/>
      <c r="E10" s="6"/>
      <c r="F10" s="6"/>
      <c r="G10" s="6"/>
      <c r="H10" s="6"/>
      <c r="I10" s="6"/>
      <c r="J10" s="96"/>
      <c r="K10" s="106"/>
      <c r="L10" s="106"/>
      <c r="M10" s="106"/>
    </row>
    <row r="11" spans="1:13" ht="16.5" customHeight="1">
      <c r="B11" s="146"/>
      <c r="C11" s="145"/>
      <c r="D11" s="6"/>
      <c r="E11" s="6"/>
      <c r="F11" s="6"/>
      <c r="G11" s="6"/>
      <c r="H11" s="6"/>
      <c r="I11" s="6"/>
      <c r="J11" s="96"/>
      <c r="K11" s="106"/>
      <c r="L11" s="106"/>
      <c r="M11" s="106"/>
    </row>
    <row r="12" spans="1:13" ht="16.5" customHeight="1">
      <c r="B12" s="146"/>
      <c r="C12" s="145"/>
      <c r="D12" s="6"/>
      <c r="E12" s="6"/>
      <c r="F12" s="6"/>
      <c r="G12" s="6"/>
      <c r="H12" s="6"/>
      <c r="I12" s="6"/>
      <c r="J12" s="96"/>
      <c r="K12" s="106"/>
      <c r="L12" s="106"/>
      <c r="M12" s="106"/>
    </row>
    <row r="13" spans="1:13" ht="16.5" customHeight="1">
      <c r="B13" s="146"/>
      <c r="C13" s="145"/>
      <c r="D13" s="6"/>
      <c r="E13" s="6"/>
      <c r="F13" s="40"/>
      <c r="G13" s="6"/>
      <c r="H13" s="6"/>
      <c r="I13" s="6"/>
      <c r="J13" s="96"/>
      <c r="K13" s="106"/>
      <c r="L13" s="106"/>
      <c r="M13" s="106"/>
    </row>
    <row r="14" spans="1:13" ht="16.5" customHeight="1" thickBot="1">
      <c r="B14" s="144"/>
      <c r="C14" s="143"/>
      <c r="D14" s="142"/>
      <c r="E14" s="141"/>
      <c r="F14" s="140"/>
      <c r="G14" s="142"/>
      <c r="H14" s="141"/>
      <c r="I14" s="140"/>
      <c r="J14" s="139"/>
      <c r="K14" s="106"/>
      <c r="L14" s="106"/>
      <c r="M14" s="106"/>
    </row>
    <row r="15" spans="1:13" ht="16.5" customHeight="1" thickBot="1">
      <c r="B15" s="123"/>
      <c r="C15" s="116"/>
      <c r="D15" s="106"/>
      <c r="E15" s="106"/>
      <c r="F15" s="106"/>
      <c r="G15" s="106"/>
      <c r="H15" s="106"/>
      <c r="I15" s="106"/>
      <c r="J15" s="106"/>
      <c r="K15" s="106"/>
      <c r="L15" s="106"/>
      <c r="M15" s="106"/>
    </row>
    <row r="16" spans="1:13" ht="16.5" customHeight="1">
      <c r="B16" s="138" t="s">
        <v>96</v>
      </c>
      <c r="C16" s="137" t="s">
        <v>95</v>
      </c>
      <c r="D16" s="137" t="s">
        <v>94</v>
      </c>
      <c r="E16" s="137" t="s">
        <v>93</v>
      </c>
      <c r="F16" s="137" t="s">
        <v>92</v>
      </c>
      <c r="G16" s="137" t="s">
        <v>91</v>
      </c>
      <c r="H16" s="136" t="s">
        <v>81</v>
      </c>
      <c r="I16" s="136" t="s">
        <v>90</v>
      </c>
      <c r="J16" s="136" t="s">
        <v>89</v>
      </c>
      <c r="K16" s="136" t="s">
        <v>117</v>
      </c>
      <c r="L16" s="135" t="s">
        <v>88</v>
      </c>
      <c r="M16" s="106"/>
    </row>
    <row r="17" spans="1:13" ht="16.5" customHeight="1">
      <c r="B17" s="134">
        <v>1</v>
      </c>
      <c r="C17" s="133" t="s">
        <v>288</v>
      </c>
      <c r="D17" s="228">
        <f>PayCombo!L38</f>
        <v>0</v>
      </c>
      <c r="E17" s="228">
        <f>1-D17</f>
        <v>1</v>
      </c>
      <c r="F17" s="228">
        <f>各線ＲＴＰ!J3</f>
        <v>0.36346250566590704</v>
      </c>
      <c r="G17" s="228">
        <f>各線ＲＴＰ!AG69</f>
        <v>0.67515091594204135</v>
      </c>
      <c r="H17" s="228">
        <f>SUM(PayCombo!L7:L36)</f>
        <v>7.5131480090157785E-3</v>
      </c>
      <c r="I17" s="228">
        <f>SUM(各線ＲＴＰ!AC67:AC67)</f>
        <v>1.5088388150337471E-3</v>
      </c>
      <c r="J17" s="132" t="e">
        <f>VI!B7</f>
        <v>#REF!</v>
      </c>
      <c r="K17" s="132" t="e">
        <f>VI!B9</f>
        <v>#REF!</v>
      </c>
      <c r="L17" s="131"/>
      <c r="M17" s="106"/>
    </row>
    <row r="18" spans="1:13" ht="16.5" customHeight="1">
      <c r="B18" s="130"/>
      <c r="C18" s="3"/>
      <c r="D18" s="3"/>
      <c r="E18" s="170"/>
      <c r="F18" s="3"/>
      <c r="G18" s="3"/>
      <c r="H18" s="3"/>
      <c r="I18" s="3"/>
      <c r="J18" s="3"/>
      <c r="K18" s="3"/>
      <c r="L18" s="109"/>
      <c r="M18" s="106"/>
    </row>
    <row r="19" spans="1:13" ht="16.5" customHeight="1" thickBot="1">
      <c r="B19" s="129"/>
      <c r="C19" s="128"/>
      <c r="D19" s="128"/>
      <c r="E19" s="128"/>
      <c r="F19" s="128"/>
      <c r="G19" s="128"/>
      <c r="H19" s="128"/>
      <c r="I19" s="128"/>
      <c r="J19" s="128"/>
      <c r="K19" s="128"/>
      <c r="L19" s="127"/>
      <c r="M19" s="106"/>
    </row>
    <row r="20" spans="1:13" ht="16.5" customHeight="1" thickBot="1">
      <c r="B20" s="123"/>
      <c r="C20" s="116"/>
      <c r="D20" s="106"/>
      <c r="E20" s="106"/>
      <c r="F20" s="106"/>
      <c r="G20" s="106"/>
      <c r="H20" s="106"/>
      <c r="I20" s="106"/>
      <c r="J20" s="106"/>
      <c r="K20" s="106"/>
      <c r="L20" s="106"/>
      <c r="M20" s="106"/>
    </row>
    <row r="21" spans="1:13" ht="16.5" customHeight="1">
      <c r="B21" s="126" t="s">
        <v>87</v>
      </c>
      <c r="C21" s="125" t="s">
        <v>153</v>
      </c>
      <c r="D21" s="106"/>
      <c r="E21" s="106"/>
      <c r="F21" s="20">
        <f>F17+G17</f>
        <v>1.0386134216079483</v>
      </c>
      <c r="G21" s="106"/>
      <c r="H21" s="106"/>
      <c r="I21" s="106"/>
      <c r="J21" s="106"/>
      <c r="K21" s="106"/>
      <c r="L21" s="106"/>
      <c r="M21" s="106"/>
    </row>
    <row r="22" spans="1:13" ht="16.5" customHeight="1" thickBot="1">
      <c r="B22" s="124" t="s">
        <v>86</v>
      </c>
      <c r="C22" s="117" t="str">
        <f>IF((1/SUM(各線ＲＴＰ!AC67:AC67))&gt;=150,"infrequency",(IF((1/SUM(各線ＲＴＰ!AC67:AC67))&gt;=100,"Average","Frequency")))</f>
        <v>infrequency</v>
      </c>
      <c r="D22" s="106"/>
      <c r="E22" s="106"/>
      <c r="F22" s="106"/>
      <c r="G22" s="106"/>
      <c r="H22" s="106"/>
      <c r="I22" s="106"/>
      <c r="J22" s="106"/>
      <c r="K22" s="106"/>
      <c r="L22" s="106"/>
      <c r="M22" s="106"/>
    </row>
    <row r="23" spans="1:13" ht="16.5" customHeight="1">
      <c r="B23" s="123"/>
      <c r="C23" s="116"/>
      <c r="D23" s="106"/>
      <c r="E23" s="106"/>
      <c r="F23" s="106"/>
      <c r="G23" s="106"/>
      <c r="H23" s="106"/>
      <c r="I23" s="106"/>
      <c r="J23" s="106"/>
      <c r="K23" s="106"/>
      <c r="L23" s="106"/>
      <c r="M23" s="106"/>
    </row>
    <row r="24" spans="1:13" ht="16.5" customHeight="1" thickBot="1">
      <c r="B24" s="123"/>
      <c r="C24" s="116"/>
      <c r="D24" s="106"/>
      <c r="E24" s="106"/>
      <c r="F24" s="106"/>
      <c r="G24" s="106"/>
      <c r="H24" s="106"/>
      <c r="I24" s="106"/>
      <c r="J24" s="106"/>
      <c r="K24" s="106"/>
      <c r="L24" s="106"/>
      <c r="M24" s="106"/>
    </row>
    <row r="25" spans="1:13" ht="16.5" customHeight="1">
      <c r="B25" s="122" t="s">
        <v>83</v>
      </c>
      <c r="C25" s="121">
        <v>1</v>
      </c>
      <c r="D25" s="121">
        <v>2</v>
      </c>
      <c r="E25" s="121">
        <v>3</v>
      </c>
      <c r="F25" s="120">
        <v>4</v>
      </c>
      <c r="G25" s="119">
        <v>5</v>
      </c>
      <c r="H25" s="106"/>
      <c r="I25" s="106"/>
      <c r="J25" s="106"/>
      <c r="K25" s="106"/>
      <c r="L25" s="106"/>
      <c r="M25" s="106"/>
    </row>
    <row r="26" spans="1:13" ht="17" thickBot="1">
      <c r="A26" s="36" t="s">
        <v>228</v>
      </c>
      <c r="B26" s="118" t="s">
        <v>124</v>
      </c>
      <c r="C26" s="74">
        <v>3</v>
      </c>
      <c r="D26" s="74">
        <v>3</v>
      </c>
      <c r="E26" s="74">
        <v>3</v>
      </c>
      <c r="F26" s="74">
        <v>3</v>
      </c>
      <c r="G26" s="74">
        <v>3</v>
      </c>
      <c r="H26" s="116"/>
      <c r="I26" s="106"/>
      <c r="J26" s="106"/>
      <c r="K26" s="106"/>
      <c r="L26" s="106"/>
      <c r="M26" s="106"/>
    </row>
    <row r="27" spans="1:13" ht="16.5" customHeight="1"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</row>
    <row r="28" spans="1:13" ht="16.5" customHeight="1">
      <c r="B28" s="106" t="s">
        <v>85</v>
      </c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</row>
    <row r="29" spans="1:13" ht="16.5" customHeight="1">
      <c r="B29" s="325"/>
      <c r="C29" s="326"/>
      <c r="D29" s="326"/>
      <c r="E29" s="326"/>
      <c r="F29" s="326"/>
      <c r="G29" s="326"/>
      <c r="H29" s="106"/>
      <c r="I29" s="106"/>
      <c r="J29" s="106"/>
      <c r="K29" s="106"/>
      <c r="L29" s="106"/>
      <c r="M29" s="106"/>
    </row>
    <row r="30" spans="1:13" ht="16.5" customHeight="1">
      <c r="B30" s="326"/>
      <c r="C30" s="326"/>
      <c r="D30" s="326"/>
      <c r="E30" s="326"/>
      <c r="F30" s="326"/>
      <c r="G30" s="326"/>
      <c r="H30" s="106"/>
      <c r="I30" s="106"/>
      <c r="J30" s="106"/>
      <c r="K30" s="106"/>
      <c r="L30" s="106"/>
      <c r="M30" s="106"/>
    </row>
    <row r="31" spans="1:13" ht="16.5" customHeight="1">
      <c r="B31" s="326"/>
      <c r="C31" s="326"/>
      <c r="D31" s="326"/>
      <c r="E31" s="326"/>
      <c r="F31" s="326"/>
      <c r="G31" s="326"/>
      <c r="H31" s="106"/>
      <c r="I31" s="106"/>
      <c r="J31" s="106"/>
      <c r="K31" s="106"/>
      <c r="L31" s="106"/>
      <c r="M31" s="106"/>
    </row>
    <row r="32" spans="1:13" ht="16.5" customHeight="1">
      <c r="B32" s="326"/>
      <c r="C32" s="326"/>
      <c r="D32" s="326"/>
      <c r="E32" s="326"/>
      <c r="F32" s="326"/>
      <c r="G32" s="326"/>
      <c r="H32" s="106"/>
      <c r="I32" s="106"/>
      <c r="J32" s="106"/>
      <c r="K32" s="106"/>
      <c r="L32" s="106"/>
      <c r="M32" s="106"/>
    </row>
    <row r="33" spans="2:14" ht="16.5" customHeight="1">
      <c r="B33" s="326"/>
      <c r="C33" s="326"/>
      <c r="D33" s="326"/>
      <c r="E33" s="326"/>
      <c r="F33" s="326"/>
      <c r="G33" s="326"/>
      <c r="H33" s="106"/>
      <c r="I33" s="106"/>
      <c r="J33" s="106"/>
      <c r="K33" s="106"/>
      <c r="L33" s="106"/>
      <c r="M33" s="106"/>
    </row>
    <row r="34" spans="2:14" ht="16.5" customHeight="1">
      <c r="B34" s="326"/>
      <c r="C34" s="326"/>
      <c r="D34" s="326"/>
      <c r="E34" s="326"/>
      <c r="F34" s="326"/>
      <c r="G34" s="326"/>
      <c r="H34" s="106"/>
      <c r="I34" s="106"/>
      <c r="J34" s="106"/>
      <c r="K34" s="188"/>
      <c r="L34" s="188"/>
      <c r="M34" s="188"/>
      <c r="N34" s="188"/>
    </row>
    <row r="35" spans="2:14" ht="16.5" customHeight="1">
      <c r="B35" s="326"/>
      <c r="C35" s="326"/>
      <c r="D35" s="326"/>
      <c r="E35" s="326"/>
      <c r="F35" s="326"/>
      <c r="G35" s="326"/>
      <c r="H35" s="106"/>
      <c r="I35" s="106"/>
      <c r="J35" s="106"/>
      <c r="K35" s="188"/>
      <c r="L35" s="188"/>
      <c r="M35" s="188"/>
      <c r="N35" s="188"/>
    </row>
    <row r="36" spans="2:14" ht="16.5" customHeight="1">
      <c r="B36" s="326"/>
      <c r="C36" s="326"/>
      <c r="D36" s="326"/>
      <c r="E36" s="326"/>
      <c r="F36" s="326"/>
      <c r="G36" s="326"/>
      <c r="H36" s="106"/>
      <c r="I36" s="106"/>
      <c r="J36" s="106"/>
      <c r="K36" s="106"/>
      <c r="L36" s="106"/>
      <c r="M36" s="106"/>
    </row>
    <row r="37" spans="2:14" ht="16.5" customHeight="1">
      <c r="B37" s="326"/>
      <c r="C37" s="326"/>
      <c r="D37" s="326"/>
      <c r="E37" s="326"/>
      <c r="F37" s="326"/>
      <c r="G37" s="326"/>
      <c r="H37" s="106"/>
      <c r="I37" s="106"/>
      <c r="J37" s="106"/>
      <c r="K37" s="106"/>
      <c r="L37" s="106"/>
      <c r="M37" s="106"/>
    </row>
    <row r="38" spans="2:14" ht="16.5" customHeight="1">
      <c r="B38" s="326"/>
      <c r="C38" s="326"/>
      <c r="D38" s="326"/>
      <c r="E38" s="326"/>
      <c r="F38" s="326"/>
      <c r="G38" s="326"/>
      <c r="H38" s="106"/>
      <c r="I38" s="106"/>
      <c r="J38" s="106"/>
      <c r="K38" s="106"/>
      <c r="L38" s="106"/>
      <c r="M38" s="106"/>
    </row>
    <row r="39" spans="2:14" ht="16.5" customHeight="1">
      <c r="B39" s="326"/>
      <c r="C39" s="326"/>
      <c r="D39" s="326"/>
      <c r="E39" s="326"/>
      <c r="F39" s="326"/>
      <c r="G39" s="326"/>
      <c r="H39" s="106"/>
      <c r="I39" s="106"/>
      <c r="J39" s="106"/>
      <c r="K39" s="106"/>
      <c r="L39" s="106"/>
      <c r="M39" s="106"/>
    </row>
    <row r="40" spans="2:14" ht="16.5" customHeight="1">
      <c r="B40" s="326"/>
      <c r="C40" s="326"/>
      <c r="D40" s="326"/>
      <c r="E40" s="326"/>
      <c r="F40" s="326"/>
      <c r="G40" s="326"/>
      <c r="H40" s="106"/>
      <c r="I40" s="106"/>
      <c r="J40" s="106"/>
      <c r="K40" s="106"/>
      <c r="L40" s="106"/>
      <c r="M40" s="106"/>
    </row>
    <row r="41" spans="2:14" ht="16.5" customHeight="1">
      <c r="B41" s="326"/>
      <c r="C41" s="326"/>
      <c r="D41" s="326"/>
      <c r="E41" s="326"/>
      <c r="F41" s="326"/>
      <c r="G41" s="326"/>
      <c r="H41" s="106"/>
      <c r="I41" s="106"/>
      <c r="J41" s="106"/>
      <c r="K41" s="106"/>
      <c r="L41" s="106"/>
      <c r="M41" s="106"/>
    </row>
    <row r="42" spans="2:14" ht="16.5" customHeight="1">
      <c r="B42" s="326"/>
      <c r="C42" s="326"/>
      <c r="D42" s="326"/>
      <c r="E42" s="326"/>
      <c r="F42" s="326"/>
      <c r="G42" s="326"/>
      <c r="H42" s="106"/>
      <c r="I42" s="106"/>
      <c r="J42" s="106"/>
      <c r="K42" s="106"/>
      <c r="L42" s="106"/>
      <c r="M42" s="106"/>
    </row>
    <row r="43" spans="2:14" ht="16.5" customHeight="1">
      <c r="B43" s="326"/>
      <c r="C43" s="326"/>
      <c r="D43" s="326"/>
      <c r="E43" s="326"/>
      <c r="F43" s="326"/>
      <c r="G43" s="326"/>
      <c r="H43" s="106"/>
      <c r="I43" s="106"/>
      <c r="J43" s="106"/>
      <c r="K43" s="106"/>
      <c r="L43" s="106"/>
      <c r="M43" s="106"/>
    </row>
    <row r="44" spans="2:14" ht="16.5" customHeight="1"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</row>
    <row r="45" spans="2:14" ht="16.5" customHeight="1"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</row>
    <row r="46" spans="2:14" ht="16.5" customHeight="1">
      <c r="G46" s="1"/>
      <c r="H46" s="106"/>
      <c r="I46" s="106"/>
      <c r="J46" s="106"/>
      <c r="K46" s="106"/>
      <c r="L46" s="106"/>
      <c r="M46" s="106"/>
    </row>
    <row r="47" spans="2:14" ht="16.5" customHeight="1">
      <c r="B47" s="115" t="s">
        <v>84</v>
      </c>
      <c r="C47" s="1"/>
      <c r="D47" s="1"/>
      <c r="E47" s="1"/>
      <c r="F47" s="1"/>
      <c r="G47" s="106"/>
      <c r="H47" s="106"/>
    </row>
    <row r="48" spans="2:14" ht="16.5" customHeight="1">
      <c r="B48" s="115" t="s">
        <v>83</v>
      </c>
      <c r="C48" s="115">
        <v>1</v>
      </c>
      <c r="D48" s="115">
        <v>2</v>
      </c>
      <c r="E48" s="115">
        <v>3</v>
      </c>
      <c r="F48" s="115">
        <v>4</v>
      </c>
      <c r="G48" s="270">
        <v>5</v>
      </c>
      <c r="H48" s="106"/>
    </row>
    <row r="49" spans="1:9" ht="16.5" customHeight="1">
      <c r="A49" s="159"/>
      <c r="B49" s="115" t="s">
        <v>125</v>
      </c>
      <c r="C49" s="272">
        <v>0</v>
      </c>
      <c r="D49" s="272">
        <v>0</v>
      </c>
      <c r="E49" s="172">
        <v>100</v>
      </c>
      <c r="F49" s="172">
        <v>400</v>
      </c>
      <c r="G49" s="172">
        <v>4000</v>
      </c>
      <c r="H49" s="106"/>
    </row>
    <row r="50" spans="1:9" ht="16.5" customHeight="1">
      <c r="B50" s="115" t="s">
        <v>126</v>
      </c>
      <c r="C50" s="272">
        <v>0</v>
      </c>
      <c r="D50" s="272">
        <v>0</v>
      </c>
      <c r="E50" s="172">
        <v>80</v>
      </c>
      <c r="F50" s="172">
        <v>200</v>
      </c>
      <c r="G50" s="172">
        <v>1000</v>
      </c>
      <c r="H50" s="106"/>
    </row>
    <row r="51" spans="1:9" ht="16.5" customHeight="1">
      <c r="B51" s="115" t="s">
        <v>127</v>
      </c>
      <c r="C51" s="272">
        <v>0</v>
      </c>
      <c r="D51" s="272">
        <v>0</v>
      </c>
      <c r="E51" s="172">
        <v>50</v>
      </c>
      <c r="F51" s="172">
        <v>100</v>
      </c>
      <c r="G51" s="172">
        <v>500</v>
      </c>
      <c r="H51" s="106"/>
    </row>
    <row r="52" spans="1:9" ht="16.5" customHeight="1">
      <c r="B52" s="115" t="s">
        <v>128</v>
      </c>
      <c r="C52" s="272">
        <v>0</v>
      </c>
      <c r="D52" s="272">
        <v>0</v>
      </c>
      <c r="E52" s="172">
        <v>40</v>
      </c>
      <c r="F52" s="172">
        <v>80</v>
      </c>
      <c r="G52" s="172">
        <v>300</v>
      </c>
      <c r="H52" s="106"/>
    </row>
    <row r="53" spans="1:9" ht="16.5" customHeight="1">
      <c r="B53" s="115" t="s">
        <v>103</v>
      </c>
      <c r="C53" s="272">
        <v>0</v>
      </c>
      <c r="D53" s="272">
        <v>0</v>
      </c>
      <c r="E53" s="172">
        <v>40</v>
      </c>
      <c r="F53" s="172">
        <v>80</v>
      </c>
      <c r="G53" s="172">
        <v>300</v>
      </c>
      <c r="H53" s="106"/>
    </row>
    <row r="54" spans="1:9" ht="16.5" customHeight="1">
      <c r="B54" s="115" t="s">
        <v>67</v>
      </c>
      <c r="C54" s="272">
        <v>0</v>
      </c>
      <c r="D54" s="272">
        <v>0</v>
      </c>
      <c r="E54" s="172">
        <v>20</v>
      </c>
      <c r="F54" s="172">
        <v>50</v>
      </c>
      <c r="G54" s="172">
        <v>200</v>
      </c>
      <c r="H54" s="106"/>
    </row>
    <row r="55" spans="1:9" ht="16.5" customHeight="1">
      <c r="B55" s="115" t="s">
        <v>162</v>
      </c>
      <c r="C55" s="272">
        <v>0</v>
      </c>
      <c r="D55" s="272">
        <v>0</v>
      </c>
      <c r="E55" s="172">
        <v>20</v>
      </c>
      <c r="F55" s="172">
        <v>50</v>
      </c>
      <c r="G55" s="172">
        <v>200</v>
      </c>
      <c r="I55" s="106"/>
    </row>
    <row r="56" spans="1:9" ht="16.5" customHeight="1">
      <c r="B56" s="115" t="s">
        <v>163</v>
      </c>
      <c r="C56" s="272">
        <v>0</v>
      </c>
      <c r="D56" s="272">
        <v>0</v>
      </c>
      <c r="E56" s="272">
        <v>10</v>
      </c>
      <c r="F56" s="272">
        <v>40</v>
      </c>
      <c r="G56" s="272">
        <v>200</v>
      </c>
      <c r="I56" s="106"/>
    </row>
    <row r="57" spans="1:9" ht="16.5" customHeight="1">
      <c r="B57" s="115" t="s">
        <v>164</v>
      </c>
      <c r="C57" s="272">
        <v>0</v>
      </c>
      <c r="D57" s="272">
        <v>0</v>
      </c>
      <c r="E57" s="272">
        <v>10</v>
      </c>
      <c r="F57" s="272">
        <v>30</v>
      </c>
      <c r="G57" s="272">
        <v>150</v>
      </c>
      <c r="I57" s="106"/>
    </row>
    <row r="58" spans="1:9" ht="16.5" customHeight="1">
      <c r="B58" s="115" t="s">
        <v>160</v>
      </c>
      <c r="C58" s="272">
        <v>0</v>
      </c>
      <c r="D58" s="272">
        <v>0</v>
      </c>
      <c r="E58" s="272">
        <v>10</v>
      </c>
      <c r="F58" s="272">
        <v>30</v>
      </c>
      <c r="G58" s="272">
        <v>150</v>
      </c>
      <c r="I58" s="106"/>
    </row>
    <row r="59" spans="1:9" ht="16.5" customHeight="1">
      <c r="B59" s="115" t="s">
        <v>44</v>
      </c>
      <c r="C59" s="74">
        <v>0</v>
      </c>
      <c r="D59" s="272">
        <v>0</v>
      </c>
      <c r="E59" s="74">
        <v>0</v>
      </c>
      <c r="F59" s="74">
        <v>0</v>
      </c>
      <c r="G59" s="74">
        <v>0</v>
      </c>
    </row>
    <row r="60" spans="1:9" ht="16.5" customHeight="1">
      <c r="B60" s="115" t="s">
        <v>227</v>
      </c>
      <c r="C60" s="272">
        <v>0</v>
      </c>
      <c r="D60" s="272">
        <v>0</v>
      </c>
      <c r="E60" s="272">
        <v>0</v>
      </c>
      <c r="F60" s="272">
        <v>0</v>
      </c>
      <c r="G60" s="272">
        <v>0</v>
      </c>
    </row>
    <row r="61" spans="1:9" ht="16.5" customHeight="1">
      <c r="B61" s="288"/>
      <c r="C61" s="289"/>
      <c r="D61" s="289"/>
      <c r="E61" s="289"/>
      <c r="F61" s="289"/>
      <c r="G61" s="290"/>
    </row>
    <row r="62" spans="1:9" ht="16.5" customHeight="1">
      <c r="B62" s="288"/>
      <c r="C62" s="289"/>
      <c r="D62" s="289"/>
      <c r="E62" s="289"/>
      <c r="F62" s="289"/>
      <c r="G62" s="290"/>
    </row>
    <row r="63" spans="1:9" ht="16.5" customHeight="1">
      <c r="B63" s="288"/>
      <c r="C63" s="289"/>
      <c r="D63" s="289"/>
      <c r="E63" s="289"/>
      <c r="F63" s="289"/>
      <c r="G63" s="288"/>
    </row>
    <row r="64" spans="1:9" ht="16.5" customHeight="1">
      <c r="B64" s="288"/>
      <c r="C64" s="289"/>
      <c r="D64" s="289"/>
      <c r="E64" s="289"/>
      <c r="F64" s="289"/>
      <c r="G64" s="289"/>
    </row>
    <row r="65" spans="2:8" ht="16.5" customHeight="1">
      <c r="B65" s="288"/>
      <c r="C65" s="289"/>
      <c r="D65" s="289"/>
      <c r="E65" s="289"/>
      <c r="F65" s="289"/>
      <c r="G65" s="289"/>
    </row>
    <row r="66" spans="2:8" ht="16.5" customHeight="1">
      <c r="B66" s="288"/>
      <c r="C66" s="289"/>
      <c r="D66" s="289"/>
      <c r="E66" s="289"/>
      <c r="F66" s="289"/>
      <c r="G66" s="289"/>
    </row>
    <row r="67" spans="2:8" ht="16.5" customHeight="1">
      <c r="B67" s="288"/>
      <c r="C67" s="289"/>
      <c r="D67" s="289"/>
      <c r="E67" s="289"/>
      <c r="F67" s="291"/>
      <c r="G67" s="289"/>
    </row>
    <row r="68" spans="2:8" ht="16.5" customHeight="1">
      <c r="B68" s="288"/>
      <c r="C68" s="327" t="s">
        <v>265</v>
      </c>
      <c r="D68" s="327"/>
      <c r="E68" s="327"/>
      <c r="F68" s="327"/>
      <c r="G68" s="327"/>
    </row>
    <row r="69" spans="2:8" ht="16.5" customHeight="1">
      <c r="B69" s="292" t="s">
        <v>271</v>
      </c>
      <c r="C69" s="316">
        <v>1</v>
      </c>
      <c r="D69" s="316">
        <v>2</v>
      </c>
      <c r="E69" s="316">
        <v>3</v>
      </c>
      <c r="F69" s="316">
        <v>4</v>
      </c>
      <c r="G69" s="316">
        <v>5</v>
      </c>
    </row>
    <row r="70" spans="2:8" ht="16.5" customHeight="1">
      <c r="B70" s="287">
        <v>1</v>
      </c>
      <c r="C70" s="162">
        <v>0</v>
      </c>
      <c r="D70" s="162">
        <v>0</v>
      </c>
      <c r="E70" s="162">
        <v>0</v>
      </c>
      <c r="F70" s="197">
        <v>0</v>
      </c>
      <c r="G70" s="162">
        <v>0</v>
      </c>
      <c r="H70" s="311">
        <f>各線ＲＴＰ!D6</f>
        <v>4.610340823714228E-3</v>
      </c>
    </row>
    <row r="71" spans="2:8" ht="16.5" customHeight="1">
      <c r="B71" s="287">
        <v>2</v>
      </c>
      <c r="C71" s="162">
        <v>1</v>
      </c>
      <c r="D71" s="162">
        <v>1</v>
      </c>
      <c r="E71" s="162">
        <v>1</v>
      </c>
      <c r="F71" s="162">
        <v>1</v>
      </c>
      <c r="G71" s="162">
        <v>1</v>
      </c>
      <c r="H71" s="311"/>
    </row>
    <row r="72" spans="2:8" ht="16.5" customHeight="1">
      <c r="B72" s="287">
        <v>3</v>
      </c>
      <c r="C72" s="162">
        <v>2</v>
      </c>
      <c r="D72" s="162">
        <v>2</v>
      </c>
      <c r="E72" s="162">
        <v>2</v>
      </c>
      <c r="F72" s="162">
        <v>2</v>
      </c>
      <c r="G72" s="162">
        <v>2</v>
      </c>
      <c r="H72" s="311"/>
    </row>
    <row r="73" spans="2:8" ht="16.5" customHeight="1">
      <c r="B73" s="287">
        <v>4</v>
      </c>
      <c r="C73" s="162">
        <v>3</v>
      </c>
      <c r="D73" s="162">
        <v>3</v>
      </c>
      <c r="E73" s="162">
        <v>3</v>
      </c>
      <c r="F73" s="162">
        <v>3</v>
      </c>
      <c r="G73" s="162">
        <v>3</v>
      </c>
      <c r="H73" s="311"/>
    </row>
    <row r="74" spans="2:8" ht="16.5" customHeight="1">
      <c r="B74" s="287">
        <v>5</v>
      </c>
      <c r="C74" s="162">
        <v>0</v>
      </c>
      <c r="D74" s="162">
        <v>1</v>
      </c>
      <c r="E74" s="162">
        <v>0</v>
      </c>
      <c r="F74" s="197">
        <v>1</v>
      </c>
      <c r="G74" s="162">
        <v>0</v>
      </c>
      <c r="H74" s="311"/>
    </row>
    <row r="75" spans="2:8" ht="16.5" customHeight="1">
      <c r="B75" s="287">
        <v>6</v>
      </c>
      <c r="C75" s="162">
        <v>1</v>
      </c>
      <c r="D75" s="162">
        <v>2</v>
      </c>
      <c r="E75" s="162">
        <v>1</v>
      </c>
      <c r="F75" s="162">
        <v>2</v>
      </c>
      <c r="G75" s="162">
        <v>1</v>
      </c>
      <c r="H75" s="311"/>
    </row>
    <row r="76" spans="2:8" ht="16.5" customHeight="1">
      <c r="B76" s="287">
        <v>7</v>
      </c>
      <c r="C76" s="162">
        <v>2</v>
      </c>
      <c r="D76" s="162">
        <v>3</v>
      </c>
      <c r="E76" s="162">
        <v>2</v>
      </c>
      <c r="F76" s="162">
        <v>3</v>
      </c>
      <c r="G76" s="162">
        <v>2</v>
      </c>
      <c r="H76" s="311"/>
    </row>
    <row r="77" spans="2:8" ht="16.5" customHeight="1">
      <c r="B77" s="287">
        <v>8</v>
      </c>
      <c r="C77" s="162">
        <v>1</v>
      </c>
      <c r="D77" s="162">
        <v>0</v>
      </c>
      <c r="E77" s="162">
        <v>1</v>
      </c>
      <c r="F77" s="162">
        <v>0</v>
      </c>
      <c r="G77" s="162">
        <v>1</v>
      </c>
      <c r="H77" s="311"/>
    </row>
    <row r="78" spans="2:8" ht="16.5" customHeight="1">
      <c r="B78" s="287">
        <v>9</v>
      </c>
      <c r="C78" s="162">
        <v>2</v>
      </c>
      <c r="D78" s="162">
        <v>1</v>
      </c>
      <c r="E78" s="162">
        <v>2</v>
      </c>
      <c r="F78" s="162">
        <v>1</v>
      </c>
      <c r="G78" s="162">
        <v>2</v>
      </c>
      <c r="H78" s="311"/>
    </row>
    <row r="79" spans="2:8" ht="16.5" customHeight="1">
      <c r="B79" s="287">
        <v>10</v>
      </c>
      <c r="C79" s="162">
        <v>3</v>
      </c>
      <c r="D79" s="162">
        <v>2</v>
      </c>
      <c r="E79" s="162">
        <v>3</v>
      </c>
      <c r="F79" s="162">
        <v>2</v>
      </c>
      <c r="G79" s="162">
        <v>3</v>
      </c>
      <c r="H79" s="311"/>
    </row>
    <row r="80" spans="2:8" ht="16.5" customHeight="1">
      <c r="B80" s="287">
        <v>11</v>
      </c>
      <c r="C80" s="162">
        <v>0</v>
      </c>
      <c r="D80" s="162">
        <v>1</v>
      </c>
      <c r="E80" s="162">
        <v>2</v>
      </c>
      <c r="F80" s="162">
        <v>1</v>
      </c>
      <c r="G80" s="162">
        <v>0</v>
      </c>
      <c r="H80" s="311"/>
    </row>
    <row r="81" spans="2:12" ht="16.5" customHeight="1">
      <c r="B81" s="287">
        <v>12</v>
      </c>
      <c r="C81" s="162">
        <v>1</v>
      </c>
      <c r="D81" s="162">
        <v>2</v>
      </c>
      <c r="E81" s="162">
        <v>3</v>
      </c>
      <c r="F81" s="162">
        <v>2</v>
      </c>
      <c r="G81" s="162">
        <v>1</v>
      </c>
      <c r="H81" s="311"/>
    </row>
    <row r="82" spans="2:12" ht="16.5" customHeight="1">
      <c r="B82" s="287">
        <v>13</v>
      </c>
      <c r="C82" s="162">
        <v>3</v>
      </c>
      <c r="D82" s="162">
        <v>2</v>
      </c>
      <c r="E82" s="162">
        <v>1</v>
      </c>
      <c r="F82" s="162">
        <v>2</v>
      </c>
      <c r="G82" s="162">
        <v>3</v>
      </c>
      <c r="H82" s="311"/>
    </row>
    <row r="83" spans="2:12" ht="16.5" customHeight="1">
      <c r="B83" s="287">
        <v>14</v>
      </c>
      <c r="C83" s="162">
        <v>2</v>
      </c>
      <c r="D83" s="162">
        <v>1</v>
      </c>
      <c r="E83" s="162">
        <v>0</v>
      </c>
      <c r="F83" s="162">
        <v>1</v>
      </c>
      <c r="G83" s="162">
        <v>2</v>
      </c>
      <c r="H83" s="311"/>
    </row>
    <row r="84" spans="2:12" ht="16.5" customHeight="1">
      <c r="B84" s="287">
        <v>15</v>
      </c>
      <c r="C84" s="162">
        <v>0</v>
      </c>
      <c r="D84" s="162">
        <v>1</v>
      </c>
      <c r="E84" s="162">
        <v>1</v>
      </c>
      <c r="F84" s="162">
        <v>1</v>
      </c>
      <c r="G84" s="162">
        <v>0</v>
      </c>
      <c r="H84" s="311"/>
    </row>
    <row r="85" spans="2:12" ht="16.5" customHeight="1">
      <c r="B85" s="287">
        <v>16</v>
      </c>
      <c r="C85" s="162">
        <v>1</v>
      </c>
      <c r="D85" s="162">
        <v>2</v>
      </c>
      <c r="E85" s="162">
        <v>2</v>
      </c>
      <c r="F85" s="162">
        <v>2</v>
      </c>
      <c r="G85" s="162">
        <v>1</v>
      </c>
      <c r="H85" s="311"/>
    </row>
    <row r="86" spans="2:12" ht="16.5" customHeight="1">
      <c r="B86" s="287">
        <v>17</v>
      </c>
      <c r="C86" s="74">
        <v>2</v>
      </c>
      <c r="D86" s="74">
        <v>3</v>
      </c>
      <c r="E86" s="74">
        <v>3</v>
      </c>
      <c r="F86" s="162">
        <v>3</v>
      </c>
      <c r="G86" s="162">
        <v>2</v>
      </c>
      <c r="H86" s="311"/>
    </row>
    <row r="87" spans="2:12" ht="16">
      <c r="B87" s="287">
        <v>18</v>
      </c>
      <c r="C87" s="74">
        <v>1</v>
      </c>
      <c r="D87" s="74">
        <v>0</v>
      </c>
      <c r="E87" s="74">
        <v>0</v>
      </c>
      <c r="F87" s="74">
        <v>0</v>
      </c>
      <c r="G87" s="162">
        <v>1</v>
      </c>
      <c r="H87" s="311"/>
    </row>
    <row r="88" spans="2:12" ht="16">
      <c r="B88" s="287">
        <v>19</v>
      </c>
      <c r="C88" s="74">
        <v>2</v>
      </c>
      <c r="D88" s="74">
        <v>1</v>
      </c>
      <c r="E88" s="74">
        <v>1</v>
      </c>
      <c r="F88" s="74">
        <v>1</v>
      </c>
      <c r="G88" s="162">
        <v>2</v>
      </c>
      <c r="H88" s="311"/>
    </row>
    <row r="89" spans="2:12" ht="16">
      <c r="B89" s="287">
        <v>20</v>
      </c>
      <c r="C89" s="74">
        <v>3</v>
      </c>
      <c r="D89" s="74">
        <v>2</v>
      </c>
      <c r="E89" s="74">
        <v>2</v>
      </c>
      <c r="F89" s="74">
        <v>2</v>
      </c>
      <c r="G89" s="162">
        <v>3</v>
      </c>
      <c r="H89" s="311"/>
    </row>
    <row r="90" spans="2:12" ht="16">
      <c r="B90" s="287">
        <v>21</v>
      </c>
      <c r="C90" s="74">
        <v>0</v>
      </c>
      <c r="D90" s="74">
        <v>0</v>
      </c>
      <c r="E90" s="74">
        <v>1</v>
      </c>
      <c r="F90" s="74">
        <v>2</v>
      </c>
      <c r="G90" s="324">
        <v>2</v>
      </c>
      <c r="H90" s="312"/>
      <c r="K90" s="36" t="str">
        <f>各線ＲＴＰ!AF67</f>
        <v>scatter cont%</v>
      </c>
      <c r="L90" s="36">
        <f>各線ＲＴＰ!AG67</f>
        <v>0.36346250566590704</v>
      </c>
    </row>
    <row r="91" spans="2:12" ht="16">
      <c r="B91" s="287">
        <v>22</v>
      </c>
      <c r="C91" s="74">
        <v>1</v>
      </c>
      <c r="D91" s="74">
        <v>1</v>
      </c>
      <c r="E91" s="74">
        <v>2</v>
      </c>
      <c r="F91" s="74">
        <v>3</v>
      </c>
      <c r="G91" s="324">
        <v>3</v>
      </c>
      <c r="K91" s="36" t="str">
        <f>各線ＲＴＰ!AF68</f>
        <v>retrigger rate</v>
      </c>
      <c r="L91" s="36">
        <f>各線ＲＴＰ!AG68</f>
        <v>1.6261929450919275E-2</v>
      </c>
    </row>
    <row r="92" spans="2:12" ht="16">
      <c r="B92" s="287">
        <v>23</v>
      </c>
      <c r="C92" s="74">
        <v>3</v>
      </c>
      <c r="D92" s="74">
        <v>3</v>
      </c>
      <c r="E92" s="74">
        <v>2</v>
      </c>
      <c r="F92" s="74">
        <v>1</v>
      </c>
      <c r="G92" s="324">
        <v>1</v>
      </c>
    </row>
    <row r="93" spans="2:12" ht="16">
      <c r="B93" s="287">
        <v>24</v>
      </c>
      <c r="C93" s="74">
        <v>2</v>
      </c>
      <c r="D93" s="74">
        <v>2</v>
      </c>
      <c r="E93" s="74">
        <v>1</v>
      </c>
      <c r="F93" s="74">
        <v>0</v>
      </c>
      <c r="G93" s="324">
        <v>0</v>
      </c>
    </row>
    <row r="94" spans="2:12" ht="16">
      <c r="B94" s="287">
        <v>25</v>
      </c>
      <c r="C94" s="74">
        <v>0</v>
      </c>
      <c r="D94" s="74">
        <v>1</v>
      </c>
      <c r="E94" s="74">
        <v>1</v>
      </c>
      <c r="F94" s="74">
        <v>1</v>
      </c>
      <c r="G94" s="324">
        <v>2</v>
      </c>
    </row>
    <row r="95" spans="2:12" ht="16">
      <c r="B95" s="287">
        <v>26</v>
      </c>
      <c r="C95" s="74">
        <v>1</v>
      </c>
      <c r="D95" s="74">
        <v>2</v>
      </c>
      <c r="E95" s="74">
        <v>2</v>
      </c>
      <c r="F95" s="74">
        <v>2</v>
      </c>
      <c r="G95" s="324">
        <v>3</v>
      </c>
    </row>
    <row r="96" spans="2:12" ht="16">
      <c r="B96" s="287">
        <v>27</v>
      </c>
      <c r="C96" s="74">
        <v>3</v>
      </c>
      <c r="D96" s="74">
        <v>2</v>
      </c>
      <c r="E96" s="74">
        <v>2</v>
      </c>
      <c r="F96" s="74">
        <v>2</v>
      </c>
      <c r="G96" s="324">
        <v>1</v>
      </c>
    </row>
    <row r="97" spans="2:7" ht="16">
      <c r="B97" s="287">
        <v>28</v>
      </c>
      <c r="C97" s="74">
        <v>2</v>
      </c>
      <c r="D97" s="74">
        <v>1</v>
      </c>
      <c r="E97" s="74">
        <v>1</v>
      </c>
      <c r="F97" s="74">
        <v>1</v>
      </c>
      <c r="G97" s="324">
        <v>0</v>
      </c>
    </row>
    <row r="98" spans="2:7" ht="16">
      <c r="B98" s="287">
        <v>29</v>
      </c>
      <c r="C98" s="74">
        <v>0</v>
      </c>
      <c r="D98" s="74">
        <v>0</v>
      </c>
      <c r="E98" s="74">
        <v>1</v>
      </c>
      <c r="F98" s="74">
        <v>0</v>
      </c>
      <c r="G98" s="324">
        <v>0</v>
      </c>
    </row>
    <row r="99" spans="2:7" ht="16">
      <c r="B99" s="287">
        <v>30</v>
      </c>
      <c r="C99" s="74">
        <v>1</v>
      </c>
      <c r="D99" s="74">
        <v>1</v>
      </c>
      <c r="E99" s="74">
        <v>2</v>
      </c>
      <c r="F99" s="74">
        <v>1</v>
      </c>
      <c r="G99" s="324">
        <v>1</v>
      </c>
    </row>
    <row r="100" spans="2:7" ht="16">
      <c r="B100" s="287">
        <v>31</v>
      </c>
      <c r="C100" s="74">
        <v>2</v>
      </c>
      <c r="D100" s="74">
        <v>2</v>
      </c>
      <c r="E100" s="74">
        <v>3</v>
      </c>
      <c r="F100" s="74">
        <v>2</v>
      </c>
      <c r="G100" s="324">
        <v>2</v>
      </c>
    </row>
    <row r="101" spans="2:7" ht="16">
      <c r="B101" s="287">
        <v>32</v>
      </c>
      <c r="C101" s="74">
        <v>3</v>
      </c>
      <c r="D101" s="74">
        <v>3</v>
      </c>
      <c r="E101" s="74">
        <v>2</v>
      </c>
      <c r="F101" s="74">
        <v>3</v>
      </c>
      <c r="G101" s="324">
        <v>3</v>
      </c>
    </row>
    <row r="102" spans="2:7" ht="16">
      <c r="B102" s="287">
        <v>33</v>
      </c>
      <c r="C102" s="74">
        <v>2</v>
      </c>
      <c r="D102" s="74">
        <v>2</v>
      </c>
      <c r="E102" s="74">
        <v>1</v>
      </c>
      <c r="F102" s="74">
        <v>2</v>
      </c>
      <c r="G102" s="324">
        <v>2</v>
      </c>
    </row>
    <row r="103" spans="2:7" ht="16">
      <c r="B103" s="287">
        <v>34</v>
      </c>
      <c r="C103" s="74">
        <v>1</v>
      </c>
      <c r="D103" s="74">
        <v>1</v>
      </c>
      <c r="E103" s="74">
        <v>0</v>
      </c>
      <c r="F103" s="74">
        <v>1</v>
      </c>
      <c r="G103" s="324">
        <v>1</v>
      </c>
    </row>
    <row r="104" spans="2:7" ht="16">
      <c r="B104" s="287">
        <v>35</v>
      </c>
      <c r="C104" s="74">
        <v>1</v>
      </c>
      <c r="D104" s="74">
        <v>0</v>
      </c>
      <c r="E104" s="74">
        <v>1</v>
      </c>
      <c r="F104" s="74">
        <v>2</v>
      </c>
      <c r="G104" s="324">
        <v>1</v>
      </c>
    </row>
    <row r="105" spans="2:7" ht="16">
      <c r="B105" s="287">
        <v>36</v>
      </c>
      <c r="C105" s="74">
        <v>2</v>
      </c>
      <c r="D105" s="74">
        <v>1</v>
      </c>
      <c r="E105" s="74">
        <v>2</v>
      </c>
      <c r="F105" s="74">
        <v>3</v>
      </c>
      <c r="G105" s="324">
        <v>2</v>
      </c>
    </row>
    <row r="106" spans="2:7" ht="16">
      <c r="B106" s="287">
        <v>37</v>
      </c>
      <c r="C106" s="74">
        <v>2</v>
      </c>
      <c r="D106" s="74">
        <v>3</v>
      </c>
      <c r="E106" s="74">
        <v>2</v>
      </c>
      <c r="F106" s="74">
        <v>1</v>
      </c>
      <c r="G106" s="324">
        <v>2</v>
      </c>
    </row>
    <row r="107" spans="2:7" ht="16">
      <c r="B107" s="287">
        <v>38</v>
      </c>
      <c r="C107" s="74">
        <v>1</v>
      </c>
      <c r="D107" s="74">
        <v>2</v>
      </c>
      <c r="E107" s="74">
        <v>1</v>
      </c>
      <c r="F107" s="74">
        <v>0</v>
      </c>
      <c r="G107" s="324">
        <v>1</v>
      </c>
    </row>
    <row r="108" spans="2:7" ht="16">
      <c r="B108" s="287">
        <v>39</v>
      </c>
      <c r="C108" s="74">
        <v>0</v>
      </c>
      <c r="D108" s="74">
        <v>1</v>
      </c>
      <c r="E108" s="74">
        <v>2</v>
      </c>
      <c r="F108" s="74">
        <v>3</v>
      </c>
      <c r="G108" s="324">
        <v>3</v>
      </c>
    </row>
    <row r="109" spans="2:7" ht="16">
      <c r="B109" s="287">
        <v>40</v>
      </c>
      <c r="C109" s="74">
        <v>3</v>
      </c>
      <c r="D109" s="74">
        <v>2</v>
      </c>
      <c r="E109" s="74">
        <v>1</v>
      </c>
      <c r="F109" s="74">
        <v>0</v>
      </c>
      <c r="G109" s="324">
        <v>0</v>
      </c>
    </row>
    <row r="110" spans="2:7" ht="16">
      <c r="B110" s="287">
        <v>41</v>
      </c>
      <c r="C110" s="74">
        <v>4</v>
      </c>
      <c r="D110" s="74">
        <v>4</v>
      </c>
      <c r="E110" s="74">
        <v>4</v>
      </c>
      <c r="F110" s="74">
        <v>4</v>
      </c>
      <c r="G110" s="324">
        <v>4</v>
      </c>
    </row>
    <row r="111" spans="2:7" ht="16">
      <c r="B111" s="287">
        <v>42</v>
      </c>
      <c r="C111" s="74">
        <v>3</v>
      </c>
      <c r="D111" s="74">
        <v>4</v>
      </c>
      <c r="E111" s="74">
        <v>3</v>
      </c>
      <c r="F111" s="74">
        <v>4</v>
      </c>
      <c r="G111" s="324">
        <v>3</v>
      </c>
    </row>
    <row r="112" spans="2:7" ht="16">
      <c r="B112" s="287">
        <v>43</v>
      </c>
      <c r="C112" s="74">
        <v>4</v>
      </c>
      <c r="D112" s="74">
        <v>3</v>
      </c>
      <c r="E112" s="74">
        <v>4</v>
      </c>
      <c r="F112" s="74">
        <v>3</v>
      </c>
      <c r="G112" s="324">
        <v>4</v>
      </c>
    </row>
    <row r="113" spans="2:7" ht="16">
      <c r="B113" s="287">
        <v>44</v>
      </c>
      <c r="C113" s="74">
        <v>2</v>
      </c>
      <c r="D113" s="74">
        <v>3</v>
      </c>
      <c r="E113" s="74">
        <v>4</v>
      </c>
      <c r="F113" s="74">
        <v>3</v>
      </c>
      <c r="G113" s="324">
        <v>2</v>
      </c>
    </row>
    <row r="114" spans="2:7" ht="16">
      <c r="B114" s="287">
        <v>45</v>
      </c>
      <c r="C114" s="74">
        <v>4</v>
      </c>
      <c r="D114" s="74">
        <v>3</v>
      </c>
      <c r="E114" s="74">
        <v>2</v>
      </c>
      <c r="F114" s="74">
        <v>3</v>
      </c>
      <c r="G114" s="324">
        <v>4</v>
      </c>
    </row>
    <row r="115" spans="2:7" ht="16">
      <c r="B115" s="287">
        <v>46</v>
      </c>
      <c r="C115" s="74">
        <v>3</v>
      </c>
      <c r="D115" s="74">
        <v>4</v>
      </c>
      <c r="E115" s="74">
        <v>4</v>
      </c>
      <c r="F115" s="74">
        <v>4</v>
      </c>
      <c r="G115" s="324">
        <v>3</v>
      </c>
    </row>
    <row r="116" spans="2:7" ht="16">
      <c r="B116" s="287">
        <v>47</v>
      </c>
      <c r="C116" s="74">
        <v>4</v>
      </c>
      <c r="D116" s="74">
        <v>3</v>
      </c>
      <c r="E116" s="74">
        <v>3</v>
      </c>
      <c r="F116" s="74">
        <v>3</v>
      </c>
      <c r="G116" s="324">
        <v>4</v>
      </c>
    </row>
    <row r="117" spans="2:7" ht="16">
      <c r="B117" s="287">
        <v>48</v>
      </c>
      <c r="C117" s="74">
        <v>3</v>
      </c>
      <c r="D117" s="74">
        <v>3</v>
      </c>
      <c r="E117" s="74">
        <v>4</v>
      </c>
      <c r="F117" s="74">
        <v>3</v>
      </c>
      <c r="G117" s="324">
        <v>3</v>
      </c>
    </row>
    <row r="118" spans="2:7" ht="16">
      <c r="B118" s="287">
        <v>49</v>
      </c>
      <c r="C118" s="74">
        <v>4</v>
      </c>
      <c r="D118" s="74">
        <v>4</v>
      </c>
      <c r="E118" s="74">
        <v>3</v>
      </c>
      <c r="F118" s="74">
        <v>4</v>
      </c>
      <c r="G118" s="324">
        <v>4</v>
      </c>
    </row>
    <row r="119" spans="2:7" ht="16">
      <c r="B119" s="287">
        <v>50</v>
      </c>
      <c r="C119" s="74">
        <v>3</v>
      </c>
      <c r="D119" s="74">
        <v>4</v>
      </c>
      <c r="E119" s="74">
        <v>4</v>
      </c>
      <c r="F119" s="74">
        <v>4</v>
      </c>
      <c r="G119" s="324">
        <v>4</v>
      </c>
    </row>
    <row r="120" spans="2:7">
      <c r="B120" s="287">
        <v>51</v>
      </c>
      <c r="C120" s="74">
        <f>C110+1</f>
        <v>5</v>
      </c>
      <c r="D120" s="74">
        <f t="shared" ref="D120:G120" si="0">D110+1</f>
        <v>5</v>
      </c>
      <c r="E120" s="74">
        <f t="shared" si="0"/>
        <v>5</v>
      </c>
      <c r="F120" s="74">
        <f t="shared" si="0"/>
        <v>5</v>
      </c>
      <c r="G120" s="74">
        <f t="shared" si="0"/>
        <v>5</v>
      </c>
    </row>
    <row r="121" spans="2:7">
      <c r="B121" s="287">
        <v>52</v>
      </c>
      <c r="C121" s="74">
        <f t="shared" ref="C121:G121" si="1">C111+1</f>
        <v>4</v>
      </c>
      <c r="D121" s="74">
        <f t="shared" si="1"/>
        <v>5</v>
      </c>
      <c r="E121" s="74">
        <f t="shared" si="1"/>
        <v>4</v>
      </c>
      <c r="F121" s="74">
        <f t="shared" si="1"/>
        <v>5</v>
      </c>
      <c r="G121" s="74">
        <f t="shared" si="1"/>
        <v>4</v>
      </c>
    </row>
    <row r="122" spans="2:7">
      <c r="B122" s="287">
        <v>53</v>
      </c>
      <c r="C122" s="74">
        <f t="shared" ref="C122:G122" si="2">C112+1</f>
        <v>5</v>
      </c>
      <c r="D122" s="74">
        <f t="shared" si="2"/>
        <v>4</v>
      </c>
      <c r="E122" s="74">
        <f t="shared" si="2"/>
        <v>5</v>
      </c>
      <c r="F122" s="74">
        <f t="shared" si="2"/>
        <v>4</v>
      </c>
      <c r="G122" s="74">
        <f t="shared" si="2"/>
        <v>5</v>
      </c>
    </row>
    <row r="123" spans="2:7">
      <c r="B123" s="287">
        <v>54</v>
      </c>
      <c r="C123" s="74">
        <f t="shared" ref="C123:G123" si="3">C113+1</f>
        <v>3</v>
      </c>
      <c r="D123" s="74">
        <f t="shared" si="3"/>
        <v>4</v>
      </c>
      <c r="E123" s="74">
        <f t="shared" si="3"/>
        <v>5</v>
      </c>
      <c r="F123" s="74">
        <f t="shared" si="3"/>
        <v>4</v>
      </c>
      <c r="G123" s="74">
        <f t="shared" si="3"/>
        <v>3</v>
      </c>
    </row>
    <row r="124" spans="2:7">
      <c r="B124" s="287">
        <v>55</v>
      </c>
      <c r="C124" s="74">
        <f t="shared" ref="C124:G124" si="4">C114+1</f>
        <v>5</v>
      </c>
      <c r="D124" s="74">
        <f t="shared" si="4"/>
        <v>4</v>
      </c>
      <c r="E124" s="74">
        <f t="shared" si="4"/>
        <v>3</v>
      </c>
      <c r="F124" s="74">
        <f t="shared" si="4"/>
        <v>4</v>
      </c>
      <c r="G124" s="74">
        <f t="shared" si="4"/>
        <v>5</v>
      </c>
    </row>
    <row r="125" spans="2:7">
      <c r="B125" s="287">
        <v>56</v>
      </c>
      <c r="C125" s="74">
        <f t="shared" ref="C125:G125" si="5">C115+1</f>
        <v>4</v>
      </c>
      <c r="D125" s="74">
        <f t="shared" si="5"/>
        <v>5</v>
      </c>
      <c r="E125" s="74">
        <f t="shared" si="5"/>
        <v>5</v>
      </c>
      <c r="F125" s="74">
        <f t="shared" si="5"/>
        <v>5</v>
      </c>
      <c r="G125" s="74">
        <f t="shared" si="5"/>
        <v>4</v>
      </c>
    </row>
    <row r="126" spans="2:7">
      <c r="B126" s="287">
        <v>57</v>
      </c>
      <c r="C126" s="74">
        <f t="shared" ref="C126:G126" si="6">C116+1</f>
        <v>5</v>
      </c>
      <c r="D126" s="74">
        <f t="shared" si="6"/>
        <v>4</v>
      </c>
      <c r="E126" s="74">
        <f t="shared" si="6"/>
        <v>4</v>
      </c>
      <c r="F126" s="74">
        <f t="shared" si="6"/>
        <v>4</v>
      </c>
      <c r="G126" s="74">
        <f t="shared" si="6"/>
        <v>5</v>
      </c>
    </row>
    <row r="127" spans="2:7">
      <c r="B127" s="287">
        <v>58</v>
      </c>
      <c r="C127" s="74">
        <f t="shared" ref="C127:G127" si="7">C117+1</f>
        <v>4</v>
      </c>
      <c r="D127" s="74">
        <f t="shared" si="7"/>
        <v>4</v>
      </c>
      <c r="E127" s="74">
        <f t="shared" si="7"/>
        <v>5</v>
      </c>
      <c r="F127" s="74">
        <f t="shared" si="7"/>
        <v>4</v>
      </c>
      <c r="G127" s="74">
        <f t="shared" si="7"/>
        <v>4</v>
      </c>
    </row>
    <row r="128" spans="2:7">
      <c r="B128" s="287">
        <v>59</v>
      </c>
      <c r="C128" s="74">
        <f t="shared" ref="C128:G128" si="8">C118+1</f>
        <v>5</v>
      </c>
      <c r="D128" s="74">
        <f t="shared" si="8"/>
        <v>5</v>
      </c>
      <c r="E128" s="74">
        <f t="shared" si="8"/>
        <v>4</v>
      </c>
      <c r="F128" s="74">
        <f t="shared" si="8"/>
        <v>5</v>
      </c>
      <c r="G128" s="74">
        <f t="shared" si="8"/>
        <v>5</v>
      </c>
    </row>
    <row r="129" spans="2:7">
      <c r="B129" s="287">
        <v>60</v>
      </c>
      <c r="C129" s="74">
        <f t="shared" ref="C129:G129" si="9">C119+1</f>
        <v>4</v>
      </c>
      <c r="D129" s="74">
        <f t="shared" si="9"/>
        <v>5</v>
      </c>
      <c r="E129" s="74">
        <f t="shared" si="9"/>
        <v>5</v>
      </c>
      <c r="F129" s="74">
        <f t="shared" si="9"/>
        <v>5</v>
      </c>
      <c r="G129" s="74">
        <f t="shared" si="9"/>
        <v>5</v>
      </c>
    </row>
    <row r="130" spans="2:7">
      <c r="B130" s="287">
        <v>61</v>
      </c>
      <c r="C130" s="74">
        <f t="shared" ref="C130:G130" si="10">C120+1</f>
        <v>6</v>
      </c>
      <c r="D130" s="74">
        <f t="shared" si="10"/>
        <v>6</v>
      </c>
      <c r="E130" s="74">
        <f t="shared" si="10"/>
        <v>6</v>
      </c>
      <c r="F130" s="74">
        <f t="shared" si="10"/>
        <v>6</v>
      </c>
      <c r="G130" s="74">
        <f t="shared" si="10"/>
        <v>6</v>
      </c>
    </row>
    <row r="131" spans="2:7">
      <c r="B131" s="287">
        <v>62</v>
      </c>
      <c r="C131" s="74">
        <f t="shared" ref="C131:G131" si="11">C121+1</f>
        <v>5</v>
      </c>
      <c r="D131" s="74">
        <f t="shared" si="11"/>
        <v>6</v>
      </c>
      <c r="E131" s="74">
        <f t="shared" si="11"/>
        <v>5</v>
      </c>
      <c r="F131" s="74">
        <f t="shared" si="11"/>
        <v>6</v>
      </c>
      <c r="G131" s="74">
        <f t="shared" si="11"/>
        <v>5</v>
      </c>
    </row>
    <row r="132" spans="2:7">
      <c r="B132" s="287">
        <v>63</v>
      </c>
      <c r="C132" s="74">
        <f t="shared" ref="C132:G132" si="12">C122+1</f>
        <v>6</v>
      </c>
      <c r="D132" s="74">
        <f t="shared" si="12"/>
        <v>5</v>
      </c>
      <c r="E132" s="74">
        <f t="shared" si="12"/>
        <v>6</v>
      </c>
      <c r="F132" s="74">
        <f t="shared" si="12"/>
        <v>5</v>
      </c>
      <c r="G132" s="74">
        <f t="shared" si="12"/>
        <v>6</v>
      </c>
    </row>
    <row r="133" spans="2:7">
      <c r="B133" s="287">
        <v>64</v>
      </c>
      <c r="C133" s="74">
        <f t="shared" ref="C133:G133" si="13">C123+1</f>
        <v>4</v>
      </c>
      <c r="D133" s="74">
        <f t="shared" si="13"/>
        <v>5</v>
      </c>
      <c r="E133" s="74">
        <f t="shared" si="13"/>
        <v>6</v>
      </c>
      <c r="F133" s="74">
        <f t="shared" si="13"/>
        <v>5</v>
      </c>
      <c r="G133" s="74">
        <f t="shared" si="13"/>
        <v>4</v>
      </c>
    </row>
    <row r="134" spans="2:7">
      <c r="B134" s="287">
        <v>65</v>
      </c>
      <c r="C134" s="74">
        <f t="shared" ref="C134:G134" si="14">C124+1</f>
        <v>6</v>
      </c>
      <c r="D134" s="74">
        <f t="shared" si="14"/>
        <v>5</v>
      </c>
      <c r="E134" s="74">
        <f t="shared" si="14"/>
        <v>4</v>
      </c>
      <c r="F134" s="74">
        <f t="shared" si="14"/>
        <v>5</v>
      </c>
      <c r="G134" s="74">
        <f t="shared" si="14"/>
        <v>6</v>
      </c>
    </row>
    <row r="135" spans="2:7">
      <c r="B135" s="287">
        <v>66</v>
      </c>
      <c r="C135" s="74">
        <f t="shared" ref="C135:G135" si="15">C125+1</f>
        <v>5</v>
      </c>
      <c r="D135" s="74">
        <f t="shared" si="15"/>
        <v>6</v>
      </c>
      <c r="E135" s="74">
        <f t="shared" si="15"/>
        <v>6</v>
      </c>
      <c r="F135" s="74">
        <f t="shared" si="15"/>
        <v>6</v>
      </c>
      <c r="G135" s="74">
        <f t="shared" si="15"/>
        <v>5</v>
      </c>
    </row>
    <row r="136" spans="2:7">
      <c r="B136" s="287">
        <v>67</v>
      </c>
      <c r="C136" s="74">
        <f t="shared" ref="C136:G136" si="16">C126+1</f>
        <v>6</v>
      </c>
      <c r="D136" s="74">
        <f t="shared" si="16"/>
        <v>5</v>
      </c>
      <c r="E136" s="74">
        <f t="shared" si="16"/>
        <v>5</v>
      </c>
      <c r="F136" s="74">
        <f t="shared" si="16"/>
        <v>5</v>
      </c>
      <c r="G136" s="74">
        <f t="shared" si="16"/>
        <v>6</v>
      </c>
    </row>
    <row r="137" spans="2:7">
      <c r="B137" s="287">
        <v>68</v>
      </c>
      <c r="C137" s="74">
        <f t="shared" ref="C137:G137" si="17">C127+1</f>
        <v>5</v>
      </c>
      <c r="D137" s="74">
        <f t="shared" si="17"/>
        <v>5</v>
      </c>
      <c r="E137" s="74">
        <f t="shared" si="17"/>
        <v>6</v>
      </c>
      <c r="F137" s="74">
        <f t="shared" si="17"/>
        <v>5</v>
      </c>
      <c r="G137" s="74">
        <f t="shared" si="17"/>
        <v>5</v>
      </c>
    </row>
    <row r="138" spans="2:7">
      <c r="B138" s="287">
        <v>69</v>
      </c>
      <c r="C138" s="74">
        <f t="shared" ref="C138:G138" si="18">C128+1</f>
        <v>6</v>
      </c>
      <c r="D138" s="74">
        <f t="shared" si="18"/>
        <v>6</v>
      </c>
      <c r="E138" s="74">
        <f t="shared" si="18"/>
        <v>5</v>
      </c>
      <c r="F138" s="74">
        <f t="shared" si="18"/>
        <v>6</v>
      </c>
      <c r="G138" s="74">
        <f t="shared" si="18"/>
        <v>6</v>
      </c>
    </row>
    <row r="139" spans="2:7">
      <c r="B139" s="287">
        <v>70</v>
      </c>
      <c r="C139" s="74">
        <f t="shared" ref="C139:G139" si="19">C129+1</f>
        <v>5</v>
      </c>
      <c r="D139" s="74">
        <f t="shared" si="19"/>
        <v>6</v>
      </c>
      <c r="E139" s="74">
        <f t="shared" si="19"/>
        <v>6</v>
      </c>
      <c r="F139" s="74">
        <f t="shared" si="19"/>
        <v>6</v>
      </c>
      <c r="G139" s="74">
        <f t="shared" si="19"/>
        <v>6</v>
      </c>
    </row>
    <row r="140" spans="2:7">
      <c r="B140" s="287">
        <v>71</v>
      </c>
      <c r="C140" s="74">
        <f t="shared" ref="C140:G140" si="20">C130+1</f>
        <v>7</v>
      </c>
      <c r="D140" s="74">
        <f t="shared" si="20"/>
        <v>7</v>
      </c>
      <c r="E140" s="74">
        <f t="shared" si="20"/>
        <v>7</v>
      </c>
      <c r="F140" s="74">
        <f t="shared" si="20"/>
        <v>7</v>
      </c>
      <c r="G140" s="74">
        <f t="shared" si="20"/>
        <v>7</v>
      </c>
    </row>
    <row r="141" spans="2:7">
      <c r="B141" s="287">
        <v>72</v>
      </c>
      <c r="C141" s="74">
        <f t="shared" ref="C141:G141" si="21">C131+1</f>
        <v>6</v>
      </c>
      <c r="D141" s="74">
        <f t="shared" si="21"/>
        <v>7</v>
      </c>
      <c r="E141" s="74">
        <f t="shared" si="21"/>
        <v>6</v>
      </c>
      <c r="F141" s="74">
        <f t="shared" si="21"/>
        <v>7</v>
      </c>
      <c r="G141" s="74">
        <f t="shared" si="21"/>
        <v>6</v>
      </c>
    </row>
    <row r="142" spans="2:7">
      <c r="B142" s="287">
        <v>73</v>
      </c>
      <c r="C142" s="74">
        <f t="shared" ref="C142:G142" si="22">C132+1</f>
        <v>7</v>
      </c>
      <c r="D142" s="74">
        <f t="shared" si="22"/>
        <v>6</v>
      </c>
      <c r="E142" s="74">
        <f t="shared" si="22"/>
        <v>7</v>
      </c>
      <c r="F142" s="74">
        <f t="shared" si="22"/>
        <v>6</v>
      </c>
      <c r="G142" s="74">
        <f t="shared" si="22"/>
        <v>7</v>
      </c>
    </row>
    <row r="143" spans="2:7">
      <c r="B143" s="287">
        <v>74</v>
      </c>
      <c r="C143" s="74">
        <f t="shared" ref="C143:G143" si="23">C133+1</f>
        <v>5</v>
      </c>
      <c r="D143" s="74">
        <f t="shared" si="23"/>
        <v>6</v>
      </c>
      <c r="E143" s="74">
        <f t="shared" si="23"/>
        <v>7</v>
      </c>
      <c r="F143" s="74">
        <f t="shared" si="23"/>
        <v>6</v>
      </c>
      <c r="G143" s="74">
        <f t="shared" si="23"/>
        <v>5</v>
      </c>
    </row>
    <row r="144" spans="2:7">
      <c r="B144" s="287">
        <v>75</v>
      </c>
      <c r="C144" s="74">
        <f t="shared" ref="C144:G144" si="24">C134+1</f>
        <v>7</v>
      </c>
      <c r="D144" s="74">
        <f t="shared" si="24"/>
        <v>6</v>
      </c>
      <c r="E144" s="74">
        <f t="shared" si="24"/>
        <v>5</v>
      </c>
      <c r="F144" s="74">
        <f t="shared" si="24"/>
        <v>6</v>
      </c>
      <c r="G144" s="74">
        <f t="shared" si="24"/>
        <v>7</v>
      </c>
    </row>
    <row r="145" spans="2:7">
      <c r="B145" s="287">
        <v>76</v>
      </c>
      <c r="C145" s="74">
        <f t="shared" ref="C145:G145" si="25">C135+1</f>
        <v>6</v>
      </c>
      <c r="D145" s="74">
        <f t="shared" si="25"/>
        <v>7</v>
      </c>
      <c r="E145" s="74">
        <f t="shared" si="25"/>
        <v>7</v>
      </c>
      <c r="F145" s="74">
        <f t="shared" si="25"/>
        <v>7</v>
      </c>
      <c r="G145" s="74">
        <f t="shared" si="25"/>
        <v>6</v>
      </c>
    </row>
    <row r="146" spans="2:7">
      <c r="B146" s="287">
        <v>77</v>
      </c>
      <c r="C146" s="74">
        <f t="shared" ref="C146:G146" si="26">C136+1</f>
        <v>7</v>
      </c>
      <c r="D146" s="74">
        <f t="shared" si="26"/>
        <v>6</v>
      </c>
      <c r="E146" s="74">
        <f t="shared" si="26"/>
        <v>6</v>
      </c>
      <c r="F146" s="74">
        <f t="shared" si="26"/>
        <v>6</v>
      </c>
      <c r="G146" s="74">
        <f t="shared" si="26"/>
        <v>7</v>
      </c>
    </row>
    <row r="147" spans="2:7">
      <c r="B147" s="287">
        <v>78</v>
      </c>
      <c r="C147" s="74">
        <f t="shared" ref="C147:G147" si="27">C137+1</f>
        <v>6</v>
      </c>
      <c r="D147" s="74">
        <f t="shared" si="27"/>
        <v>6</v>
      </c>
      <c r="E147" s="74">
        <f t="shared" si="27"/>
        <v>7</v>
      </c>
      <c r="F147" s="74">
        <f t="shared" si="27"/>
        <v>6</v>
      </c>
      <c r="G147" s="74">
        <f t="shared" si="27"/>
        <v>6</v>
      </c>
    </row>
    <row r="148" spans="2:7">
      <c r="B148" s="287">
        <v>79</v>
      </c>
      <c r="C148" s="74">
        <f t="shared" ref="C148:G148" si="28">C138+1</f>
        <v>7</v>
      </c>
      <c r="D148" s="74">
        <f t="shared" si="28"/>
        <v>7</v>
      </c>
      <c r="E148" s="74">
        <f t="shared" si="28"/>
        <v>6</v>
      </c>
      <c r="F148" s="74">
        <f t="shared" si="28"/>
        <v>7</v>
      </c>
      <c r="G148" s="74">
        <f t="shared" si="28"/>
        <v>7</v>
      </c>
    </row>
    <row r="149" spans="2:7">
      <c r="B149" s="287">
        <v>80</v>
      </c>
      <c r="C149" s="74">
        <f t="shared" ref="C149:G149" si="29">C139+1</f>
        <v>6</v>
      </c>
      <c r="D149" s="74">
        <f t="shared" si="29"/>
        <v>7</v>
      </c>
      <c r="E149" s="74">
        <f t="shared" si="29"/>
        <v>7</v>
      </c>
      <c r="F149" s="74">
        <f t="shared" si="29"/>
        <v>7</v>
      </c>
      <c r="G149" s="74">
        <f t="shared" si="29"/>
        <v>7</v>
      </c>
    </row>
    <row r="174" spans="3:3">
      <c r="C174" s="159" t="s">
        <v>102</v>
      </c>
    </row>
  </sheetData>
  <mergeCells count="2">
    <mergeCell ref="B29:G43"/>
    <mergeCell ref="C68:G6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0F42-1658-FA45-9962-96EB9EE9C3F3}">
  <dimension ref="A1:AG362"/>
  <sheetViews>
    <sheetView topLeftCell="A3" zoomScale="114" zoomScaleNormal="80" workbookViewId="0">
      <selection activeCell="K33" sqref="K33"/>
    </sheetView>
  </sheetViews>
  <sheetFormatPr baseColWidth="10" defaultColWidth="8.83203125" defaultRowHeight="15"/>
  <cols>
    <col min="1" max="2" width="8.83203125" style="188"/>
    <col min="3" max="3" width="44" style="188" customWidth="1"/>
    <col min="4" max="4" width="10.1640625" style="188" bestFit="1" customWidth="1"/>
    <col min="5" max="7" width="5.5" style="188" bestFit="1" customWidth="1"/>
    <col min="8" max="8" width="7.83203125" style="188" customWidth="1"/>
    <col min="9" max="9" width="10.5" style="188" bestFit="1" customWidth="1"/>
    <col min="10" max="10" width="10.5" style="188" customWidth="1"/>
    <col min="11" max="11" width="8.83203125" style="188"/>
    <col min="12" max="12" width="7.5" style="1" bestFit="1" customWidth="1"/>
    <col min="13" max="13" width="6.1640625" style="1" customWidth="1"/>
    <col min="14" max="14" width="6.33203125" style="1" customWidth="1"/>
    <col min="15" max="15" width="5.83203125" style="1" customWidth="1"/>
    <col min="16" max="16" width="6.6640625" style="1" customWidth="1"/>
    <col min="17" max="17" width="6.1640625" style="1" customWidth="1"/>
    <col min="18" max="18" width="8.83203125" style="188"/>
    <col min="19" max="19" width="9.5" style="188" bestFit="1" customWidth="1"/>
    <col min="20" max="20" width="6" style="188" bestFit="1" customWidth="1"/>
    <col min="21" max="21" width="5" style="188" bestFit="1" customWidth="1"/>
    <col min="22" max="22" width="5.33203125" style="188" customWidth="1"/>
    <col min="23" max="24" width="4.33203125" style="188" bestFit="1" customWidth="1"/>
    <col min="25" max="25" width="8.83203125" style="188"/>
    <col min="26" max="26" width="10.83203125" style="1" bestFit="1" customWidth="1"/>
    <col min="27" max="31" width="18.6640625" style="1" bestFit="1" customWidth="1"/>
    <col min="32" max="16384" width="8.83203125" style="188"/>
  </cols>
  <sheetData>
    <row r="1" spans="1:33" ht="16.5" customHeight="1" thickBot="1">
      <c r="B1" s="9" t="s">
        <v>12</v>
      </c>
      <c r="L1" s="1" t="s">
        <v>7</v>
      </c>
      <c r="M1" s="218" t="s">
        <v>158</v>
      </c>
      <c r="N1" s="218"/>
      <c r="O1" s="218"/>
      <c r="P1" s="218"/>
      <c r="Q1" s="218"/>
      <c r="S1" s="188" t="s">
        <v>14</v>
      </c>
      <c r="Z1" s="1" t="s">
        <v>13</v>
      </c>
    </row>
    <row r="2" spans="1:33" ht="16.5" customHeight="1">
      <c r="A2" s="188" t="str">
        <f t="shared" ref="A2:A14" si="0">I2</f>
        <v>ID</v>
      </c>
      <c r="B2" s="165" t="s">
        <v>7</v>
      </c>
      <c r="C2" s="165" t="s">
        <v>13</v>
      </c>
      <c r="D2" s="165" t="s">
        <v>0</v>
      </c>
      <c r="E2" s="165" t="s">
        <v>4</v>
      </c>
      <c r="F2" s="165" t="s">
        <v>1</v>
      </c>
      <c r="G2" s="165" t="s">
        <v>2</v>
      </c>
      <c r="H2" s="165" t="s">
        <v>3</v>
      </c>
      <c r="I2" s="165" t="s">
        <v>14</v>
      </c>
      <c r="J2" s="216"/>
      <c r="L2" s="164"/>
      <c r="M2" s="267" t="s">
        <v>121</v>
      </c>
      <c r="N2" s="267" t="s">
        <v>21</v>
      </c>
      <c r="O2" s="267" t="s">
        <v>22</v>
      </c>
      <c r="P2" s="267" t="s">
        <v>23</v>
      </c>
      <c r="Q2" s="267" t="s">
        <v>24</v>
      </c>
      <c r="S2" s="3" t="s">
        <v>8</v>
      </c>
      <c r="T2" s="3" t="s">
        <v>0</v>
      </c>
      <c r="U2" s="3" t="s">
        <v>4</v>
      </c>
      <c r="V2" s="3" t="s">
        <v>1</v>
      </c>
      <c r="W2" s="3" t="s">
        <v>2</v>
      </c>
      <c r="X2" s="3" t="s">
        <v>3</v>
      </c>
      <c r="Z2" s="164" t="s">
        <v>8</v>
      </c>
      <c r="AA2" s="164" t="s">
        <v>0</v>
      </c>
      <c r="AB2" s="164" t="s">
        <v>4</v>
      </c>
      <c r="AC2" s="164" t="s">
        <v>1</v>
      </c>
      <c r="AD2" s="164" t="s">
        <v>2</v>
      </c>
      <c r="AE2" s="164" t="s">
        <v>3</v>
      </c>
      <c r="AG2" s="36"/>
    </row>
    <row r="3" spans="1:33" ht="18">
      <c r="A3" s="188">
        <f t="shared" si="0"/>
        <v>1</v>
      </c>
      <c r="B3" s="165" t="s">
        <v>125</v>
      </c>
      <c r="C3" s="273" t="s">
        <v>272</v>
      </c>
      <c r="D3" s="164">
        <f t="shared" ref="D3:D14" si="1">COUNTIF(T$3:T$400,$I3)</f>
        <v>1</v>
      </c>
      <c r="E3" s="164">
        <f t="shared" ref="E3:E14" si="2">COUNTIF(U$3:U$400,$I3)</f>
        <v>1</v>
      </c>
      <c r="F3" s="164">
        <f t="shared" ref="F3:F14" si="3">COUNTIF(V$3:V$400,$I3)</f>
        <v>1</v>
      </c>
      <c r="G3" s="164">
        <f t="shared" ref="G3:G14" si="4">COUNTIF(W$3:W$400,$I3)</f>
        <v>1</v>
      </c>
      <c r="H3" s="164">
        <f t="shared" ref="H3:H14" si="5">COUNTIF(X$3:X$400,$I3)</f>
        <v>1</v>
      </c>
      <c r="I3" s="165">
        <v>1</v>
      </c>
      <c r="J3" s="216">
        <f>[3]PayCombo!L38</f>
        <v>0</v>
      </c>
      <c r="K3" s="1"/>
      <c r="L3" s="164">
        <v>0</v>
      </c>
      <c r="M3" s="268" t="str">
        <f t="shared" ref="M3:M66" si="6">IF(T3="","",VLOOKUP(T3,$A$3:$B$15,2,FALSE))</f>
        <v>M1</v>
      </c>
      <c r="N3" s="268" t="str">
        <f t="shared" ref="N3:N66" si="7">IF(U3="","",VLOOKUP(U3,$A$3:$B$15,2,FALSE))</f>
        <v>M1</v>
      </c>
      <c r="O3" s="268" t="str">
        <f t="shared" ref="O3:O66" si="8">IF(V3="","",VLOOKUP(V3,$A$3:$B$15,2,FALSE))</f>
        <v>M1</v>
      </c>
      <c r="P3" s="268" t="str">
        <f t="shared" ref="P3:P66" si="9">IF(W3="","",VLOOKUP(W3,$A$3:$B$15,2,FALSE))</f>
        <v>M1</v>
      </c>
      <c r="Q3" s="268" t="str">
        <f t="shared" ref="Q3:Q66" si="10">IF(X3="","",VLOOKUP(X3,$A$3:$B$15,2,FALSE))</f>
        <v>M1</v>
      </c>
      <c r="R3" s="266"/>
      <c r="S3" s="82"/>
      <c r="T3" s="188">
        <f>IF('Regular Symbol'!T3="","",'Regular Symbol'!T3)</f>
        <v>1</v>
      </c>
      <c r="U3" s="188">
        <f>IF('Regular Symbol'!U3="","",'Regular Symbol'!U3)</f>
        <v>1</v>
      </c>
      <c r="V3" s="188">
        <f>IF('Regular Symbol'!V3="","",'Regular Symbol'!V3)</f>
        <v>1</v>
      </c>
      <c r="W3" s="188">
        <f>IF('Regular Symbol'!W3="","",'Regular Symbol'!W3)</f>
        <v>1</v>
      </c>
      <c r="X3" s="188">
        <f>IF('Regular Symbol'!X3="","",'Regular Symbol'!X3)</f>
        <v>1</v>
      </c>
      <c r="Y3" s="1"/>
      <c r="Z3" s="164"/>
      <c r="AA3" s="205" t="str">
        <f t="shared" ref="AA3:AA34" si="11">IF(T3="","",VLOOKUP(T3,$A$3:$C$15,3,FALSE))</f>
        <v>大象</v>
      </c>
      <c r="AB3" s="205" t="str">
        <f t="shared" ref="AB3:AB34" si="12">IF(U3="","",VLOOKUP(U3,$A$3:$C$15,3,FALSE))</f>
        <v>大象</v>
      </c>
      <c r="AC3" s="205" t="str">
        <f t="shared" ref="AC3:AC34" si="13">IF(V3="","",VLOOKUP(V3,$A$3:$C$15,3,FALSE))</f>
        <v>大象</v>
      </c>
      <c r="AD3" s="205" t="str">
        <f t="shared" ref="AD3:AD34" si="14">IF(W3="","",VLOOKUP(W3,$A$3:$C$15,3,FALSE))</f>
        <v>大象</v>
      </c>
      <c r="AE3" s="205" t="str">
        <f t="shared" ref="AE3:AE34" si="15">IF(X3="","",VLOOKUP(X3,$A$3:$C$15,3,FALSE))</f>
        <v>大象</v>
      </c>
    </row>
    <row r="4" spans="1:33" ht="18">
      <c r="A4" s="188">
        <f t="shared" si="0"/>
        <v>2</v>
      </c>
      <c r="B4" s="165" t="s">
        <v>126</v>
      </c>
      <c r="C4" s="273" t="s">
        <v>273</v>
      </c>
      <c r="D4" s="164">
        <f t="shared" si="1"/>
        <v>1</v>
      </c>
      <c r="E4" s="164">
        <f t="shared" si="2"/>
        <v>1</v>
      </c>
      <c r="F4" s="164">
        <f t="shared" si="3"/>
        <v>1</v>
      </c>
      <c r="G4" s="164">
        <f t="shared" si="4"/>
        <v>1</v>
      </c>
      <c r="H4" s="164">
        <f t="shared" si="5"/>
        <v>1</v>
      </c>
      <c r="I4" s="165">
        <v>2</v>
      </c>
      <c r="J4" s="216">
        <f>[3]PayCombo!V34</f>
        <v>1.5190265137306773E-2</v>
      </c>
      <c r="L4" s="164">
        <v>1</v>
      </c>
      <c r="M4" s="268" t="str">
        <f t="shared" si="6"/>
        <v>M2</v>
      </c>
      <c r="N4" s="268" t="str">
        <f t="shared" si="7"/>
        <v>M2</v>
      </c>
      <c r="O4" s="268" t="str">
        <f t="shared" si="8"/>
        <v>M2</v>
      </c>
      <c r="P4" s="268" t="str">
        <f t="shared" si="9"/>
        <v>M2</v>
      </c>
      <c r="Q4" s="268" t="str">
        <f t="shared" si="10"/>
        <v>M2</v>
      </c>
      <c r="R4" s="266"/>
      <c r="S4" s="82"/>
      <c r="T4" s="188">
        <f>IF('Regular Symbol'!T4="","",'Regular Symbol'!T4)</f>
        <v>2</v>
      </c>
      <c r="U4" s="188">
        <f>IF('Regular Symbol'!U4="","",'Regular Symbol'!U4)</f>
        <v>2</v>
      </c>
      <c r="V4" s="188">
        <f>IF('Regular Symbol'!V4="","",'Regular Symbol'!V4)</f>
        <v>2</v>
      </c>
      <c r="W4" s="188">
        <f>IF('Regular Symbol'!W4="","",'Regular Symbol'!W4)</f>
        <v>2</v>
      </c>
      <c r="X4" s="188">
        <f>IF('Regular Symbol'!X4="","",'Regular Symbol'!X4)</f>
        <v>2</v>
      </c>
      <c r="Y4" s="1"/>
      <c r="Z4" s="164"/>
      <c r="AA4" s="205" t="str">
        <f t="shared" si="11"/>
        <v>獅子</v>
      </c>
      <c r="AB4" s="205" t="str">
        <f t="shared" si="12"/>
        <v>獅子</v>
      </c>
      <c r="AC4" s="205" t="str">
        <f t="shared" si="13"/>
        <v>獅子</v>
      </c>
      <c r="AD4" s="205" t="str">
        <f t="shared" si="14"/>
        <v>獅子</v>
      </c>
      <c r="AE4" s="205" t="str">
        <f t="shared" si="15"/>
        <v>獅子</v>
      </c>
    </row>
    <row r="5" spans="1:33" ht="18">
      <c r="A5" s="188">
        <f t="shared" si="0"/>
        <v>3</v>
      </c>
      <c r="B5" s="165" t="s">
        <v>127</v>
      </c>
      <c r="C5" s="273" t="s">
        <v>274</v>
      </c>
      <c r="D5" s="164">
        <f t="shared" si="1"/>
        <v>1</v>
      </c>
      <c r="E5" s="164">
        <f t="shared" si="2"/>
        <v>1</v>
      </c>
      <c r="F5" s="164">
        <f t="shared" si="3"/>
        <v>1</v>
      </c>
      <c r="G5" s="164">
        <f t="shared" si="4"/>
        <v>1</v>
      </c>
      <c r="H5" s="164">
        <f t="shared" si="5"/>
        <v>1</v>
      </c>
      <c r="I5" s="165">
        <v>3</v>
      </c>
      <c r="J5" s="216"/>
      <c r="L5" s="164">
        <v>2</v>
      </c>
      <c r="M5" s="268" t="str">
        <f t="shared" si="6"/>
        <v>M3</v>
      </c>
      <c r="N5" s="268" t="str">
        <f t="shared" si="7"/>
        <v>M3</v>
      </c>
      <c r="O5" s="268" t="str">
        <f t="shared" si="8"/>
        <v>M3</v>
      </c>
      <c r="P5" s="268" t="str">
        <f t="shared" si="9"/>
        <v>M3</v>
      </c>
      <c r="Q5" s="268" t="str">
        <f t="shared" si="10"/>
        <v>M3</v>
      </c>
      <c r="R5" s="266"/>
      <c r="S5" s="82"/>
      <c r="T5" s="188">
        <f>IF('Regular Symbol'!T5="","",'Regular Symbol'!T5)</f>
        <v>3</v>
      </c>
      <c r="U5" s="188">
        <f>IF('Regular Symbol'!U5="","",'Regular Symbol'!U5)</f>
        <v>3</v>
      </c>
      <c r="V5" s="188">
        <f>IF('Regular Symbol'!V5="","",'Regular Symbol'!V5)</f>
        <v>3</v>
      </c>
      <c r="W5" s="188">
        <f>IF('Regular Symbol'!W5="","",'Regular Symbol'!W5)</f>
        <v>3</v>
      </c>
      <c r="X5" s="188">
        <f>IF('Regular Symbol'!X5="","",'Regular Symbol'!X5)</f>
        <v>3</v>
      </c>
      <c r="Y5" s="1"/>
      <c r="Z5" s="164"/>
      <c r="AA5" s="205" t="str">
        <f t="shared" si="11"/>
        <v>水牛</v>
      </c>
      <c r="AB5" s="205" t="str">
        <f t="shared" si="12"/>
        <v>水牛</v>
      </c>
      <c r="AC5" s="205" t="str">
        <f t="shared" si="13"/>
        <v>水牛</v>
      </c>
      <c r="AD5" s="205" t="str">
        <f t="shared" si="14"/>
        <v>水牛</v>
      </c>
      <c r="AE5" s="205" t="str">
        <f t="shared" si="15"/>
        <v>水牛</v>
      </c>
    </row>
    <row r="6" spans="1:33" ht="16.5" customHeight="1">
      <c r="A6" s="188">
        <f t="shared" si="0"/>
        <v>4</v>
      </c>
      <c r="B6" s="165" t="s">
        <v>269</v>
      </c>
      <c r="C6" s="273" t="s">
        <v>275</v>
      </c>
      <c r="D6" s="164">
        <f t="shared" si="1"/>
        <v>1</v>
      </c>
      <c r="E6" s="164">
        <f t="shared" si="2"/>
        <v>1</v>
      </c>
      <c r="F6" s="164">
        <f t="shared" si="3"/>
        <v>1</v>
      </c>
      <c r="G6" s="164">
        <f t="shared" si="4"/>
        <v>1</v>
      </c>
      <c r="H6" s="164">
        <f t="shared" si="5"/>
        <v>1</v>
      </c>
      <c r="I6" s="165">
        <v>4</v>
      </c>
      <c r="J6" s="216"/>
      <c r="L6" s="164">
        <v>3</v>
      </c>
      <c r="M6" s="268" t="str">
        <f t="shared" si="6"/>
        <v>M4</v>
      </c>
      <c r="N6" s="268" t="str">
        <f t="shared" si="7"/>
        <v>M4</v>
      </c>
      <c r="O6" s="268" t="str">
        <f t="shared" si="8"/>
        <v>M4</v>
      </c>
      <c r="P6" s="268" t="str">
        <f t="shared" si="9"/>
        <v>M4</v>
      </c>
      <c r="Q6" s="268" t="str">
        <f t="shared" si="10"/>
        <v>M4</v>
      </c>
      <c r="R6" s="266"/>
      <c r="S6" s="82"/>
      <c r="T6" s="188">
        <f>IF('Regular Symbol'!T6="","",'Regular Symbol'!T6)</f>
        <v>4</v>
      </c>
      <c r="U6" s="188">
        <f>IF('Regular Symbol'!U6="","",'Regular Symbol'!U6)</f>
        <v>4</v>
      </c>
      <c r="V6" s="188">
        <f>IF('Regular Symbol'!V6="","",'Regular Symbol'!V6)</f>
        <v>4</v>
      </c>
      <c r="W6" s="188">
        <f>IF('Regular Symbol'!W6="","",'Regular Symbol'!W6)</f>
        <v>4</v>
      </c>
      <c r="X6" s="188">
        <f>IF('Regular Symbol'!X6="","",'Regular Symbol'!X6)</f>
        <v>4</v>
      </c>
      <c r="Y6" s="1"/>
      <c r="Z6" s="164"/>
      <c r="AA6" s="205" t="str">
        <f t="shared" si="11"/>
        <v>犀牛</v>
      </c>
      <c r="AB6" s="205" t="str">
        <f t="shared" si="12"/>
        <v>犀牛</v>
      </c>
      <c r="AC6" s="205" t="str">
        <f t="shared" si="13"/>
        <v>犀牛</v>
      </c>
      <c r="AD6" s="205" t="str">
        <f t="shared" si="14"/>
        <v>犀牛</v>
      </c>
      <c r="AE6" s="205" t="str">
        <f t="shared" si="15"/>
        <v>犀牛</v>
      </c>
    </row>
    <row r="7" spans="1:33" ht="18">
      <c r="A7" s="188">
        <f t="shared" si="0"/>
        <v>5</v>
      </c>
      <c r="B7" s="165" t="s">
        <v>123</v>
      </c>
      <c r="C7" s="273" t="s">
        <v>276</v>
      </c>
      <c r="D7" s="164">
        <f t="shared" si="1"/>
        <v>1</v>
      </c>
      <c r="E7" s="164">
        <f t="shared" si="2"/>
        <v>1</v>
      </c>
      <c r="F7" s="164">
        <f t="shared" si="3"/>
        <v>1</v>
      </c>
      <c r="G7" s="164">
        <f t="shared" si="4"/>
        <v>1</v>
      </c>
      <c r="H7" s="164">
        <f t="shared" si="5"/>
        <v>1</v>
      </c>
      <c r="I7" s="165">
        <v>5</v>
      </c>
      <c r="J7" s="216"/>
      <c r="L7" s="164">
        <v>4</v>
      </c>
      <c r="M7" s="268" t="str">
        <f t="shared" si="6"/>
        <v>M5</v>
      </c>
      <c r="N7" s="268" t="str">
        <f t="shared" si="7"/>
        <v>M5</v>
      </c>
      <c r="O7" s="268" t="str">
        <f t="shared" si="8"/>
        <v>M5</v>
      </c>
      <c r="P7" s="268" t="str">
        <f t="shared" si="9"/>
        <v>M5</v>
      </c>
      <c r="Q7" s="268" t="str">
        <f t="shared" si="10"/>
        <v>M5</v>
      </c>
      <c r="R7" s="266"/>
      <c r="S7" s="82"/>
      <c r="T7" s="188">
        <f>IF('Regular Symbol'!T7="","",'Regular Symbol'!T7)</f>
        <v>5</v>
      </c>
      <c r="U7" s="188">
        <f>IF('Regular Symbol'!U7="","",'Regular Symbol'!U7)</f>
        <v>5</v>
      </c>
      <c r="V7" s="188">
        <f>IF('Regular Symbol'!V7="","",'Regular Symbol'!V7)</f>
        <v>5</v>
      </c>
      <c r="W7" s="188">
        <f>IF('Regular Symbol'!W7="","",'Regular Symbol'!W7)</f>
        <v>5</v>
      </c>
      <c r="X7" s="188">
        <f>IF('Regular Symbol'!X7="","",'Regular Symbol'!X7)</f>
        <v>5</v>
      </c>
      <c r="Y7" s="1"/>
      <c r="Z7" s="164"/>
      <c r="AA7" s="205" t="str">
        <f t="shared" si="11"/>
        <v>斑馬</v>
      </c>
      <c r="AB7" s="205" t="str">
        <f t="shared" si="12"/>
        <v>斑馬</v>
      </c>
      <c r="AC7" s="205" t="str">
        <f t="shared" si="13"/>
        <v>斑馬</v>
      </c>
      <c r="AD7" s="205" t="str">
        <f t="shared" si="14"/>
        <v>斑馬</v>
      </c>
      <c r="AE7" s="205" t="str">
        <f t="shared" si="15"/>
        <v>斑馬</v>
      </c>
    </row>
    <row r="8" spans="1:33" ht="18">
      <c r="A8" s="188">
        <f t="shared" si="0"/>
        <v>6</v>
      </c>
      <c r="B8" s="234" t="s">
        <v>67</v>
      </c>
      <c r="C8" s="274" t="s">
        <v>236</v>
      </c>
      <c r="D8" s="164">
        <f t="shared" si="1"/>
        <v>1</v>
      </c>
      <c r="E8" s="164">
        <f t="shared" si="2"/>
        <v>1</v>
      </c>
      <c r="F8" s="164">
        <f t="shared" si="3"/>
        <v>1</v>
      </c>
      <c r="G8" s="164">
        <f t="shared" si="4"/>
        <v>1</v>
      </c>
      <c r="H8" s="164">
        <f t="shared" si="5"/>
        <v>1</v>
      </c>
      <c r="I8" s="165">
        <v>6</v>
      </c>
      <c r="J8" s="216"/>
      <c r="L8" s="164">
        <v>5</v>
      </c>
      <c r="M8" s="268" t="str">
        <f t="shared" si="6"/>
        <v>A</v>
      </c>
      <c r="N8" s="268" t="str">
        <f t="shared" si="7"/>
        <v>A</v>
      </c>
      <c r="O8" s="268" t="str">
        <f t="shared" si="8"/>
        <v>A</v>
      </c>
      <c r="P8" s="268" t="str">
        <f t="shared" si="9"/>
        <v>A</v>
      </c>
      <c r="Q8" s="268" t="str">
        <f t="shared" si="10"/>
        <v>A</v>
      </c>
      <c r="R8" s="266"/>
      <c r="S8" s="82"/>
      <c r="T8" s="188">
        <f>IF('Regular Symbol'!T8="","",'Regular Symbol'!T8)</f>
        <v>6</v>
      </c>
      <c r="U8" s="188">
        <f>IF('Regular Symbol'!U8="","",'Regular Symbol'!U8)</f>
        <v>6</v>
      </c>
      <c r="V8" s="188">
        <f>IF('Regular Symbol'!V8="","",'Regular Symbol'!V8)</f>
        <v>6</v>
      </c>
      <c r="W8" s="188">
        <f>IF('Regular Symbol'!W8="","",'Regular Symbol'!W8)</f>
        <v>6</v>
      </c>
      <c r="X8" s="188">
        <f>IF('Regular Symbol'!X8="","",'Regular Symbol'!X8)</f>
        <v>6</v>
      </c>
      <c r="Y8" s="1"/>
      <c r="Z8" s="164"/>
      <c r="AA8" s="205" t="str">
        <f t="shared" si="11"/>
        <v>Ａ</v>
      </c>
      <c r="AB8" s="205" t="str">
        <f t="shared" si="12"/>
        <v>Ａ</v>
      </c>
      <c r="AC8" s="205" t="str">
        <f t="shared" si="13"/>
        <v>Ａ</v>
      </c>
      <c r="AD8" s="205" t="str">
        <f t="shared" si="14"/>
        <v>Ａ</v>
      </c>
      <c r="AE8" s="205" t="str">
        <f t="shared" si="15"/>
        <v>Ａ</v>
      </c>
    </row>
    <row r="9" spans="1:33" ht="18">
      <c r="A9" s="188">
        <f t="shared" si="0"/>
        <v>7</v>
      </c>
      <c r="B9" s="234" t="s">
        <v>162</v>
      </c>
      <c r="C9" s="274" t="s">
        <v>237</v>
      </c>
      <c r="D9" s="164">
        <f t="shared" si="1"/>
        <v>1</v>
      </c>
      <c r="E9" s="164">
        <f t="shared" si="2"/>
        <v>1</v>
      </c>
      <c r="F9" s="164">
        <f t="shared" si="3"/>
        <v>1</v>
      </c>
      <c r="G9" s="164">
        <f t="shared" si="4"/>
        <v>1</v>
      </c>
      <c r="H9" s="164">
        <f t="shared" si="5"/>
        <v>1</v>
      </c>
      <c r="I9" s="165">
        <v>7</v>
      </c>
      <c r="J9" s="216"/>
      <c r="L9" s="164">
        <v>6</v>
      </c>
      <c r="M9" s="268" t="str">
        <f t="shared" si="6"/>
        <v>K</v>
      </c>
      <c r="N9" s="268" t="str">
        <f t="shared" si="7"/>
        <v>K</v>
      </c>
      <c r="O9" s="268" t="str">
        <f t="shared" si="8"/>
        <v>K</v>
      </c>
      <c r="P9" s="268" t="str">
        <f t="shared" si="9"/>
        <v>K</v>
      </c>
      <c r="Q9" s="268" t="str">
        <f t="shared" si="10"/>
        <v>K</v>
      </c>
      <c r="R9" s="266"/>
      <c r="S9" s="82"/>
      <c r="T9" s="188">
        <f>IF('Regular Symbol'!T9="","",'Regular Symbol'!T9)</f>
        <v>7</v>
      </c>
      <c r="U9" s="188">
        <f>IF('Regular Symbol'!U9="","",'Regular Symbol'!U9)</f>
        <v>7</v>
      </c>
      <c r="V9" s="188">
        <f>IF('Regular Symbol'!V9="","",'Regular Symbol'!V9)</f>
        <v>7</v>
      </c>
      <c r="W9" s="188">
        <f>IF('Regular Symbol'!W9="","",'Regular Symbol'!W9)</f>
        <v>7</v>
      </c>
      <c r="X9" s="188">
        <f>IF('Regular Symbol'!X9="","",'Regular Symbol'!X9)</f>
        <v>7</v>
      </c>
      <c r="Y9" s="1"/>
      <c r="Z9" s="164"/>
      <c r="AA9" s="205" t="str">
        <f t="shared" si="11"/>
        <v>Ｋ</v>
      </c>
      <c r="AB9" s="205" t="str">
        <f t="shared" si="12"/>
        <v>Ｋ</v>
      </c>
      <c r="AC9" s="205" t="str">
        <f t="shared" si="13"/>
        <v>Ｋ</v>
      </c>
      <c r="AD9" s="205" t="str">
        <f t="shared" si="14"/>
        <v>Ｋ</v>
      </c>
      <c r="AE9" s="205" t="str">
        <f t="shared" si="15"/>
        <v>Ｋ</v>
      </c>
    </row>
    <row r="10" spans="1:33" ht="18">
      <c r="A10" s="188">
        <f t="shared" si="0"/>
        <v>8</v>
      </c>
      <c r="B10" s="234" t="s">
        <v>163</v>
      </c>
      <c r="C10" s="274" t="s">
        <v>238</v>
      </c>
      <c r="D10" s="164">
        <f t="shared" si="1"/>
        <v>1</v>
      </c>
      <c r="E10" s="164">
        <f t="shared" si="2"/>
        <v>1</v>
      </c>
      <c r="F10" s="164">
        <f t="shared" si="3"/>
        <v>1</v>
      </c>
      <c r="G10" s="164">
        <f t="shared" si="4"/>
        <v>1</v>
      </c>
      <c r="H10" s="164">
        <f t="shared" si="5"/>
        <v>1</v>
      </c>
      <c r="I10" s="165">
        <v>8</v>
      </c>
      <c r="J10" s="216"/>
      <c r="L10" s="164">
        <v>7</v>
      </c>
      <c r="M10" s="268" t="str">
        <f t="shared" si="6"/>
        <v>Q</v>
      </c>
      <c r="N10" s="268" t="str">
        <f t="shared" si="7"/>
        <v>Q</v>
      </c>
      <c r="O10" s="268" t="str">
        <f t="shared" si="8"/>
        <v>Q</v>
      </c>
      <c r="P10" s="268" t="str">
        <f t="shared" si="9"/>
        <v>Q</v>
      </c>
      <c r="Q10" s="268" t="str">
        <f t="shared" si="10"/>
        <v>Q</v>
      </c>
      <c r="R10" s="266"/>
      <c r="S10" s="82"/>
      <c r="T10" s="188">
        <f>IF('Regular Symbol'!T10="","",'Regular Symbol'!T10)</f>
        <v>8</v>
      </c>
      <c r="U10" s="188">
        <f>IF('Regular Symbol'!U10="","",'Regular Symbol'!U10)</f>
        <v>8</v>
      </c>
      <c r="V10" s="188">
        <f>IF('Regular Symbol'!V10="","",'Regular Symbol'!V10)</f>
        <v>8</v>
      </c>
      <c r="W10" s="188">
        <f>IF('Regular Symbol'!W10="","",'Regular Symbol'!W10)</f>
        <v>8</v>
      </c>
      <c r="X10" s="188">
        <f>IF('Regular Symbol'!X10="","",'Regular Symbol'!X10)</f>
        <v>8</v>
      </c>
      <c r="Y10" s="1"/>
      <c r="Z10" s="164"/>
      <c r="AA10" s="205" t="str">
        <f t="shared" si="11"/>
        <v>Ｑ</v>
      </c>
      <c r="AB10" s="205" t="str">
        <f t="shared" si="12"/>
        <v>Ｑ</v>
      </c>
      <c r="AC10" s="205" t="str">
        <f t="shared" si="13"/>
        <v>Ｑ</v>
      </c>
      <c r="AD10" s="205" t="str">
        <f t="shared" si="14"/>
        <v>Ｑ</v>
      </c>
      <c r="AE10" s="205" t="str">
        <f t="shared" si="15"/>
        <v>Ｑ</v>
      </c>
    </row>
    <row r="11" spans="1:33" ht="18">
      <c r="A11" s="188">
        <f t="shared" si="0"/>
        <v>9</v>
      </c>
      <c r="B11" s="234" t="s">
        <v>164</v>
      </c>
      <c r="C11" s="274" t="s">
        <v>239</v>
      </c>
      <c r="D11" s="164">
        <f t="shared" si="1"/>
        <v>1</v>
      </c>
      <c r="E11" s="164">
        <f t="shared" si="2"/>
        <v>1</v>
      </c>
      <c r="F11" s="164">
        <f t="shared" si="3"/>
        <v>1</v>
      </c>
      <c r="G11" s="164">
        <f t="shared" si="4"/>
        <v>1</v>
      </c>
      <c r="H11" s="164">
        <f t="shared" si="5"/>
        <v>1</v>
      </c>
      <c r="I11" s="165">
        <v>9</v>
      </c>
      <c r="J11" s="216"/>
      <c r="L11" s="164">
        <v>8</v>
      </c>
      <c r="M11" s="268" t="str">
        <f t="shared" si="6"/>
        <v>J</v>
      </c>
      <c r="N11" s="268" t="str">
        <f t="shared" si="7"/>
        <v>J</v>
      </c>
      <c r="O11" s="268" t="str">
        <f t="shared" si="8"/>
        <v>J</v>
      </c>
      <c r="P11" s="268" t="str">
        <f t="shared" si="9"/>
        <v>J</v>
      </c>
      <c r="Q11" s="268" t="str">
        <f t="shared" si="10"/>
        <v>J</v>
      </c>
      <c r="R11" s="266"/>
      <c r="S11" s="82"/>
      <c r="T11" s="188">
        <f>IF('Regular Symbol'!T11="","",'Regular Symbol'!T11)</f>
        <v>9</v>
      </c>
      <c r="U11" s="188">
        <f>IF('Regular Symbol'!U11="","",'Regular Symbol'!U11)</f>
        <v>9</v>
      </c>
      <c r="V11" s="188">
        <f>IF('Regular Symbol'!V11="","",'Regular Symbol'!V11)</f>
        <v>9</v>
      </c>
      <c r="W11" s="188">
        <f>IF('Regular Symbol'!W11="","",'Regular Symbol'!W11)</f>
        <v>9</v>
      </c>
      <c r="X11" s="188">
        <f>IF('Regular Symbol'!X11="","",'Regular Symbol'!X11)</f>
        <v>9</v>
      </c>
      <c r="Y11" s="1"/>
      <c r="Z11" s="164"/>
      <c r="AA11" s="205" t="str">
        <f t="shared" si="11"/>
        <v>Ｊ</v>
      </c>
      <c r="AB11" s="205" t="str">
        <f t="shared" si="12"/>
        <v>Ｊ</v>
      </c>
      <c r="AC11" s="205" t="str">
        <f t="shared" si="13"/>
        <v>Ｊ</v>
      </c>
      <c r="AD11" s="205" t="str">
        <f t="shared" si="14"/>
        <v>Ｊ</v>
      </c>
      <c r="AE11" s="205" t="str">
        <f t="shared" si="15"/>
        <v>Ｊ</v>
      </c>
    </row>
    <row r="12" spans="1:33" ht="18">
      <c r="A12" s="188">
        <f t="shared" si="0"/>
        <v>10</v>
      </c>
      <c r="B12" s="234" t="s">
        <v>160</v>
      </c>
      <c r="C12" s="274">
        <v>10</v>
      </c>
      <c r="D12" s="164">
        <f t="shared" si="1"/>
        <v>1</v>
      </c>
      <c r="E12" s="164">
        <f t="shared" si="2"/>
        <v>1</v>
      </c>
      <c r="F12" s="164">
        <f t="shared" si="3"/>
        <v>1</v>
      </c>
      <c r="G12" s="164">
        <f t="shared" si="4"/>
        <v>1</v>
      </c>
      <c r="H12" s="164">
        <f t="shared" si="5"/>
        <v>1</v>
      </c>
      <c r="I12" s="165">
        <v>10</v>
      </c>
      <c r="J12" s="216"/>
      <c r="L12" s="164">
        <v>9</v>
      </c>
      <c r="M12" s="268" t="str">
        <f t="shared" si="6"/>
        <v>TE</v>
      </c>
      <c r="N12" s="268" t="str">
        <f t="shared" si="7"/>
        <v>TE</v>
      </c>
      <c r="O12" s="268" t="str">
        <f t="shared" si="8"/>
        <v>TE</v>
      </c>
      <c r="P12" s="268" t="str">
        <f t="shared" si="9"/>
        <v>TE</v>
      </c>
      <c r="Q12" s="268" t="str">
        <f t="shared" si="10"/>
        <v>TE</v>
      </c>
      <c r="R12" s="266"/>
      <c r="S12" s="82"/>
      <c r="T12" s="188">
        <f>IF('Regular Symbol'!T12="","",'Regular Symbol'!T12)</f>
        <v>10</v>
      </c>
      <c r="U12" s="188">
        <f>IF('Regular Symbol'!U12="","",'Regular Symbol'!U12)</f>
        <v>10</v>
      </c>
      <c r="V12" s="188">
        <f>IF('Regular Symbol'!V12="","",'Regular Symbol'!V12)</f>
        <v>10</v>
      </c>
      <c r="W12" s="188">
        <f>IF('Regular Symbol'!W12="","",'Regular Symbol'!W12)</f>
        <v>10</v>
      </c>
      <c r="X12" s="188">
        <f>IF('Regular Symbol'!X12="","",'Regular Symbol'!X12)</f>
        <v>10</v>
      </c>
      <c r="Y12" s="1"/>
      <c r="Z12" s="164"/>
      <c r="AA12" s="205">
        <f t="shared" si="11"/>
        <v>10</v>
      </c>
      <c r="AB12" s="205">
        <f t="shared" si="12"/>
        <v>10</v>
      </c>
      <c r="AC12" s="205">
        <f t="shared" si="13"/>
        <v>10</v>
      </c>
      <c r="AD12" s="205">
        <f t="shared" si="14"/>
        <v>10</v>
      </c>
      <c r="AE12" s="205">
        <f t="shared" si="15"/>
        <v>10</v>
      </c>
    </row>
    <row r="13" spans="1:33" ht="18">
      <c r="A13" s="188">
        <f t="shared" si="0"/>
        <v>11</v>
      </c>
      <c r="B13" s="164" t="s">
        <v>120</v>
      </c>
      <c r="C13" s="275" t="s">
        <v>270</v>
      </c>
      <c r="D13" s="164">
        <f t="shared" si="1"/>
        <v>0</v>
      </c>
      <c r="E13" s="164">
        <f t="shared" si="2"/>
        <v>0</v>
      </c>
      <c r="F13" s="164">
        <f t="shared" si="3"/>
        <v>0</v>
      </c>
      <c r="G13" s="164">
        <f t="shared" si="4"/>
        <v>0</v>
      </c>
      <c r="H13" s="164">
        <f t="shared" si="5"/>
        <v>0</v>
      </c>
      <c r="I13" s="165">
        <v>11</v>
      </c>
      <c r="J13" s="216"/>
      <c r="L13" s="164">
        <v>10</v>
      </c>
      <c r="M13" s="268" t="str">
        <f t="shared" si="6"/>
        <v>WW</v>
      </c>
      <c r="N13" s="268" t="str">
        <f t="shared" si="7"/>
        <v>WW</v>
      </c>
      <c r="O13" s="268" t="str">
        <f t="shared" si="8"/>
        <v>WW</v>
      </c>
      <c r="P13" s="268" t="str">
        <f t="shared" si="9"/>
        <v>WW</v>
      </c>
      <c r="Q13" s="268" t="str">
        <f t="shared" si="10"/>
        <v>WW</v>
      </c>
      <c r="R13" s="266"/>
      <c r="S13" s="82"/>
      <c r="T13" s="188">
        <f>IF('Regular Symbol'!T13="","",'Regular Symbol'!T13)</f>
        <v>12</v>
      </c>
      <c r="U13" s="188">
        <f>IF('Regular Symbol'!U13="","",'Regular Symbol'!U13)</f>
        <v>12</v>
      </c>
      <c r="V13" s="188">
        <f>IF('Regular Symbol'!V13="","",'Regular Symbol'!V13)</f>
        <v>12</v>
      </c>
      <c r="W13" s="188">
        <f>IF('Regular Symbol'!W13="","",'Regular Symbol'!W13)</f>
        <v>12</v>
      </c>
      <c r="X13" s="188">
        <f>IF('Regular Symbol'!X13="","",'Regular Symbol'!X13)</f>
        <v>12</v>
      </c>
      <c r="Y13" s="1"/>
      <c r="Z13" s="164"/>
      <c r="AA13" s="205" t="str">
        <f t="shared" si="11"/>
        <v>Wild</v>
      </c>
      <c r="AB13" s="205" t="str">
        <f t="shared" si="12"/>
        <v>Wild</v>
      </c>
      <c r="AC13" s="205" t="str">
        <f t="shared" si="13"/>
        <v>Wild</v>
      </c>
      <c r="AD13" s="205" t="str">
        <f t="shared" si="14"/>
        <v>Wild</v>
      </c>
      <c r="AE13" s="205" t="str">
        <f t="shared" si="15"/>
        <v>Wild</v>
      </c>
    </row>
    <row r="14" spans="1:33" ht="18">
      <c r="A14" s="188">
        <f t="shared" si="0"/>
        <v>12</v>
      </c>
      <c r="B14" s="164" t="s">
        <v>119</v>
      </c>
      <c r="C14" s="275" t="s">
        <v>268</v>
      </c>
      <c r="D14" s="164">
        <f t="shared" si="1"/>
        <v>1</v>
      </c>
      <c r="E14" s="164">
        <f t="shared" si="2"/>
        <v>1</v>
      </c>
      <c r="F14" s="164">
        <f t="shared" si="3"/>
        <v>1</v>
      </c>
      <c r="G14" s="164">
        <f t="shared" si="4"/>
        <v>1</v>
      </c>
      <c r="H14" s="164">
        <f t="shared" si="5"/>
        <v>1</v>
      </c>
      <c r="I14" s="165">
        <v>12</v>
      </c>
      <c r="J14" s="216"/>
      <c r="L14" s="164">
        <v>11</v>
      </c>
      <c r="M14" s="268" t="str">
        <f t="shared" si="6"/>
        <v/>
      </c>
      <c r="N14" s="268" t="str">
        <f t="shared" si="7"/>
        <v/>
      </c>
      <c r="O14" s="268" t="str">
        <f t="shared" si="8"/>
        <v/>
      </c>
      <c r="P14" s="268" t="str">
        <f t="shared" si="9"/>
        <v/>
      </c>
      <c r="Q14" s="268" t="str">
        <f t="shared" si="10"/>
        <v/>
      </c>
      <c r="R14" s="266"/>
      <c r="S14" s="82"/>
      <c r="T14" s="188" t="str">
        <f>IF('Regular Symbol'!T14="","",'Regular Symbol'!T14)</f>
        <v/>
      </c>
      <c r="U14" s="188" t="str">
        <f>IF('Regular Symbol'!U14="","",'Regular Symbol'!U14)</f>
        <v/>
      </c>
      <c r="V14" s="188" t="str">
        <f>IF('Regular Symbol'!V14="","",'Regular Symbol'!V14)</f>
        <v/>
      </c>
      <c r="W14" s="188" t="str">
        <f>IF('Regular Symbol'!W14="","",'Regular Symbol'!W14)</f>
        <v/>
      </c>
      <c r="X14" s="188" t="str">
        <f>IF('Regular Symbol'!X14="","",'Regular Symbol'!X14)</f>
        <v/>
      </c>
      <c r="Y14" s="1"/>
      <c r="Z14" s="164"/>
      <c r="AA14" s="205" t="str">
        <f t="shared" si="11"/>
        <v/>
      </c>
      <c r="AB14" s="205" t="str">
        <f t="shared" si="12"/>
        <v/>
      </c>
      <c r="AC14" s="205" t="str">
        <f t="shared" si="13"/>
        <v/>
      </c>
      <c r="AD14" s="205" t="str">
        <f t="shared" si="14"/>
        <v/>
      </c>
      <c r="AE14" s="205" t="str">
        <f t="shared" si="15"/>
        <v/>
      </c>
    </row>
    <row r="15" spans="1:33" ht="18">
      <c r="B15" s="164"/>
      <c r="C15" s="275"/>
      <c r="D15" s="164"/>
      <c r="E15" s="164"/>
      <c r="F15" s="164"/>
      <c r="G15" s="164"/>
      <c r="H15" s="164"/>
      <c r="I15" s="285"/>
      <c r="J15" s="5"/>
      <c r="K15" s="1"/>
      <c r="L15" s="164">
        <v>12</v>
      </c>
      <c r="M15" s="268" t="str">
        <f t="shared" si="6"/>
        <v/>
      </c>
      <c r="N15" s="268" t="str">
        <f t="shared" si="7"/>
        <v/>
      </c>
      <c r="O15" s="268" t="str">
        <f t="shared" si="8"/>
        <v/>
      </c>
      <c r="P15" s="268" t="str">
        <f t="shared" si="9"/>
        <v/>
      </c>
      <c r="Q15" s="268" t="str">
        <f t="shared" si="10"/>
        <v/>
      </c>
      <c r="R15" s="266"/>
      <c r="S15" s="82"/>
      <c r="T15" s="188" t="str">
        <f>IF('Regular Symbol'!T15="","",'Regular Symbol'!T15)</f>
        <v/>
      </c>
      <c r="U15" s="188" t="str">
        <f>IF('Regular Symbol'!U15="","",'Regular Symbol'!U15)</f>
        <v/>
      </c>
      <c r="V15" s="188" t="str">
        <f>IF('Regular Symbol'!V15="","",'Regular Symbol'!V15)</f>
        <v/>
      </c>
      <c r="W15" s="188" t="str">
        <f>IF('Regular Symbol'!W15="","",'Regular Symbol'!W15)</f>
        <v/>
      </c>
      <c r="X15" s="188" t="str">
        <f>IF('Regular Symbol'!X15="","",'Regular Symbol'!X15)</f>
        <v/>
      </c>
      <c r="Y15" s="1"/>
      <c r="Z15" s="164"/>
      <c r="AA15" s="205" t="str">
        <f t="shared" si="11"/>
        <v/>
      </c>
      <c r="AB15" s="205" t="str">
        <f t="shared" si="12"/>
        <v/>
      </c>
      <c r="AC15" s="205" t="str">
        <f t="shared" si="13"/>
        <v/>
      </c>
      <c r="AD15" s="205" t="str">
        <f t="shared" si="14"/>
        <v/>
      </c>
      <c r="AE15" s="205" t="str">
        <f t="shared" si="15"/>
        <v/>
      </c>
    </row>
    <row r="16" spans="1:33" ht="18">
      <c r="B16" s="234" t="s">
        <v>15</v>
      </c>
      <c r="C16" s="3"/>
      <c r="D16" s="87">
        <f>SUM(D3:D15)</f>
        <v>11</v>
      </c>
      <c r="E16" s="87">
        <f>SUM(E3:E15)</f>
        <v>11</v>
      </c>
      <c r="F16" s="87">
        <f>SUM(F3:F15)</f>
        <v>11</v>
      </c>
      <c r="G16" s="87">
        <f>SUM(G3:G15)</f>
        <v>11</v>
      </c>
      <c r="H16" s="87">
        <f>SUM(H3:H15)</f>
        <v>11</v>
      </c>
      <c r="L16" s="164">
        <v>13</v>
      </c>
      <c r="M16" s="268" t="str">
        <f t="shared" si="6"/>
        <v/>
      </c>
      <c r="N16" s="268" t="str">
        <f t="shared" si="7"/>
        <v/>
      </c>
      <c r="O16" s="268" t="str">
        <f t="shared" si="8"/>
        <v/>
      </c>
      <c r="P16" s="268" t="str">
        <f t="shared" si="9"/>
        <v/>
      </c>
      <c r="Q16" s="268" t="str">
        <f t="shared" si="10"/>
        <v/>
      </c>
      <c r="R16" s="266"/>
      <c r="S16" s="82"/>
      <c r="T16" s="188" t="str">
        <f>IF('Regular Symbol'!T16="","",'Regular Symbol'!T16)</f>
        <v/>
      </c>
      <c r="U16" s="188" t="str">
        <f>IF('Regular Symbol'!U16="","",'Regular Symbol'!U16)</f>
        <v/>
      </c>
      <c r="V16" s="188" t="str">
        <f>IF('Regular Symbol'!V16="","",'Regular Symbol'!V16)</f>
        <v/>
      </c>
      <c r="W16" s="188" t="str">
        <f>IF('Regular Symbol'!W16="","",'Regular Symbol'!W16)</f>
        <v/>
      </c>
      <c r="X16" s="188" t="str">
        <f>IF('Regular Symbol'!X16="","",'Regular Symbol'!X16)</f>
        <v/>
      </c>
      <c r="Y16" s="1"/>
      <c r="Z16" s="164"/>
      <c r="AA16" s="205" t="str">
        <f t="shared" si="11"/>
        <v/>
      </c>
      <c r="AB16" s="205" t="str">
        <f t="shared" si="12"/>
        <v/>
      </c>
      <c r="AC16" s="205" t="str">
        <f t="shared" si="13"/>
        <v/>
      </c>
      <c r="AD16" s="205" t="str">
        <f t="shared" si="14"/>
        <v/>
      </c>
      <c r="AE16" s="205" t="str">
        <f t="shared" si="15"/>
        <v/>
      </c>
    </row>
    <row r="17" spans="2:31" ht="18">
      <c r="L17" s="164">
        <v>14</v>
      </c>
      <c r="M17" s="268" t="str">
        <f t="shared" si="6"/>
        <v/>
      </c>
      <c r="N17" s="268" t="str">
        <f t="shared" si="7"/>
        <v/>
      </c>
      <c r="O17" s="268" t="str">
        <f t="shared" si="8"/>
        <v/>
      </c>
      <c r="P17" s="268" t="str">
        <f t="shared" si="9"/>
        <v/>
      </c>
      <c r="Q17" s="268" t="str">
        <f t="shared" si="10"/>
        <v/>
      </c>
      <c r="R17" s="266"/>
      <c r="S17" s="82"/>
      <c r="T17" s="188" t="str">
        <f>IF('Regular Symbol'!T17="","",'Regular Symbol'!T17)</f>
        <v/>
      </c>
      <c r="U17" s="188" t="str">
        <f>IF('Regular Symbol'!U17="","",'Regular Symbol'!U17)</f>
        <v/>
      </c>
      <c r="V17" s="188" t="str">
        <f>IF('Regular Symbol'!V17="","",'Regular Symbol'!V17)</f>
        <v/>
      </c>
      <c r="W17" s="188" t="str">
        <f>IF('Regular Symbol'!W17="","",'Regular Symbol'!W17)</f>
        <v/>
      </c>
      <c r="X17" s="188" t="str">
        <f>IF('Regular Symbol'!X17="","",'Regular Symbol'!X17)</f>
        <v/>
      </c>
      <c r="Y17" s="1"/>
      <c r="Z17" s="164"/>
      <c r="AA17" s="205" t="str">
        <f t="shared" si="11"/>
        <v/>
      </c>
      <c r="AB17" s="205" t="str">
        <f t="shared" si="12"/>
        <v/>
      </c>
      <c r="AC17" s="205" t="str">
        <f t="shared" si="13"/>
        <v/>
      </c>
      <c r="AD17" s="205" t="str">
        <f t="shared" si="14"/>
        <v/>
      </c>
      <c r="AE17" s="205" t="str">
        <f t="shared" si="15"/>
        <v/>
      </c>
    </row>
    <row r="18" spans="2:31" ht="18">
      <c r="B18" s="30" t="s">
        <v>17</v>
      </c>
      <c r="C18" s="31"/>
      <c r="D18" s="31"/>
      <c r="E18" s="31"/>
      <c r="F18" s="31"/>
      <c r="G18" s="31"/>
      <c r="H18" s="31"/>
      <c r="L18" s="164">
        <v>15</v>
      </c>
      <c r="M18" s="268" t="str">
        <f t="shared" si="6"/>
        <v/>
      </c>
      <c r="N18" s="268" t="str">
        <f t="shared" si="7"/>
        <v/>
      </c>
      <c r="O18" s="268" t="str">
        <f t="shared" si="8"/>
        <v/>
      </c>
      <c r="P18" s="268" t="str">
        <f t="shared" si="9"/>
        <v/>
      </c>
      <c r="Q18" s="268" t="str">
        <f t="shared" si="10"/>
        <v/>
      </c>
      <c r="R18" s="266"/>
      <c r="S18" s="82"/>
      <c r="T18" s="188" t="str">
        <f>IF('Regular Symbol'!T18="","",'Regular Symbol'!T18)</f>
        <v/>
      </c>
      <c r="U18" s="188" t="str">
        <f>IF('Regular Symbol'!U18="","",'Regular Symbol'!U18)</f>
        <v/>
      </c>
      <c r="V18" s="188" t="str">
        <f>IF('Regular Symbol'!V18="","",'Regular Symbol'!V18)</f>
        <v/>
      </c>
      <c r="W18" s="188" t="str">
        <f>IF('Regular Symbol'!W18="","",'Regular Symbol'!W18)</f>
        <v/>
      </c>
      <c r="X18" s="188" t="str">
        <f>IF('Regular Symbol'!X18="","",'Regular Symbol'!X18)</f>
        <v/>
      </c>
      <c r="Y18" s="1"/>
      <c r="Z18" s="164"/>
      <c r="AA18" s="205" t="str">
        <f t="shared" si="11"/>
        <v/>
      </c>
      <c r="AB18" s="205" t="str">
        <f t="shared" si="12"/>
        <v/>
      </c>
      <c r="AC18" s="205" t="str">
        <f t="shared" si="13"/>
        <v/>
      </c>
      <c r="AD18" s="205" t="str">
        <f t="shared" si="14"/>
        <v/>
      </c>
      <c r="AE18" s="205" t="str">
        <f t="shared" si="15"/>
        <v/>
      </c>
    </row>
    <row r="19" spans="2:31" ht="16" customHeight="1">
      <c r="B19" s="33" t="s">
        <v>18</v>
      </c>
      <c r="C19" s="33" t="s">
        <v>19</v>
      </c>
      <c r="D19" s="34">
        <v>1</v>
      </c>
      <c r="E19" s="34">
        <v>2</v>
      </c>
      <c r="F19" s="34">
        <v>3</v>
      </c>
      <c r="G19" s="34">
        <v>4</v>
      </c>
      <c r="H19" s="34">
        <v>5</v>
      </c>
      <c r="I19" s="214"/>
      <c r="L19" s="164">
        <v>16</v>
      </c>
      <c r="M19" s="268" t="str">
        <f t="shared" si="6"/>
        <v/>
      </c>
      <c r="N19" s="268" t="str">
        <f t="shared" si="7"/>
        <v/>
      </c>
      <c r="O19" s="268" t="str">
        <f t="shared" si="8"/>
        <v/>
      </c>
      <c r="P19" s="268" t="str">
        <f t="shared" si="9"/>
        <v/>
      </c>
      <c r="Q19" s="268" t="str">
        <f t="shared" si="10"/>
        <v/>
      </c>
      <c r="R19" s="266"/>
      <c r="S19" s="82"/>
      <c r="T19" s="188" t="str">
        <f>IF('Regular Symbol'!T19="","",'Regular Symbol'!T19)</f>
        <v/>
      </c>
      <c r="U19" s="188" t="str">
        <f>IF('Regular Symbol'!U19="","",'Regular Symbol'!U19)</f>
        <v/>
      </c>
      <c r="V19" s="188" t="str">
        <f>IF('Regular Symbol'!V19="","",'Regular Symbol'!V19)</f>
        <v/>
      </c>
      <c r="W19" s="188" t="str">
        <f>IF('Regular Symbol'!W19="","",'Regular Symbol'!W19)</f>
        <v/>
      </c>
      <c r="X19" s="188" t="str">
        <f>IF('Regular Symbol'!X19="","",'Regular Symbol'!X19)</f>
        <v/>
      </c>
      <c r="Y19" s="1"/>
      <c r="Z19" s="164"/>
      <c r="AA19" s="205" t="str">
        <f t="shared" si="11"/>
        <v/>
      </c>
      <c r="AB19" s="205" t="str">
        <f t="shared" si="12"/>
        <v/>
      </c>
      <c r="AC19" s="205" t="str">
        <f t="shared" si="13"/>
        <v/>
      </c>
      <c r="AD19" s="205" t="str">
        <f t="shared" si="14"/>
        <v/>
      </c>
      <c r="AE19" s="205" t="str">
        <f t="shared" si="15"/>
        <v/>
      </c>
    </row>
    <row r="20" spans="2:31" ht="17.25" customHeight="1">
      <c r="B20" s="165" t="s">
        <v>125</v>
      </c>
      <c r="C20" s="164" t="s">
        <v>227</v>
      </c>
      <c r="D20" s="7">
        <f t="shared" ref="D20:H29" si="16">VLOOKUP($B20,$B$3:$H$16,D$19+2,FALSE)+VLOOKUP($C20,$B$3:$H$16,D$19+2,FALSE)</f>
        <v>2</v>
      </c>
      <c r="E20" s="7">
        <f t="shared" si="16"/>
        <v>2</v>
      </c>
      <c r="F20" s="7">
        <f t="shared" si="16"/>
        <v>2</v>
      </c>
      <c r="G20" s="7">
        <f t="shared" si="16"/>
        <v>2</v>
      </c>
      <c r="H20" s="7">
        <f t="shared" si="16"/>
        <v>2</v>
      </c>
      <c r="J20" s="32"/>
      <c r="L20" s="164">
        <v>17</v>
      </c>
      <c r="M20" s="268" t="str">
        <f t="shared" si="6"/>
        <v/>
      </c>
      <c r="N20" s="268" t="str">
        <f t="shared" si="7"/>
        <v/>
      </c>
      <c r="O20" s="268" t="str">
        <f t="shared" si="8"/>
        <v/>
      </c>
      <c r="P20" s="268" t="str">
        <f t="shared" si="9"/>
        <v/>
      </c>
      <c r="Q20" s="268" t="str">
        <f t="shared" si="10"/>
        <v/>
      </c>
      <c r="R20" s="266"/>
      <c r="S20" s="82"/>
      <c r="T20" s="188" t="str">
        <f>IF('Regular Symbol'!T20="","",'Regular Symbol'!T20)</f>
        <v/>
      </c>
      <c r="U20" s="188" t="str">
        <f>IF('Regular Symbol'!U20="","",'Regular Symbol'!U20)</f>
        <v/>
      </c>
      <c r="V20" s="188" t="str">
        <f>IF('Regular Symbol'!V20="","",'Regular Symbol'!V20)</f>
        <v/>
      </c>
      <c r="W20" s="188" t="str">
        <f>IF('Regular Symbol'!W20="","",'Regular Symbol'!W20)</f>
        <v/>
      </c>
      <c r="X20" s="188" t="str">
        <f>IF('Regular Symbol'!X20="","",'Regular Symbol'!X20)</f>
        <v/>
      </c>
      <c r="Y20" s="1"/>
      <c r="Z20" s="164"/>
      <c r="AA20" s="205" t="str">
        <f t="shared" si="11"/>
        <v/>
      </c>
      <c r="AB20" s="205" t="str">
        <f t="shared" si="12"/>
        <v/>
      </c>
      <c r="AC20" s="205" t="str">
        <f t="shared" si="13"/>
        <v/>
      </c>
      <c r="AD20" s="205" t="str">
        <f t="shared" si="14"/>
        <v/>
      </c>
      <c r="AE20" s="205" t="str">
        <f t="shared" si="15"/>
        <v/>
      </c>
    </row>
    <row r="21" spans="2:31" ht="15" customHeight="1">
      <c r="B21" s="165" t="s">
        <v>126</v>
      </c>
      <c r="C21" s="164" t="s">
        <v>227</v>
      </c>
      <c r="D21" s="7">
        <f t="shared" si="16"/>
        <v>2</v>
      </c>
      <c r="E21" s="7">
        <f t="shared" si="16"/>
        <v>2</v>
      </c>
      <c r="F21" s="7">
        <f t="shared" si="16"/>
        <v>2</v>
      </c>
      <c r="G21" s="7">
        <f t="shared" si="16"/>
        <v>2</v>
      </c>
      <c r="H21" s="7">
        <f t="shared" si="16"/>
        <v>2</v>
      </c>
      <c r="L21" s="164">
        <v>18</v>
      </c>
      <c r="M21" s="268" t="str">
        <f t="shared" si="6"/>
        <v/>
      </c>
      <c r="N21" s="268" t="str">
        <f t="shared" si="7"/>
        <v/>
      </c>
      <c r="O21" s="268" t="str">
        <f t="shared" si="8"/>
        <v/>
      </c>
      <c r="P21" s="268" t="str">
        <f t="shared" si="9"/>
        <v/>
      </c>
      <c r="Q21" s="268" t="str">
        <f t="shared" si="10"/>
        <v/>
      </c>
      <c r="R21" s="266"/>
      <c r="S21" s="82"/>
      <c r="T21" s="188" t="str">
        <f>IF('Regular Symbol'!T21="","",'Regular Symbol'!T21)</f>
        <v/>
      </c>
      <c r="U21" s="188" t="str">
        <f>IF('Regular Symbol'!U21="","",'Regular Symbol'!U21)</f>
        <v/>
      </c>
      <c r="V21" s="188" t="str">
        <f>IF('Regular Symbol'!V21="","",'Regular Symbol'!V21)</f>
        <v/>
      </c>
      <c r="W21" s="188" t="str">
        <f>IF('Regular Symbol'!W21="","",'Regular Symbol'!W21)</f>
        <v/>
      </c>
      <c r="X21" s="188" t="str">
        <f>IF('Regular Symbol'!X21="","",'Regular Symbol'!X21)</f>
        <v/>
      </c>
      <c r="Y21" s="1"/>
      <c r="Z21" s="164"/>
      <c r="AA21" s="205" t="str">
        <f t="shared" si="11"/>
        <v/>
      </c>
      <c r="AB21" s="205" t="str">
        <f t="shared" si="12"/>
        <v/>
      </c>
      <c r="AC21" s="205" t="str">
        <f t="shared" si="13"/>
        <v/>
      </c>
      <c r="AD21" s="205" t="str">
        <f t="shared" si="14"/>
        <v/>
      </c>
      <c r="AE21" s="205" t="str">
        <f t="shared" si="15"/>
        <v/>
      </c>
    </row>
    <row r="22" spans="2:31" ht="16" customHeight="1">
      <c r="B22" s="165" t="s">
        <v>127</v>
      </c>
      <c r="C22" s="164" t="s">
        <v>227</v>
      </c>
      <c r="D22" s="7">
        <f t="shared" si="16"/>
        <v>2</v>
      </c>
      <c r="E22" s="7">
        <f t="shared" si="16"/>
        <v>2</v>
      </c>
      <c r="F22" s="7">
        <f t="shared" si="16"/>
        <v>2</v>
      </c>
      <c r="G22" s="7">
        <f t="shared" si="16"/>
        <v>2</v>
      </c>
      <c r="H22" s="7">
        <f t="shared" si="16"/>
        <v>2</v>
      </c>
      <c r="L22" s="164">
        <v>19</v>
      </c>
      <c r="M22" s="268" t="str">
        <f t="shared" si="6"/>
        <v/>
      </c>
      <c r="N22" s="268" t="str">
        <f t="shared" si="7"/>
        <v/>
      </c>
      <c r="O22" s="268" t="str">
        <f t="shared" si="8"/>
        <v/>
      </c>
      <c r="P22" s="268" t="str">
        <f t="shared" si="9"/>
        <v/>
      </c>
      <c r="Q22" s="268" t="str">
        <f t="shared" si="10"/>
        <v/>
      </c>
      <c r="R22" s="266"/>
      <c r="S22" s="82"/>
      <c r="T22" s="188" t="str">
        <f>IF('Regular Symbol'!T22="","",'Regular Symbol'!T22)</f>
        <v/>
      </c>
      <c r="U22" s="188" t="str">
        <f>IF('Regular Symbol'!U22="","",'Regular Symbol'!U22)</f>
        <v/>
      </c>
      <c r="V22" s="188" t="str">
        <f>IF('Regular Symbol'!V22="","",'Regular Symbol'!V22)</f>
        <v/>
      </c>
      <c r="W22" s="188" t="str">
        <f>IF('Regular Symbol'!W22="","",'Regular Symbol'!W22)</f>
        <v/>
      </c>
      <c r="X22" s="188" t="str">
        <f>IF('Regular Symbol'!X22="","",'Regular Symbol'!X22)</f>
        <v/>
      </c>
      <c r="Y22" s="1"/>
      <c r="Z22" s="164"/>
      <c r="AA22" s="205" t="str">
        <f t="shared" si="11"/>
        <v/>
      </c>
      <c r="AB22" s="205" t="str">
        <f t="shared" si="12"/>
        <v/>
      </c>
      <c r="AC22" s="205" t="str">
        <f t="shared" si="13"/>
        <v/>
      </c>
      <c r="AD22" s="205" t="str">
        <f t="shared" si="14"/>
        <v/>
      </c>
      <c r="AE22" s="205" t="str">
        <f t="shared" si="15"/>
        <v/>
      </c>
    </row>
    <row r="23" spans="2:31" ht="18">
      <c r="B23" s="165" t="s">
        <v>269</v>
      </c>
      <c r="C23" s="164" t="s">
        <v>227</v>
      </c>
      <c r="D23" s="7">
        <f t="shared" si="16"/>
        <v>2</v>
      </c>
      <c r="E23" s="7">
        <f t="shared" si="16"/>
        <v>2</v>
      </c>
      <c r="F23" s="7">
        <f t="shared" si="16"/>
        <v>2</v>
      </c>
      <c r="G23" s="7">
        <f t="shared" si="16"/>
        <v>2</v>
      </c>
      <c r="H23" s="7">
        <f t="shared" si="16"/>
        <v>2</v>
      </c>
      <c r="L23" s="164">
        <v>20</v>
      </c>
      <c r="M23" s="268" t="str">
        <f t="shared" si="6"/>
        <v/>
      </c>
      <c r="N23" s="268" t="str">
        <f t="shared" si="7"/>
        <v/>
      </c>
      <c r="O23" s="268" t="str">
        <f t="shared" si="8"/>
        <v/>
      </c>
      <c r="P23" s="268" t="str">
        <f t="shared" si="9"/>
        <v/>
      </c>
      <c r="Q23" s="268" t="str">
        <f t="shared" si="10"/>
        <v/>
      </c>
      <c r="R23" s="266"/>
      <c r="S23" s="82"/>
      <c r="T23" s="188" t="str">
        <f>IF('Regular Symbol'!T23="","",'Regular Symbol'!T23)</f>
        <v/>
      </c>
      <c r="U23" s="188" t="str">
        <f>IF('Regular Symbol'!U23="","",'Regular Symbol'!U23)</f>
        <v/>
      </c>
      <c r="V23" s="188" t="str">
        <f>IF('Regular Symbol'!V23="","",'Regular Symbol'!V23)</f>
        <v/>
      </c>
      <c r="W23" s="188" t="str">
        <f>IF('Regular Symbol'!W23="","",'Regular Symbol'!W23)</f>
        <v/>
      </c>
      <c r="X23" s="188" t="str">
        <f>IF('Regular Symbol'!X23="","",'Regular Symbol'!X23)</f>
        <v/>
      </c>
      <c r="Y23" s="1"/>
      <c r="Z23" s="164"/>
      <c r="AA23" s="205" t="str">
        <f t="shared" si="11"/>
        <v/>
      </c>
      <c r="AB23" s="205" t="str">
        <f t="shared" si="12"/>
        <v/>
      </c>
      <c r="AC23" s="205" t="str">
        <f t="shared" si="13"/>
        <v/>
      </c>
      <c r="AD23" s="205" t="str">
        <f t="shared" si="14"/>
        <v/>
      </c>
      <c r="AE23" s="205" t="str">
        <f t="shared" si="15"/>
        <v/>
      </c>
    </row>
    <row r="24" spans="2:31" ht="18">
      <c r="B24" s="165" t="s">
        <v>123</v>
      </c>
      <c r="C24" s="164" t="s">
        <v>227</v>
      </c>
      <c r="D24" s="7">
        <f t="shared" si="16"/>
        <v>2</v>
      </c>
      <c r="E24" s="7">
        <f t="shared" si="16"/>
        <v>2</v>
      </c>
      <c r="F24" s="7">
        <f t="shared" si="16"/>
        <v>2</v>
      </c>
      <c r="G24" s="7">
        <f t="shared" si="16"/>
        <v>2</v>
      </c>
      <c r="H24" s="7">
        <f t="shared" si="16"/>
        <v>2</v>
      </c>
      <c r="I24" s="215"/>
      <c r="L24" s="164">
        <v>21</v>
      </c>
      <c r="M24" s="268" t="str">
        <f t="shared" si="6"/>
        <v/>
      </c>
      <c r="N24" s="268" t="str">
        <f t="shared" si="7"/>
        <v/>
      </c>
      <c r="O24" s="268" t="str">
        <f t="shared" si="8"/>
        <v/>
      </c>
      <c r="P24" s="268" t="str">
        <f t="shared" si="9"/>
        <v/>
      </c>
      <c r="Q24" s="268" t="str">
        <f t="shared" si="10"/>
        <v/>
      </c>
      <c r="R24" s="266"/>
      <c r="S24" s="82"/>
      <c r="T24" s="188" t="str">
        <f>IF('Regular Symbol'!T24="","",'Regular Symbol'!T24)</f>
        <v/>
      </c>
      <c r="U24" s="188" t="str">
        <f>IF('Regular Symbol'!U24="","",'Regular Symbol'!U24)</f>
        <v/>
      </c>
      <c r="V24" s="188" t="str">
        <f>IF('Regular Symbol'!V24="","",'Regular Symbol'!V24)</f>
        <v/>
      </c>
      <c r="W24" s="188" t="str">
        <f>IF('Regular Symbol'!W24="","",'Regular Symbol'!W24)</f>
        <v/>
      </c>
      <c r="X24" s="188" t="str">
        <f>IF('Regular Symbol'!X24="","",'Regular Symbol'!X24)</f>
        <v/>
      </c>
      <c r="Y24" s="1"/>
      <c r="Z24" s="164"/>
      <c r="AA24" s="205" t="str">
        <f t="shared" si="11"/>
        <v/>
      </c>
      <c r="AB24" s="205" t="str">
        <f t="shared" si="12"/>
        <v/>
      </c>
      <c r="AC24" s="205" t="str">
        <f t="shared" si="13"/>
        <v/>
      </c>
      <c r="AD24" s="205" t="str">
        <f t="shared" si="14"/>
        <v/>
      </c>
      <c r="AE24" s="205" t="str">
        <f t="shared" si="15"/>
        <v/>
      </c>
    </row>
    <row r="25" spans="2:31" ht="18">
      <c r="B25" s="234" t="s">
        <v>67</v>
      </c>
      <c r="C25" s="164" t="s">
        <v>227</v>
      </c>
      <c r="D25" s="7">
        <f t="shared" si="16"/>
        <v>2</v>
      </c>
      <c r="E25" s="7">
        <f t="shared" si="16"/>
        <v>2</v>
      </c>
      <c r="F25" s="7">
        <f t="shared" si="16"/>
        <v>2</v>
      </c>
      <c r="G25" s="7">
        <f t="shared" si="16"/>
        <v>2</v>
      </c>
      <c r="H25" s="7">
        <f t="shared" si="16"/>
        <v>2</v>
      </c>
      <c r="J25" s="215"/>
      <c r="L25" s="164">
        <v>22</v>
      </c>
      <c r="M25" s="268" t="str">
        <f t="shared" si="6"/>
        <v/>
      </c>
      <c r="N25" s="268" t="str">
        <f t="shared" si="7"/>
        <v/>
      </c>
      <c r="O25" s="268" t="str">
        <f t="shared" si="8"/>
        <v/>
      </c>
      <c r="P25" s="268" t="str">
        <f t="shared" si="9"/>
        <v/>
      </c>
      <c r="Q25" s="268" t="str">
        <f t="shared" si="10"/>
        <v/>
      </c>
      <c r="R25" s="266"/>
      <c r="S25" s="82"/>
      <c r="T25" s="188" t="str">
        <f>IF('Regular Symbol'!T25="","",'Regular Symbol'!T25)</f>
        <v/>
      </c>
      <c r="U25" s="188" t="str">
        <f>IF('Regular Symbol'!U25="","",'Regular Symbol'!U25)</f>
        <v/>
      </c>
      <c r="V25" s="188" t="str">
        <f>IF('Regular Symbol'!V25="","",'Regular Symbol'!V25)</f>
        <v/>
      </c>
      <c r="W25" s="188" t="str">
        <f>IF('Regular Symbol'!W25="","",'Regular Symbol'!W25)</f>
        <v/>
      </c>
      <c r="X25" s="188" t="str">
        <f>IF('Regular Symbol'!X25="","",'Regular Symbol'!X25)</f>
        <v/>
      </c>
      <c r="Y25" s="1"/>
      <c r="Z25" s="164"/>
      <c r="AA25" s="205" t="str">
        <f t="shared" si="11"/>
        <v/>
      </c>
      <c r="AB25" s="205" t="str">
        <f t="shared" si="12"/>
        <v/>
      </c>
      <c r="AC25" s="205" t="str">
        <f t="shared" si="13"/>
        <v/>
      </c>
      <c r="AD25" s="205" t="str">
        <f t="shared" si="14"/>
        <v/>
      </c>
      <c r="AE25" s="205" t="str">
        <f t="shared" si="15"/>
        <v/>
      </c>
    </row>
    <row r="26" spans="2:31" ht="18">
      <c r="B26" s="234" t="s">
        <v>162</v>
      </c>
      <c r="C26" s="164" t="s">
        <v>227</v>
      </c>
      <c r="D26" s="7">
        <f t="shared" si="16"/>
        <v>2</v>
      </c>
      <c r="E26" s="7">
        <f t="shared" si="16"/>
        <v>2</v>
      </c>
      <c r="F26" s="7">
        <f t="shared" si="16"/>
        <v>2</v>
      </c>
      <c r="G26" s="7">
        <f t="shared" si="16"/>
        <v>2</v>
      </c>
      <c r="H26" s="7">
        <f t="shared" si="16"/>
        <v>2</v>
      </c>
      <c r="J26" s="215"/>
      <c r="L26" s="164">
        <v>23</v>
      </c>
      <c r="M26" s="268" t="str">
        <f t="shared" si="6"/>
        <v/>
      </c>
      <c r="N26" s="268" t="str">
        <f t="shared" si="7"/>
        <v/>
      </c>
      <c r="O26" s="268" t="str">
        <f t="shared" si="8"/>
        <v/>
      </c>
      <c r="P26" s="268" t="str">
        <f t="shared" si="9"/>
        <v/>
      </c>
      <c r="Q26" s="268" t="str">
        <f t="shared" si="10"/>
        <v/>
      </c>
      <c r="R26" s="266"/>
      <c r="S26" s="82"/>
      <c r="T26" s="188" t="str">
        <f>IF('Regular Symbol'!T26="","",'Regular Symbol'!T26)</f>
        <v/>
      </c>
      <c r="U26" s="188" t="str">
        <f>IF('Regular Symbol'!U26="","",'Regular Symbol'!U26)</f>
        <v/>
      </c>
      <c r="V26" s="188" t="str">
        <f>IF('Regular Symbol'!V26="","",'Regular Symbol'!V26)</f>
        <v/>
      </c>
      <c r="W26" s="188" t="str">
        <f>IF('Regular Symbol'!W26="","",'Regular Symbol'!W26)</f>
        <v/>
      </c>
      <c r="X26" s="188" t="str">
        <f>IF('Regular Symbol'!X26="","",'Regular Symbol'!X26)</f>
        <v/>
      </c>
      <c r="Y26" s="1"/>
      <c r="Z26" s="164"/>
      <c r="AA26" s="205" t="str">
        <f t="shared" si="11"/>
        <v/>
      </c>
      <c r="AB26" s="205" t="str">
        <f t="shared" si="12"/>
        <v/>
      </c>
      <c r="AC26" s="205" t="str">
        <f t="shared" si="13"/>
        <v/>
      </c>
      <c r="AD26" s="205" t="str">
        <f t="shared" si="14"/>
        <v/>
      </c>
      <c r="AE26" s="205" t="str">
        <f t="shared" si="15"/>
        <v/>
      </c>
    </row>
    <row r="27" spans="2:31" ht="18">
      <c r="B27" s="234" t="s">
        <v>163</v>
      </c>
      <c r="C27" s="164" t="s">
        <v>227</v>
      </c>
      <c r="D27" s="7">
        <f t="shared" si="16"/>
        <v>2</v>
      </c>
      <c r="E27" s="7">
        <f t="shared" si="16"/>
        <v>2</v>
      </c>
      <c r="F27" s="7">
        <f t="shared" si="16"/>
        <v>2</v>
      </c>
      <c r="G27" s="7">
        <f t="shared" si="16"/>
        <v>2</v>
      </c>
      <c r="H27" s="7">
        <f t="shared" si="16"/>
        <v>2</v>
      </c>
      <c r="J27" s="215"/>
      <c r="L27" s="164">
        <v>24</v>
      </c>
      <c r="M27" s="268" t="str">
        <f t="shared" si="6"/>
        <v/>
      </c>
      <c r="N27" s="268" t="str">
        <f t="shared" si="7"/>
        <v/>
      </c>
      <c r="O27" s="268" t="str">
        <f t="shared" si="8"/>
        <v/>
      </c>
      <c r="P27" s="268" t="str">
        <f t="shared" si="9"/>
        <v/>
      </c>
      <c r="Q27" s="268" t="str">
        <f t="shared" si="10"/>
        <v/>
      </c>
      <c r="R27" s="266"/>
      <c r="S27" s="82"/>
      <c r="T27" s="188" t="str">
        <f>IF('Regular Symbol'!T27="","",'Regular Symbol'!T27)</f>
        <v/>
      </c>
      <c r="U27" s="188" t="str">
        <f>IF('Regular Symbol'!U27="","",'Regular Symbol'!U27)</f>
        <v/>
      </c>
      <c r="V27" s="188" t="str">
        <f>IF('Regular Symbol'!V27="","",'Regular Symbol'!V27)</f>
        <v/>
      </c>
      <c r="W27" s="188" t="str">
        <f>IF('Regular Symbol'!W27="","",'Regular Symbol'!W27)</f>
        <v/>
      </c>
      <c r="X27" s="188" t="str">
        <f>IF('Regular Symbol'!X27="","",'Regular Symbol'!X27)</f>
        <v/>
      </c>
      <c r="Y27" s="1"/>
      <c r="Z27" s="164"/>
      <c r="AA27" s="205" t="str">
        <f t="shared" si="11"/>
        <v/>
      </c>
      <c r="AB27" s="205" t="str">
        <f t="shared" si="12"/>
        <v/>
      </c>
      <c r="AC27" s="205" t="str">
        <f t="shared" si="13"/>
        <v/>
      </c>
      <c r="AD27" s="205" t="str">
        <f t="shared" si="14"/>
        <v/>
      </c>
      <c r="AE27" s="205" t="str">
        <f t="shared" si="15"/>
        <v/>
      </c>
    </row>
    <row r="28" spans="2:31" ht="18">
      <c r="B28" s="234" t="s">
        <v>164</v>
      </c>
      <c r="C28" s="164" t="s">
        <v>227</v>
      </c>
      <c r="D28" s="7">
        <f t="shared" si="16"/>
        <v>2</v>
      </c>
      <c r="E28" s="7">
        <f t="shared" si="16"/>
        <v>2</v>
      </c>
      <c r="F28" s="7">
        <f t="shared" si="16"/>
        <v>2</v>
      </c>
      <c r="G28" s="7">
        <f t="shared" si="16"/>
        <v>2</v>
      </c>
      <c r="H28" s="7">
        <f t="shared" si="16"/>
        <v>2</v>
      </c>
      <c r="J28" s="215"/>
      <c r="L28" s="164">
        <v>25</v>
      </c>
      <c r="M28" s="268" t="str">
        <f t="shared" si="6"/>
        <v/>
      </c>
      <c r="N28" s="268" t="str">
        <f t="shared" si="7"/>
        <v/>
      </c>
      <c r="O28" s="268" t="str">
        <f t="shared" si="8"/>
        <v/>
      </c>
      <c r="P28" s="268" t="str">
        <f t="shared" si="9"/>
        <v/>
      </c>
      <c r="Q28" s="268" t="str">
        <f t="shared" si="10"/>
        <v/>
      </c>
      <c r="R28" s="266"/>
      <c r="S28" s="82"/>
      <c r="T28" s="188" t="str">
        <f>IF('Regular Symbol'!T28="","",'Regular Symbol'!T28)</f>
        <v/>
      </c>
      <c r="U28" s="188" t="str">
        <f>IF('Regular Symbol'!U28="","",'Regular Symbol'!U28)</f>
        <v/>
      </c>
      <c r="V28" s="188" t="str">
        <f>IF('Regular Symbol'!V28="","",'Regular Symbol'!V28)</f>
        <v/>
      </c>
      <c r="W28" s="188" t="str">
        <f>IF('Regular Symbol'!W28="","",'Regular Symbol'!W28)</f>
        <v/>
      </c>
      <c r="X28" s="188" t="str">
        <f>IF('Regular Symbol'!X28="","",'Regular Symbol'!X28)</f>
        <v/>
      </c>
      <c r="Y28" s="1"/>
      <c r="Z28" s="164"/>
      <c r="AA28" s="205" t="str">
        <f t="shared" si="11"/>
        <v/>
      </c>
      <c r="AB28" s="205" t="str">
        <f t="shared" si="12"/>
        <v/>
      </c>
      <c r="AC28" s="205" t="str">
        <f t="shared" si="13"/>
        <v/>
      </c>
      <c r="AD28" s="205" t="str">
        <f t="shared" si="14"/>
        <v/>
      </c>
      <c r="AE28" s="205" t="str">
        <f t="shared" si="15"/>
        <v/>
      </c>
    </row>
    <row r="29" spans="2:31" ht="18">
      <c r="B29" s="234" t="s">
        <v>160</v>
      </c>
      <c r="C29" s="164" t="s">
        <v>227</v>
      </c>
      <c r="D29" s="7">
        <f t="shared" si="16"/>
        <v>2</v>
      </c>
      <c r="E29" s="7">
        <f t="shared" si="16"/>
        <v>2</v>
      </c>
      <c r="F29" s="7">
        <f t="shared" si="16"/>
        <v>2</v>
      </c>
      <c r="G29" s="7">
        <f t="shared" si="16"/>
        <v>2</v>
      </c>
      <c r="H29" s="7">
        <f t="shared" si="16"/>
        <v>2</v>
      </c>
      <c r="J29" s="215"/>
      <c r="L29" s="164">
        <v>26</v>
      </c>
      <c r="M29" s="268" t="str">
        <f t="shared" si="6"/>
        <v/>
      </c>
      <c r="N29" s="268" t="str">
        <f t="shared" si="7"/>
        <v/>
      </c>
      <c r="O29" s="268" t="str">
        <f t="shared" si="8"/>
        <v/>
      </c>
      <c r="P29" s="268" t="str">
        <f t="shared" si="9"/>
        <v/>
      </c>
      <c r="Q29" s="268" t="str">
        <f t="shared" si="10"/>
        <v/>
      </c>
      <c r="R29" s="266"/>
      <c r="S29" s="82"/>
      <c r="T29" s="188" t="str">
        <f>IF('Regular Symbol'!T29="","",'Regular Symbol'!T29)</f>
        <v/>
      </c>
      <c r="U29" s="188" t="str">
        <f>IF('Regular Symbol'!U29="","",'Regular Symbol'!U29)</f>
        <v/>
      </c>
      <c r="V29" s="188" t="str">
        <f>IF('Regular Symbol'!V29="","",'Regular Symbol'!V29)</f>
        <v/>
      </c>
      <c r="W29" s="188" t="str">
        <f>IF('Regular Symbol'!W29="","",'Regular Symbol'!W29)</f>
        <v/>
      </c>
      <c r="X29" s="188" t="str">
        <f>IF('Regular Symbol'!X29="","",'Regular Symbol'!X29)</f>
        <v/>
      </c>
      <c r="Y29" s="1"/>
      <c r="Z29" s="164"/>
      <c r="AA29" s="205" t="str">
        <f t="shared" si="11"/>
        <v/>
      </c>
      <c r="AB29" s="205" t="str">
        <f t="shared" si="12"/>
        <v/>
      </c>
      <c r="AC29" s="205" t="str">
        <f t="shared" si="13"/>
        <v/>
      </c>
      <c r="AD29" s="205" t="str">
        <f t="shared" si="14"/>
        <v/>
      </c>
      <c r="AE29" s="205" t="str">
        <f t="shared" si="15"/>
        <v/>
      </c>
    </row>
    <row r="30" spans="2:31" ht="18">
      <c r="B30" s="285"/>
      <c r="C30" s="83"/>
      <c r="D30" s="7"/>
      <c r="E30" s="286"/>
      <c r="F30" s="286"/>
      <c r="G30" s="286"/>
      <c r="H30" s="286"/>
      <c r="J30" s="215"/>
      <c r="L30" s="164">
        <v>27</v>
      </c>
      <c r="M30" s="268" t="str">
        <f t="shared" si="6"/>
        <v/>
      </c>
      <c r="N30" s="268" t="str">
        <f t="shared" si="7"/>
        <v/>
      </c>
      <c r="O30" s="268" t="str">
        <f t="shared" si="8"/>
        <v/>
      </c>
      <c r="P30" s="268" t="str">
        <f t="shared" si="9"/>
        <v/>
      </c>
      <c r="Q30" s="268" t="str">
        <f t="shared" si="10"/>
        <v/>
      </c>
      <c r="R30" s="266"/>
      <c r="S30" s="82"/>
      <c r="T30" s="188" t="str">
        <f>IF('Regular Symbol'!T30="","",'Regular Symbol'!T30)</f>
        <v/>
      </c>
      <c r="U30" s="188" t="str">
        <f>IF('Regular Symbol'!U30="","",'Regular Symbol'!U30)</f>
        <v/>
      </c>
      <c r="V30" s="188" t="str">
        <f>IF('Regular Symbol'!V30="","",'Regular Symbol'!V30)</f>
        <v/>
      </c>
      <c r="W30" s="188" t="str">
        <f>IF('Regular Symbol'!W30="","",'Regular Symbol'!W30)</f>
        <v/>
      </c>
      <c r="X30" s="188" t="str">
        <f>IF('Regular Symbol'!X30="","",'Regular Symbol'!X30)</f>
        <v/>
      </c>
      <c r="Y30" s="1"/>
      <c r="Z30" s="164"/>
      <c r="AA30" s="205" t="str">
        <f t="shared" si="11"/>
        <v/>
      </c>
      <c r="AB30" s="205" t="str">
        <f t="shared" si="12"/>
        <v/>
      </c>
      <c r="AC30" s="205" t="str">
        <f t="shared" si="13"/>
        <v/>
      </c>
      <c r="AD30" s="205" t="str">
        <f t="shared" si="14"/>
        <v/>
      </c>
      <c r="AE30" s="205" t="str">
        <f t="shared" si="15"/>
        <v/>
      </c>
    </row>
    <row r="31" spans="2:31" ht="18">
      <c r="B31" s="164"/>
      <c r="D31" s="37"/>
      <c r="J31" s="215"/>
      <c r="L31" s="164">
        <v>28</v>
      </c>
      <c r="M31" s="268" t="str">
        <f t="shared" si="6"/>
        <v/>
      </c>
      <c r="N31" s="268" t="str">
        <f t="shared" si="7"/>
        <v/>
      </c>
      <c r="O31" s="268" t="str">
        <f t="shared" si="8"/>
        <v/>
      </c>
      <c r="P31" s="268" t="str">
        <f t="shared" si="9"/>
        <v/>
      </c>
      <c r="Q31" s="268" t="str">
        <f t="shared" si="10"/>
        <v/>
      </c>
      <c r="R31" s="266"/>
      <c r="S31" s="82"/>
      <c r="T31" s="188" t="str">
        <f>IF('Regular Symbol'!T31="","",'Regular Symbol'!T31)</f>
        <v/>
      </c>
      <c r="U31" s="188" t="str">
        <f>IF('Regular Symbol'!U31="","",'Regular Symbol'!U31)</f>
        <v/>
      </c>
      <c r="V31" s="188" t="str">
        <f>IF('Regular Symbol'!V31="","",'Regular Symbol'!V31)</f>
        <v/>
      </c>
      <c r="W31" s="188" t="str">
        <f>IF('Regular Symbol'!W31="","",'Regular Symbol'!W31)</f>
        <v/>
      </c>
      <c r="X31" s="188" t="str">
        <f>IF('Regular Symbol'!X31="","",'Regular Symbol'!X31)</f>
        <v/>
      </c>
      <c r="Y31" s="1"/>
      <c r="Z31" s="164"/>
      <c r="AA31" s="205" t="str">
        <f t="shared" si="11"/>
        <v/>
      </c>
      <c r="AB31" s="205" t="str">
        <f t="shared" si="12"/>
        <v/>
      </c>
      <c r="AC31" s="205" t="str">
        <f t="shared" si="13"/>
        <v/>
      </c>
      <c r="AD31" s="205" t="str">
        <f t="shared" si="14"/>
        <v/>
      </c>
      <c r="AE31" s="205" t="str">
        <f t="shared" si="15"/>
        <v/>
      </c>
    </row>
    <row r="32" spans="2:31" ht="18">
      <c r="B32" s="33" t="s">
        <v>18</v>
      </c>
      <c r="C32" s="33" t="s">
        <v>266</v>
      </c>
      <c r="D32" s="34" t="s">
        <v>20</v>
      </c>
      <c r="E32" s="34" t="s">
        <v>21</v>
      </c>
      <c r="F32" s="34" t="s">
        <v>22</v>
      </c>
      <c r="G32" s="34" t="s">
        <v>23</v>
      </c>
      <c r="H32" s="34" t="s">
        <v>24</v>
      </c>
      <c r="L32" s="164">
        <v>29</v>
      </c>
      <c r="M32" s="268" t="str">
        <f t="shared" si="6"/>
        <v/>
      </c>
      <c r="N32" s="268" t="str">
        <f t="shared" si="7"/>
        <v/>
      </c>
      <c r="O32" s="268" t="str">
        <f t="shared" si="8"/>
        <v/>
      </c>
      <c r="P32" s="268" t="str">
        <f t="shared" si="9"/>
        <v/>
      </c>
      <c r="Q32" s="268" t="str">
        <f t="shared" si="10"/>
        <v/>
      </c>
      <c r="R32" s="266"/>
      <c r="S32" s="82"/>
      <c r="T32" s="188" t="str">
        <f>IF('Regular Symbol'!T32="","",'Regular Symbol'!T32)</f>
        <v/>
      </c>
      <c r="U32" s="188" t="str">
        <f>IF('Regular Symbol'!U32="","",'Regular Symbol'!U32)</f>
        <v/>
      </c>
      <c r="V32" s="188" t="str">
        <f>IF('Regular Symbol'!V32="","",'Regular Symbol'!V32)</f>
        <v/>
      </c>
      <c r="W32" s="188" t="str">
        <f>IF('Regular Symbol'!W32="","",'Regular Symbol'!W32)</f>
        <v/>
      </c>
      <c r="X32" s="188" t="str">
        <f>IF('Regular Symbol'!X32="","",'Regular Symbol'!X32)</f>
        <v/>
      </c>
      <c r="Y32" s="1"/>
      <c r="Z32" s="164"/>
      <c r="AA32" s="205" t="str">
        <f t="shared" si="11"/>
        <v/>
      </c>
      <c r="AB32" s="205" t="str">
        <f t="shared" si="12"/>
        <v/>
      </c>
      <c r="AC32" s="205" t="str">
        <f t="shared" si="13"/>
        <v/>
      </c>
      <c r="AD32" s="205" t="str">
        <f t="shared" si="14"/>
        <v/>
      </c>
      <c r="AE32" s="205" t="str">
        <f t="shared" si="15"/>
        <v/>
      </c>
    </row>
    <row r="33" spans="2:31" ht="18">
      <c r="B33" s="165" t="s">
        <v>125</v>
      </c>
      <c r="C33" s="250"/>
      <c r="D33" s="251">
        <f t="shared" ref="D33:H42" si="17">D$16-D20</f>
        <v>9</v>
      </c>
      <c r="E33" s="251">
        <f t="shared" si="17"/>
        <v>9</v>
      </c>
      <c r="F33" s="251">
        <f t="shared" si="17"/>
        <v>9</v>
      </c>
      <c r="G33" s="251">
        <f t="shared" si="17"/>
        <v>9</v>
      </c>
      <c r="H33" s="251">
        <f t="shared" si="17"/>
        <v>9</v>
      </c>
      <c r="L33" s="164">
        <v>30</v>
      </c>
      <c r="M33" s="268" t="str">
        <f t="shared" si="6"/>
        <v/>
      </c>
      <c r="N33" s="268" t="str">
        <f t="shared" si="7"/>
        <v/>
      </c>
      <c r="O33" s="268" t="str">
        <f t="shared" si="8"/>
        <v/>
      </c>
      <c r="P33" s="268" t="str">
        <f t="shared" si="9"/>
        <v/>
      </c>
      <c r="Q33" s="268" t="str">
        <f t="shared" si="10"/>
        <v/>
      </c>
      <c r="R33" s="266"/>
      <c r="S33" s="82"/>
      <c r="T33" s="188" t="str">
        <f>IF('Regular Symbol'!T33="","",'Regular Symbol'!T33)</f>
        <v/>
      </c>
      <c r="U33" s="188" t="str">
        <f>IF('Regular Symbol'!U33="","",'Regular Symbol'!U33)</f>
        <v/>
      </c>
      <c r="V33" s="188" t="str">
        <f>IF('Regular Symbol'!V33="","",'Regular Symbol'!V33)</f>
        <v/>
      </c>
      <c r="W33" s="188" t="str">
        <f>IF('Regular Symbol'!W33="","",'Regular Symbol'!W33)</f>
        <v/>
      </c>
      <c r="X33" s="188" t="str">
        <f>IF('Regular Symbol'!X33="","",'Regular Symbol'!X33)</f>
        <v/>
      </c>
      <c r="Y33" s="1"/>
      <c r="Z33" s="164"/>
      <c r="AA33" s="205" t="str">
        <f t="shared" si="11"/>
        <v/>
      </c>
      <c r="AB33" s="205" t="str">
        <f t="shared" si="12"/>
        <v/>
      </c>
      <c r="AC33" s="205" t="str">
        <f t="shared" si="13"/>
        <v/>
      </c>
      <c r="AD33" s="205" t="str">
        <f t="shared" si="14"/>
        <v/>
      </c>
      <c r="AE33" s="205" t="str">
        <f t="shared" si="15"/>
        <v/>
      </c>
    </row>
    <row r="34" spans="2:31" ht="18">
      <c r="B34" s="165" t="s">
        <v>126</v>
      </c>
      <c r="C34" s="250"/>
      <c r="D34" s="251">
        <f t="shared" si="17"/>
        <v>9</v>
      </c>
      <c r="E34" s="251">
        <f t="shared" si="17"/>
        <v>9</v>
      </c>
      <c r="F34" s="251">
        <f t="shared" si="17"/>
        <v>9</v>
      </c>
      <c r="G34" s="251">
        <f t="shared" si="17"/>
        <v>9</v>
      </c>
      <c r="H34" s="251">
        <f t="shared" si="17"/>
        <v>9</v>
      </c>
      <c r="L34" s="164">
        <v>31</v>
      </c>
      <c r="M34" s="268" t="str">
        <f t="shared" si="6"/>
        <v/>
      </c>
      <c r="N34" s="268" t="str">
        <f t="shared" si="7"/>
        <v/>
      </c>
      <c r="O34" s="268" t="str">
        <f t="shared" si="8"/>
        <v/>
      </c>
      <c r="P34" s="268" t="str">
        <f t="shared" si="9"/>
        <v/>
      </c>
      <c r="Q34" s="268" t="str">
        <f t="shared" si="10"/>
        <v/>
      </c>
      <c r="R34" s="266"/>
      <c r="S34" s="82"/>
      <c r="T34" s="188" t="str">
        <f>IF('Regular Symbol'!T34="","",'Regular Symbol'!T34)</f>
        <v/>
      </c>
      <c r="U34" s="188" t="str">
        <f>IF('Regular Symbol'!U34="","",'Regular Symbol'!U34)</f>
        <v/>
      </c>
      <c r="V34" s="188" t="str">
        <f>IF('Regular Symbol'!V34="","",'Regular Symbol'!V34)</f>
        <v/>
      </c>
      <c r="W34" s="188" t="str">
        <f>IF('Regular Symbol'!W34="","",'Regular Symbol'!W34)</f>
        <v/>
      </c>
      <c r="X34" s="188" t="str">
        <f>IF('Regular Symbol'!X34="","",'Regular Symbol'!X34)</f>
        <v/>
      </c>
      <c r="Y34" s="1"/>
      <c r="Z34" s="164"/>
      <c r="AA34" s="205" t="str">
        <f t="shared" si="11"/>
        <v/>
      </c>
      <c r="AB34" s="205" t="str">
        <f t="shared" si="12"/>
        <v/>
      </c>
      <c r="AC34" s="205" t="str">
        <f t="shared" si="13"/>
        <v/>
      </c>
      <c r="AD34" s="205" t="str">
        <f t="shared" si="14"/>
        <v/>
      </c>
      <c r="AE34" s="205" t="str">
        <f t="shared" si="15"/>
        <v/>
      </c>
    </row>
    <row r="35" spans="2:31" ht="18">
      <c r="B35" s="165" t="s">
        <v>127</v>
      </c>
      <c r="C35" s="250"/>
      <c r="D35" s="251">
        <f t="shared" si="17"/>
        <v>9</v>
      </c>
      <c r="E35" s="251">
        <f t="shared" si="17"/>
        <v>9</v>
      </c>
      <c r="F35" s="251">
        <f t="shared" si="17"/>
        <v>9</v>
      </c>
      <c r="G35" s="251">
        <f t="shared" si="17"/>
        <v>9</v>
      </c>
      <c r="H35" s="251">
        <f t="shared" si="17"/>
        <v>9</v>
      </c>
      <c r="L35" s="164">
        <v>32</v>
      </c>
      <c r="M35" s="268" t="str">
        <f t="shared" si="6"/>
        <v/>
      </c>
      <c r="N35" s="268" t="str">
        <f t="shared" si="7"/>
        <v/>
      </c>
      <c r="O35" s="268" t="str">
        <f t="shared" si="8"/>
        <v/>
      </c>
      <c r="P35" s="268" t="str">
        <f t="shared" si="9"/>
        <v/>
      </c>
      <c r="Q35" s="268" t="str">
        <f t="shared" si="10"/>
        <v/>
      </c>
      <c r="R35" s="266"/>
      <c r="S35" s="82"/>
      <c r="T35" s="188" t="str">
        <f>IF('Regular Symbol'!T35="","",'Regular Symbol'!T35)</f>
        <v/>
      </c>
      <c r="U35" s="188" t="str">
        <f>IF('Regular Symbol'!U35="","",'Regular Symbol'!U35)</f>
        <v/>
      </c>
      <c r="V35" s="188" t="str">
        <f>IF('Regular Symbol'!V35="","",'Regular Symbol'!V35)</f>
        <v/>
      </c>
      <c r="W35" s="188" t="str">
        <f>IF('Regular Symbol'!W35="","",'Regular Symbol'!W35)</f>
        <v/>
      </c>
      <c r="X35" s="188" t="str">
        <f>IF('Regular Symbol'!X35="","",'Regular Symbol'!X35)</f>
        <v/>
      </c>
      <c r="Y35" s="1"/>
      <c r="Z35" s="164"/>
      <c r="AA35" s="205" t="str">
        <f t="shared" ref="AA35:AA66" si="18">IF(T35="","",VLOOKUP(T35,$A$3:$C$15,3,FALSE))</f>
        <v/>
      </c>
      <c r="AB35" s="205" t="str">
        <f t="shared" ref="AB35:AB66" si="19">IF(U35="","",VLOOKUP(U35,$A$3:$C$15,3,FALSE))</f>
        <v/>
      </c>
      <c r="AC35" s="205" t="str">
        <f t="shared" ref="AC35:AC66" si="20">IF(V35="","",VLOOKUP(V35,$A$3:$C$15,3,FALSE))</f>
        <v/>
      </c>
      <c r="AD35" s="205" t="str">
        <f t="shared" ref="AD35:AD66" si="21">IF(W35="","",VLOOKUP(W35,$A$3:$C$15,3,FALSE))</f>
        <v/>
      </c>
      <c r="AE35" s="205" t="str">
        <f t="shared" ref="AE35:AE66" si="22">IF(X35="","",VLOOKUP(X35,$A$3:$C$15,3,FALSE))</f>
        <v/>
      </c>
    </row>
    <row r="36" spans="2:31" ht="18">
      <c r="B36" s="165" t="s">
        <v>269</v>
      </c>
      <c r="C36" s="250"/>
      <c r="D36" s="251">
        <f t="shared" si="17"/>
        <v>9</v>
      </c>
      <c r="E36" s="251">
        <f t="shared" si="17"/>
        <v>9</v>
      </c>
      <c r="F36" s="251">
        <f t="shared" si="17"/>
        <v>9</v>
      </c>
      <c r="G36" s="251">
        <f t="shared" si="17"/>
        <v>9</v>
      </c>
      <c r="H36" s="251">
        <f t="shared" si="17"/>
        <v>9</v>
      </c>
      <c r="L36" s="164">
        <v>33</v>
      </c>
      <c r="M36" s="268" t="str">
        <f t="shared" si="6"/>
        <v/>
      </c>
      <c r="N36" s="268" t="str">
        <f t="shared" si="7"/>
        <v/>
      </c>
      <c r="O36" s="268" t="str">
        <f t="shared" si="8"/>
        <v/>
      </c>
      <c r="P36" s="268" t="str">
        <f t="shared" si="9"/>
        <v/>
      </c>
      <c r="Q36" s="268" t="str">
        <f t="shared" si="10"/>
        <v/>
      </c>
      <c r="R36" s="266"/>
      <c r="S36" s="82"/>
      <c r="T36" s="188" t="str">
        <f>IF('Regular Symbol'!T36="","",'Regular Symbol'!T36)</f>
        <v/>
      </c>
      <c r="U36" s="188" t="str">
        <f>IF('Regular Symbol'!U36="","",'Regular Symbol'!U36)</f>
        <v/>
      </c>
      <c r="V36" s="188" t="str">
        <f>IF('Regular Symbol'!V36="","",'Regular Symbol'!V36)</f>
        <v/>
      </c>
      <c r="W36" s="188" t="str">
        <f>IF('Regular Symbol'!W36="","",'Regular Symbol'!W36)</f>
        <v/>
      </c>
      <c r="X36" s="188" t="str">
        <f>IF('Regular Symbol'!X36="","",'Regular Symbol'!X36)</f>
        <v/>
      </c>
      <c r="Y36" s="1"/>
      <c r="Z36" s="164"/>
      <c r="AA36" s="205" t="str">
        <f t="shared" si="18"/>
        <v/>
      </c>
      <c r="AB36" s="205" t="str">
        <f t="shared" si="19"/>
        <v/>
      </c>
      <c r="AC36" s="205" t="str">
        <f t="shared" si="20"/>
        <v/>
      </c>
      <c r="AD36" s="205" t="str">
        <f t="shared" si="21"/>
        <v/>
      </c>
      <c r="AE36" s="205" t="str">
        <f t="shared" si="22"/>
        <v/>
      </c>
    </row>
    <row r="37" spans="2:31" ht="18">
      <c r="B37" s="165" t="s">
        <v>123</v>
      </c>
      <c r="C37" s="252"/>
      <c r="D37" s="251">
        <f t="shared" si="17"/>
        <v>9</v>
      </c>
      <c r="E37" s="251">
        <f t="shared" si="17"/>
        <v>9</v>
      </c>
      <c r="F37" s="251">
        <f t="shared" si="17"/>
        <v>9</v>
      </c>
      <c r="G37" s="251">
        <f t="shared" si="17"/>
        <v>9</v>
      </c>
      <c r="H37" s="251">
        <f t="shared" si="17"/>
        <v>9</v>
      </c>
      <c r="L37" s="164">
        <v>34</v>
      </c>
      <c r="M37" s="268" t="str">
        <f t="shared" si="6"/>
        <v/>
      </c>
      <c r="N37" s="268" t="str">
        <f t="shared" si="7"/>
        <v/>
      </c>
      <c r="O37" s="268" t="str">
        <f t="shared" si="8"/>
        <v/>
      </c>
      <c r="P37" s="268" t="str">
        <f t="shared" si="9"/>
        <v/>
      </c>
      <c r="Q37" s="268" t="str">
        <f t="shared" si="10"/>
        <v/>
      </c>
      <c r="R37" s="266"/>
      <c r="S37" s="82"/>
      <c r="T37" s="188" t="str">
        <f>IF('Regular Symbol'!T37="","",'Regular Symbol'!T37)</f>
        <v/>
      </c>
      <c r="U37" s="188" t="str">
        <f>IF('Regular Symbol'!U37="","",'Regular Symbol'!U37)</f>
        <v/>
      </c>
      <c r="V37" s="188" t="str">
        <f>IF('Regular Symbol'!V37="","",'Regular Symbol'!V37)</f>
        <v/>
      </c>
      <c r="W37" s="188" t="str">
        <f>IF('Regular Symbol'!W37="","",'Regular Symbol'!W37)</f>
        <v/>
      </c>
      <c r="X37" s="188" t="str">
        <f>IF('Regular Symbol'!X37="","",'Regular Symbol'!X37)</f>
        <v/>
      </c>
      <c r="Y37" s="1"/>
      <c r="Z37" s="164"/>
      <c r="AA37" s="205" t="str">
        <f t="shared" si="18"/>
        <v/>
      </c>
      <c r="AB37" s="205" t="str">
        <f t="shared" si="19"/>
        <v/>
      </c>
      <c r="AC37" s="205" t="str">
        <f t="shared" si="20"/>
        <v/>
      </c>
      <c r="AD37" s="205" t="str">
        <f t="shared" si="21"/>
        <v/>
      </c>
      <c r="AE37" s="205" t="str">
        <f t="shared" si="22"/>
        <v/>
      </c>
    </row>
    <row r="38" spans="2:31" ht="18">
      <c r="B38" s="234" t="s">
        <v>67</v>
      </c>
      <c r="C38" s="252"/>
      <c r="D38" s="251">
        <f t="shared" si="17"/>
        <v>9</v>
      </c>
      <c r="E38" s="251">
        <f t="shared" si="17"/>
        <v>9</v>
      </c>
      <c r="F38" s="251">
        <f t="shared" si="17"/>
        <v>9</v>
      </c>
      <c r="G38" s="251">
        <f t="shared" si="17"/>
        <v>9</v>
      </c>
      <c r="H38" s="251">
        <f t="shared" si="17"/>
        <v>9</v>
      </c>
      <c r="I38" s="35"/>
      <c r="L38" s="164">
        <v>35</v>
      </c>
      <c r="M38" s="268" t="str">
        <f t="shared" si="6"/>
        <v/>
      </c>
      <c r="N38" s="268" t="str">
        <f t="shared" si="7"/>
        <v/>
      </c>
      <c r="O38" s="268" t="str">
        <f t="shared" si="8"/>
        <v/>
      </c>
      <c r="P38" s="268" t="str">
        <f t="shared" si="9"/>
        <v/>
      </c>
      <c r="Q38" s="268" t="str">
        <f t="shared" si="10"/>
        <v/>
      </c>
      <c r="R38" s="266"/>
      <c r="S38" s="82"/>
      <c r="T38" s="188" t="str">
        <f>IF('Regular Symbol'!T38="","",'Regular Symbol'!T38)</f>
        <v/>
      </c>
      <c r="U38" s="188" t="str">
        <f>IF('Regular Symbol'!U38="","",'Regular Symbol'!U38)</f>
        <v/>
      </c>
      <c r="V38" s="188" t="str">
        <f>IF('Regular Symbol'!V38="","",'Regular Symbol'!V38)</f>
        <v/>
      </c>
      <c r="W38" s="188" t="str">
        <f>IF('Regular Symbol'!W38="","",'Regular Symbol'!W38)</f>
        <v/>
      </c>
      <c r="X38" s="188" t="str">
        <f>IF('Regular Symbol'!X38="","",'Regular Symbol'!X38)</f>
        <v/>
      </c>
      <c r="Y38" s="1"/>
      <c r="Z38" s="164"/>
      <c r="AA38" s="205" t="str">
        <f t="shared" si="18"/>
        <v/>
      </c>
      <c r="AB38" s="205" t="str">
        <f t="shared" si="19"/>
        <v/>
      </c>
      <c r="AC38" s="205" t="str">
        <f t="shared" si="20"/>
        <v/>
      </c>
      <c r="AD38" s="205" t="str">
        <f t="shared" si="21"/>
        <v/>
      </c>
      <c r="AE38" s="205" t="str">
        <f t="shared" si="22"/>
        <v/>
      </c>
    </row>
    <row r="39" spans="2:31" ht="18">
      <c r="B39" s="234" t="s">
        <v>162</v>
      </c>
      <c r="C39" s="252"/>
      <c r="D39" s="251">
        <f t="shared" si="17"/>
        <v>9</v>
      </c>
      <c r="E39" s="251">
        <f t="shared" si="17"/>
        <v>9</v>
      </c>
      <c r="F39" s="251">
        <f t="shared" si="17"/>
        <v>9</v>
      </c>
      <c r="G39" s="251">
        <f t="shared" si="17"/>
        <v>9</v>
      </c>
      <c r="H39" s="251">
        <f t="shared" si="17"/>
        <v>9</v>
      </c>
      <c r="I39" s="35"/>
      <c r="J39" s="35"/>
      <c r="L39" s="164">
        <v>36</v>
      </c>
      <c r="M39" s="268" t="str">
        <f t="shared" si="6"/>
        <v/>
      </c>
      <c r="N39" s="268" t="str">
        <f t="shared" si="7"/>
        <v/>
      </c>
      <c r="O39" s="268" t="str">
        <f t="shared" si="8"/>
        <v/>
      </c>
      <c r="P39" s="268" t="str">
        <f t="shared" si="9"/>
        <v/>
      </c>
      <c r="Q39" s="268" t="str">
        <f t="shared" si="10"/>
        <v/>
      </c>
      <c r="R39" s="266"/>
      <c r="S39" s="82"/>
      <c r="T39" s="188" t="str">
        <f>IF('Regular Symbol'!T39="","",'Regular Symbol'!T39)</f>
        <v/>
      </c>
      <c r="U39" s="188" t="str">
        <f>IF('Regular Symbol'!U39="","",'Regular Symbol'!U39)</f>
        <v/>
      </c>
      <c r="V39" s="188" t="str">
        <f>IF('Regular Symbol'!V39="","",'Regular Symbol'!V39)</f>
        <v/>
      </c>
      <c r="W39" s="188" t="str">
        <f>IF('Regular Symbol'!W39="","",'Regular Symbol'!W39)</f>
        <v/>
      </c>
      <c r="X39" s="188" t="str">
        <f>IF('Regular Symbol'!X39="","",'Regular Symbol'!X39)</f>
        <v/>
      </c>
      <c r="Y39" s="1"/>
      <c r="Z39" s="164"/>
      <c r="AA39" s="205" t="str">
        <f t="shared" si="18"/>
        <v/>
      </c>
      <c r="AB39" s="205" t="str">
        <f t="shared" si="19"/>
        <v/>
      </c>
      <c r="AC39" s="205" t="str">
        <f t="shared" si="20"/>
        <v/>
      </c>
      <c r="AD39" s="205" t="str">
        <f t="shared" si="21"/>
        <v/>
      </c>
      <c r="AE39" s="205" t="str">
        <f t="shared" si="22"/>
        <v/>
      </c>
    </row>
    <row r="40" spans="2:31" ht="18">
      <c r="B40" s="234" t="s">
        <v>163</v>
      </c>
      <c r="C40" s="3"/>
      <c r="D40" s="251">
        <f t="shared" si="17"/>
        <v>9</v>
      </c>
      <c r="E40" s="251">
        <f t="shared" si="17"/>
        <v>9</v>
      </c>
      <c r="F40" s="251">
        <f t="shared" si="17"/>
        <v>9</v>
      </c>
      <c r="G40" s="251">
        <f t="shared" si="17"/>
        <v>9</v>
      </c>
      <c r="H40" s="251">
        <f t="shared" si="17"/>
        <v>9</v>
      </c>
      <c r="J40" s="35"/>
      <c r="L40" s="164">
        <v>37</v>
      </c>
      <c r="M40" s="268" t="str">
        <f t="shared" si="6"/>
        <v/>
      </c>
      <c r="N40" s="268" t="str">
        <f t="shared" si="7"/>
        <v/>
      </c>
      <c r="O40" s="268" t="str">
        <f t="shared" si="8"/>
        <v/>
      </c>
      <c r="P40" s="268" t="str">
        <f t="shared" si="9"/>
        <v/>
      </c>
      <c r="Q40" s="268" t="str">
        <f t="shared" si="10"/>
        <v/>
      </c>
      <c r="R40" s="266"/>
      <c r="S40" s="82"/>
      <c r="T40" s="188" t="str">
        <f>IF('Regular Symbol'!T40="","",'Regular Symbol'!T40)</f>
        <v/>
      </c>
      <c r="U40" s="188" t="str">
        <f>IF('Regular Symbol'!U40="","",'Regular Symbol'!U40)</f>
        <v/>
      </c>
      <c r="V40" s="188" t="str">
        <f>IF('Regular Symbol'!V40="","",'Regular Symbol'!V40)</f>
        <v/>
      </c>
      <c r="W40" s="188" t="str">
        <f>IF('Regular Symbol'!W40="","",'Regular Symbol'!W40)</f>
        <v/>
      </c>
      <c r="X40" s="188" t="str">
        <f>IF('Regular Symbol'!X40="","",'Regular Symbol'!X40)</f>
        <v/>
      </c>
      <c r="Y40" s="1"/>
      <c r="Z40" s="164"/>
      <c r="AA40" s="205" t="str">
        <f t="shared" si="18"/>
        <v/>
      </c>
      <c r="AB40" s="205" t="str">
        <f t="shared" si="19"/>
        <v/>
      </c>
      <c r="AC40" s="205" t="str">
        <f t="shared" si="20"/>
        <v/>
      </c>
      <c r="AD40" s="205" t="str">
        <f t="shared" si="21"/>
        <v/>
      </c>
      <c r="AE40" s="205" t="str">
        <f t="shared" si="22"/>
        <v/>
      </c>
    </row>
    <row r="41" spans="2:31" ht="18">
      <c r="B41" s="234" t="s">
        <v>164</v>
      </c>
      <c r="C41" s="3"/>
      <c r="D41" s="251">
        <f t="shared" si="17"/>
        <v>9</v>
      </c>
      <c r="E41" s="251">
        <f t="shared" si="17"/>
        <v>9</v>
      </c>
      <c r="F41" s="251">
        <f t="shared" si="17"/>
        <v>9</v>
      </c>
      <c r="G41" s="251">
        <f t="shared" si="17"/>
        <v>9</v>
      </c>
      <c r="H41" s="251">
        <f t="shared" si="17"/>
        <v>9</v>
      </c>
      <c r="L41" s="164">
        <v>38</v>
      </c>
      <c r="M41" s="268" t="str">
        <f t="shared" si="6"/>
        <v/>
      </c>
      <c r="N41" s="268" t="str">
        <f t="shared" si="7"/>
        <v/>
      </c>
      <c r="O41" s="268" t="str">
        <f t="shared" si="8"/>
        <v/>
      </c>
      <c r="P41" s="268" t="str">
        <f t="shared" si="9"/>
        <v/>
      </c>
      <c r="Q41" s="268" t="str">
        <f t="shared" si="10"/>
        <v/>
      </c>
      <c r="R41" s="266"/>
      <c r="S41" s="82"/>
      <c r="T41" s="188" t="str">
        <f>IF('Regular Symbol'!T41="","",'Regular Symbol'!T41)</f>
        <v/>
      </c>
      <c r="U41" s="188" t="str">
        <f>IF('Regular Symbol'!U41="","",'Regular Symbol'!U41)</f>
        <v/>
      </c>
      <c r="V41" s="188" t="str">
        <f>IF('Regular Symbol'!V41="","",'Regular Symbol'!V41)</f>
        <v/>
      </c>
      <c r="W41" s="188" t="str">
        <f>IF('Regular Symbol'!W41="","",'Regular Symbol'!W41)</f>
        <v/>
      </c>
      <c r="X41" s="188" t="str">
        <f>IF('Regular Symbol'!X41="","",'Regular Symbol'!X41)</f>
        <v/>
      </c>
      <c r="Y41" s="1"/>
      <c r="Z41" s="164"/>
      <c r="AA41" s="205" t="str">
        <f t="shared" si="18"/>
        <v/>
      </c>
      <c r="AB41" s="205" t="str">
        <f t="shared" si="19"/>
        <v/>
      </c>
      <c r="AC41" s="205" t="str">
        <f t="shared" si="20"/>
        <v/>
      </c>
      <c r="AD41" s="205" t="str">
        <f t="shared" si="21"/>
        <v/>
      </c>
      <c r="AE41" s="205" t="str">
        <f t="shared" si="22"/>
        <v/>
      </c>
    </row>
    <row r="42" spans="2:31" ht="18">
      <c r="B42" s="234" t="s">
        <v>160</v>
      </c>
      <c r="C42" s="3"/>
      <c r="D42" s="251">
        <f t="shared" si="17"/>
        <v>9</v>
      </c>
      <c r="E42" s="251">
        <f t="shared" si="17"/>
        <v>9</v>
      </c>
      <c r="F42" s="251">
        <f t="shared" si="17"/>
        <v>9</v>
      </c>
      <c r="G42" s="251">
        <f t="shared" si="17"/>
        <v>9</v>
      </c>
      <c r="H42" s="251">
        <f t="shared" si="17"/>
        <v>9</v>
      </c>
      <c r="L42" s="164">
        <v>39</v>
      </c>
      <c r="M42" s="268" t="str">
        <f t="shared" si="6"/>
        <v/>
      </c>
      <c r="N42" s="268" t="str">
        <f t="shared" si="7"/>
        <v/>
      </c>
      <c r="O42" s="268" t="str">
        <f t="shared" si="8"/>
        <v/>
      </c>
      <c r="P42" s="268" t="str">
        <f t="shared" si="9"/>
        <v/>
      </c>
      <c r="Q42" s="268" t="str">
        <f t="shared" si="10"/>
        <v/>
      </c>
      <c r="R42" s="145"/>
      <c r="S42" s="164"/>
      <c r="T42" s="188" t="str">
        <f>IF('Regular Symbol'!T42="","",'Regular Symbol'!T42)</f>
        <v/>
      </c>
      <c r="U42" s="188" t="str">
        <f>IF('Regular Symbol'!U42="","",'Regular Symbol'!U42)</f>
        <v/>
      </c>
      <c r="V42" s="188" t="str">
        <f>IF('Regular Symbol'!V42="","",'Regular Symbol'!V42)</f>
        <v/>
      </c>
      <c r="W42" s="188" t="str">
        <f>IF('Regular Symbol'!W42="","",'Regular Symbol'!W42)</f>
        <v/>
      </c>
      <c r="X42" s="188" t="str">
        <f>IF('Regular Symbol'!X42="","",'Regular Symbol'!X42)</f>
        <v/>
      </c>
      <c r="Y42" s="1"/>
      <c r="Z42" s="164"/>
      <c r="AA42" s="205" t="str">
        <f t="shared" si="18"/>
        <v/>
      </c>
      <c r="AB42" s="205" t="str">
        <f t="shared" si="19"/>
        <v/>
      </c>
      <c r="AC42" s="205" t="str">
        <f t="shared" si="20"/>
        <v/>
      </c>
      <c r="AD42" s="205" t="str">
        <f t="shared" si="21"/>
        <v/>
      </c>
      <c r="AE42" s="205" t="str">
        <f t="shared" si="22"/>
        <v/>
      </c>
    </row>
    <row r="43" spans="2:31" ht="18">
      <c r="I43" s="35"/>
      <c r="L43" s="164">
        <v>40</v>
      </c>
      <c r="M43" s="268" t="str">
        <f t="shared" si="6"/>
        <v/>
      </c>
      <c r="N43" s="268" t="str">
        <f t="shared" si="7"/>
        <v/>
      </c>
      <c r="O43" s="268" t="str">
        <f t="shared" si="8"/>
        <v/>
      </c>
      <c r="P43" s="268" t="str">
        <f t="shared" si="9"/>
        <v/>
      </c>
      <c r="Q43" s="268" t="str">
        <f t="shared" si="10"/>
        <v/>
      </c>
      <c r="R43" s="145"/>
      <c r="S43" s="164"/>
      <c r="T43" s="188" t="str">
        <f>IF('Regular Symbol'!T43="","",'Regular Symbol'!T43)</f>
        <v/>
      </c>
      <c r="U43" s="188" t="str">
        <f>IF('Regular Symbol'!U43="","",'Regular Symbol'!U43)</f>
        <v/>
      </c>
      <c r="V43" s="188" t="str">
        <f>IF('Regular Symbol'!V43="","",'Regular Symbol'!V43)</f>
        <v/>
      </c>
      <c r="W43" s="188" t="str">
        <f>IF('Regular Symbol'!W43="","",'Regular Symbol'!W43)</f>
        <v/>
      </c>
      <c r="X43" s="188" t="str">
        <f>IF('Regular Symbol'!X43="","",'Regular Symbol'!X43)</f>
        <v/>
      </c>
      <c r="Y43" s="1"/>
      <c r="Z43" s="164"/>
      <c r="AA43" s="205" t="str">
        <f t="shared" si="18"/>
        <v/>
      </c>
      <c r="AB43" s="205" t="str">
        <f t="shared" si="19"/>
        <v/>
      </c>
      <c r="AC43" s="205" t="str">
        <f t="shared" si="20"/>
        <v/>
      </c>
      <c r="AD43" s="205" t="str">
        <f t="shared" si="21"/>
        <v/>
      </c>
      <c r="AE43" s="205" t="str">
        <f t="shared" si="22"/>
        <v/>
      </c>
    </row>
    <row r="44" spans="2:31" ht="18">
      <c r="I44" s="35"/>
      <c r="J44" s="35"/>
      <c r="L44" s="164">
        <v>41</v>
      </c>
      <c r="M44" s="268" t="str">
        <f t="shared" si="6"/>
        <v/>
      </c>
      <c r="N44" s="268" t="str">
        <f t="shared" si="7"/>
        <v/>
      </c>
      <c r="O44" s="268" t="str">
        <f t="shared" si="8"/>
        <v/>
      </c>
      <c r="P44" s="268" t="str">
        <f t="shared" si="9"/>
        <v/>
      </c>
      <c r="Q44" s="268" t="str">
        <f t="shared" si="10"/>
        <v/>
      </c>
      <c r="R44" s="145"/>
      <c r="S44" s="164"/>
      <c r="T44" s="188" t="str">
        <f>IF('Regular Symbol'!T44="","",'Regular Symbol'!T44)</f>
        <v/>
      </c>
      <c r="U44" s="188" t="str">
        <f>IF('Regular Symbol'!U44="","",'Regular Symbol'!U44)</f>
        <v/>
      </c>
      <c r="V44" s="188" t="str">
        <f>IF('Regular Symbol'!V44="","",'Regular Symbol'!V44)</f>
        <v/>
      </c>
      <c r="W44" s="188" t="str">
        <f>IF('Regular Symbol'!W44="","",'Regular Symbol'!W44)</f>
        <v/>
      </c>
      <c r="X44" s="188" t="str">
        <f>IF('Regular Symbol'!X44="","",'Regular Symbol'!X44)</f>
        <v/>
      </c>
      <c r="Y44" s="1"/>
      <c r="Z44" s="164"/>
      <c r="AA44" s="205" t="str">
        <f t="shared" si="18"/>
        <v/>
      </c>
      <c r="AB44" s="205" t="str">
        <f t="shared" si="19"/>
        <v/>
      </c>
      <c r="AC44" s="205" t="str">
        <f t="shared" si="20"/>
        <v/>
      </c>
      <c r="AD44" s="205" t="str">
        <f t="shared" si="21"/>
        <v/>
      </c>
      <c r="AE44" s="205" t="str">
        <f t="shared" si="22"/>
        <v/>
      </c>
    </row>
    <row r="45" spans="2:31" ht="18">
      <c r="I45" s="35"/>
      <c r="J45" s="35"/>
      <c r="L45" s="164">
        <v>42</v>
      </c>
      <c r="M45" s="268" t="str">
        <f t="shared" si="6"/>
        <v/>
      </c>
      <c r="N45" s="268" t="str">
        <f t="shared" si="7"/>
        <v/>
      </c>
      <c r="O45" s="268" t="str">
        <f t="shared" si="8"/>
        <v/>
      </c>
      <c r="P45" s="268" t="str">
        <f t="shared" si="9"/>
        <v/>
      </c>
      <c r="Q45" s="268" t="str">
        <f t="shared" si="10"/>
        <v/>
      </c>
      <c r="R45" s="145"/>
      <c r="S45" s="164"/>
      <c r="T45" s="188" t="str">
        <f>IF('Regular Symbol'!T45="","",'Regular Symbol'!T45)</f>
        <v/>
      </c>
      <c r="U45" s="188" t="str">
        <f>IF('Regular Symbol'!U45="","",'Regular Symbol'!U45)</f>
        <v/>
      </c>
      <c r="V45" s="188" t="str">
        <f>IF('Regular Symbol'!V45="","",'Regular Symbol'!V45)</f>
        <v/>
      </c>
      <c r="W45" s="188" t="str">
        <f>IF('Regular Symbol'!W45="","",'Regular Symbol'!W45)</f>
        <v/>
      </c>
      <c r="X45" s="188" t="str">
        <f>IF('Regular Symbol'!X45="","",'Regular Symbol'!X45)</f>
        <v/>
      </c>
      <c r="Y45" s="1"/>
      <c r="Z45" s="164"/>
      <c r="AA45" s="205" t="str">
        <f t="shared" si="18"/>
        <v/>
      </c>
      <c r="AB45" s="205" t="str">
        <f t="shared" si="19"/>
        <v/>
      </c>
      <c r="AC45" s="205" t="str">
        <f t="shared" si="20"/>
        <v/>
      </c>
      <c r="AD45" s="205" t="str">
        <f t="shared" si="21"/>
        <v/>
      </c>
      <c r="AE45" s="205" t="str">
        <f t="shared" si="22"/>
        <v/>
      </c>
    </row>
    <row r="46" spans="2:31" ht="18">
      <c r="I46" s="35"/>
      <c r="J46" s="35"/>
      <c r="L46" s="164">
        <v>43</v>
      </c>
      <c r="M46" s="268" t="str">
        <f t="shared" si="6"/>
        <v/>
      </c>
      <c r="N46" s="268" t="str">
        <f t="shared" si="7"/>
        <v/>
      </c>
      <c r="O46" s="268" t="str">
        <f t="shared" si="8"/>
        <v/>
      </c>
      <c r="P46" s="268" t="str">
        <f t="shared" si="9"/>
        <v/>
      </c>
      <c r="Q46" s="268" t="str">
        <f t="shared" si="10"/>
        <v/>
      </c>
      <c r="R46" s="35"/>
      <c r="S46" s="164"/>
      <c r="T46" s="188" t="str">
        <f>IF('Regular Symbol'!T46="","",'Regular Symbol'!T46)</f>
        <v/>
      </c>
      <c r="U46" s="188" t="str">
        <f>IF('Regular Symbol'!U46="","",'Regular Symbol'!U46)</f>
        <v/>
      </c>
      <c r="V46" s="188" t="str">
        <f>IF('Regular Symbol'!V46="","",'Regular Symbol'!V46)</f>
        <v/>
      </c>
      <c r="W46" s="188" t="str">
        <f>IF('Regular Symbol'!W46="","",'Regular Symbol'!W46)</f>
        <v/>
      </c>
      <c r="X46" s="188" t="str">
        <f>IF('Regular Symbol'!X46="","",'Regular Symbol'!X46)</f>
        <v/>
      </c>
      <c r="Y46" s="1"/>
      <c r="Z46" s="164"/>
      <c r="AA46" s="205" t="str">
        <f t="shared" si="18"/>
        <v/>
      </c>
      <c r="AB46" s="205" t="str">
        <f t="shared" si="19"/>
        <v/>
      </c>
      <c r="AC46" s="205" t="str">
        <f t="shared" si="20"/>
        <v/>
      </c>
      <c r="AD46" s="205" t="str">
        <f t="shared" si="21"/>
        <v/>
      </c>
      <c r="AE46" s="205" t="str">
        <f t="shared" si="22"/>
        <v/>
      </c>
    </row>
    <row r="47" spans="2:31" ht="18">
      <c r="I47" s="35"/>
      <c r="J47" s="35"/>
      <c r="L47" s="164">
        <v>44</v>
      </c>
      <c r="M47" s="268" t="str">
        <f t="shared" si="6"/>
        <v/>
      </c>
      <c r="N47" s="268" t="str">
        <f t="shared" si="7"/>
        <v/>
      </c>
      <c r="O47" s="268" t="str">
        <f t="shared" si="8"/>
        <v/>
      </c>
      <c r="P47" s="268" t="str">
        <f t="shared" si="9"/>
        <v/>
      </c>
      <c r="Q47" s="268" t="str">
        <f t="shared" si="10"/>
        <v/>
      </c>
      <c r="R47" s="35"/>
      <c r="S47" s="164"/>
      <c r="T47" s="188" t="str">
        <f>IF('Regular Symbol'!T47="","",'Regular Symbol'!T47)</f>
        <v/>
      </c>
      <c r="U47" s="188" t="str">
        <f>IF('Regular Symbol'!U47="","",'Regular Symbol'!U47)</f>
        <v/>
      </c>
      <c r="V47" s="188" t="str">
        <f>IF('Regular Symbol'!V47="","",'Regular Symbol'!V47)</f>
        <v/>
      </c>
      <c r="W47" s="188" t="str">
        <f>IF('Regular Symbol'!W47="","",'Regular Symbol'!W47)</f>
        <v/>
      </c>
      <c r="X47" s="188" t="str">
        <f>IF('Regular Symbol'!X47="","",'Regular Symbol'!X47)</f>
        <v/>
      </c>
      <c r="Y47" s="1"/>
      <c r="Z47" s="164"/>
      <c r="AA47" s="205" t="str">
        <f t="shared" si="18"/>
        <v/>
      </c>
      <c r="AB47" s="205" t="str">
        <f t="shared" si="19"/>
        <v/>
      </c>
      <c r="AC47" s="205" t="str">
        <f t="shared" si="20"/>
        <v/>
      </c>
      <c r="AD47" s="205" t="str">
        <f t="shared" si="21"/>
        <v/>
      </c>
      <c r="AE47" s="205" t="str">
        <f t="shared" si="22"/>
        <v/>
      </c>
    </row>
    <row r="48" spans="2:31" ht="18">
      <c r="I48" s="35"/>
      <c r="J48" s="35"/>
      <c r="L48" s="164">
        <v>45</v>
      </c>
      <c r="M48" s="268" t="str">
        <f t="shared" si="6"/>
        <v/>
      </c>
      <c r="N48" s="268" t="str">
        <f t="shared" si="7"/>
        <v/>
      </c>
      <c r="O48" s="268" t="str">
        <f t="shared" si="8"/>
        <v/>
      </c>
      <c r="P48" s="268" t="str">
        <f t="shared" si="9"/>
        <v/>
      </c>
      <c r="Q48" s="268" t="str">
        <f t="shared" si="10"/>
        <v/>
      </c>
      <c r="R48" s="35"/>
      <c r="S48" s="164"/>
      <c r="T48" s="188" t="str">
        <f>IF('Regular Symbol'!T48="","",'Regular Symbol'!T48)</f>
        <v/>
      </c>
      <c r="U48" s="188" t="str">
        <f>IF('Regular Symbol'!U48="","",'Regular Symbol'!U48)</f>
        <v/>
      </c>
      <c r="V48" s="188" t="str">
        <f>IF('Regular Symbol'!V48="","",'Regular Symbol'!V48)</f>
        <v/>
      </c>
      <c r="W48" s="188" t="str">
        <f>IF('Regular Symbol'!W48="","",'Regular Symbol'!W48)</f>
        <v/>
      </c>
      <c r="X48" s="188" t="str">
        <f>IF('Regular Symbol'!X48="","",'Regular Symbol'!X48)</f>
        <v/>
      </c>
      <c r="Y48" s="1"/>
      <c r="Z48" s="164"/>
      <c r="AA48" s="205" t="str">
        <f t="shared" si="18"/>
        <v/>
      </c>
      <c r="AB48" s="205" t="str">
        <f t="shared" si="19"/>
        <v/>
      </c>
      <c r="AC48" s="205" t="str">
        <f t="shared" si="20"/>
        <v/>
      </c>
      <c r="AD48" s="205" t="str">
        <f t="shared" si="21"/>
        <v/>
      </c>
      <c r="AE48" s="205" t="str">
        <f t="shared" si="22"/>
        <v/>
      </c>
    </row>
    <row r="49" spans="9:33" ht="18">
      <c r="I49" s="35"/>
      <c r="J49" s="35"/>
      <c r="L49" s="164">
        <v>46</v>
      </c>
      <c r="M49" s="268" t="str">
        <f t="shared" si="6"/>
        <v/>
      </c>
      <c r="N49" s="268" t="str">
        <f t="shared" si="7"/>
        <v/>
      </c>
      <c r="O49" s="268" t="str">
        <f t="shared" si="8"/>
        <v/>
      </c>
      <c r="P49" s="268" t="str">
        <f t="shared" si="9"/>
        <v/>
      </c>
      <c r="Q49" s="268" t="str">
        <f t="shared" si="10"/>
        <v/>
      </c>
      <c r="S49" s="164"/>
      <c r="T49" s="188" t="str">
        <f>IF('Regular Symbol'!T49="","",'Regular Symbol'!T49)</f>
        <v/>
      </c>
      <c r="U49" s="188" t="str">
        <f>IF('Regular Symbol'!U49="","",'Regular Symbol'!U49)</f>
        <v/>
      </c>
      <c r="V49" s="188" t="str">
        <f>IF('Regular Symbol'!V49="","",'Regular Symbol'!V49)</f>
        <v/>
      </c>
      <c r="W49" s="188" t="str">
        <f>IF('Regular Symbol'!W49="","",'Regular Symbol'!W49)</f>
        <v/>
      </c>
      <c r="X49" s="188" t="str">
        <f>IF('Regular Symbol'!X49="","",'Regular Symbol'!X49)</f>
        <v/>
      </c>
      <c r="Z49" s="164"/>
      <c r="AA49" s="205" t="str">
        <f t="shared" si="18"/>
        <v/>
      </c>
      <c r="AB49" s="205" t="str">
        <f t="shared" si="19"/>
        <v/>
      </c>
      <c r="AC49" s="205" t="str">
        <f t="shared" si="20"/>
        <v/>
      </c>
      <c r="AD49" s="205" t="str">
        <f t="shared" si="21"/>
        <v/>
      </c>
      <c r="AE49" s="205" t="str">
        <f t="shared" si="22"/>
        <v/>
      </c>
    </row>
    <row r="50" spans="9:33" ht="18">
      <c r="I50" s="35"/>
      <c r="J50" s="35"/>
      <c r="L50" s="164">
        <v>47</v>
      </c>
      <c r="M50" s="268" t="str">
        <f t="shared" si="6"/>
        <v/>
      </c>
      <c r="N50" s="268" t="str">
        <f t="shared" si="7"/>
        <v/>
      </c>
      <c r="O50" s="268" t="str">
        <f t="shared" si="8"/>
        <v/>
      </c>
      <c r="P50" s="268" t="str">
        <f t="shared" si="9"/>
        <v/>
      </c>
      <c r="Q50" s="268" t="str">
        <f t="shared" si="10"/>
        <v/>
      </c>
      <c r="S50" s="164"/>
      <c r="T50" s="188" t="str">
        <f>IF('Regular Symbol'!T50="","",'Regular Symbol'!T50)</f>
        <v/>
      </c>
      <c r="U50" s="188" t="str">
        <f>IF('Regular Symbol'!U50="","",'Regular Symbol'!U50)</f>
        <v/>
      </c>
      <c r="V50" s="188" t="str">
        <f>IF('Regular Symbol'!V50="","",'Regular Symbol'!V50)</f>
        <v/>
      </c>
      <c r="W50" s="188" t="str">
        <f>IF('Regular Symbol'!W50="","",'Regular Symbol'!W50)</f>
        <v/>
      </c>
      <c r="X50" s="188" t="str">
        <f>IF('Regular Symbol'!X50="","",'Regular Symbol'!X50)</f>
        <v/>
      </c>
      <c r="Z50" s="164"/>
      <c r="AA50" s="205" t="str">
        <f t="shared" si="18"/>
        <v/>
      </c>
      <c r="AB50" s="205" t="str">
        <f t="shared" si="19"/>
        <v/>
      </c>
      <c r="AC50" s="205" t="str">
        <f t="shared" si="20"/>
        <v/>
      </c>
      <c r="AD50" s="205" t="str">
        <f t="shared" si="21"/>
        <v/>
      </c>
      <c r="AE50" s="205" t="str">
        <f t="shared" si="22"/>
        <v/>
      </c>
    </row>
    <row r="51" spans="9:33" ht="18">
      <c r="I51" s="35"/>
      <c r="J51" s="35"/>
      <c r="L51" s="164">
        <v>48</v>
      </c>
      <c r="M51" s="268" t="str">
        <f t="shared" si="6"/>
        <v/>
      </c>
      <c r="N51" s="268" t="str">
        <f t="shared" si="7"/>
        <v/>
      </c>
      <c r="O51" s="268" t="str">
        <f t="shared" si="8"/>
        <v/>
      </c>
      <c r="P51" s="268" t="str">
        <f t="shared" si="9"/>
        <v/>
      </c>
      <c r="Q51" s="268" t="str">
        <f t="shared" si="10"/>
        <v/>
      </c>
      <c r="S51" s="164"/>
      <c r="T51" s="188" t="str">
        <f>IF('Regular Symbol'!T51="","",'Regular Symbol'!T51)</f>
        <v/>
      </c>
      <c r="U51" s="188" t="str">
        <f>IF('Regular Symbol'!U51="","",'Regular Symbol'!U51)</f>
        <v/>
      </c>
      <c r="V51" s="188" t="str">
        <f>IF('Regular Symbol'!V51="","",'Regular Symbol'!V51)</f>
        <v/>
      </c>
      <c r="W51" s="188" t="str">
        <f>IF('Regular Symbol'!W51="","",'Regular Symbol'!W51)</f>
        <v/>
      </c>
      <c r="X51" s="188" t="str">
        <f>IF('Regular Symbol'!X51="","",'Regular Symbol'!X51)</f>
        <v/>
      </c>
      <c r="Z51" s="164"/>
      <c r="AA51" s="205" t="str">
        <f t="shared" si="18"/>
        <v/>
      </c>
      <c r="AB51" s="205" t="str">
        <f t="shared" si="19"/>
        <v/>
      </c>
      <c r="AC51" s="205" t="str">
        <f t="shared" si="20"/>
        <v/>
      </c>
      <c r="AD51" s="205" t="str">
        <f t="shared" si="21"/>
        <v/>
      </c>
      <c r="AE51" s="205" t="str">
        <f t="shared" si="22"/>
        <v/>
      </c>
    </row>
    <row r="52" spans="9:33" ht="18">
      <c r="I52" s="35"/>
      <c r="J52" s="35"/>
      <c r="L52" s="164">
        <v>49</v>
      </c>
      <c r="M52" s="268" t="str">
        <f t="shared" si="6"/>
        <v/>
      </c>
      <c r="N52" s="268" t="str">
        <f t="shared" si="7"/>
        <v/>
      </c>
      <c r="O52" s="268" t="str">
        <f t="shared" si="8"/>
        <v/>
      </c>
      <c r="P52" s="268" t="str">
        <f t="shared" si="9"/>
        <v/>
      </c>
      <c r="Q52" s="268" t="str">
        <f t="shared" si="10"/>
        <v/>
      </c>
      <c r="S52" s="164"/>
      <c r="T52" s="188" t="str">
        <f>IF('Regular Symbol'!T52="","",'Regular Symbol'!T52)</f>
        <v/>
      </c>
      <c r="U52" s="188" t="str">
        <f>IF('Regular Symbol'!U52="","",'Regular Symbol'!U52)</f>
        <v/>
      </c>
      <c r="V52" s="188" t="str">
        <f>IF('Regular Symbol'!V52="","",'Regular Symbol'!V52)</f>
        <v/>
      </c>
      <c r="W52" s="188" t="str">
        <f>IF('Regular Symbol'!W52="","",'Regular Symbol'!W52)</f>
        <v/>
      </c>
      <c r="X52" s="188" t="str">
        <f>IF('Regular Symbol'!X52="","",'Regular Symbol'!X52)</f>
        <v/>
      </c>
      <c r="Z52" s="164"/>
      <c r="AA52" s="205" t="str">
        <f t="shared" si="18"/>
        <v/>
      </c>
      <c r="AB52" s="205" t="str">
        <f t="shared" si="19"/>
        <v/>
      </c>
      <c r="AC52" s="205" t="str">
        <f t="shared" si="20"/>
        <v/>
      </c>
      <c r="AD52" s="205" t="str">
        <f t="shared" si="21"/>
        <v/>
      </c>
      <c r="AE52" s="205" t="str">
        <f t="shared" si="22"/>
        <v/>
      </c>
    </row>
    <row r="53" spans="9:33" ht="18">
      <c r="J53" s="35"/>
      <c r="L53" s="164">
        <v>50</v>
      </c>
      <c r="M53" s="268" t="str">
        <f t="shared" si="6"/>
        <v/>
      </c>
      <c r="N53" s="268" t="str">
        <f t="shared" si="7"/>
        <v/>
      </c>
      <c r="O53" s="268" t="str">
        <f t="shared" si="8"/>
        <v/>
      </c>
      <c r="P53" s="268" t="str">
        <f t="shared" si="9"/>
        <v/>
      </c>
      <c r="Q53" s="268" t="str">
        <f t="shared" si="10"/>
        <v/>
      </c>
      <c r="S53" s="164"/>
      <c r="T53" s="188" t="str">
        <f>IF('Regular Symbol'!T53="","",'Regular Symbol'!T53)</f>
        <v/>
      </c>
      <c r="U53" s="188" t="str">
        <f>IF('Regular Symbol'!U53="","",'Regular Symbol'!U53)</f>
        <v/>
      </c>
      <c r="V53" s="188" t="str">
        <f>IF('Regular Symbol'!V53="","",'Regular Symbol'!V53)</f>
        <v/>
      </c>
      <c r="W53" s="188" t="str">
        <f>IF('Regular Symbol'!W53="","",'Regular Symbol'!W53)</f>
        <v/>
      </c>
      <c r="X53" s="188" t="str">
        <f>IF('Regular Symbol'!X53="","",'Regular Symbol'!X53)</f>
        <v/>
      </c>
      <c r="Z53" s="164"/>
      <c r="AA53" s="205" t="str">
        <f t="shared" si="18"/>
        <v/>
      </c>
      <c r="AB53" s="205" t="str">
        <f t="shared" si="19"/>
        <v/>
      </c>
      <c r="AC53" s="205" t="str">
        <f t="shared" si="20"/>
        <v/>
      </c>
      <c r="AD53" s="205" t="str">
        <f t="shared" si="21"/>
        <v/>
      </c>
      <c r="AE53" s="205" t="str">
        <f t="shared" si="22"/>
        <v/>
      </c>
    </row>
    <row r="54" spans="9:33" ht="18">
      <c r="L54" s="164">
        <v>51</v>
      </c>
      <c r="M54" s="268" t="str">
        <f t="shared" si="6"/>
        <v/>
      </c>
      <c r="N54" s="268" t="str">
        <f t="shared" si="7"/>
        <v/>
      </c>
      <c r="O54" s="268" t="str">
        <f t="shared" si="8"/>
        <v/>
      </c>
      <c r="P54" s="268" t="str">
        <f t="shared" si="9"/>
        <v/>
      </c>
      <c r="Q54" s="268" t="str">
        <f t="shared" si="10"/>
        <v/>
      </c>
      <c r="S54" s="164"/>
      <c r="T54" s="188" t="str">
        <f>IF('Regular Symbol'!T54="","",'Regular Symbol'!T54)</f>
        <v/>
      </c>
      <c r="U54" s="188" t="str">
        <f>IF('Regular Symbol'!U54="","",'Regular Symbol'!U54)</f>
        <v/>
      </c>
      <c r="V54" s="188" t="str">
        <f>IF('Regular Symbol'!V54="","",'Regular Symbol'!V54)</f>
        <v/>
      </c>
      <c r="W54" s="188" t="str">
        <f>IF('Regular Symbol'!W54="","",'Regular Symbol'!W54)</f>
        <v/>
      </c>
      <c r="X54" s="188" t="str">
        <f>IF('Regular Symbol'!X54="","",'Regular Symbol'!X54)</f>
        <v/>
      </c>
      <c r="Z54" s="164"/>
      <c r="AA54" s="205" t="str">
        <f t="shared" si="18"/>
        <v/>
      </c>
      <c r="AB54" s="205" t="str">
        <f t="shared" si="19"/>
        <v/>
      </c>
      <c r="AC54" s="205" t="str">
        <f t="shared" si="20"/>
        <v/>
      </c>
      <c r="AD54" s="205" t="str">
        <f t="shared" si="21"/>
        <v/>
      </c>
      <c r="AE54" s="205" t="str">
        <f t="shared" si="22"/>
        <v/>
      </c>
      <c r="AF54" s="87"/>
      <c r="AG54" s="87"/>
    </row>
    <row r="55" spans="9:33" ht="18">
      <c r="L55" s="164">
        <v>52</v>
      </c>
      <c r="M55" s="268" t="str">
        <f t="shared" si="6"/>
        <v/>
      </c>
      <c r="N55" s="268" t="str">
        <f t="shared" si="7"/>
        <v/>
      </c>
      <c r="O55" s="268" t="str">
        <f t="shared" si="8"/>
        <v/>
      </c>
      <c r="P55" s="268" t="str">
        <f t="shared" si="9"/>
        <v/>
      </c>
      <c r="Q55" s="268" t="str">
        <f t="shared" si="10"/>
        <v/>
      </c>
      <c r="S55" s="164"/>
      <c r="T55" s="188" t="str">
        <f>IF('Regular Symbol'!T55="","",'Regular Symbol'!T55)</f>
        <v/>
      </c>
      <c r="U55" s="188" t="str">
        <f>IF('Regular Symbol'!U55="","",'Regular Symbol'!U55)</f>
        <v/>
      </c>
      <c r="V55" s="188" t="str">
        <f>IF('Regular Symbol'!V55="","",'Regular Symbol'!V55)</f>
        <v/>
      </c>
      <c r="W55" s="188" t="str">
        <f>IF('Regular Symbol'!W55="","",'Regular Symbol'!W55)</f>
        <v/>
      </c>
      <c r="X55" s="188" t="str">
        <f>IF('Regular Symbol'!X55="","",'Regular Symbol'!X55)</f>
        <v/>
      </c>
      <c r="Z55" s="164"/>
      <c r="AA55" s="205" t="str">
        <f t="shared" si="18"/>
        <v/>
      </c>
      <c r="AB55" s="205" t="str">
        <f t="shared" si="19"/>
        <v/>
      </c>
      <c r="AC55" s="205" t="str">
        <f t="shared" si="20"/>
        <v/>
      </c>
      <c r="AD55" s="205" t="str">
        <f t="shared" si="21"/>
        <v/>
      </c>
      <c r="AE55" s="205" t="str">
        <f t="shared" si="22"/>
        <v/>
      </c>
      <c r="AF55" s="164"/>
      <c r="AG55" s="164"/>
    </row>
    <row r="56" spans="9:33" ht="18">
      <c r="L56" s="164">
        <v>53</v>
      </c>
      <c r="M56" s="268" t="str">
        <f t="shared" si="6"/>
        <v/>
      </c>
      <c r="N56" s="268" t="str">
        <f t="shared" si="7"/>
        <v/>
      </c>
      <c r="O56" s="268" t="str">
        <f t="shared" si="8"/>
        <v/>
      </c>
      <c r="P56" s="268" t="str">
        <f t="shared" si="9"/>
        <v/>
      </c>
      <c r="Q56" s="268" t="str">
        <f t="shared" si="10"/>
        <v/>
      </c>
      <c r="S56" s="164"/>
      <c r="T56" s="188" t="str">
        <f>IF('Regular Symbol'!T56="","",'Regular Symbol'!T56)</f>
        <v/>
      </c>
      <c r="U56" s="188" t="str">
        <f>IF('Regular Symbol'!U56="","",'Regular Symbol'!U56)</f>
        <v/>
      </c>
      <c r="V56" s="188" t="str">
        <f>IF('Regular Symbol'!V56="","",'Regular Symbol'!V56)</f>
        <v/>
      </c>
      <c r="W56" s="188" t="str">
        <f>IF('Regular Symbol'!W56="","",'Regular Symbol'!W56)</f>
        <v/>
      </c>
      <c r="X56" s="188" t="str">
        <f>IF('Regular Symbol'!X56="","",'Regular Symbol'!X56)</f>
        <v/>
      </c>
      <c r="Z56" s="164"/>
      <c r="AA56" s="205" t="str">
        <f t="shared" si="18"/>
        <v/>
      </c>
      <c r="AB56" s="205" t="str">
        <f t="shared" si="19"/>
        <v/>
      </c>
      <c r="AC56" s="205" t="str">
        <f t="shared" si="20"/>
        <v/>
      </c>
      <c r="AD56" s="205" t="str">
        <f t="shared" si="21"/>
        <v/>
      </c>
      <c r="AE56" s="205" t="str">
        <f t="shared" si="22"/>
        <v/>
      </c>
      <c r="AF56" s="164"/>
      <c r="AG56" s="164"/>
    </row>
    <row r="57" spans="9:33" ht="18">
      <c r="L57" s="164">
        <v>54</v>
      </c>
      <c r="M57" s="268" t="str">
        <f t="shared" si="6"/>
        <v/>
      </c>
      <c r="N57" s="268" t="str">
        <f t="shared" si="7"/>
        <v/>
      </c>
      <c r="O57" s="268" t="str">
        <f t="shared" si="8"/>
        <v/>
      </c>
      <c r="P57" s="268" t="str">
        <f t="shared" si="9"/>
        <v/>
      </c>
      <c r="Q57" s="268" t="str">
        <f t="shared" si="10"/>
        <v/>
      </c>
      <c r="S57" s="164"/>
      <c r="T57" s="188" t="str">
        <f>IF('Regular Symbol'!T57="","",'Regular Symbol'!T57)</f>
        <v/>
      </c>
      <c r="U57" s="188" t="str">
        <f>IF('Regular Symbol'!U57="","",'Regular Symbol'!U57)</f>
        <v/>
      </c>
      <c r="V57" s="188" t="str">
        <f>IF('Regular Symbol'!V57="","",'Regular Symbol'!V57)</f>
        <v/>
      </c>
      <c r="W57" s="188" t="str">
        <f>IF('Regular Symbol'!W57="","",'Regular Symbol'!W57)</f>
        <v/>
      </c>
      <c r="X57" s="188" t="str">
        <f>IF('Regular Symbol'!X57="","",'Regular Symbol'!X57)</f>
        <v/>
      </c>
      <c r="Z57" s="164"/>
      <c r="AA57" s="205" t="str">
        <f t="shared" si="18"/>
        <v/>
      </c>
      <c r="AB57" s="205" t="str">
        <f t="shared" si="19"/>
        <v/>
      </c>
      <c r="AC57" s="205" t="str">
        <f t="shared" si="20"/>
        <v/>
      </c>
      <c r="AD57" s="205" t="str">
        <f t="shared" si="21"/>
        <v/>
      </c>
      <c r="AE57" s="205" t="str">
        <f t="shared" si="22"/>
        <v/>
      </c>
      <c r="AF57" s="164"/>
      <c r="AG57" s="164"/>
    </row>
    <row r="58" spans="9:33" ht="18">
      <c r="L58" s="164">
        <v>55</v>
      </c>
      <c r="M58" s="268" t="str">
        <f t="shared" si="6"/>
        <v/>
      </c>
      <c r="N58" s="268" t="str">
        <f t="shared" si="7"/>
        <v/>
      </c>
      <c r="O58" s="268" t="str">
        <f t="shared" si="8"/>
        <v/>
      </c>
      <c r="P58" s="268" t="str">
        <f t="shared" si="9"/>
        <v/>
      </c>
      <c r="Q58" s="268" t="str">
        <f t="shared" si="10"/>
        <v/>
      </c>
      <c r="S58" s="164"/>
      <c r="T58" s="188" t="str">
        <f>IF('Regular Symbol'!T58="","",'Regular Symbol'!T58)</f>
        <v/>
      </c>
      <c r="U58" s="188" t="str">
        <f>IF('Regular Symbol'!U58="","",'Regular Symbol'!U58)</f>
        <v/>
      </c>
      <c r="V58" s="188" t="str">
        <f>IF('Regular Symbol'!V58="","",'Regular Symbol'!V58)</f>
        <v/>
      </c>
      <c r="W58" s="188" t="str">
        <f>IF('Regular Symbol'!W58="","",'Regular Symbol'!W58)</f>
        <v/>
      </c>
      <c r="X58" s="188" t="str">
        <f>IF('Regular Symbol'!X58="","",'Regular Symbol'!X58)</f>
        <v/>
      </c>
      <c r="Z58" s="164"/>
      <c r="AA58" s="205" t="str">
        <f t="shared" si="18"/>
        <v/>
      </c>
      <c r="AB58" s="205" t="str">
        <f t="shared" si="19"/>
        <v/>
      </c>
      <c r="AC58" s="205" t="str">
        <f t="shared" si="20"/>
        <v/>
      </c>
      <c r="AD58" s="205" t="str">
        <f t="shared" si="21"/>
        <v/>
      </c>
      <c r="AE58" s="205" t="str">
        <f t="shared" si="22"/>
        <v/>
      </c>
      <c r="AF58" s="164"/>
      <c r="AG58" s="164"/>
    </row>
    <row r="59" spans="9:33" ht="18">
      <c r="L59" s="164">
        <v>56</v>
      </c>
      <c r="M59" s="268" t="str">
        <f t="shared" si="6"/>
        <v/>
      </c>
      <c r="N59" s="268" t="str">
        <f t="shared" si="7"/>
        <v/>
      </c>
      <c r="O59" s="268" t="str">
        <f t="shared" si="8"/>
        <v/>
      </c>
      <c r="P59" s="268" t="str">
        <f t="shared" si="9"/>
        <v/>
      </c>
      <c r="Q59" s="268" t="str">
        <f t="shared" si="10"/>
        <v/>
      </c>
      <c r="S59" s="164"/>
      <c r="T59" s="188" t="str">
        <f>IF('Regular Symbol'!T59="","",'Regular Symbol'!T59)</f>
        <v/>
      </c>
      <c r="U59" s="188" t="str">
        <f>IF('Regular Symbol'!U59="","",'Regular Symbol'!U59)</f>
        <v/>
      </c>
      <c r="V59" s="188" t="str">
        <f>IF('Regular Symbol'!V59="","",'Regular Symbol'!V59)</f>
        <v/>
      </c>
      <c r="W59" s="188" t="str">
        <f>IF('Regular Symbol'!W59="","",'Regular Symbol'!W59)</f>
        <v/>
      </c>
      <c r="X59" s="188" t="str">
        <f>IF('Regular Symbol'!X59="","",'Regular Symbol'!X59)</f>
        <v/>
      </c>
      <c r="Z59" s="164"/>
      <c r="AA59" s="205" t="str">
        <f t="shared" si="18"/>
        <v/>
      </c>
      <c r="AB59" s="205" t="str">
        <f t="shared" si="19"/>
        <v/>
      </c>
      <c r="AC59" s="205" t="str">
        <f t="shared" si="20"/>
        <v/>
      </c>
      <c r="AD59" s="205" t="str">
        <f t="shared" si="21"/>
        <v/>
      </c>
      <c r="AE59" s="205" t="str">
        <f t="shared" si="22"/>
        <v/>
      </c>
      <c r="AF59" s="164"/>
      <c r="AG59" s="164"/>
    </row>
    <row r="60" spans="9:33" ht="18">
      <c r="L60" s="164">
        <v>57</v>
      </c>
      <c r="M60" s="268" t="str">
        <f t="shared" si="6"/>
        <v/>
      </c>
      <c r="N60" s="268" t="str">
        <f t="shared" si="7"/>
        <v/>
      </c>
      <c r="O60" s="268" t="str">
        <f t="shared" si="8"/>
        <v/>
      </c>
      <c r="P60" s="268" t="str">
        <f t="shared" si="9"/>
        <v/>
      </c>
      <c r="Q60" s="268" t="str">
        <f t="shared" si="10"/>
        <v/>
      </c>
      <c r="S60" s="164"/>
      <c r="T60" s="188" t="str">
        <f>IF('Regular Symbol'!T60="","",'Regular Symbol'!T60)</f>
        <v/>
      </c>
      <c r="U60" s="188" t="str">
        <f>IF('Regular Symbol'!U60="","",'Regular Symbol'!U60)</f>
        <v/>
      </c>
      <c r="V60" s="188" t="str">
        <f>IF('Regular Symbol'!V60="","",'Regular Symbol'!V60)</f>
        <v/>
      </c>
      <c r="W60" s="188" t="str">
        <f>IF('Regular Symbol'!W60="","",'Regular Symbol'!W60)</f>
        <v/>
      </c>
      <c r="X60" s="188" t="str">
        <f>IF('Regular Symbol'!X60="","",'Regular Symbol'!X60)</f>
        <v/>
      </c>
      <c r="Z60" s="164"/>
      <c r="AA60" s="205" t="str">
        <f t="shared" si="18"/>
        <v/>
      </c>
      <c r="AB60" s="205" t="str">
        <f t="shared" si="19"/>
        <v/>
      </c>
      <c r="AC60" s="205" t="str">
        <f t="shared" si="20"/>
        <v/>
      </c>
      <c r="AD60" s="205" t="str">
        <f t="shared" si="21"/>
        <v/>
      </c>
      <c r="AE60" s="205" t="str">
        <f t="shared" si="22"/>
        <v/>
      </c>
      <c r="AF60" s="164"/>
      <c r="AG60" s="164"/>
    </row>
    <row r="61" spans="9:33" ht="18">
      <c r="L61" s="164">
        <v>58</v>
      </c>
      <c r="M61" s="268" t="str">
        <f t="shared" si="6"/>
        <v/>
      </c>
      <c r="N61" s="268" t="str">
        <f t="shared" si="7"/>
        <v/>
      </c>
      <c r="O61" s="268" t="str">
        <f t="shared" si="8"/>
        <v/>
      </c>
      <c r="P61" s="268" t="str">
        <f t="shared" si="9"/>
        <v/>
      </c>
      <c r="Q61" s="268" t="str">
        <f t="shared" si="10"/>
        <v/>
      </c>
      <c r="S61" s="164"/>
      <c r="T61" s="188" t="str">
        <f>IF('Regular Symbol'!T61="","",'Regular Symbol'!T61)</f>
        <v/>
      </c>
      <c r="U61" s="188" t="str">
        <f>IF('Regular Symbol'!U61="","",'Regular Symbol'!U61)</f>
        <v/>
      </c>
      <c r="V61" s="188" t="str">
        <f>IF('Regular Symbol'!V61="","",'Regular Symbol'!V61)</f>
        <v/>
      </c>
      <c r="W61" s="188" t="str">
        <f>IF('Regular Symbol'!W61="","",'Regular Symbol'!W61)</f>
        <v/>
      </c>
      <c r="X61" s="188" t="str">
        <f>IF('Regular Symbol'!X61="","",'Regular Symbol'!X61)</f>
        <v/>
      </c>
      <c r="Z61" s="164"/>
      <c r="AA61" s="205" t="str">
        <f t="shared" si="18"/>
        <v/>
      </c>
      <c r="AB61" s="205" t="str">
        <f t="shared" si="19"/>
        <v/>
      </c>
      <c r="AC61" s="205" t="str">
        <f t="shared" si="20"/>
        <v/>
      </c>
      <c r="AD61" s="205" t="str">
        <f t="shared" si="21"/>
        <v/>
      </c>
      <c r="AE61" s="205" t="str">
        <f t="shared" si="22"/>
        <v/>
      </c>
      <c r="AF61" s="164"/>
      <c r="AG61" s="164"/>
    </row>
    <row r="62" spans="9:33" ht="18">
      <c r="L62" s="164">
        <v>59</v>
      </c>
      <c r="M62" s="268" t="str">
        <f t="shared" si="6"/>
        <v/>
      </c>
      <c r="N62" s="268" t="str">
        <f t="shared" si="7"/>
        <v/>
      </c>
      <c r="O62" s="268" t="str">
        <f t="shared" si="8"/>
        <v/>
      </c>
      <c r="P62" s="268" t="str">
        <f t="shared" si="9"/>
        <v/>
      </c>
      <c r="Q62" s="268" t="str">
        <f t="shared" si="10"/>
        <v/>
      </c>
      <c r="S62" s="164"/>
      <c r="T62" s="188" t="str">
        <f>IF('Regular Symbol'!T62="","",'Regular Symbol'!T62)</f>
        <v/>
      </c>
      <c r="U62" s="188" t="str">
        <f>IF('Regular Symbol'!U62="","",'Regular Symbol'!U62)</f>
        <v/>
      </c>
      <c r="V62" s="188" t="str">
        <f>IF('Regular Symbol'!V62="","",'Regular Symbol'!V62)</f>
        <v/>
      </c>
      <c r="W62" s="188" t="str">
        <f>IF('Regular Symbol'!W62="","",'Regular Symbol'!W62)</f>
        <v/>
      </c>
      <c r="X62" s="188" t="str">
        <f>IF('Regular Symbol'!X62="","",'Regular Symbol'!X62)</f>
        <v/>
      </c>
      <c r="Z62" s="164"/>
      <c r="AA62" s="205" t="str">
        <f t="shared" si="18"/>
        <v/>
      </c>
      <c r="AB62" s="205" t="str">
        <f t="shared" si="19"/>
        <v/>
      </c>
      <c r="AC62" s="205" t="str">
        <f t="shared" si="20"/>
        <v/>
      </c>
      <c r="AD62" s="205" t="str">
        <f t="shared" si="21"/>
        <v/>
      </c>
      <c r="AE62" s="205" t="str">
        <f t="shared" si="22"/>
        <v/>
      </c>
      <c r="AF62" s="164"/>
      <c r="AG62" s="164"/>
    </row>
    <row r="63" spans="9:33" ht="18">
      <c r="L63" s="164">
        <v>60</v>
      </c>
      <c r="M63" s="268" t="str">
        <f t="shared" si="6"/>
        <v/>
      </c>
      <c r="N63" s="268" t="str">
        <f t="shared" si="7"/>
        <v/>
      </c>
      <c r="O63" s="268" t="str">
        <f t="shared" si="8"/>
        <v/>
      </c>
      <c r="P63" s="268" t="str">
        <f t="shared" si="9"/>
        <v/>
      </c>
      <c r="Q63" s="268" t="str">
        <f t="shared" si="10"/>
        <v/>
      </c>
      <c r="S63" s="164"/>
      <c r="T63" s="188" t="str">
        <f>IF('Regular Symbol'!T63="","",'Regular Symbol'!T63)</f>
        <v/>
      </c>
      <c r="U63" s="188" t="str">
        <f>IF('Regular Symbol'!U63="","",'Regular Symbol'!U63)</f>
        <v/>
      </c>
      <c r="V63" s="188" t="str">
        <f>IF('Regular Symbol'!V63="","",'Regular Symbol'!V63)</f>
        <v/>
      </c>
      <c r="W63" s="188" t="str">
        <f>IF('Regular Symbol'!W63="","",'Regular Symbol'!W63)</f>
        <v/>
      </c>
      <c r="X63" s="188" t="str">
        <f>IF('Regular Symbol'!X63="","",'Regular Symbol'!X63)</f>
        <v/>
      </c>
      <c r="Z63" s="164"/>
      <c r="AA63" s="205" t="str">
        <f t="shared" si="18"/>
        <v/>
      </c>
      <c r="AB63" s="205" t="str">
        <f t="shared" si="19"/>
        <v/>
      </c>
      <c r="AC63" s="205" t="str">
        <f t="shared" si="20"/>
        <v/>
      </c>
      <c r="AD63" s="205" t="str">
        <f t="shared" si="21"/>
        <v/>
      </c>
      <c r="AE63" s="205" t="str">
        <f t="shared" si="22"/>
        <v/>
      </c>
      <c r="AF63" s="164"/>
      <c r="AG63" s="164"/>
    </row>
    <row r="64" spans="9:33" ht="18">
      <c r="L64" s="164">
        <v>61</v>
      </c>
      <c r="M64" s="268" t="str">
        <f t="shared" si="6"/>
        <v/>
      </c>
      <c r="N64" s="268" t="str">
        <f t="shared" si="7"/>
        <v/>
      </c>
      <c r="O64" s="268" t="str">
        <f t="shared" si="8"/>
        <v/>
      </c>
      <c r="P64" s="268" t="str">
        <f t="shared" si="9"/>
        <v/>
      </c>
      <c r="Q64" s="268" t="str">
        <f t="shared" si="10"/>
        <v/>
      </c>
      <c r="S64" s="164"/>
      <c r="T64" s="188" t="str">
        <f>IF('Regular Symbol'!T64="","",'Regular Symbol'!T64)</f>
        <v/>
      </c>
      <c r="U64" s="188" t="str">
        <f>IF('Regular Symbol'!U64="","",'Regular Symbol'!U64)</f>
        <v/>
      </c>
      <c r="V64" s="188" t="str">
        <f>IF('Regular Symbol'!V64="","",'Regular Symbol'!V64)</f>
        <v/>
      </c>
      <c r="W64" s="188" t="str">
        <f>IF('Regular Symbol'!W64="","",'Regular Symbol'!W64)</f>
        <v/>
      </c>
      <c r="X64" s="188" t="str">
        <f>IF('Regular Symbol'!X64="","",'Regular Symbol'!X64)</f>
        <v/>
      </c>
      <c r="Z64" s="164"/>
      <c r="AA64" s="205" t="str">
        <f t="shared" si="18"/>
        <v/>
      </c>
      <c r="AB64" s="205" t="str">
        <f t="shared" si="19"/>
        <v/>
      </c>
      <c r="AC64" s="205" t="str">
        <f t="shared" si="20"/>
        <v/>
      </c>
      <c r="AD64" s="205" t="str">
        <f t="shared" si="21"/>
        <v/>
      </c>
      <c r="AE64" s="205" t="str">
        <f t="shared" si="22"/>
        <v/>
      </c>
      <c r="AF64" s="164"/>
      <c r="AG64" s="164"/>
    </row>
    <row r="65" spans="12:33" ht="18">
      <c r="L65" s="164">
        <v>62</v>
      </c>
      <c r="M65" s="268" t="str">
        <f t="shared" si="6"/>
        <v/>
      </c>
      <c r="N65" s="268" t="str">
        <f t="shared" si="7"/>
        <v/>
      </c>
      <c r="O65" s="268" t="str">
        <f t="shared" si="8"/>
        <v/>
      </c>
      <c r="P65" s="268" t="str">
        <f t="shared" si="9"/>
        <v/>
      </c>
      <c r="Q65" s="268" t="str">
        <f t="shared" si="10"/>
        <v/>
      </c>
      <c r="S65" s="164"/>
      <c r="T65" s="188" t="str">
        <f>IF('Regular Symbol'!T65="","",'Regular Symbol'!T65)</f>
        <v/>
      </c>
      <c r="U65" s="188" t="str">
        <f>IF('Regular Symbol'!U65="","",'Regular Symbol'!U65)</f>
        <v/>
      </c>
      <c r="V65" s="188" t="str">
        <f>IF('Regular Symbol'!V65="","",'Regular Symbol'!V65)</f>
        <v/>
      </c>
      <c r="W65" s="188" t="str">
        <f>IF('Regular Symbol'!W65="","",'Regular Symbol'!W65)</f>
        <v/>
      </c>
      <c r="X65" s="188" t="str">
        <f>IF('Regular Symbol'!X65="","",'Regular Symbol'!X65)</f>
        <v/>
      </c>
      <c r="Z65" s="164"/>
      <c r="AA65" s="205" t="str">
        <f t="shared" si="18"/>
        <v/>
      </c>
      <c r="AB65" s="205" t="str">
        <f t="shared" si="19"/>
        <v/>
      </c>
      <c r="AC65" s="205" t="str">
        <f t="shared" si="20"/>
        <v/>
      </c>
      <c r="AD65" s="205" t="str">
        <f t="shared" si="21"/>
        <v/>
      </c>
      <c r="AE65" s="205" t="str">
        <f t="shared" si="22"/>
        <v/>
      </c>
      <c r="AF65" s="164"/>
      <c r="AG65" s="164"/>
    </row>
    <row r="66" spans="12:33" ht="18">
      <c r="L66" s="164">
        <v>63</v>
      </c>
      <c r="M66" s="268" t="str">
        <f t="shared" si="6"/>
        <v/>
      </c>
      <c r="N66" s="268" t="str">
        <f t="shared" si="7"/>
        <v/>
      </c>
      <c r="O66" s="268" t="str">
        <f t="shared" si="8"/>
        <v/>
      </c>
      <c r="P66" s="268" t="str">
        <f t="shared" si="9"/>
        <v/>
      </c>
      <c r="Q66" s="268" t="str">
        <f t="shared" si="10"/>
        <v/>
      </c>
      <c r="S66" s="164"/>
      <c r="T66" s="188" t="str">
        <f>IF('Regular Symbol'!T66="","",'Regular Symbol'!T66)</f>
        <v/>
      </c>
      <c r="U66" s="188" t="str">
        <f>IF('Regular Symbol'!U66="","",'Regular Symbol'!U66)</f>
        <v/>
      </c>
      <c r="V66" s="188" t="str">
        <f>IF('Regular Symbol'!V66="","",'Regular Symbol'!V66)</f>
        <v/>
      </c>
      <c r="W66" s="188" t="str">
        <f>IF('Regular Symbol'!W66="","",'Regular Symbol'!W66)</f>
        <v/>
      </c>
      <c r="X66" s="188" t="str">
        <f>IF('Regular Symbol'!X66="","",'Regular Symbol'!X66)</f>
        <v/>
      </c>
      <c r="Z66" s="164"/>
      <c r="AA66" s="205" t="str">
        <f t="shared" si="18"/>
        <v/>
      </c>
      <c r="AB66" s="205" t="str">
        <f t="shared" si="19"/>
        <v/>
      </c>
      <c r="AC66" s="205" t="str">
        <f t="shared" si="20"/>
        <v/>
      </c>
      <c r="AD66" s="205" t="str">
        <f t="shared" si="21"/>
        <v/>
      </c>
      <c r="AE66" s="205" t="str">
        <f t="shared" si="22"/>
        <v/>
      </c>
      <c r="AF66" s="164"/>
      <c r="AG66" s="164"/>
    </row>
    <row r="67" spans="12:33" ht="18">
      <c r="L67" s="164">
        <v>64</v>
      </c>
      <c r="M67" s="268" t="str">
        <f t="shared" ref="M67:M130" si="23">IF(T67="","",VLOOKUP(T67,$A$3:$B$15,2,FALSE))</f>
        <v/>
      </c>
      <c r="N67" s="268" t="str">
        <f t="shared" ref="N67:N130" si="24">IF(U67="","",VLOOKUP(U67,$A$3:$B$15,2,FALSE))</f>
        <v/>
      </c>
      <c r="O67" s="268" t="str">
        <f t="shared" ref="O67:O130" si="25">IF(V67="","",VLOOKUP(V67,$A$3:$B$15,2,FALSE))</f>
        <v/>
      </c>
      <c r="P67" s="268" t="str">
        <f t="shared" ref="P67:P130" si="26">IF(W67="","",VLOOKUP(W67,$A$3:$B$15,2,FALSE))</f>
        <v/>
      </c>
      <c r="Q67" s="268" t="str">
        <f t="shared" ref="Q67:Q130" si="27">IF(X67="","",VLOOKUP(X67,$A$3:$B$15,2,FALSE))</f>
        <v/>
      </c>
      <c r="S67" s="164"/>
      <c r="T67" s="188" t="str">
        <f>IF('Regular Symbol'!T67="","",'Regular Symbol'!T67)</f>
        <v/>
      </c>
      <c r="U67" s="188" t="str">
        <f>IF('Regular Symbol'!U67="","",'Regular Symbol'!U67)</f>
        <v/>
      </c>
      <c r="V67" s="188" t="str">
        <f>IF('Regular Symbol'!V67="","",'Regular Symbol'!V67)</f>
        <v/>
      </c>
      <c r="W67" s="188" t="str">
        <f>IF('Regular Symbol'!W67="","",'Regular Symbol'!W67)</f>
        <v/>
      </c>
      <c r="X67" s="188" t="str">
        <f>IF('Regular Symbol'!X67="","",'Regular Symbol'!X67)</f>
        <v/>
      </c>
      <c r="Z67" s="164"/>
      <c r="AA67" s="205" t="str">
        <f t="shared" ref="AA67:AA90" si="28">IF(T67="","",VLOOKUP(T67,$A$3:$C$15,3,FALSE))</f>
        <v/>
      </c>
      <c r="AB67" s="205" t="str">
        <f t="shared" ref="AB67:AB90" si="29">IF(U67="","",VLOOKUP(U67,$A$3:$C$15,3,FALSE))</f>
        <v/>
      </c>
      <c r="AC67" s="205" t="str">
        <f t="shared" ref="AC67:AC90" si="30">IF(V67="","",VLOOKUP(V67,$A$3:$C$15,3,FALSE))</f>
        <v/>
      </c>
      <c r="AD67" s="205" t="str">
        <f t="shared" ref="AD67:AD90" si="31">IF(W67="","",VLOOKUP(W67,$A$3:$C$15,3,FALSE))</f>
        <v/>
      </c>
      <c r="AE67" s="205" t="str">
        <f t="shared" ref="AE67:AE90" si="32">IF(X67="","",VLOOKUP(X67,$A$3:$C$15,3,FALSE))</f>
        <v/>
      </c>
      <c r="AF67" s="164"/>
      <c r="AG67" s="164"/>
    </row>
    <row r="68" spans="12:33" ht="18">
      <c r="L68" s="164">
        <v>65</v>
      </c>
      <c r="M68" s="268" t="str">
        <f t="shared" si="23"/>
        <v/>
      </c>
      <c r="N68" s="268" t="str">
        <f t="shared" si="24"/>
        <v/>
      </c>
      <c r="O68" s="268" t="str">
        <f t="shared" si="25"/>
        <v/>
      </c>
      <c r="P68" s="268" t="str">
        <f t="shared" si="26"/>
        <v/>
      </c>
      <c r="Q68" s="268" t="str">
        <f t="shared" si="27"/>
        <v/>
      </c>
      <c r="S68" s="164"/>
      <c r="T68" s="188" t="str">
        <f>IF('Regular Symbol'!T68="","",'Regular Symbol'!T68)</f>
        <v/>
      </c>
      <c r="U68" s="188" t="str">
        <f>IF('Regular Symbol'!U68="","",'Regular Symbol'!U68)</f>
        <v/>
      </c>
      <c r="V68" s="188" t="str">
        <f>IF('Regular Symbol'!V68="","",'Regular Symbol'!V68)</f>
        <v/>
      </c>
      <c r="W68" s="188" t="str">
        <f>IF('Regular Symbol'!W68="","",'Regular Symbol'!W68)</f>
        <v/>
      </c>
      <c r="X68" s="188" t="str">
        <f>IF('Regular Symbol'!X68="","",'Regular Symbol'!X68)</f>
        <v/>
      </c>
      <c r="Z68" s="164"/>
      <c r="AA68" s="205" t="str">
        <f t="shared" si="28"/>
        <v/>
      </c>
      <c r="AB68" s="205" t="str">
        <f t="shared" si="29"/>
        <v/>
      </c>
      <c r="AC68" s="205" t="str">
        <f t="shared" si="30"/>
        <v/>
      </c>
      <c r="AD68" s="205" t="str">
        <f t="shared" si="31"/>
        <v/>
      </c>
      <c r="AE68" s="205" t="str">
        <f t="shared" si="32"/>
        <v/>
      </c>
      <c r="AF68" s="164"/>
      <c r="AG68" s="164"/>
    </row>
    <row r="69" spans="12:33" ht="18">
      <c r="L69" s="164">
        <v>66</v>
      </c>
      <c r="M69" s="268" t="str">
        <f t="shared" si="23"/>
        <v/>
      </c>
      <c r="N69" s="268" t="str">
        <f t="shared" si="24"/>
        <v/>
      </c>
      <c r="O69" s="268" t="str">
        <f t="shared" si="25"/>
        <v/>
      </c>
      <c r="P69" s="268" t="str">
        <f t="shared" si="26"/>
        <v/>
      </c>
      <c r="Q69" s="268" t="str">
        <f t="shared" si="27"/>
        <v/>
      </c>
      <c r="S69" s="164"/>
      <c r="T69" s="188" t="str">
        <f>IF('Regular Symbol'!T69="","",'Regular Symbol'!T69)</f>
        <v/>
      </c>
      <c r="U69" s="188" t="str">
        <f>IF('Regular Symbol'!U69="","",'Regular Symbol'!U69)</f>
        <v/>
      </c>
      <c r="V69" s="188" t="str">
        <f>IF('Regular Symbol'!V69="","",'Regular Symbol'!V69)</f>
        <v/>
      </c>
      <c r="W69" s="188" t="str">
        <f>IF('Regular Symbol'!W69="","",'Regular Symbol'!W69)</f>
        <v/>
      </c>
      <c r="X69" s="188" t="str">
        <f>IF('Regular Symbol'!X69="","",'Regular Symbol'!X69)</f>
        <v/>
      </c>
      <c r="Z69" s="164"/>
      <c r="AA69" s="205" t="str">
        <f t="shared" si="28"/>
        <v/>
      </c>
      <c r="AB69" s="205" t="str">
        <f t="shared" si="29"/>
        <v/>
      </c>
      <c r="AC69" s="205" t="str">
        <f t="shared" si="30"/>
        <v/>
      </c>
      <c r="AD69" s="205" t="str">
        <f t="shared" si="31"/>
        <v/>
      </c>
      <c r="AE69" s="205" t="str">
        <f t="shared" si="32"/>
        <v/>
      </c>
      <c r="AF69" s="164"/>
      <c r="AG69" s="164"/>
    </row>
    <row r="70" spans="12:33" ht="18">
      <c r="L70" s="164">
        <v>67</v>
      </c>
      <c r="M70" s="268" t="str">
        <f t="shared" si="23"/>
        <v/>
      </c>
      <c r="N70" s="268" t="str">
        <f t="shared" si="24"/>
        <v/>
      </c>
      <c r="O70" s="268" t="str">
        <f t="shared" si="25"/>
        <v/>
      </c>
      <c r="P70" s="268" t="str">
        <f t="shared" si="26"/>
        <v/>
      </c>
      <c r="Q70" s="268" t="str">
        <f t="shared" si="27"/>
        <v/>
      </c>
      <c r="S70" s="164"/>
      <c r="T70" s="188" t="str">
        <f>IF('Regular Symbol'!T70="","",'Regular Symbol'!T70)</f>
        <v/>
      </c>
      <c r="U70" s="188" t="str">
        <f>IF('Regular Symbol'!U70="","",'Regular Symbol'!U70)</f>
        <v/>
      </c>
      <c r="V70" s="188" t="str">
        <f>IF('Regular Symbol'!V70="","",'Regular Symbol'!V70)</f>
        <v/>
      </c>
      <c r="W70" s="188" t="str">
        <f>IF('Regular Symbol'!W70="","",'Regular Symbol'!W70)</f>
        <v/>
      </c>
      <c r="X70" s="188" t="str">
        <f>IF('Regular Symbol'!X70="","",'Regular Symbol'!X70)</f>
        <v/>
      </c>
      <c r="Z70" s="164"/>
      <c r="AA70" s="205" t="str">
        <f t="shared" si="28"/>
        <v/>
      </c>
      <c r="AB70" s="205" t="str">
        <f t="shared" si="29"/>
        <v/>
      </c>
      <c r="AC70" s="205" t="str">
        <f t="shared" si="30"/>
        <v/>
      </c>
      <c r="AD70" s="205" t="str">
        <f t="shared" si="31"/>
        <v/>
      </c>
      <c r="AE70" s="205" t="str">
        <f t="shared" si="32"/>
        <v/>
      </c>
      <c r="AF70" s="164"/>
      <c r="AG70" s="164"/>
    </row>
    <row r="71" spans="12:33" ht="18">
      <c r="L71" s="164">
        <v>68</v>
      </c>
      <c r="M71" s="268" t="str">
        <f t="shared" si="23"/>
        <v/>
      </c>
      <c r="N71" s="268" t="str">
        <f t="shared" si="24"/>
        <v/>
      </c>
      <c r="O71" s="268" t="str">
        <f t="shared" si="25"/>
        <v/>
      </c>
      <c r="P71" s="268" t="str">
        <f t="shared" si="26"/>
        <v/>
      </c>
      <c r="Q71" s="268" t="str">
        <f t="shared" si="27"/>
        <v/>
      </c>
      <c r="S71" s="164"/>
      <c r="T71" s="188" t="str">
        <f>IF('Regular Symbol'!T71="","",'Regular Symbol'!T71)</f>
        <v/>
      </c>
      <c r="U71" s="188" t="str">
        <f>IF('Regular Symbol'!U71="","",'Regular Symbol'!U71)</f>
        <v/>
      </c>
      <c r="V71" s="188" t="str">
        <f>IF('Regular Symbol'!V71="","",'Regular Symbol'!V71)</f>
        <v/>
      </c>
      <c r="W71" s="188" t="str">
        <f>IF('Regular Symbol'!W71="","",'Regular Symbol'!W71)</f>
        <v/>
      </c>
      <c r="X71" s="188" t="str">
        <f>IF('Regular Symbol'!X71="","",'Regular Symbol'!X71)</f>
        <v/>
      </c>
      <c r="Y71" s="1"/>
      <c r="Z71" s="164"/>
      <c r="AA71" s="205" t="str">
        <f t="shared" si="28"/>
        <v/>
      </c>
      <c r="AB71" s="205" t="str">
        <f t="shared" si="29"/>
        <v/>
      </c>
      <c r="AC71" s="205" t="str">
        <f t="shared" si="30"/>
        <v/>
      </c>
      <c r="AD71" s="205" t="str">
        <f t="shared" si="31"/>
        <v/>
      </c>
      <c r="AE71" s="205" t="str">
        <f t="shared" si="32"/>
        <v/>
      </c>
      <c r="AF71" s="164"/>
      <c r="AG71" s="164"/>
    </row>
    <row r="72" spans="12:33" ht="18">
      <c r="L72" s="164">
        <v>69</v>
      </c>
      <c r="M72" s="268" t="str">
        <f t="shared" si="23"/>
        <v/>
      </c>
      <c r="N72" s="268" t="str">
        <f t="shared" si="24"/>
        <v/>
      </c>
      <c r="O72" s="268" t="str">
        <f t="shared" si="25"/>
        <v/>
      </c>
      <c r="P72" s="268" t="str">
        <f t="shared" si="26"/>
        <v/>
      </c>
      <c r="Q72" s="268" t="str">
        <f t="shared" si="27"/>
        <v/>
      </c>
      <c r="S72" s="164"/>
      <c r="T72" s="188" t="str">
        <f>IF('Regular Symbol'!T72="","",'Regular Symbol'!T72)</f>
        <v/>
      </c>
      <c r="U72" s="188" t="str">
        <f>IF('Regular Symbol'!U72="","",'Regular Symbol'!U72)</f>
        <v/>
      </c>
      <c r="V72" s="188" t="str">
        <f>IF('Regular Symbol'!V72="","",'Regular Symbol'!V72)</f>
        <v/>
      </c>
      <c r="W72" s="188" t="str">
        <f>IF('Regular Symbol'!W72="","",'Regular Symbol'!W72)</f>
        <v/>
      </c>
      <c r="X72" s="188" t="str">
        <f>IF('Regular Symbol'!X72="","",'Regular Symbol'!X72)</f>
        <v/>
      </c>
      <c r="Z72" s="164"/>
      <c r="AA72" s="205" t="str">
        <f t="shared" si="28"/>
        <v/>
      </c>
      <c r="AB72" s="205" t="str">
        <f t="shared" si="29"/>
        <v/>
      </c>
      <c r="AC72" s="205" t="str">
        <f t="shared" si="30"/>
        <v/>
      </c>
      <c r="AD72" s="205" t="str">
        <f t="shared" si="31"/>
        <v/>
      </c>
      <c r="AE72" s="205" t="str">
        <f t="shared" si="32"/>
        <v/>
      </c>
      <c r="AF72" s="164"/>
      <c r="AG72" s="164"/>
    </row>
    <row r="73" spans="12:33" ht="18">
      <c r="L73" s="164">
        <v>70</v>
      </c>
      <c r="M73" s="268" t="str">
        <f t="shared" si="23"/>
        <v/>
      </c>
      <c r="N73" s="268" t="str">
        <f t="shared" si="24"/>
        <v/>
      </c>
      <c r="O73" s="268" t="str">
        <f t="shared" si="25"/>
        <v/>
      </c>
      <c r="P73" s="268" t="str">
        <f t="shared" si="26"/>
        <v/>
      </c>
      <c r="Q73" s="268" t="str">
        <f t="shared" si="27"/>
        <v/>
      </c>
      <c r="S73" s="164"/>
      <c r="T73" s="188" t="str">
        <f>IF('Regular Symbol'!T73="","",'Regular Symbol'!T73)</f>
        <v/>
      </c>
      <c r="U73" s="188" t="str">
        <f>IF('Regular Symbol'!U73="","",'Regular Symbol'!U73)</f>
        <v/>
      </c>
      <c r="V73" s="188" t="str">
        <f>IF('Regular Symbol'!V73="","",'Regular Symbol'!V73)</f>
        <v/>
      </c>
      <c r="W73" s="188" t="str">
        <f>IF('Regular Symbol'!W73="","",'Regular Symbol'!W73)</f>
        <v/>
      </c>
      <c r="X73" s="188" t="str">
        <f>IF('Regular Symbol'!X73="","",'Regular Symbol'!X73)</f>
        <v/>
      </c>
      <c r="Z73" s="164"/>
      <c r="AA73" s="205" t="str">
        <f t="shared" si="28"/>
        <v/>
      </c>
      <c r="AB73" s="205" t="str">
        <f t="shared" si="29"/>
        <v/>
      </c>
      <c r="AC73" s="205" t="str">
        <f t="shared" si="30"/>
        <v/>
      </c>
      <c r="AD73" s="205" t="str">
        <f t="shared" si="31"/>
        <v/>
      </c>
      <c r="AE73" s="205" t="str">
        <f t="shared" si="32"/>
        <v/>
      </c>
      <c r="AF73" s="164"/>
      <c r="AG73" s="164"/>
    </row>
    <row r="74" spans="12:33" ht="18">
      <c r="L74" s="164">
        <v>71</v>
      </c>
      <c r="M74" s="268" t="str">
        <f t="shared" si="23"/>
        <v/>
      </c>
      <c r="N74" s="268" t="str">
        <f t="shared" si="24"/>
        <v/>
      </c>
      <c r="O74" s="268" t="str">
        <f t="shared" si="25"/>
        <v/>
      </c>
      <c r="P74" s="268" t="str">
        <f t="shared" si="26"/>
        <v/>
      </c>
      <c r="Q74" s="268" t="str">
        <f t="shared" si="27"/>
        <v/>
      </c>
      <c r="S74" s="164"/>
      <c r="T74" s="188" t="str">
        <f>IF('Regular Symbol'!T74="","",'Regular Symbol'!T74)</f>
        <v/>
      </c>
      <c r="U74" s="188" t="str">
        <f>IF('Regular Symbol'!U74="","",'Regular Symbol'!U74)</f>
        <v/>
      </c>
      <c r="V74" s="188" t="str">
        <f>IF('Regular Symbol'!V74="","",'Regular Symbol'!V74)</f>
        <v/>
      </c>
      <c r="W74" s="188" t="str">
        <f>IF('Regular Symbol'!W74="","",'Regular Symbol'!W74)</f>
        <v/>
      </c>
      <c r="X74" s="188" t="str">
        <f>IF('Regular Symbol'!X74="","",'Regular Symbol'!X74)</f>
        <v/>
      </c>
      <c r="Z74" s="164"/>
      <c r="AA74" s="205" t="str">
        <f t="shared" si="28"/>
        <v/>
      </c>
      <c r="AB74" s="205" t="str">
        <f t="shared" si="29"/>
        <v/>
      </c>
      <c r="AC74" s="205" t="str">
        <f t="shared" si="30"/>
        <v/>
      </c>
      <c r="AD74" s="205" t="str">
        <f t="shared" si="31"/>
        <v/>
      </c>
      <c r="AE74" s="205" t="str">
        <f t="shared" si="32"/>
        <v/>
      </c>
      <c r="AF74" s="164"/>
      <c r="AG74" s="164"/>
    </row>
    <row r="75" spans="12:33" ht="18">
      <c r="L75" s="164">
        <v>72</v>
      </c>
      <c r="M75" s="268" t="str">
        <f t="shared" si="23"/>
        <v/>
      </c>
      <c r="N75" s="268" t="str">
        <f t="shared" si="24"/>
        <v/>
      </c>
      <c r="O75" s="268" t="str">
        <f t="shared" si="25"/>
        <v/>
      </c>
      <c r="P75" s="268" t="str">
        <f t="shared" si="26"/>
        <v/>
      </c>
      <c r="Q75" s="268" t="str">
        <f t="shared" si="27"/>
        <v/>
      </c>
      <c r="S75" s="164"/>
      <c r="T75" s="188" t="str">
        <f>IF('Regular Symbol'!T75="","",'Regular Symbol'!T75)</f>
        <v/>
      </c>
      <c r="U75" s="188" t="str">
        <f>IF('Regular Symbol'!U75="","",'Regular Symbol'!U75)</f>
        <v/>
      </c>
      <c r="V75" s="188" t="str">
        <f>IF('Regular Symbol'!V75="","",'Regular Symbol'!V75)</f>
        <v/>
      </c>
      <c r="W75" s="188" t="str">
        <f>IF('Regular Symbol'!W75="","",'Regular Symbol'!W75)</f>
        <v/>
      </c>
      <c r="X75" s="188" t="str">
        <f>IF('Regular Symbol'!X75="","",'Regular Symbol'!X75)</f>
        <v/>
      </c>
      <c r="Z75" s="164"/>
      <c r="AA75" s="205" t="str">
        <f t="shared" si="28"/>
        <v/>
      </c>
      <c r="AB75" s="205" t="str">
        <f t="shared" si="29"/>
        <v/>
      </c>
      <c r="AC75" s="205" t="str">
        <f t="shared" si="30"/>
        <v/>
      </c>
      <c r="AD75" s="205" t="str">
        <f t="shared" si="31"/>
        <v/>
      </c>
      <c r="AE75" s="205" t="str">
        <f t="shared" si="32"/>
        <v/>
      </c>
      <c r="AF75" s="164"/>
      <c r="AG75" s="164"/>
    </row>
    <row r="76" spans="12:33" ht="18">
      <c r="L76" s="164">
        <v>73</v>
      </c>
      <c r="M76" s="268" t="str">
        <f t="shared" si="23"/>
        <v/>
      </c>
      <c r="N76" s="268" t="str">
        <f t="shared" si="24"/>
        <v/>
      </c>
      <c r="O76" s="268" t="str">
        <f t="shared" si="25"/>
        <v/>
      </c>
      <c r="P76" s="268" t="str">
        <f t="shared" si="26"/>
        <v/>
      </c>
      <c r="Q76" s="268" t="str">
        <f t="shared" si="27"/>
        <v/>
      </c>
      <c r="S76" s="164"/>
      <c r="T76" s="188" t="str">
        <f>IF('Regular Symbol'!T76="","",'Regular Symbol'!T76)</f>
        <v/>
      </c>
      <c r="U76" s="188" t="str">
        <f>IF('Regular Symbol'!U76="","",'Regular Symbol'!U76)</f>
        <v/>
      </c>
      <c r="V76" s="188" t="str">
        <f>IF('Regular Symbol'!V76="","",'Regular Symbol'!V76)</f>
        <v/>
      </c>
      <c r="W76" s="188" t="str">
        <f>IF('Regular Symbol'!W76="","",'Regular Symbol'!W76)</f>
        <v/>
      </c>
      <c r="X76" s="188" t="str">
        <f>IF('Regular Symbol'!X76="","",'Regular Symbol'!X76)</f>
        <v/>
      </c>
      <c r="Z76" s="164"/>
      <c r="AA76" s="205" t="str">
        <f t="shared" si="28"/>
        <v/>
      </c>
      <c r="AB76" s="205" t="str">
        <f t="shared" si="29"/>
        <v/>
      </c>
      <c r="AC76" s="205" t="str">
        <f t="shared" si="30"/>
        <v/>
      </c>
      <c r="AD76" s="205" t="str">
        <f t="shared" si="31"/>
        <v/>
      </c>
      <c r="AE76" s="205" t="str">
        <f t="shared" si="32"/>
        <v/>
      </c>
      <c r="AF76" s="164"/>
      <c r="AG76" s="164"/>
    </row>
    <row r="77" spans="12:33" ht="18">
      <c r="L77" s="164">
        <v>74</v>
      </c>
      <c r="M77" s="268" t="str">
        <f t="shared" si="23"/>
        <v/>
      </c>
      <c r="N77" s="268" t="str">
        <f t="shared" si="24"/>
        <v/>
      </c>
      <c r="O77" s="268" t="str">
        <f t="shared" si="25"/>
        <v/>
      </c>
      <c r="P77" s="268" t="str">
        <f t="shared" si="26"/>
        <v/>
      </c>
      <c r="Q77" s="268" t="str">
        <f t="shared" si="27"/>
        <v/>
      </c>
      <c r="S77" s="164"/>
      <c r="T77" s="188" t="str">
        <f>IF('Regular Symbol'!T77="","",'Regular Symbol'!T77)</f>
        <v/>
      </c>
      <c r="U77" s="188" t="str">
        <f>IF('Regular Symbol'!U77="","",'Regular Symbol'!U77)</f>
        <v/>
      </c>
      <c r="V77" s="188" t="str">
        <f>IF('Regular Symbol'!V77="","",'Regular Symbol'!V77)</f>
        <v/>
      </c>
      <c r="W77" s="188" t="str">
        <f>IF('Regular Symbol'!W77="","",'Regular Symbol'!W77)</f>
        <v/>
      </c>
      <c r="X77" s="188" t="str">
        <f>IF('Regular Symbol'!X77="","",'Regular Symbol'!X77)</f>
        <v/>
      </c>
      <c r="Z77" s="164"/>
      <c r="AA77" s="205" t="str">
        <f t="shared" si="28"/>
        <v/>
      </c>
      <c r="AB77" s="205" t="str">
        <f t="shared" si="29"/>
        <v/>
      </c>
      <c r="AC77" s="205" t="str">
        <f t="shared" si="30"/>
        <v/>
      </c>
      <c r="AD77" s="205" t="str">
        <f t="shared" si="31"/>
        <v/>
      </c>
      <c r="AE77" s="205" t="str">
        <f t="shared" si="32"/>
        <v/>
      </c>
      <c r="AF77" s="164"/>
      <c r="AG77" s="164"/>
    </row>
    <row r="78" spans="12:33" ht="18">
      <c r="L78" s="164">
        <v>75</v>
      </c>
      <c r="M78" s="268" t="str">
        <f t="shared" si="23"/>
        <v/>
      </c>
      <c r="N78" s="268" t="str">
        <f t="shared" si="24"/>
        <v/>
      </c>
      <c r="O78" s="268" t="str">
        <f t="shared" si="25"/>
        <v/>
      </c>
      <c r="P78" s="268" t="str">
        <f t="shared" si="26"/>
        <v/>
      </c>
      <c r="Q78" s="268" t="str">
        <f t="shared" si="27"/>
        <v/>
      </c>
      <c r="S78" s="164"/>
      <c r="T78" s="188" t="str">
        <f>IF('Regular Symbol'!T78="","",'Regular Symbol'!T78)</f>
        <v/>
      </c>
      <c r="U78" s="188" t="str">
        <f>IF('Regular Symbol'!U78="","",'Regular Symbol'!U78)</f>
        <v/>
      </c>
      <c r="V78" s="188" t="str">
        <f>IF('Regular Symbol'!V78="","",'Regular Symbol'!V78)</f>
        <v/>
      </c>
      <c r="W78" s="188" t="str">
        <f>IF('Regular Symbol'!W78="","",'Regular Symbol'!W78)</f>
        <v/>
      </c>
      <c r="X78" s="188" t="str">
        <f>IF('Regular Symbol'!X78="","",'Regular Symbol'!X78)</f>
        <v/>
      </c>
      <c r="Z78" s="164"/>
      <c r="AA78" s="205" t="str">
        <f t="shared" si="28"/>
        <v/>
      </c>
      <c r="AB78" s="205" t="str">
        <f t="shared" si="29"/>
        <v/>
      </c>
      <c r="AC78" s="205" t="str">
        <f t="shared" si="30"/>
        <v/>
      </c>
      <c r="AD78" s="205" t="str">
        <f t="shared" si="31"/>
        <v/>
      </c>
      <c r="AE78" s="205" t="str">
        <f t="shared" si="32"/>
        <v/>
      </c>
      <c r="AF78" s="164"/>
      <c r="AG78" s="164"/>
    </row>
    <row r="79" spans="12:33" ht="18">
      <c r="L79" s="164">
        <v>76</v>
      </c>
      <c r="M79" s="268" t="str">
        <f t="shared" si="23"/>
        <v/>
      </c>
      <c r="N79" s="268" t="str">
        <f t="shared" si="24"/>
        <v/>
      </c>
      <c r="O79" s="268" t="str">
        <f t="shared" si="25"/>
        <v/>
      </c>
      <c r="P79" s="268" t="str">
        <f t="shared" si="26"/>
        <v/>
      </c>
      <c r="Q79" s="268" t="str">
        <f t="shared" si="27"/>
        <v/>
      </c>
      <c r="T79" s="188" t="str">
        <f>IF('Regular Symbol'!T79="","",'Regular Symbol'!T79)</f>
        <v/>
      </c>
      <c r="U79" s="188" t="str">
        <f>IF('Regular Symbol'!U79="","",'Regular Symbol'!U79)</f>
        <v/>
      </c>
      <c r="V79" s="188" t="str">
        <f>IF('Regular Symbol'!V79="","",'Regular Symbol'!V79)</f>
        <v/>
      </c>
      <c r="W79" s="188" t="str">
        <f>IF('Regular Symbol'!W79="","",'Regular Symbol'!W79)</f>
        <v/>
      </c>
      <c r="X79" s="188" t="str">
        <f>IF('Regular Symbol'!X79="","",'Regular Symbol'!X79)</f>
        <v/>
      </c>
      <c r="AA79" s="205" t="str">
        <f t="shared" si="28"/>
        <v/>
      </c>
      <c r="AB79" s="205" t="str">
        <f t="shared" si="29"/>
        <v/>
      </c>
      <c r="AC79" s="205" t="str">
        <f t="shared" si="30"/>
        <v/>
      </c>
      <c r="AD79" s="205" t="str">
        <f t="shared" si="31"/>
        <v/>
      </c>
      <c r="AE79" s="205" t="str">
        <f t="shared" si="32"/>
        <v/>
      </c>
      <c r="AF79" s="164"/>
      <c r="AG79" s="164"/>
    </row>
    <row r="80" spans="12:33" ht="18">
      <c r="L80" s="164">
        <v>77</v>
      </c>
      <c r="M80" s="268" t="str">
        <f t="shared" si="23"/>
        <v/>
      </c>
      <c r="N80" s="268" t="str">
        <f t="shared" si="24"/>
        <v/>
      </c>
      <c r="O80" s="268" t="str">
        <f t="shared" si="25"/>
        <v/>
      </c>
      <c r="P80" s="268" t="str">
        <f t="shared" si="26"/>
        <v/>
      </c>
      <c r="Q80" s="268" t="str">
        <f t="shared" si="27"/>
        <v/>
      </c>
      <c r="T80" s="188" t="str">
        <f>IF('Regular Symbol'!T80="","",'Regular Symbol'!T80)</f>
        <v/>
      </c>
      <c r="U80" s="188" t="str">
        <f>IF('Regular Symbol'!U80="","",'Regular Symbol'!U80)</f>
        <v/>
      </c>
      <c r="V80" s="188" t="str">
        <f>IF('Regular Symbol'!V80="","",'Regular Symbol'!V80)</f>
        <v/>
      </c>
      <c r="W80" s="188" t="str">
        <f>IF('Regular Symbol'!W80="","",'Regular Symbol'!W80)</f>
        <v/>
      </c>
      <c r="X80" s="188" t="str">
        <f>IF('Regular Symbol'!X80="","",'Regular Symbol'!X80)</f>
        <v/>
      </c>
      <c r="AA80" s="205" t="str">
        <f t="shared" si="28"/>
        <v/>
      </c>
      <c r="AB80" s="205" t="str">
        <f t="shared" si="29"/>
        <v/>
      </c>
      <c r="AC80" s="205" t="str">
        <f t="shared" si="30"/>
        <v/>
      </c>
      <c r="AD80" s="205" t="str">
        <f t="shared" si="31"/>
        <v/>
      </c>
      <c r="AE80" s="205" t="str">
        <f t="shared" si="32"/>
        <v/>
      </c>
      <c r="AF80" s="164"/>
      <c r="AG80" s="164"/>
    </row>
    <row r="81" spans="12:33" ht="18">
      <c r="L81" s="164">
        <v>78</v>
      </c>
      <c r="M81" s="268" t="str">
        <f t="shared" si="23"/>
        <v/>
      </c>
      <c r="N81" s="268" t="str">
        <f t="shared" si="24"/>
        <v/>
      </c>
      <c r="O81" s="268" t="str">
        <f t="shared" si="25"/>
        <v/>
      </c>
      <c r="P81" s="268" t="str">
        <f t="shared" si="26"/>
        <v/>
      </c>
      <c r="Q81" s="268" t="str">
        <f t="shared" si="27"/>
        <v/>
      </c>
      <c r="T81" s="188" t="str">
        <f>IF('Regular Symbol'!T81="","",'Regular Symbol'!T81)</f>
        <v/>
      </c>
      <c r="U81" s="188" t="str">
        <f>IF('Regular Symbol'!U81="","",'Regular Symbol'!U81)</f>
        <v/>
      </c>
      <c r="V81" s="188" t="str">
        <f>IF('Regular Symbol'!V81="","",'Regular Symbol'!V81)</f>
        <v/>
      </c>
      <c r="W81" s="188" t="str">
        <f>IF('Regular Symbol'!W81="","",'Regular Symbol'!W81)</f>
        <v/>
      </c>
      <c r="X81" s="188" t="str">
        <f>IF('Regular Symbol'!X81="","",'Regular Symbol'!X81)</f>
        <v/>
      </c>
      <c r="AA81" s="205" t="str">
        <f t="shared" si="28"/>
        <v/>
      </c>
      <c r="AB81" s="205" t="str">
        <f t="shared" si="29"/>
        <v/>
      </c>
      <c r="AC81" s="205" t="str">
        <f t="shared" si="30"/>
        <v/>
      </c>
      <c r="AD81" s="205" t="str">
        <f t="shared" si="31"/>
        <v/>
      </c>
      <c r="AE81" s="205" t="str">
        <f t="shared" si="32"/>
        <v/>
      </c>
      <c r="AF81" s="164"/>
      <c r="AG81" s="164"/>
    </row>
    <row r="82" spans="12:33" ht="18">
      <c r="L82" s="164">
        <v>79</v>
      </c>
      <c r="M82" s="268" t="str">
        <f t="shared" si="23"/>
        <v/>
      </c>
      <c r="N82" s="268" t="str">
        <f t="shared" si="24"/>
        <v/>
      </c>
      <c r="O82" s="268" t="str">
        <f t="shared" si="25"/>
        <v/>
      </c>
      <c r="P82" s="268" t="str">
        <f t="shared" si="26"/>
        <v/>
      </c>
      <c r="Q82" s="268" t="str">
        <f t="shared" si="27"/>
        <v/>
      </c>
      <c r="T82" s="188" t="str">
        <f>IF('Regular Symbol'!T82="","",'Regular Symbol'!T82)</f>
        <v/>
      </c>
      <c r="U82" s="188" t="str">
        <f>IF('Regular Symbol'!U82="","",'Regular Symbol'!U82)</f>
        <v/>
      </c>
      <c r="V82" s="188" t="str">
        <f>IF('Regular Symbol'!V82="","",'Regular Symbol'!V82)</f>
        <v/>
      </c>
      <c r="W82" s="188" t="str">
        <f>IF('Regular Symbol'!W82="","",'Regular Symbol'!W82)</f>
        <v/>
      </c>
      <c r="X82" s="188" t="str">
        <f>IF('Regular Symbol'!X82="","",'Regular Symbol'!X82)</f>
        <v/>
      </c>
      <c r="AA82" s="205" t="str">
        <f t="shared" si="28"/>
        <v/>
      </c>
      <c r="AB82" s="205" t="str">
        <f t="shared" si="29"/>
        <v/>
      </c>
      <c r="AC82" s="205" t="str">
        <f t="shared" si="30"/>
        <v/>
      </c>
      <c r="AD82" s="205" t="str">
        <f t="shared" si="31"/>
        <v/>
      </c>
      <c r="AE82" s="205" t="str">
        <f t="shared" si="32"/>
        <v/>
      </c>
      <c r="AF82" s="164"/>
      <c r="AG82" s="164"/>
    </row>
    <row r="83" spans="12:33" ht="18">
      <c r="L83" s="164">
        <v>80</v>
      </c>
      <c r="M83" s="268" t="str">
        <f t="shared" si="23"/>
        <v/>
      </c>
      <c r="N83" s="268" t="str">
        <f t="shared" si="24"/>
        <v/>
      </c>
      <c r="O83" s="268" t="str">
        <f t="shared" si="25"/>
        <v/>
      </c>
      <c r="P83" s="268" t="str">
        <f t="shared" si="26"/>
        <v/>
      </c>
      <c r="Q83" s="268" t="str">
        <f t="shared" si="27"/>
        <v/>
      </c>
      <c r="T83" s="188" t="str">
        <f>IF('Regular Symbol'!T83="","",'Regular Symbol'!T83)</f>
        <v/>
      </c>
      <c r="U83" s="188" t="str">
        <f>IF('Regular Symbol'!U83="","",'Regular Symbol'!U83)</f>
        <v/>
      </c>
      <c r="V83" s="188" t="str">
        <f>IF('Regular Symbol'!V83="","",'Regular Symbol'!V83)</f>
        <v/>
      </c>
      <c r="W83" s="188" t="str">
        <f>IF('Regular Symbol'!W83="","",'Regular Symbol'!W83)</f>
        <v/>
      </c>
      <c r="X83" s="188" t="str">
        <f>IF('Regular Symbol'!X83="","",'Regular Symbol'!X83)</f>
        <v/>
      </c>
      <c r="AA83" s="205" t="str">
        <f t="shared" si="28"/>
        <v/>
      </c>
      <c r="AB83" s="205" t="str">
        <f t="shared" si="29"/>
        <v/>
      </c>
      <c r="AC83" s="205" t="str">
        <f t="shared" si="30"/>
        <v/>
      </c>
      <c r="AD83" s="205" t="str">
        <f t="shared" si="31"/>
        <v/>
      </c>
      <c r="AE83" s="205" t="str">
        <f t="shared" si="32"/>
        <v/>
      </c>
      <c r="AF83" s="164"/>
      <c r="AG83" s="164"/>
    </row>
    <row r="84" spans="12:33" ht="18">
      <c r="L84" s="164">
        <v>81</v>
      </c>
      <c r="M84" s="268" t="str">
        <f t="shared" si="23"/>
        <v/>
      </c>
      <c r="N84" s="268" t="str">
        <f t="shared" si="24"/>
        <v/>
      </c>
      <c r="O84" s="268" t="str">
        <f t="shared" si="25"/>
        <v/>
      </c>
      <c r="P84" s="268" t="str">
        <f t="shared" si="26"/>
        <v/>
      </c>
      <c r="Q84" s="268" t="str">
        <f t="shared" si="27"/>
        <v/>
      </c>
      <c r="T84" s="188" t="str">
        <f>IF('Regular Symbol'!T84="","",'Regular Symbol'!T84)</f>
        <v/>
      </c>
      <c r="U84" s="188" t="str">
        <f>IF('Regular Symbol'!U84="","",'Regular Symbol'!U84)</f>
        <v/>
      </c>
      <c r="V84" s="188" t="str">
        <f>IF('Regular Symbol'!V84="","",'Regular Symbol'!V84)</f>
        <v/>
      </c>
      <c r="W84" s="188" t="str">
        <f>IF('Regular Symbol'!W84="","",'Regular Symbol'!W84)</f>
        <v/>
      </c>
      <c r="X84" s="188" t="str">
        <f>IF('Regular Symbol'!X84="","",'Regular Symbol'!X84)</f>
        <v/>
      </c>
      <c r="AA84" s="205" t="str">
        <f t="shared" si="28"/>
        <v/>
      </c>
      <c r="AB84" s="205" t="str">
        <f t="shared" si="29"/>
        <v/>
      </c>
      <c r="AC84" s="205" t="str">
        <f t="shared" si="30"/>
        <v/>
      </c>
      <c r="AD84" s="205" t="str">
        <f t="shared" si="31"/>
        <v/>
      </c>
      <c r="AE84" s="205" t="str">
        <f t="shared" si="32"/>
        <v/>
      </c>
      <c r="AF84" s="164"/>
      <c r="AG84" s="164"/>
    </row>
    <row r="85" spans="12:33" ht="18">
      <c r="L85" s="164">
        <v>82</v>
      </c>
      <c r="M85" s="268" t="str">
        <f t="shared" si="23"/>
        <v/>
      </c>
      <c r="N85" s="268" t="str">
        <f t="shared" si="24"/>
        <v/>
      </c>
      <c r="O85" s="268" t="str">
        <f t="shared" si="25"/>
        <v/>
      </c>
      <c r="P85" s="268" t="str">
        <f t="shared" si="26"/>
        <v/>
      </c>
      <c r="Q85" s="268" t="str">
        <f t="shared" si="27"/>
        <v/>
      </c>
      <c r="T85" s="188" t="str">
        <f>IF('Regular Symbol'!T85="","",'Regular Symbol'!T85)</f>
        <v/>
      </c>
      <c r="U85" s="188" t="str">
        <f>IF('Regular Symbol'!U85="","",'Regular Symbol'!U85)</f>
        <v/>
      </c>
      <c r="V85" s="188" t="str">
        <f>IF('Regular Symbol'!V85="","",'Regular Symbol'!V85)</f>
        <v/>
      </c>
      <c r="W85" s="188" t="str">
        <f>IF('Regular Symbol'!W85="","",'Regular Symbol'!W85)</f>
        <v/>
      </c>
      <c r="X85" s="188" t="str">
        <f>IF('Regular Symbol'!X85="","",'Regular Symbol'!X85)</f>
        <v/>
      </c>
      <c r="AA85" s="205" t="str">
        <f t="shared" si="28"/>
        <v/>
      </c>
      <c r="AB85" s="205" t="str">
        <f t="shared" si="29"/>
        <v/>
      </c>
      <c r="AC85" s="205" t="str">
        <f t="shared" si="30"/>
        <v/>
      </c>
      <c r="AD85" s="205" t="str">
        <f t="shared" si="31"/>
        <v/>
      </c>
      <c r="AE85" s="205" t="str">
        <f t="shared" si="32"/>
        <v/>
      </c>
      <c r="AF85" s="164"/>
      <c r="AG85" s="164"/>
    </row>
    <row r="86" spans="12:33" ht="18">
      <c r="L86" s="164">
        <v>83</v>
      </c>
      <c r="M86" s="268" t="str">
        <f t="shared" si="23"/>
        <v/>
      </c>
      <c r="N86" s="268" t="str">
        <f t="shared" si="24"/>
        <v/>
      </c>
      <c r="O86" s="268" t="str">
        <f t="shared" si="25"/>
        <v/>
      </c>
      <c r="P86" s="268" t="str">
        <f t="shared" si="26"/>
        <v/>
      </c>
      <c r="Q86" s="268" t="str">
        <f t="shared" si="27"/>
        <v/>
      </c>
      <c r="T86" s="188" t="str">
        <f>IF('Regular Symbol'!T86="","",'Regular Symbol'!T86)</f>
        <v/>
      </c>
      <c r="U86" s="188" t="str">
        <f>IF('Regular Symbol'!U86="","",'Regular Symbol'!U86)</f>
        <v/>
      </c>
      <c r="V86" s="188" t="str">
        <f>IF('Regular Symbol'!V86="","",'Regular Symbol'!V86)</f>
        <v/>
      </c>
      <c r="W86" s="188" t="str">
        <f>IF('Regular Symbol'!W86="","",'Regular Symbol'!W86)</f>
        <v/>
      </c>
      <c r="X86" s="188" t="str">
        <f>IF('Regular Symbol'!X86="","",'Regular Symbol'!X86)</f>
        <v/>
      </c>
      <c r="AA86" s="205" t="str">
        <f t="shared" si="28"/>
        <v/>
      </c>
      <c r="AB86" s="205" t="str">
        <f t="shared" si="29"/>
        <v/>
      </c>
      <c r="AC86" s="205" t="str">
        <f t="shared" si="30"/>
        <v/>
      </c>
      <c r="AD86" s="205" t="str">
        <f t="shared" si="31"/>
        <v/>
      </c>
      <c r="AE86" s="205" t="str">
        <f t="shared" si="32"/>
        <v/>
      </c>
      <c r="AF86" s="164"/>
      <c r="AG86" s="164"/>
    </row>
    <row r="87" spans="12:33" ht="18">
      <c r="L87" s="164">
        <v>84</v>
      </c>
      <c r="M87" s="268" t="str">
        <f t="shared" si="23"/>
        <v/>
      </c>
      <c r="N87" s="268" t="str">
        <f t="shared" si="24"/>
        <v/>
      </c>
      <c r="O87" s="268" t="str">
        <f t="shared" si="25"/>
        <v/>
      </c>
      <c r="P87" s="268" t="str">
        <f t="shared" si="26"/>
        <v/>
      </c>
      <c r="Q87" s="268" t="str">
        <f t="shared" si="27"/>
        <v/>
      </c>
      <c r="T87" s="188" t="str">
        <f>IF('Regular Symbol'!T87="","",'Regular Symbol'!T87)</f>
        <v/>
      </c>
      <c r="U87" s="188" t="str">
        <f>IF('Regular Symbol'!U87="","",'Regular Symbol'!U87)</f>
        <v/>
      </c>
      <c r="V87" s="188" t="str">
        <f>IF('Regular Symbol'!V87="","",'Regular Symbol'!V87)</f>
        <v/>
      </c>
      <c r="W87" s="188" t="str">
        <f>IF('Regular Symbol'!W87="","",'Regular Symbol'!W87)</f>
        <v/>
      </c>
      <c r="X87" s="188" t="str">
        <f>IF('Regular Symbol'!X87="","",'Regular Symbol'!X87)</f>
        <v/>
      </c>
      <c r="AA87" s="205" t="str">
        <f t="shared" si="28"/>
        <v/>
      </c>
      <c r="AB87" s="205" t="str">
        <f t="shared" si="29"/>
        <v/>
      </c>
      <c r="AC87" s="205" t="str">
        <f t="shared" si="30"/>
        <v/>
      </c>
      <c r="AD87" s="205" t="str">
        <f t="shared" si="31"/>
        <v/>
      </c>
      <c r="AE87" s="205" t="str">
        <f t="shared" si="32"/>
        <v/>
      </c>
      <c r="AF87" s="164"/>
      <c r="AG87" s="164"/>
    </row>
    <row r="88" spans="12:33" ht="18">
      <c r="L88" s="164">
        <v>85</v>
      </c>
      <c r="M88" s="268" t="str">
        <f t="shared" si="23"/>
        <v/>
      </c>
      <c r="N88" s="268" t="str">
        <f t="shared" si="24"/>
        <v/>
      </c>
      <c r="O88" s="268" t="str">
        <f t="shared" si="25"/>
        <v/>
      </c>
      <c r="P88" s="268" t="str">
        <f t="shared" si="26"/>
        <v/>
      </c>
      <c r="Q88" s="268" t="str">
        <f t="shared" si="27"/>
        <v/>
      </c>
      <c r="T88" s="188" t="str">
        <f>IF('Regular Symbol'!T88="","",'Regular Symbol'!T88)</f>
        <v/>
      </c>
      <c r="U88" s="188" t="str">
        <f>IF('Regular Symbol'!U88="","",'Regular Symbol'!U88)</f>
        <v/>
      </c>
      <c r="V88" s="188" t="str">
        <f>IF('Regular Symbol'!V88="","",'Regular Symbol'!V88)</f>
        <v/>
      </c>
      <c r="W88" s="188" t="str">
        <f>IF('Regular Symbol'!W88="","",'Regular Symbol'!W88)</f>
        <v/>
      </c>
      <c r="X88" s="188" t="str">
        <f>IF('Regular Symbol'!X88="","",'Regular Symbol'!X88)</f>
        <v/>
      </c>
      <c r="AA88" s="205" t="str">
        <f t="shared" si="28"/>
        <v/>
      </c>
      <c r="AB88" s="205" t="str">
        <f t="shared" si="29"/>
        <v/>
      </c>
      <c r="AC88" s="205" t="str">
        <f t="shared" si="30"/>
        <v/>
      </c>
      <c r="AD88" s="205" t="str">
        <f t="shared" si="31"/>
        <v/>
      </c>
      <c r="AE88" s="205" t="str">
        <f t="shared" si="32"/>
        <v/>
      </c>
      <c r="AF88" s="164"/>
      <c r="AG88" s="164"/>
    </row>
    <row r="89" spans="12:33" ht="18">
      <c r="L89" s="164">
        <v>86</v>
      </c>
      <c r="M89" s="268" t="str">
        <f t="shared" si="23"/>
        <v/>
      </c>
      <c r="N89" s="268" t="str">
        <f t="shared" si="24"/>
        <v/>
      </c>
      <c r="O89" s="268" t="str">
        <f t="shared" si="25"/>
        <v/>
      </c>
      <c r="P89" s="268" t="str">
        <f t="shared" si="26"/>
        <v/>
      </c>
      <c r="Q89" s="268" t="str">
        <f t="shared" si="27"/>
        <v/>
      </c>
      <c r="T89" s="188" t="str">
        <f>IF('Regular Symbol'!T89="","",'Regular Symbol'!T89)</f>
        <v/>
      </c>
      <c r="U89" s="188" t="str">
        <f>IF('Regular Symbol'!U89="","",'Regular Symbol'!U89)</f>
        <v/>
      </c>
      <c r="V89" s="188" t="str">
        <f>IF('Regular Symbol'!V89="","",'Regular Symbol'!V89)</f>
        <v/>
      </c>
      <c r="W89" s="188" t="str">
        <f>IF('Regular Symbol'!W89="","",'Regular Symbol'!W89)</f>
        <v/>
      </c>
      <c r="X89" s="188" t="str">
        <f>IF('Regular Symbol'!X89="","",'Regular Symbol'!X89)</f>
        <v/>
      </c>
      <c r="AA89" s="205" t="str">
        <f t="shared" si="28"/>
        <v/>
      </c>
      <c r="AB89" s="205" t="str">
        <f t="shared" si="29"/>
        <v/>
      </c>
      <c r="AC89" s="205" t="str">
        <f t="shared" si="30"/>
        <v/>
      </c>
      <c r="AD89" s="205" t="str">
        <f t="shared" si="31"/>
        <v/>
      </c>
      <c r="AE89" s="205" t="str">
        <f t="shared" si="32"/>
        <v/>
      </c>
      <c r="AF89" s="164"/>
      <c r="AG89" s="164"/>
    </row>
    <row r="90" spans="12:33" ht="18">
      <c r="L90" s="164">
        <v>87</v>
      </c>
      <c r="M90" s="268" t="str">
        <f t="shared" si="23"/>
        <v/>
      </c>
      <c r="N90" s="268" t="str">
        <f t="shared" si="24"/>
        <v/>
      </c>
      <c r="O90" s="268" t="str">
        <f t="shared" si="25"/>
        <v/>
      </c>
      <c r="P90" s="268" t="str">
        <f t="shared" si="26"/>
        <v/>
      </c>
      <c r="Q90" s="268" t="str">
        <f t="shared" si="27"/>
        <v/>
      </c>
      <c r="T90" s="188" t="str">
        <f>IF('Regular Symbol'!T90="","",'Regular Symbol'!T90)</f>
        <v/>
      </c>
      <c r="U90" s="188" t="str">
        <f>IF('Regular Symbol'!U90="","",'Regular Symbol'!U90)</f>
        <v/>
      </c>
      <c r="V90" s="188" t="str">
        <f>IF('Regular Symbol'!V90="","",'Regular Symbol'!V90)</f>
        <v/>
      </c>
      <c r="W90" s="188" t="str">
        <f>IF('Regular Symbol'!W90="","",'Regular Symbol'!W90)</f>
        <v/>
      </c>
      <c r="X90" s="188" t="str">
        <f>IF('Regular Symbol'!X90="","",'Regular Symbol'!X90)</f>
        <v/>
      </c>
      <c r="AA90" s="205" t="str">
        <f t="shared" si="28"/>
        <v/>
      </c>
      <c r="AB90" s="205" t="str">
        <f t="shared" si="29"/>
        <v/>
      </c>
      <c r="AC90" s="205" t="str">
        <f t="shared" si="30"/>
        <v/>
      </c>
      <c r="AD90" s="205" t="str">
        <f t="shared" si="31"/>
        <v/>
      </c>
      <c r="AE90" s="205" t="str">
        <f t="shared" si="32"/>
        <v/>
      </c>
      <c r="AF90" s="164"/>
      <c r="AG90" s="164"/>
    </row>
    <row r="91" spans="12:33" ht="18">
      <c r="L91" s="164">
        <v>88</v>
      </c>
      <c r="M91" s="268" t="str">
        <f t="shared" si="23"/>
        <v/>
      </c>
      <c r="N91" s="268" t="str">
        <f t="shared" si="24"/>
        <v/>
      </c>
      <c r="O91" s="268" t="str">
        <f t="shared" si="25"/>
        <v/>
      </c>
      <c r="P91" s="268" t="str">
        <f t="shared" si="26"/>
        <v/>
      </c>
      <c r="Q91" s="268" t="str">
        <f t="shared" si="27"/>
        <v/>
      </c>
      <c r="T91" s="188" t="str">
        <f>IF('Regular Symbol'!T91="","",'Regular Symbol'!T91)</f>
        <v/>
      </c>
      <c r="U91" s="188" t="str">
        <f>IF('Regular Symbol'!U91="","",'Regular Symbol'!U91)</f>
        <v/>
      </c>
      <c r="V91" s="188" t="str">
        <f>IF('Regular Symbol'!V91="","",'Regular Symbol'!V91)</f>
        <v/>
      </c>
      <c r="W91" s="188" t="str">
        <f>IF('Regular Symbol'!W91="","",'Regular Symbol'!W91)</f>
        <v/>
      </c>
      <c r="X91" s="188" t="str">
        <f>IF('Regular Symbol'!X91="","",'Regular Symbol'!X91)</f>
        <v/>
      </c>
      <c r="AB91" s="164"/>
      <c r="AC91" s="164"/>
      <c r="AD91" s="164"/>
      <c r="AE91" s="164"/>
      <c r="AF91" s="164"/>
      <c r="AG91" s="164"/>
    </row>
    <row r="92" spans="12:33" ht="18">
      <c r="L92" s="164">
        <v>89</v>
      </c>
      <c r="M92" s="268" t="str">
        <f t="shared" si="23"/>
        <v/>
      </c>
      <c r="N92" s="268" t="str">
        <f t="shared" si="24"/>
        <v/>
      </c>
      <c r="O92" s="268" t="str">
        <f t="shared" si="25"/>
        <v/>
      </c>
      <c r="P92" s="268" t="str">
        <f t="shared" si="26"/>
        <v/>
      </c>
      <c r="Q92" s="268" t="str">
        <f t="shared" si="27"/>
        <v/>
      </c>
      <c r="T92" s="188" t="str">
        <f>IF('Regular Symbol'!T92="","",'Regular Symbol'!T92)</f>
        <v/>
      </c>
      <c r="U92" s="188" t="str">
        <f>IF('Regular Symbol'!U92="","",'Regular Symbol'!U92)</f>
        <v/>
      </c>
      <c r="V92" s="188" t="str">
        <f>IF('Regular Symbol'!V92="","",'Regular Symbol'!V92)</f>
        <v/>
      </c>
      <c r="W92" s="188" t="str">
        <f>IF('Regular Symbol'!W92="","",'Regular Symbol'!W92)</f>
        <v/>
      </c>
      <c r="X92" s="188" t="str">
        <f>IF('Regular Symbol'!X92="","",'Regular Symbol'!X92)</f>
        <v/>
      </c>
      <c r="AB92" s="164"/>
      <c r="AC92" s="164"/>
      <c r="AD92" s="164"/>
      <c r="AE92" s="164"/>
      <c r="AF92" s="164"/>
      <c r="AG92" s="164"/>
    </row>
    <row r="93" spans="12:33" ht="18">
      <c r="L93" s="164">
        <v>90</v>
      </c>
      <c r="M93" s="268" t="str">
        <f t="shared" si="23"/>
        <v/>
      </c>
      <c r="N93" s="268" t="str">
        <f t="shared" si="24"/>
        <v/>
      </c>
      <c r="O93" s="268" t="str">
        <f t="shared" si="25"/>
        <v/>
      </c>
      <c r="P93" s="268" t="str">
        <f t="shared" si="26"/>
        <v/>
      </c>
      <c r="Q93" s="268" t="str">
        <f t="shared" si="27"/>
        <v/>
      </c>
      <c r="T93" s="188" t="str">
        <f>IF('Regular Symbol'!T93="","",'Regular Symbol'!T93)</f>
        <v/>
      </c>
      <c r="U93" s="188" t="str">
        <f>IF('Regular Symbol'!U93="","",'Regular Symbol'!U93)</f>
        <v/>
      </c>
      <c r="V93" s="188" t="str">
        <f>IF('Regular Symbol'!V93="","",'Regular Symbol'!V93)</f>
        <v/>
      </c>
      <c r="W93" s="188" t="str">
        <f>IF('Regular Symbol'!W93="","",'Regular Symbol'!W93)</f>
        <v/>
      </c>
      <c r="X93" s="188" t="str">
        <f>IF('Regular Symbol'!X93="","",'Regular Symbol'!X93)</f>
        <v/>
      </c>
      <c r="AB93" s="164"/>
      <c r="AC93" s="164"/>
      <c r="AD93" s="164"/>
      <c r="AE93" s="164"/>
      <c r="AF93" s="164"/>
      <c r="AG93" s="164"/>
    </row>
    <row r="94" spans="12:33" ht="18">
      <c r="L94" s="164">
        <v>91</v>
      </c>
      <c r="M94" s="268" t="str">
        <f t="shared" si="23"/>
        <v/>
      </c>
      <c r="N94" s="268" t="str">
        <f t="shared" si="24"/>
        <v/>
      </c>
      <c r="O94" s="268" t="str">
        <f t="shared" si="25"/>
        <v/>
      </c>
      <c r="P94" s="268" t="str">
        <f t="shared" si="26"/>
        <v/>
      </c>
      <c r="Q94" s="268" t="str">
        <f t="shared" si="27"/>
        <v/>
      </c>
      <c r="T94" s="188" t="str">
        <f>IF('Regular Symbol'!T94="","",'Regular Symbol'!T94)</f>
        <v/>
      </c>
      <c r="U94" s="188" t="str">
        <f>IF('Regular Symbol'!U94="","",'Regular Symbol'!U94)</f>
        <v/>
      </c>
      <c r="V94" s="188" t="str">
        <f>IF('Regular Symbol'!V94="","",'Regular Symbol'!V94)</f>
        <v/>
      </c>
      <c r="W94" s="188" t="str">
        <f>IF('Regular Symbol'!W94="","",'Regular Symbol'!W94)</f>
        <v/>
      </c>
      <c r="X94" s="188" t="str">
        <f>IF('Regular Symbol'!X94="","",'Regular Symbol'!X94)</f>
        <v/>
      </c>
      <c r="AB94" s="164"/>
      <c r="AC94" s="164"/>
      <c r="AD94" s="164"/>
      <c r="AE94" s="164"/>
      <c r="AF94" s="164"/>
      <c r="AG94" s="164"/>
    </row>
    <row r="95" spans="12:33" ht="18">
      <c r="L95" s="164">
        <v>92</v>
      </c>
      <c r="M95" s="268" t="str">
        <f t="shared" si="23"/>
        <v/>
      </c>
      <c r="N95" s="268" t="str">
        <f t="shared" si="24"/>
        <v/>
      </c>
      <c r="O95" s="268" t="str">
        <f t="shared" si="25"/>
        <v/>
      </c>
      <c r="P95" s="268" t="str">
        <f t="shared" si="26"/>
        <v/>
      </c>
      <c r="Q95" s="268" t="str">
        <f t="shared" si="27"/>
        <v/>
      </c>
      <c r="T95" s="188" t="str">
        <f>IF('Regular Symbol'!T95="","",'Regular Symbol'!T95)</f>
        <v/>
      </c>
      <c r="U95" s="188" t="str">
        <f>IF('Regular Symbol'!U95="","",'Regular Symbol'!U95)</f>
        <v/>
      </c>
      <c r="V95" s="188" t="str">
        <f>IF('Regular Symbol'!V95="","",'Regular Symbol'!V95)</f>
        <v/>
      </c>
      <c r="W95" s="188" t="str">
        <f>IF('Regular Symbol'!W95="","",'Regular Symbol'!W95)</f>
        <v/>
      </c>
      <c r="X95" s="188" t="str">
        <f>IF('Regular Symbol'!X95="","",'Regular Symbol'!X95)</f>
        <v/>
      </c>
      <c r="AB95" s="164"/>
      <c r="AC95" s="164"/>
      <c r="AD95" s="164"/>
      <c r="AE95" s="164"/>
      <c r="AF95" s="164"/>
      <c r="AG95" s="164"/>
    </row>
    <row r="96" spans="12:33" ht="18">
      <c r="L96" s="164">
        <v>93</v>
      </c>
      <c r="M96" s="268" t="str">
        <f t="shared" si="23"/>
        <v/>
      </c>
      <c r="N96" s="268" t="str">
        <f t="shared" si="24"/>
        <v/>
      </c>
      <c r="O96" s="268" t="str">
        <f t="shared" si="25"/>
        <v/>
      </c>
      <c r="P96" s="268" t="str">
        <f t="shared" si="26"/>
        <v/>
      </c>
      <c r="Q96" s="268" t="str">
        <f t="shared" si="27"/>
        <v/>
      </c>
      <c r="T96" s="188" t="str">
        <f>IF('Regular Symbol'!T96="","",'Regular Symbol'!T96)</f>
        <v/>
      </c>
      <c r="U96" s="188" t="str">
        <f>IF('Regular Symbol'!U96="","",'Regular Symbol'!U96)</f>
        <v/>
      </c>
      <c r="V96" s="188" t="str">
        <f>IF('Regular Symbol'!V96="","",'Regular Symbol'!V96)</f>
        <v/>
      </c>
      <c r="W96" s="188" t="str">
        <f>IF('Regular Symbol'!W96="","",'Regular Symbol'!W96)</f>
        <v/>
      </c>
      <c r="X96" s="188" t="str">
        <f>IF('Regular Symbol'!X96="","",'Regular Symbol'!X96)</f>
        <v/>
      </c>
      <c r="AB96" s="164"/>
      <c r="AC96" s="164"/>
      <c r="AD96" s="164"/>
      <c r="AE96" s="164"/>
      <c r="AF96" s="164"/>
      <c r="AG96" s="164"/>
    </row>
    <row r="97" spans="12:33" ht="18">
      <c r="L97" s="164">
        <v>94</v>
      </c>
      <c r="M97" s="268" t="str">
        <f t="shared" si="23"/>
        <v/>
      </c>
      <c r="N97" s="268" t="str">
        <f t="shared" si="24"/>
        <v/>
      </c>
      <c r="O97" s="268" t="str">
        <f t="shared" si="25"/>
        <v/>
      </c>
      <c r="P97" s="268" t="str">
        <f t="shared" si="26"/>
        <v/>
      </c>
      <c r="Q97" s="268" t="str">
        <f t="shared" si="27"/>
        <v/>
      </c>
      <c r="T97" s="188" t="str">
        <f>IF('Regular Symbol'!T97="","",'Regular Symbol'!T97)</f>
        <v/>
      </c>
      <c r="U97" s="188" t="str">
        <f>IF('Regular Symbol'!U97="","",'Regular Symbol'!U97)</f>
        <v/>
      </c>
      <c r="V97" s="188" t="str">
        <f>IF('Regular Symbol'!V97="","",'Regular Symbol'!V97)</f>
        <v/>
      </c>
      <c r="W97" s="188" t="str">
        <f>IF('Regular Symbol'!W97="","",'Regular Symbol'!W97)</f>
        <v/>
      </c>
      <c r="X97" s="188" t="str">
        <f>IF('Regular Symbol'!X97="","",'Regular Symbol'!X97)</f>
        <v/>
      </c>
      <c r="AB97" s="164"/>
      <c r="AC97" s="164"/>
      <c r="AD97" s="164"/>
      <c r="AE97" s="164"/>
      <c r="AF97" s="164"/>
      <c r="AG97" s="164"/>
    </row>
    <row r="98" spans="12:33" ht="18">
      <c r="L98" s="164">
        <v>95</v>
      </c>
      <c r="M98" s="268" t="str">
        <f t="shared" si="23"/>
        <v/>
      </c>
      <c r="N98" s="268" t="str">
        <f t="shared" si="24"/>
        <v/>
      </c>
      <c r="O98" s="268" t="str">
        <f t="shared" si="25"/>
        <v/>
      </c>
      <c r="P98" s="268" t="str">
        <f t="shared" si="26"/>
        <v/>
      </c>
      <c r="Q98" s="268" t="str">
        <f t="shared" si="27"/>
        <v/>
      </c>
      <c r="T98" s="188" t="str">
        <f>IF('Regular Symbol'!T98="","",'Regular Symbol'!T98)</f>
        <v/>
      </c>
      <c r="U98" s="188" t="str">
        <f>IF('Regular Symbol'!U98="","",'Regular Symbol'!U98)</f>
        <v/>
      </c>
      <c r="V98" s="188" t="str">
        <f>IF('Regular Symbol'!V98="","",'Regular Symbol'!V98)</f>
        <v/>
      </c>
      <c r="W98" s="188" t="str">
        <f>IF('Regular Symbol'!W98="","",'Regular Symbol'!W98)</f>
        <v/>
      </c>
      <c r="X98" s="188" t="str">
        <f>IF('Regular Symbol'!X98="","",'Regular Symbol'!X98)</f>
        <v/>
      </c>
      <c r="AB98" s="164"/>
      <c r="AC98" s="164"/>
      <c r="AD98" s="164"/>
      <c r="AE98" s="164"/>
      <c r="AF98" s="164"/>
      <c r="AG98" s="164"/>
    </row>
    <row r="99" spans="12:33" ht="18">
      <c r="L99" s="164">
        <v>96</v>
      </c>
      <c r="M99" s="268" t="str">
        <f t="shared" si="23"/>
        <v/>
      </c>
      <c r="N99" s="268" t="str">
        <f t="shared" si="24"/>
        <v/>
      </c>
      <c r="O99" s="268" t="str">
        <f t="shared" si="25"/>
        <v/>
      </c>
      <c r="P99" s="268" t="str">
        <f t="shared" si="26"/>
        <v/>
      </c>
      <c r="Q99" s="268" t="str">
        <f t="shared" si="27"/>
        <v/>
      </c>
      <c r="T99" s="188" t="str">
        <f>IF('Regular Symbol'!T99="","",'Regular Symbol'!T99)</f>
        <v/>
      </c>
      <c r="U99" s="188" t="str">
        <f>IF('Regular Symbol'!U99="","",'Regular Symbol'!U99)</f>
        <v/>
      </c>
      <c r="V99" s="188" t="str">
        <f>IF('Regular Symbol'!V99="","",'Regular Symbol'!V99)</f>
        <v/>
      </c>
      <c r="W99" s="188" t="str">
        <f>IF('Regular Symbol'!W99="","",'Regular Symbol'!W99)</f>
        <v/>
      </c>
      <c r="X99" s="188" t="str">
        <f>IF('Regular Symbol'!X99="","",'Regular Symbol'!X99)</f>
        <v/>
      </c>
      <c r="AB99" s="164"/>
      <c r="AC99" s="164"/>
      <c r="AD99" s="164"/>
      <c r="AE99" s="164"/>
      <c r="AF99" s="164"/>
      <c r="AG99" s="164"/>
    </row>
    <row r="100" spans="12:33" ht="18">
      <c r="L100" s="164">
        <v>97</v>
      </c>
      <c r="M100" s="268" t="str">
        <f t="shared" si="23"/>
        <v/>
      </c>
      <c r="N100" s="268" t="str">
        <f t="shared" si="24"/>
        <v/>
      </c>
      <c r="O100" s="268" t="str">
        <f t="shared" si="25"/>
        <v/>
      </c>
      <c r="P100" s="268" t="str">
        <f t="shared" si="26"/>
        <v/>
      </c>
      <c r="Q100" s="268" t="str">
        <f t="shared" si="27"/>
        <v/>
      </c>
      <c r="T100" s="188" t="str">
        <f>IF('Regular Symbol'!T100="","",'Regular Symbol'!T100)</f>
        <v/>
      </c>
      <c r="U100" s="188" t="str">
        <f>IF('Regular Symbol'!U100="","",'Regular Symbol'!U100)</f>
        <v/>
      </c>
      <c r="V100" s="188" t="str">
        <f>IF('Regular Symbol'!V100="","",'Regular Symbol'!V100)</f>
        <v/>
      </c>
      <c r="W100" s="188" t="str">
        <f>IF('Regular Symbol'!W100="","",'Regular Symbol'!W100)</f>
        <v/>
      </c>
      <c r="X100" s="188" t="str">
        <f>IF('Regular Symbol'!X100="","",'Regular Symbol'!X100)</f>
        <v/>
      </c>
      <c r="AB100" s="164"/>
      <c r="AC100" s="164"/>
      <c r="AD100" s="164"/>
      <c r="AE100" s="164"/>
      <c r="AF100" s="164"/>
      <c r="AG100" s="1"/>
    </row>
    <row r="101" spans="12:33" ht="18">
      <c r="L101" s="164">
        <v>98</v>
      </c>
      <c r="M101" s="268" t="str">
        <f t="shared" si="23"/>
        <v/>
      </c>
      <c r="N101" s="268" t="str">
        <f t="shared" si="24"/>
        <v/>
      </c>
      <c r="O101" s="268" t="str">
        <f t="shared" si="25"/>
        <v/>
      </c>
      <c r="P101" s="268" t="str">
        <f t="shared" si="26"/>
        <v/>
      </c>
      <c r="Q101" s="268" t="str">
        <f t="shared" si="27"/>
        <v/>
      </c>
      <c r="T101" s="188" t="str">
        <f>IF('Regular Symbol'!T101="","",'Regular Symbol'!T101)</f>
        <v/>
      </c>
      <c r="U101" s="188" t="str">
        <f>IF('Regular Symbol'!U101="","",'Regular Symbol'!U101)</f>
        <v/>
      </c>
      <c r="V101" s="188" t="str">
        <f>IF('Regular Symbol'!V101="","",'Regular Symbol'!V101)</f>
        <v/>
      </c>
      <c r="W101" s="188" t="str">
        <f>IF('Regular Symbol'!W101="","",'Regular Symbol'!W101)</f>
        <v/>
      </c>
      <c r="X101" s="188" t="str">
        <f>IF('Regular Symbol'!X101="","",'Regular Symbol'!X101)</f>
        <v/>
      </c>
      <c r="AB101" s="164"/>
      <c r="AC101" s="164"/>
      <c r="AD101" s="164"/>
      <c r="AE101" s="164"/>
      <c r="AF101" s="164"/>
      <c r="AG101" s="1"/>
    </row>
    <row r="102" spans="12:33" ht="18">
      <c r="L102" s="164">
        <v>99</v>
      </c>
      <c r="M102" s="268" t="str">
        <f t="shared" si="23"/>
        <v/>
      </c>
      <c r="N102" s="268" t="str">
        <f t="shared" si="24"/>
        <v/>
      </c>
      <c r="O102" s="268" t="str">
        <f t="shared" si="25"/>
        <v/>
      </c>
      <c r="P102" s="268" t="str">
        <f t="shared" si="26"/>
        <v/>
      </c>
      <c r="Q102" s="268" t="str">
        <f t="shared" si="27"/>
        <v/>
      </c>
      <c r="T102" s="188" t="str">
        <f>IF('Regular Symbol'!T102="","",'Regular Symbol'!T102)</f>
        <v/>
      </c>
      <c r="U102" s="188" t="str">
        <f>IF('Regular Symbol'!U102="","",'Regular Symbol'!U102)</f>
        <v/>
      </c>
      <c r="V102" s="188" t="str">
        <f>IF('Regular Symbol'!V102="","",'Regular Symbol'!V102)</f>
        <v/>
      </c>
      <c r="W102" s="188" t="str">
        <f>IF('Regular Symbol'!W102="","",'Regular Symbol'!W102)</f>
        <v/>
      </c>
      <c r="X102" s="188" t="str">
        <f>IF('Regular Symbol'!X102="","",'Regular Symbol'!X102)</f>
        <v/>
      </c>
      <c r="AB102" s="164"/>
      <c r="AC102" s="164"/>
      <c r="AD102" s="164"/>
      <c r="AE102" s="164"/>
      <c r="AF102" s="164"/>
      <c r="AG102" s="164"/>
    </row>
    <row r="103" spans="12:33" ht="18">
      <c r="L103" s="164">
        <v>100</v>
      </c>
      <c r="M103" s="268" t="str">
        <f t="shared" si="23"/>
        <v/>
      </c>
      <c r="N103" s="268" t="str">
        <f t="shared" si="24"/>
        <v/>
      </c>
      <c r="O103" s="268" t="str">
        <f t="shared" si="25"/>
        <v/>
      </c>
      <c r="P103" s="268" t="str">
        <f t="shared" si="26"/>
        <v/>
      </c>
      <c r="Q103" s="268" t="str">
        <f t="shared" si="27"/>
        <v/>
      </c>
      <c r="T103" s="188" t="str">
        <f>IF('Regular Symbol'!T103="","",'Regular Symbol'!T103)</f>
        <v/>
      </c>
      <c r="U103" s="188" t="str">
        <f>IF('Regular Symbol'!U103="","",'Regular Symbol'!U103)</f>
        <v/>
      </c>
      <c r="V103" s="188" t="str">
        <f>IF('Regular Symbol'!V103="","",'Regular Symbol'!V103)</f>
        <v/>
      </c>
      <c r="W103" s="188" t="str">
        <f>IF('Regular Symbol'!W103="","",'Regular Symbol'!W103)</f>
        <v/>
      </c>
      <c r="X103" s="188" t="str">
        <f>IF('Regular Symbol'!X103="","",'Regular Symbol'!X103)</f>
        <v/>
      </c>
      <c r="AB103" s="164"/>
      <c r="AC103" s="164"/>
      <c r="AD103" s="164"/>
      <c r="AE103" s="164"/>
      <c r="AF103" s="164"/>
      <c r="AG103" s="164"/>
    </row>
    <row r="104" spans="12:33" ht="18">
      <c r="L104" s="164">
        <v>101</v>
      </c>
      <c r="M104" s="268" t="str">
        <f t="shared" si="23"/>
        <v/>
      </c>
      <c r="N104" s="268" t="str">
        <f t="shared" si="24"/>
        <v/>
      </c>
      <c r="O104" s="268" t="str">
        <f t="shared" si="25"/>
        <v/>
      </c>
      <c r="P104" s="268" t="str">
        <f t="shared" si="26"/>
        <v/>
      </c>
      <c r="Q104" s="268" t="str">
        <f t="shared" si="27"/>
        <v/>
      </c>
      <c r="T104" s="188" t="str">
        <f>IF('Regular Symbol'!T104="","",'Regular Symbol'!T104)</f>
        <v/>
      </c>
      <c r="U104" s="188" t="str">
        <f>IF('Regular Symbol'!U104="","",'Regular Symbol'!U104)</f>
        <v/>
      </c>
      <c r="V104" s="188" t="str">
        <f>IF('Regular Symbol'!V104="","",'Regular Symbol'!V104)</f>
        <v/>
      </c>
      <c r="W104" s="188" t="str">
        <f>IF('Regular Symbol'!W104="","",'Regular Symbol'!W104)</f>
        <v/>
      </c>
      <c r="X104" s="188" t="str">
        <f>IF('Regular Symbol'!X104="","",'Regular Symbol'!X104)</f>
        <v/>
      </c>
      <c r="AB104" s="164"/>
      <c r="AC104" s="164"/>
      <c r="AD104" s="164"/>
      <c r="AE104" s="164"/>
      <c r="AF104" s="164"/>
      <c r="AG104" s="164"/>
    </row>
    <row r="105" spans="12:33" ht="18">
      <c r="L105" s="164">
        <v>102</v>
      </c>
      <c r="M105" s="268" t="str">
        <f t="shared" si="23"/>
        <v/>
      </c>
      <c r="N105" s="268" t="str">
        <f t="shared" si="24"/>
        <v/>
      </c>
      <c r="O105" s="268" t="str">
        <f t="shared" si="25"/>
        <v/>
      </c>
      <c r="P105" s="268" t="str">
        <f t="shared" si="26"/>
        <v/>
      </c>
      <c r="Q105" s="268" t="str">
        <f t="shared" si="27"/>
        <v/>
      </c>
      <c r="T105" s="188" t="str">
        <f>IF('Regular Symbol'!T105="","",'Regular Symbol'!T105)</f>
        <v/>
      </c>
      <c r="U105" s="188" t="str">
        <f>IF('Regular Symbol'!U105="","",'Regular Symbol'!U105)</f>
        <v/>
      </c>
      <c r="V105" s="188" t="str">
        <f>IF('Regular Symbol'!V105="","",'Regular Symbol'!V105)</f>
        <v/>
      </c>
      <c r="W105" s="188" t="str">
        <f>IF('Regular Symbol'!W105="","",'Regular Symbol'!W105)</f>
        <v/>
      </c>
      <c r="X105" s="188" t="str">
        <f>IF('Regular Symbol'!X105="","",'Regular Symbol'!X105)</f>
        <v/>
      </c>
      <c r="AB105" s="164"/>
      <c r="AC105" s="164"/>
      <c r="AD105" s="164"/>
      <c r="AE105" s="164"/>
      <c r="AF105" s="164"/>
      <c r="AG105" s="164"/>
    </row>
    <row r="106" spans="12:33" ht="18">
      <c r="L106" s="164">
        <v>103</v>
      </c>
      <c r="M106" s="268" t="str">
        <f t="shared" si="23"/>
        <v/>
      </c>
      <c r="N106" s="268" t="str">
        <f t="shared" si="24"/>
        <v/>
      </c>
      <c r="O106" s="268" t="str">
        <f t="shared" si="25"/>
        <v/>
      </c>
      <c r="P106" s="268" t="str">
        <f t="shared" si="26"/>
        <v/>
      </c>
      <c r="Q106" s="268" t="str">
        <f t="shared" si="27"/>
        <v/>
      </c>
      <c r="T106" s="188" t="str">
        <f>IF('Regular Symbol'!T106="","",'Regular Symbol'!T106)</f>
        <v/>
      </c>
      <c r="U106" s="188" t="str">
        <f>IF('Regular Symbol'!U106="","",'Regular Symbol'!U106)</f>
        <v/>
      </c>
      <c r="V106" s="188" t="str">
        <f>IF('Regular Symbol'!V106="","",'Regular Symbol'!V106)</f>
        <v/>
      </c>
      <c r="W106" s="188" t="str">
        <f>IF('Regular Symbol'!W106="","",'Regular Symbol'!W106)</f>
        <v/>
      </c>
      <c r="X106" s="188" t="str">
        <f>IF('Regular Symbol'!X106="","",'Regular Symbol'!X106)</f>
        <v/>
      </c>
      <c r="AB106" s="164"/>
      <c r="AC106" s="164"/>
      <c r="AD106" s="164"/>
      <c r="AE106" s="164"/>
      <c r="AF106" s="164"/>
      <c r="AG106" s="164"/>
    </row>
    <row r="107" spans="12:33" ht="18">
      <c r="L107" s="164">
        <v>104</v>
      </c>
      <c r="M107" s="268" t="str">
        <f t="shared" si="23"/>
        <v/>
      </c>
      <c r="N107" s="268" t="str">
        <f t="shared" si="24"/>
        <v/>
      </c>
      <c r="O107" s="268" t="str">
        <f t="shared" si="25"/>
        <v/>
      </c>
      <c r="P107" s="268" t="str">
        <f t="shared" si="26"/>
        <v/>
      </c>
      <c r="Q107" s="268" t="str">
        <f t="shared" si="27"/>
        <v/>
      </c>
      <c r="T107" s="188" t="str">
        <f>IF('Regular Symbol'!T107="","",'Regular Symbol'!T107)</f>
        <v/>
      </c>
      <c r="U107" s="188" t="str">
        <f>IF('Regular Symbol'!U107="","",'Regular Symbol'!U107)</f>
        <v/>
      </c>
      <c r="V107" s="188" t="str">
        <f>IF('Regular Symbol'!V107="","",'Regular Symbol'!V107)</f>
        <v/>
      </c>
      <c r="W107" s="188" t="str">
        <f>IF('Regular Symbol'!W107="","",'Regular Symbol'!W107)</f>
        <v/>
      </c>
      <c r="X107" s="188" t="str">
        <f>IF('Regular Symbol'!X107="","",'Regular Symbol'!X107)</f>
        <v/>
      </c>
      <c r="AB107" s="164"/>
      <c r="AC107" s="164"/>
      <c r="AD107" s="164"/>
      <c r="AE107" s="164"/>
      <c r="AF107" s="164"/>
      <c r="AG107" s="164"/>
    </row>
    <row r="108" spans="12:33" ht="18">
      <c r="L108" s="164">
        <v>105</v>
      </c>
      <c r="M108" s="268" t="str">
        <f t="shared" si="23"/>
        <v/>
      </c>
      <c r="N108" s="268" t="str">
        <f t="shared" si="24"/>
        <v/>
      </c>
      <c r="O108" s="268" t="str">
        <f t="shared" si="25"/>
        <v/>
      </c>
      <c r="P108" s="268" t="str">
        <f t="shared" si="26"/>
        <v/>
      </c>
      <c r="Q108" s="268" t="str">
        <f t="shared" si="27"/>
        <v/>
      </c>
      <c r="T108" s="188" t="str">
        <f>IF('Regular Symbol'!T108="","",'Regular Symbol'!T108)</f>
        <v/>
      </c>
      <c r="U108" s="188" t="str">
        <f>IF('Regular Symbol'!U108="","",'Regular Symbol'!U108)</f>
        <v/>
      </c>
      <c r="V108" s="188" t="str">
        <f>IF('Regular Symbol'!V108="","",'Regular Symbol'!V108)</f>
        <v/>
      </c>
      <c r="W108" s="188" t="str">
        <f>IF('Regular Symbol'!W108="","",'Regular Symbol'!W108)</f>
        <v/>
      </c>
      <c r="X108" s="188" t="str">
        <f>IF('Regular Symbol'!X108="","",'Regular Symbol'!X108)</f>
        <v/>
      </c>
      <c r="AB108" s="164"/>
      <c r="AC108" s="164"/>
      <c r="AD108" s="164"/>
      <c r="AE108" s="164"/>
      <c r="AF108" s="164"/>
      <c r="AG108" s="164"/>
    </row>
    <row r="109" spans="12:33" ht="18">
      <c r="L109" s="164">
        <v>106</v>
      </c>
      <c r="M109" s="268" t="str">
        <f t="shared" si="23"/>
        <v/>
      </c>
      <c r="N109" s="268" t="str">
        <f t="shared" si="24"/>
        <v/>
      </c>
      <c r="O109" s="268" t="str">
        <f t="shared" si="25"/>
        <v/>
      </c>
      <c r="P109" s="268" t="str">
        <f t="shared" si="26"/>
        <v/>
      </c>
      <c r="Q109" s="268" t="str">
        <f t="shared" si="27"/>
        <v/>
      </c>
      <c r="T109" s="188" t="str">
        <f>IF('Regular Symbol'!T109="","",'Regular Symbol'!T109)</f>
        <v/>
      </c>
      <c r="U109" s="188" t="str">
        <f>IF('Regular Symbol'!U109="","",'Regular Symbol'!U109)</f>
        <v/>
      </c>
      <c r="V109" s="188" t="str">
        <f>IF('Regular Symbol'!V109="","",'Regular Symbol'!V109)</f>
        <v/>
      </c>
      <c r="W109" s="188" t="str">
        <f>IF('Regular Symbol'!W109="","",'Regular Symbol'!W109)</f>
        <v/>
      </c>
      <c r="X109" s="188" t="str">
        <f>IF('Regular Symbol'!X109="","",'Regular Symbol'!X109)</f>
        <v/>
      </c>
      <c r="AB109" s="164"/>
      <c r="AC109" s="164"/>
      <c r="AD109" s="164"/>
      <c r="AE109" s="164"/>
      <c r="AF109" s="164"/>
      <c r="AG109" s="164"/>
    </row>
    <row r="110" spans="12:33" ht="18">
      <c r="L110" s="164">
        <v>107</v>
      </c>
      <c r="M110" s="268" t="str">
        <f t="shared" si="23"/>
        <v/>
      </c>
      <c r="N110" s="268" t="str">
        <f t="shared" si="24"/>
        <v/>
      </c>
      <c r="O110" s="268" t="str">
        <f t="shared" si="25"/>
        <v/>
      </c>
      <c r="P110" s="268" t="str">
        <f t="shared" si="26"/>
        <v/>
      </c>
      <c r="Q110" s="268" t="str">
        <f t="shared" si="27"/>
        <v/>
      </c>
      <c r="T110" s="188" t="str">
        <f>IF('Regular Symbol'!T110="","",'Regular Symbol'!T110)</f>
        <v/>
      </c>
      <c r="U110" s="188" t="str">
        <f>IF('Regular Symbol'!U110="","",'Regular Symbol'!U110)</f>
        <v/>
      </c>
      <c r="V110" s="188" t="str">
        <f>IF('Regular Symbol'!V110="","",'Regular Symbol'!V110)</f>
        <v/>
      </c>
      <c r="W110" s="188" t="str">
        <f>IF('Regular Symbol'!W110="","",'Regular Symbol'!W110)</f>
        <v/>
      </c>
      <c r="X110" s="188" t="str">
        <f>IF('Regular Symbol'!X110="","",'Regular Symbol'!X110)</f>
        <v/>
      </c>
      <c r="AB110" s="164"/>
      <c r="AC110" s="164"/>
      <c r="AD110" s="164"/>
      <c r="AE110" s="164"/>
      <c r="AF110" s="164"/>
      <c r="AG110" s="164"/>
    </row>
    <row r="111" spans="12:33" ht="18">
      <c r="L111" s="164">
        <v>108</v>
      </c>
      <c r="M111" s="268" t="str">
        <f t="shared" si="23"/>
        <v/>
      </c>
      <c r="N111" s="268" t="str">
        <f t="shared" si="24"/>
        <v/>
      </c>
      <c r="O111" s="268" t="str">
        <f t="shared" si="25"/>
        <v/>
      </c>
      <c r="P111" s="268" t="str">
        <f t="shared" si="26"/>
        <v/>
      </c>
      <c r="Q111" s="268" t="str">
        <f t="shared" si="27"/>
        <v/>
      </c>
      <c r="T111" s="188" t="str">
        <f>IF('Regular Symbol'!T111="","",'Regular Symbol'!T111)</f>
        <v/>
      </c>
      <c r="U111" s="188" t="str">
        <f>IF('Regular Symbol'!U111="","",'Regular Symbol'!U111)</f>
        <v/>
      </c>
      <c r="V111" s="188" t="str">
        <f>IF('Regular Symbol'!V111="","",'Regular Symbol'!V111)</f>
        <v/>
      </c>
      <c r="W111" s="188" t="str">
        <f>IF('Regular Symbol'!W111="","",'Regular Symbol'!W111)</f>
        <v/>
      </c>
      <c r="X111" s="188" t="str">
        <f>IF('Regular Symbol'!X111="","",'Regular Symbol'!X111)</f>
        <v/>
      </c>
      <c r="AB111" s="164"/>
      <c r="AD111" s="164"/>
      <c r="AE111" s="164"/>
      <c r="AF111" s="164"/>
      <c r="AG111" s="164"/>
    </row>
    <row r="112" spans="12:33" ht="18">
      <c r="L112" s="164">
        <v>109</v>
      </c>
      <c r="M112" s="268" t="str">
        <f t="shared" si="23"/>
        <v/>
      </c>
      <c r="N112" s="268" t="str">
        <f t="shared" si="24"/>
        <v/>
      </c>
      <c r="O112" s="268" t="str">
        <f t="shared" si="25"/>
        <v/>
      </c>
      <c r="P112" s="268" t="str">
        <f t="shared" si="26"/>
        <v/>
      </c>
      <c r="Q112" s="268" t="str">
        <f t="shared" si="27"/>
        <v/>
      </c>
      <c r="T112" s="188" t="str">
        <f>IF('Regular Symbol'!T112="","",'Regular Symbol'!T112)</f>
        <v/>
      </c>
      <c r="U112" s="188" t="str">
        <f>IF('Regular Symbol'!U112="","",'Regular Symbol'!U112)</f>
        <v/>
      </c>
      <c r="V112" s="188" t="str">
        <f>IF('Regular Symbol'!V112="","",'Regular Symbol'!V112)</f>
        <v/>
      </c>
      <c r="W112" s="188" t="str">
        <f>IF('Regular Symbol'!W112="","",'Regular Symbol'!W112)</f>
        <v/>
      </c>
      <c r="X112" s="188" t="str">
        <f>IF('Regular Symbol'!X112="","",'Regular Symbol'!X112)</f>
        <v/>
      </c>
      <c r="AB112" s="164"/>
      <c r="AD112" s="164"/>
      <c r="AE112" s="164"/>
      <c r="AF112" s="164"/>
      <c r="AG112" s="164"/>
    </row>
    <row r="113" spans="12:33" ht="18">
      <c r="L113" s="164">
        <v>110</v>
      </c>
      <c r="M113" s="268" t="str">
        <f t="shared" si="23"/>
        <v/>
      </c>
      <c r="N113" s="268" t="str">
        <f t="shared" si="24"/>
        <v/>
      </c>
      <c r="O113" s="268" t="str">
        <f t="shared" si="25"/>
        <v/>
      </c>
      <c r="P113" s="268" t="str">
        <f t="shared" si="26"/>
        <v/>
      </c>
      <c r="Q113" s="268" t="str">
        <f t="shared" si="27"/>
        <v/>
      </c>
      <c r="T113" s="188" t="str">
        <f>IF('Regular Symbol'!T113="","",'Regular Symbol'!T113)</f>
        <v/>
      </c>
      <c r="U113" s="188" t="str">
        <f>IF('Regular Symbol'!U113="","",'Regular Symbol'!U113)</f>
        <v/>
      </c>
      <c r="V113" s="188" t="str">
        <f>IF('Regular Symbol'!V113="","",'Regular Symbol'!V113)</f>
        <v/>
      </c>
      <c r="W113" s="188" t="str">
        <f>IF('Regular Symbol'!W113="","",'Regular Symbol'!W113)</f>
        <v/>
      </c>
      <c r="X113" s="188" t="str">
        <f>IF('Regular Symbol'!X113="","",'Regular Symbol'!X113)</f>
        <v/>
      </c>
      <c r="AB113" s="164"/>
      <c r="AD113" s="164"/>
      <c r="AE113" s="164"/>
      <c r="AF113" s="164"/>
      <c r="AG113" s="164"/>
    </row>
    <row r="114" spans="12:33" ht="18">
      <c r="L114" s="164">
        <v>111</v>
      </c>
      <c r="M114" s="268" t="str">
        <f t="shared" si="23"/>
        <v/>
      </c>
      <c r="N114" s="268" t="str">
        <f t="shared" si="24"/>
        <v/>
      </c>
      <c r="O114" s="268" t="str">
        <f t="shared" si="25"/>
        <v/>
      </c>
      <c r="P114" s="268" t="str">
        <f t="shared" si="26"/>
        <v/>
      </c>
      <c r="Q114" s="268" t="str">
        <f t="shared" si="27"/>
        <v/>
      </c>
      <c r="T114" s="188" t="str">
        <f>IF('Regular Symbol'!T114="","",'Regular Symbol'!T114)</f>
        <v/>
      </c>
      <c r="U114" s="188" t="str">
        <f>IF('Regular Symbol'!U114="","",'Regular Symbol'!U114)</f>
        <v/>
      </c>
      <c r="V114" s="188" t="str">
        <f>IF('Regular Symbol'!V114="","",'Regular Symbol'!V114)</f>
        <v/>
      </c>
      <c r="W114" s="188" t="str">
        <f>IF('Regular Symbol'!W114="","",'Regular Symbol'!W114)</f>
        <v/>
      </c>
      <c r="X114" s="188" t="str">
        <f>IF('Regular Symbol'!X114="","",'Regular Symbol'!X114)</f>
        <v/>
      </c>
    </row>
    <row r="115" spans="12:33" ht="18">
      <c r="L115" s="164">
        <v>112</v>
      </c>
      <c r="M115" s="268" t="str">
        <f t="shared" si="23"/>
        <v/>
      </c>
      <c r="N115" s="268" t="str">
        <f t="shared" si="24"/>
        <v/>
      </c>
      <c r="O115" s="268" t="str">
        <f t="shared" si="25"/>
        <v/>
      </c>
      <c r="P115" s="268" t="str">
        <f t="shared" si="26"/>
        <v/>
      </c>
      <c r="Q115" s="268" t="str">
        <f t="shared" si="27"/>
        <v/>
      </c>
      <c r="T115" s="188" t="str">
        <f>IF('Regular Symbol'!T115="","",'Regular Symbol'!T115)</f>
        <v/>
      </c>
      <c r="U115" s="188" t="str">
        <f>IF('Regular Symbol'!U115="","",'Regular Symbol'!U115)</f>
        <v/>
      </c>
      <c r="V115" s="188" t="str">
        <f>IF('Regular Symbol'!V115="","",'Regular Symbol'!V115)</f>
        <v/>
      </c>
      <c r="W115" s="188" t="str">
        <f>IF('Regular Symbol'!W115="","",'Regular Symbol'!W115)</f>
        <v/>
      </c>
      <c r="X115" s="188" t="str">
        <f>IF('Regular Symbol'!X115="","",'Regular Symbol'!X115)</f>
        <v/>
      </c>
    </row>
    <row r="116" spans="12:33" ht="18">
      <c r="L116" s="164">
        <v>113</v>
      </c>
      <c r="M116" s="268" t="str">
        <f t="shared" si="23"/>
        <v/>
      </c>
      <c r="N116" s="268" t="str">
        <f t="shared" si="24"/>
        <v/>
      </c>
      <c r="O116" s="268" t="str">
        <f t="shared" si="25"/>
        <v/>
      </c>
      <c r="P116" s="268" t="str">
        <f t="shared" si="26"/>
        <v/>
      </c>
      <c r="Q116" s="268" t="str">
        <f t="shared" si="27"/>
        <v/>
      </c>
      <c r="T116" s="188" t="str">
        <f>IF('Regular Symbol'!T116="","",'Regular Symbol'!T116)</f>
        <v/>
      </c>
      <c r="U116" s="188" t="str">
        <f>IF('Regular Symbol'!U116="","",'Regular Symbol'!U116)</f>
        <v/>
      </c>
      <c r="V116" s="188" t="str">
        <f>IF('Regular Symbol'!V116="","",'Regular Symbol'!V116)</f>
        <v/>
      </c>
      <c r="W116" s="188" t="str">
        <f>IF('Regular Symbol'!W116="","",'Regular Symbol'!W116)</f>
        <v/>
      </c>
      <c r="X116" s="188" t="str">
        <f>IF('Regular Symbol'!X116="","",'Regular Symbol'!X116)</f>
        <v/>
      </c>
    </row>
    <row r="117" spans="12:33" ht="18">
      <c r="L117" s="164">
        <v>114</v>
      </c>
      <c r="M117" s="268" t="str">
        <f t="shared" si="23"/>
        <v/>
      </c>
      <c r="N117" s="268" t="str">
        <f t="shared" si="24"/>
        <v/>
      </c>
      <c r="O117" s="268" t="str">
        <f t="shared" si="25"/>
        <v/>
      </c>
      <c r="P117" s="268" t="str">
        <f t="shared" si="26"/>
        <v/>
      </c>
      <c r="Q117" s="268" t="str">
        <f t="shared" si="27"/>
        <v/>
      </c>
      <c r="T117" s="188" t="str">
        <f>IF('Regular Symbol'!T117="","",'Regular Symbol'!T117)</f>
        <v/>
      </c>
      <c r="U117" s="188" t="str">
        <f>IF('Regular Symbol'!U117="","",'Regular Symbol'!U117)</f>
        <v/>
      </c>
      <c r="V117" s="188" t="str">
        <f>IF('Regular Symbol'!V117="","",'Regular Symbol'!V117)</f>
        <v/>
      </c>
      <c r="W117" s="188" t="str">
        <f>IF('Regular Symbol'!W117="","",'Regular Symbol'!W117)</f>
        <v/>
      </c>
      <c r="X117" s="188" t="str">
        <f>IF('Regular Symbol'!X117="","",'Regular Symbol'!X117)</f>
        <v/>
      </c>
    </row>
    <row r="118" spans="12:33" ht="18">
      <c r="L118" s="164">
        <v>115</v>
      </c>
      <c r="M118" s="268" t="str">
        <f t="shared" si="23"/>
        <v/>
      </c>
      <c r="N118" s="268" t="str">
        <f t="shared" si="24"/>
        <v/>
      </c>
      <c r="O118" s="268" t="str">
        <f t="shared" si="25"/>
        <v/>
      </c>
      <c r="P118" s="268" t="str">
        <f t="shared" si="26"/>
        <v/>
      </c>
      <c r="Q118" s="268" t="str">
        <f t="shared" si="27"/>
        <v/>
      </c>
      <c r="T118" s="188" t="str">
        <f>IF('Regular Symbol'!T118="","",'Regular Symbol'!T118)</f>
        <v/>
      </c>
      <c r="U118" s="188" t="str">
        <f>IF('Regular Symbol'!U118="","",'Regular Symbol'!U118)</f>
        <v/>
      </c>
      <c r="V118" s="188" t="str">
        <f>IF('Regular Symbol'!V118="","",'Regular Symbol'!V118)</f>
        <v/>
      </c>
      <c r="W118" s="188" t="str">
        <f>IF('Regular Symbol'!W118="","",'Regular Symbol'!W118)</f>
        <v/>
      </c>
      <c r="X118" s="188" t="str">
        <f>IF('Regular Symbol'!X118="","",'Regular Symbol'!X118)</f>
        <v/>
      </c>
    </row>
    <row r="119" spans="12:33" ht="18">
      <c r="L119" s="164">
        <v>116</v>
      </c>
      <c r="M119" s="268" t="str">
        <f t="shared" si="23"/>
        <v/>
      </c>
      <c r="N119" s="268" t="str">
        <f t="shared" si="24"/>
        <v/>
      </c>
      <c r="O119" s="268" t="str">
        <f t="shared" si="25"/>
        <v/>
      </c>
      <c r="P119" s="268" t="str">
        <f t="shared" si="26"/>
        <v/>
      </c>
      <c r="Q119" s="268" t="str">
        <f t="shared" si="27"/>
        <v/>
      </c>
      <c r="T119" s="188" t="str">
        <f>IF('Regular Symbol'!T119="","",'Regular Symbol'!T119)</f>
        <v/>
      </c>
      <c r="U119" s="188" t="str">
        <f>IF('Regular Symbol'!U119="","",'Regular Symbol'!U119)</f>
        <v/>
      </c>
      <c r="V119" s="188" t="str">
        <f>IF('Regular Symbol'!V119="","",'Regular Symbol'!V119)</f>
        <v/>
      </c>
      <c r="W119" s="188" t="str">
        <f>IF('Regular Symbol'!W119="","",'Regular Symbol'!W119)</f>
        <v/>
      </c>
      <c r="X119" s="188" t="str">
        <f>IF('Regular Symbol'!X119="","",'Regular Symbol'!X119)</f>
        <v/>
      </c>
    </row>
    <row r="120" spans="12:33" ht="18">
      <c r="L120" s="164">
        <v>117</v>
      </c>
      <c r="M120" s="268" t="str">
        <f t="shared" si="23"/>
        <v/>
      </c>
      <c r="N120" s="268" t="str">
        <f t="shared" si="24"/>
        <v/>
      </c>
      <c r="O120" s="268" t="str">
        <f t="shared" si="25"/>
        <v/>
      </c>
      <c r="P120" s="268" t="str">
        <f t="shared" si="26"/>
        <v/>
      </c>
      <c r="Q120" s="268" t="str">
        <f t="shared" si="27"/>
        <v/>
      </c>
      <c r="T120" s="188" t="str">
        <f>IF('Regular Symbol'!T120="","",'Regular Symbol'!T120)</f>
        <v/>
      </c>
      <c r="U120" s="188" t="str">
        <f>IF('Regular Symbol'!U120="","",'Regular Symbol'!U120)</f>
        <v/>
      </c>
      <c r="V120" s="188" t="str">
        <f>IF('Regular Symbol'!V120="","",'Regular Symbol'!V120)</f>
        <v/>
      </c>
      <c r="W120" s="188" t="str">
        <f>IF('Regular Symbol'!W120="","",'Regular Symbol'!W120)</f>
        <v/>
      </c>
      <c r="X120" s="188" t="str">
        <f>IF('Regular Symbol'!X120="","",'Regular Symbol'!X120)</f>
        <v/>
      </c>
    </row>
    <row r="121" spans="12:33" ht="18">
      <c r="L121" s="164">
        <v>118</v>
      </c>
      <c r="M121" s="268" t="str">
        <f t="shared" si="23"/>
        <v/>
      </c>
      <c r="N121" s="268" t="str">
        <f t="shared" si="24"/>
        <v/>
      </c>
      <c r="O121" s="268" t="str">
        <f t="shared" si="25"/>
        <v/>
      </c>
      <c r="P121" s="268" t="str">
        <f t="shared" si="26"/>
        <v/>
      </c>
      <c r="Q121" s="268" t="str">
        <f t="shared" si="27"/>
        <v/>
      </c>
      <c r="T121" s="188" t="str">
        <f>IF('Regular Symbol'!T121="","",'Regular Symbol'!T121)</f>
        <v/>
      </c>
      <c r="U121" s="188" t="str">
        <f>IF('Regular Symbol'!U121="","",'Regular Symbol'!U121)</f>
        <v/>
      </c>
      <c r="V121" s="188" t="str">
        <f>IF('Regular Symbol'!V121="","",'Regular Symbol'!V121)</f>
        <v/>
      </c>
      <c r="W121" s="188" t="str">
        <f>IF('Regular Symbol'!W121="","",'Regular Symbol'!W121)</f>
        <v/>
      </c>
      <c r="X121" s="188" t="str">
        <f>IF('Regular Symbol'!X121="","",'Regular Symbol'!X121)</f>
        <v/>
      </c>
    </row>
    <row r="122" spans="12:33" ht="18">
      <c r="L122" s="164">
        <v>119</v>
      </c>
      <c r="M122" s="268" t="str">
        <f t="shared" si="23"/>
        <v/>
      </c>
      <c r="N122" s="268" t="str">
        <f t="shared" si="24"/>
        <v/>
      </c>
      <c r="O122" s="268" t="str">
        <f t="shared" si="25"/>
        <v/>
      </c>
      <c r="P122" s="268" t="str">
        <f t="shared" si="26"/>
        <v/>
      </c>
      <c r="Q122" s="268" t="str">
        <f t="shared" si="27"/>
        <v/>
      </c>
      <c r="T122" s="188" t="str">
        <f>IF('Regular Symbol'!T122="","",'Regular Symbol'!T122)</f>
        <v/>
      </c>
      <c r="U122" s="188" t="str">
        <f>IF('Regular Symbol'!U122="","",'Regular Symbol'!U122)</f>
        <v/>
      </c>
      <c r="V122" s="188" t="str">
        <f>IF('Regular Symbol'!V122="","",'Regular Symbol'!V122)</f>
        <v/>
      </c>
      <c r="W122" s="188" t="str">
        <f>IF('Regular Symbol'!W122="","",'Regular Symbol'!W122)</f>
        <v/>
      </c>
      <c r="X122" s="188" t="str">
        <f>IF('Regular Symbol'!X122="","",'Regular Symbol'!X122)</f>
        <v/>
      </c>
    </row>
    <row r="123" spans="12:33" ht="18">
      <c r="L123" s="164">
        <v>120</v>
      </c>
      <c r="M123" s="268" t="str">
        <f t="shared" si="23"/>
        <v/>
      </c>
      <c r="N123" s="268" t="str">
        <f t="shared" si="24"/>
        <v/>
      </c>
      <c r="O123" s="268" t="str">
        <f t="shared" si="25"/>
        <v/>
      </c>
      <c r="P123" s="268" t="str">
        <f t="shared" si="26"/>
        <v/>
      </c>
      <c r="Q123" s="268" t="str">
        <f t="shared" si="27"/>
        <v/>
      </c>
      <c r="T123" s="188" t="str">
        <f>IF('Regular Symbol'!T123="","",'Regular Symbol'!T123)</f>
        <v/>
      </c>
      <c r="U123" s="188" t="str">
        <f>IF('Regular Symbol'!U123="","",'Regular Symbol'!U123)</f>
        <v/>
      </c>
      <c r="V123" s="188" t="str">
        <f>IF('Regular Symbol'!V123="","",'Regular Symbol'!V123)</f>
        <v/>
      </c>
      <c r="W123" s="188" t="str">
        <f>IF('Regular Symbol'!W123="","",'Regular Symbol'!W123)</f>
        <v/>
      </c>
      <c r="X123" s="188" t="str">
        <f>IF('Regular Symbol'!X123="","",'Regular Symbol'!X123)</f>
        <v/>
      </c>
    </row>
    <row r="124" spans="12:33" ht="18">
      <c r="L124" s="164">
        <v>121</v>
      </c>
      <c r="M124" s="268" t="str">
        <f t="shared" si="23"/>
        <v/>
      </c>
      <c r="N124" s="268" t="str">
        <f t="shared" si="24"/>
        <v/>
      </c>
      <c r="O124" s="268" t="str">
        <f t="shared" si="25"/>
        <v/>
      </c>
      <c r="P124" s="268" t="str">
        <f t="shared" si="26"/>
        <v/>
      </c>
      <c r="Q124" s="268" t="str">
        <f t="shared" si="27"/>
        <v/>
      </c>
      <c r="T124" s="188" t="str">
        <f>IF('Regular Symbol'!T124="","",'Regular Symbol'!T124)</f>
        <v/>
      </c>
      <c r="U124" s="188" t="str">
        <f>IF('Regular Symbol'!U124="","",'Regular Symbol'!U124)</f>
        <v/>
      </c>
      <c r="V124" s="188" t="str">
        <f>IF('Regular Symbol'!V124="","",'Regular Symbol'!V124)</f>
        <v/>
      </c>
      <c r="W124" s="188" t="str">
        <f>IF('Regular Symbol'!W124="","",'Regular Symbol'!W124)</f>
        <v/>
      </c>
      <c r="X124" s="188" t="str">
        <f>IF('Regular Symbol'!X124="","",'Regular Symbol'!X124)</f>
        <v/>
      </c>
    </row>
    <row r="125" spans="12:33" ht="18">
      <c r="L125" s="164">
        <v>122</v>
      </c>
      <c r="M125" s="268" t="str">
        <f t="shared" si="23"/>
        <v/>
      </c>
      <c r="N125" s="268" t="str">
        <f t="shared" si="24"/>
        <v/>
      </c>
      <c r="O125" s="268" t="str">
        <f t="shared" si="25"/>
        <v/>
      </c>
      <c r="P125" s="268" t="str">
        <f t="shared" si="26"/>
        <v/>
      </c>
      <c r="Q125" s="268" t="str">
        <f t="shared" si="27"/>
        <v/>
      </c>
      <c r="T125" s="188" t="str">
        <f>IF('Regular Symbol'!T125="","",'Regular Symbol'!T125)</f>
        <v/>
      </c>
      <c r="U125" s="188" t="str">
        <f>IF('Regular Symbol'!U125="","",'Regular Symbol'!U125)</f>
        <v/>
      </c>
      <c r="V125" s="188" t="str">
        <f>IF('Regular Symbol'!V125="","",'Regular Symbol'!V125)</f>
        <v/>
      </c>
      <c r="W125" s="188" t="str">
        <f>IF('Regular Symbol'!W125="","",'Regular Symbol'!W125)</f>
        <v/>
      </c>
      <c r="X125" s="188" t="str">
        <f>IF('Regular Symbol'!X125="","",'Regular Symbol'!X125)</f>
        <v/>
      </c>
    </row>
    <row r="126" spans="12:33" ht="18">
      <c r="L126" s="164">
        <v>123</v>
      </c>
      <c r="M126" s="268" t="str">
        <f t="shared" si="23"/>
        <v/>
      </c>
      <c r="N126" s="268" t="str">
        <f t="shared" si="24"/>
        <v/>
      </c>
      <c r="O126" s="268" t="str">
        <f t="shared" si="25"/>
        <v/>
      </c>
      <c r="P126" s="268" t="str">
        <f t="shared" si="26"/>
        <v/>
      </c>
      <c r="Q126" s="268" t="str">
        <f t="shared" si="27"/>
        <v/>
      </c>
      <c r="T126" s="188" t="str">
        <f>IF('Regular Symbol'!T126="","",'Regular Symbol'!T126)</f>
        <v/>
      </c>
      <c r="U126" s="188" t="str">
        <f>IF('Regular Symbol'!U126="","",'Regular Symbol'!U126)</f>
        <v/>
      </c>
      <c r="V126" s="188" t="str">
        <f>IF('Regular Symbol'!V126="","",'Regular Symbol'!V126)</f>
        <v/>
      </c>
      <c r="W126" s="188" t="str">
        <f>IF('Regular Symbol'!W126="","",'Regular Symbol'!W126)</f>
        <v/>
      </c>
      <c r="X126" s="188" t="str">
        <f>IF('Regular Symbol'!X126="","",'Regular Symbol'!X126)</f>
        <v/>
      </c>
    </row>
    <row r="127" spans="12:33" ht="18">
      <c r="L127" s="164">
        <v>124</v>
      </c>
      <c r="M127" s="268" t="str">
        <f t="shared" si="23"/>
        <v/>
      </c>
      <c r="N127" s="268" t="str">
        <f t="shared" si="24"/>
        <v/>
      </c>
      <c r="O127" s="268" t="str">
        <f t="shared" si="25"/>
        <v/>
      </c>
      <c r="P127" s="268" t="str">
        <f t="shared" si="26"/>
        <v/>
      </c>
      <c r="Q127" s="268" t="str">
        <f t="shared" si="27"/>
        <v/>
      </c>
      <c r="T127" s="188" t="str">
        <f>IF('Regular Symbol'!T127="","",'Regular Symbol'!T127)</f>
        <v/>
      </c>
      <c r="U127" s="188" t="str">
        <f>IF('Regular Symbol'!U127="","",'Regular Symbol'!U127)</f>
        <v/>
      </c>
      <c r="V127" s="188" t="str">
        <f>IF('Regular Symbol'!V127="","",'Regular Symbol'!V127)</f>
        <v/>
      </c>
      <c r="W127" s="188" t="str">
        <f>IF('Regular Symbol'!W127="","",'Regular Symbol'!W127)</f>
        <v/>
      </c>
      <c r="X127" s="188" t="str">
        <f>IF('Regular Symbol'!X127="","",'Regular Symbol'!X127)</f>
        <v/>
      </c>
    </row>
    <row r="128" spans="12:33" ht="18">
      <c r="L128" s="164">
        <v>125</v>
      </c>
      <c r="M128" s="268" t="str">
        <f t="shared" si="23"/>
        <v/>
      </c>
      <c r="N128" s="268" t="str">
        <f t="shared" si="24"/>
        <v/>
      </c>
      <c r="O128" s="268" t="str">
        <f t="shared" si="25"/>
        <v/>
      </c>
      <c r="P128" s="268" t="str">
        <f t="shared" si="26"/>
        <v/>
      </c>
      <c r="Q128" s="268" t="str">
        <f t="shared" si="27"/>
        <v/>
      </c>
      <c r="T128" s="188" t="str">
        <f>IF('Regular Symbol'!T128="","",'Regular Symbol'!T128)</f>
        <v/>
      </c>
      <c r="U128" s="188" t="str">
        <f>IF('Regular Symbol'!U128="","",'Regular Symbol'!U128)</f>
        <v/>
      </c>
      <c r="V128" s="188" t="str">
        <f>IF('Regular Symbol'!V128="","",'Regular Symbol'!V128)</f>
        <v/>
      </c>
      <c r="W128" s="188" t="str">
        <f>IF('Regular Symbol'!W128="","",'Regular Symbol'!W128)</f>
        <v/>
      </c>
      <c r="X128" s="188" t="str">
        <f>IF('Regular Symbol'!X128="","",'Regular Symbol'!X128)</f>
        <v/>
      </c>
    </row>
    <row r="129" spans="12:24" ht="18">
      <c r="L129" s="164">
        <v>126</v>
      </c>
      <c r="M129" s="268" t="str">
        <f t="shared" si="23"/>
        <v/>
      </c>
      <c r="N129" s="268" t="str">
        <f t="shared" si="24"/>
        <v/>
      </c>
      <c r="O129" s="268" t="str">
        <f t="shared" si="25"/>
        <v/>
      </c>
      <c r="P129" s="268" t="str">
        <f t="shared" si="26"/>
        <v/>
      </c>
      <c r="Q129" s="268" t="str">
        <f t="shared" si="27"/>
        <v/>
      </c>
      <c r="T129" s="188" t="str">
        <f>IF('Regular Symbol'!T129="","",'Regular Symbol'!T129)</f>
        <v/>
      </c>
      <c r="U129" s="188" t="str">
        <f>IF('Regular Symbol'!U129="","",'Regular Symbol'!U129)</f>
        <v/>
      </c>
      <c r="V129" s="188" t="str">
        <f>IF('Regular Symbol'!V129="","",'Regular Symbol'!V129)</f>
        <v/>
      </c>
      <c r="W129" s="188" t="str">
        <f>IF('Regular Symbol'!W129="","",'Regular Symbol'!W129)</f>
        <v/>
      </c>
      <c r="X129" s="188" t="str">
        <f>IF('Regular Symbol'!X129="","",'Regular Symbol'!X129)</f>
        <v/>
      </c>
    </row>
    <row r="130" spans="12:24" ht="18">
      <c r="L130" s="164">
        <v>127</v>
      </c>
      <c r="M130" s="268" t="str">
        <f t="shared" si="23"/>
        <v/>
      </c>
      <c r="N130" s="268" t="str">
        <f t="shared" si="24"/>
        <v/>
      </c>
      <c r="O130" s="268" t="str">
        <f t="shared" si="25"/>
        <v/>
      </c>
      <c r="P130" s="268" t="str">
        <f t="shared" si="26"/>
        <v/>
      </c>
      <c r="Q130" s="268" t="str">
        <f t="shared" si="27"/>
        <v/>
      </c>
      <c r="T130" s="188" t="str">
        <f>IF('Regular Symbol'!T130="","",'Regular Symbol'!T130)</f>
        <v/>
      </c>
      <c r="U130" s="188" t="str">
        <f>IF('Regular Symbol'!U130="","",'Regular Symbol'!U130)</f>
        <v/>
      </c>
      <c r="V130" s="188" t="str">
        <f>IF('Regular Symbol'!V130="","",'Regular Symbol'!V130)</f>
        <v/>
      </c>
      <c r="W130" s="188" t="str">
        <f>IF('Regular Symbol'!W130="","",'Regular Symbol'!W130)</f>
        <v/>
      </c>
      <c r="X130" s="188" t="str">
        <f>IF('Regular Symbol'!X130="","",'Regular Symbol'!X130)</f>
        <v/>
      </c>
    </row>
    <row r="131" spans="12:24" ht="18">
      <c r="L131" s="164">
        <v>128</v>
      </c>
      <c r="M131" s="268" t="str">
        <f t="shared" ref="M131:M194" si="33">IF(T131="","",VLOOKUP(T131,$A$3:$B$15,2,FALSE))</f>
        <v/>
      </c>
      <c r="N131" s="268" t="str">
        <f t="shared" ref="N131:N194" si="34">IF(U131="","",VLOOKUP(U131,$A$3:$B$15,2,FALSE))</f>
        <v/>
      </c>
      <c r="O131" s="268" t="str">
        <f t="shared" ref="O131:O194" si="35">IF(V131="","",VLOOKUP(V131,$A$3:$B$15,2,FALSE))</f>
        <v/>
      </c>
      <c r="P131" s="268" t="str">
        <f t="shared" ref="P131:P194" si="36">IF(W131="","",VLOOKUP(W131,$A$3:$B$15,2,FALSE))</f>
        <v/>
      </c>
      <c r="Q131" s="268" t="str">
        <f t="shared" ref="Q131:Q194" si="37">IF(X131="","",VLOOKUP(X131,$A$3:$B$15,2,FALSE))</f>
        <v/>
      </c>
      <c r="T131" s="188" t="str">
        <f>IF('Regular Symbol'!T131="","",'Regular Symbol'!T131)</f>
        <v/>
      </c>
      <c r="U131" s="188" t="str">
        <f>IF('Regular Symbol'!U131="","",'Regular Symbol'!U131)</f>
        <v/>
      </c>
      <c r="V131" s="188" t="str">
        <f>IF('Regular Symbol'!V131="","",'Regular Symbol'!V131)</f>
        <v/>
      </c>
      <c r="W131" s="188" t="str">
        <f>IF('Regular Symbol'!W131="","",'Regular Symbol'!W131)</f>
        <v/>
      </c>
      <c r="X131" s="188" t="str">
        <f>IF('Regular Symbol'!X131="","",'Regular Symbol'!X131)</f>
        <v/>
      </c>
    </row>
    <row r="132" spans="12:24" ht="18">
      <c r="L132" s="164">
        <v>129</v>
      </c>
      <c r="M132" s="268" t="str">
        <f t="shared" si="33"/>
        <v/>
      </c>
      <c r="N132" s="268" t="str">
        <f t="shared" si="34"/>
        <v/>
      </c>
      <c r="O132" s="268" t="str">
        <f t="shared" si="35"/>
        <v/>
      </c>
      <c r="P132" s="268" t="str">
        <f t="shared" si="36"/>
        <v/>
      </c>
      <c r="Q132" s="268" t="str">
        <f t="shared" si="37"/>
        <v/>
      </c>
      <c r="T132" s="188" t="str">
        <f>IF('Regular Symbol'!T132="","",'Regular Symbol'!T132)</f>
        <v/>
      </c>
      <c r="U132" s="188" t="str">
        <f>IF('Regular Symbol'!U132="","",'Regular Symbol'!U132)</f>
        <v/>
      </c>
      <c r="V132" s="188" t="str">
        <f>IF('Regular Symbol'!V132="","",'Regular Symbol'!V132)</f>
        <v/>
      </c>
      <c r="W132" s="188" t="str">
        <f>IF('Regular Symbol'!W132="","",'Regular Symbol'!W132)</f>
        <v/>
      </c>
      <c r="X132" s="188" t="str">
        <f>IF('Regular Symbol'!X132="","",'Regular Symbol'!X132)</f>
        <v/>
      </c>
    </row>
    <row r="133" spans="12:24" ht="18">
      <c r="L133" s="164">
        <v>130</v>
      </c>
      <c r="M133" s="268" t="str">
        <f t="shared" si="33"/>
        <v/>
      </c>
      <c r="N133" s="268" t="str">
        <f t="shared" si="34"/>
        <v/>
      </c>
      <c r="O133" s="268" t="str">
        <f t="shared" si="35"/>
        <v/>
      </c>
      <c r="P133" s="268" t="str">
        <f t="shared" si="36"/>
        <v/>
      </c>
      <c r="Q133" s="268" t="str">
        <f t="shared" si="37"/>
        <v/>
      </c>
      <c r="T133" s="188" t="str">
        <f>IF('Regular Symbol'!T133="","",'Regular Symbol'!T133)</f>
        <v/>
      </c>
      <c r="U133" s="188" t="str">
        <f>IF('Regular Symbol'!U133="","",'Regular Symbol'!U133)</f>
        <v/>
      </c>
      <c r="V133" s="188" t="str">
        <f>IF('Regular Symbol'!V133="","",'Regular Symbol'!V133)</f>
        <v/>
      </c>
      <c r="W133" s="188" t="str">
        <f>IF('Regular Symbol'!W133="","",'Regular Symbol'!W133)</f>
        <v/>
      </c>
      <c r="X133" s="188" t="str">
        <f>IF('Regular Symbol'!X133="","",'Regular Symbol'!X133)</f>
        <v/>
      </c>
    </row>
    <row r="134" spans="12:24" ht="18">
      <c r="L134" s="164">
        <v>131</v>
      </c>
      <c r="M134" s="268" t="str">
        <f t="shared" si="33"/>
        <v/>
      </c>
      <c r="N134" s="268" t="str">
        <f t="shared" si="34"/>
        <v/>
      </c>
      <c r="O134" s="268" t="str">
        <f t="shared" si="35"/>
        <v/>
      </c>
      <c r="P134" s="268" t="str">
        <f t="shared" si="36"/>
        <v/>
      </c>
      <c r="Q134" s="268" t="str">
        <f t="shared" si="37"/>
        <v/>
      </c>
      <c r="T134" s="188" t="str">
        <f>IF('Regular Symbol'!T134="","",'Regular Symbol'!T134)</f>
        <v/>
      </c>
      <c r="U134" s="188" t="str">
        <f>IF('Regular Symbol'!U134="","",'Regular Symbol'!U134)</f>
        <v/>
      </c>
      <c r="V134" s="188" t="str">
        <f>IF('Regular Symbol'!V134="","",'Regular Symbol'!V134)</f>
        <v/>
      </c>
      <c r="W134" s="188" t="str">
        <f>IF('Regular Symbol'!W134="","",'Regular Symbol'!W134)</f>
        <v/>
      </c>
      <c r="X134" s="188" t="str">
        <f>IF('Regular Symbol'!X134="","",'Regular Symbol'!X134)</f>
        <v/>
      </c>
    </row>
    <row r="135" spans="12:24" ht="18">
      <c r="L135" s="164">
        <v>132</v>
      </c>
      <c r="M135" s="268" t="str">
        <f t="shared" si="33"/>
        <v/>
      </c>
      <c r="N135" s="268" t="str">
        <f t="shared" si="34"/>
        <v/>
      </c>
      <c r="O135" s="268" t="str">
        <f t="shared" si="35"/>
        <v/>
      </c>
      <c r="P135" s="268" t="str">
        <f t="shared" si="36"/>
        <v/>
      </c>
      <c r="Q135" s="268" t="str">
        <f t="shared" si="37"/>
        <v/>
      </c>
      <c r="T135" s="188" t="str">
        <f>IF('Regular Symbol'!T135="","",'Regular Symbol'!T135)</f>
        <v/>
      </c>
      <c r="U135" s="188" t="str">
        <f>IF('Regular Symbol'!U135="","",'Regular Symbol'!U135)</f>
        <v/>
      </c>
      <c r="V135" s="188" t="str">
        <f>IF('Regular Symbol'!V135="","",'Regular Symbol'!V135)</f>
        <v/>
      </c>
      <c r="W135" s="188" t="str">
        <f>IF('Regular Symbol'!W135="","",'Regular Symbol'!W135)</f>
        <v/>
      </c>
      <c r="X135" s="188" t="str">
        <f>IF('Regular Symbol'!X135="","",'Regular Symbol'!X135)</f>
        <v/>
      </c>
    </row>
    <row r="136" spans="12:24" ht="18">
      <c r="L136" s="164">
        <v>133</v>
      </c>
      <c r="M136" s="268" t="str">
        <f t="shared" si="33"/>
        <v/>
      </c>
      <c r="N136" s="268" t="str">
        <f t="shared" si="34"/>
        <v/>
      </c>
      <c r="O136" s="268" t="str">
        <f t="shared" si="35"/>
        <v/>
      </c>
      <c r="P136" s="268" t="str">
        <f t="shared" si="36"/>
        <v/>
      </c>
      <c r="Q136" s="268" t="str">
        <f t="shared" si="37"/>
        <v/>
      </c>
      <c r="T136" s="188" t="str">
        <f>IF('Regular Symbol'!T136="","",'Regular Symbol'!T136)</f>
        <v/>
      </c>
      <c r="U136" s="188" t="str">
        <f>IF('Regular Symbol'!U136="","",'Regular Symbol'!U136)</f>
        <v/>
      </c>
      <c r="V136" s="188" t="str">
        <f>IF('Regular Symbol'!V136="","",'Regular Symbol'!V136)</f>
        <v/>
      </c>
      <c r="W136" s="188" t="str">
        <f>IF('Regular Symbol'!W136="","",'Regular Symbol'!W136)</f>
        <v/>
      </c>
      <c r="X136" s="188" t="str">
        <f>IF('Regular Symbol'!X136="","",'Regular Symbol'!X136)</f>
        <v/>
      </c>
    </row>
    <row r="137" spans="12:24" ht="18">
      <c r="L137" s="164">
        <v>134</v>
      </c>
      <c r="M137" s="268" t="str">
        <f t="shared" si="33"/>
        <v/>
      </c>
      <c r="N137" s="268" t="str">
        <f t="shared" si="34"/>
        <v/>
      </c>
      <c r="O137" s="268" t="str">
        <f t="shared" si="35"/>
        <v/>
      </c>
      <c r="P137" s="268" t="str">
        <f t="shared" si="36"/>
        <v/>
      </c>
      <c r="Q137" s="268" t="str">
        <f t="shared" si="37"/>
        <v/>
      </c>
      <c r="T137" s="188" t="str">
        <f>IF('Regular Symbol'!T137="","",'Regular Symbol'!T137)</f>
        <v/>
      </c>
      <c r="U137" s="188" t="str">
        <f>IF('Regular Symbol'!U137="","",'Regular Symbol'!U137)</f>
        <v/>
      </c>
      <c r="V137" s="188" t="str">
        <f>IF('Regular Symbol'!V137="","",'Regular Symbol'!V137)</f>
        <v/>
      </c>
      <c r="W137" s="188" t="str">
        <f>IF('Regular Symbol'!W137="","",'Regular Symbol'!W137)</f>
        <v/>
      </c>
      <c r="X137" s="188" t="str">
        <f>IF('Regular Symbol'!X137="","",'Regular Symbol'!X137)</f>
        <v/>
      </c>
    </row>
    <row r="138" spans="12:24" ht="18">
      <c r="L138" s="164">
        <v>135</v>
      </c>
      <c r="M138" s="268" t="str">
        <f t="shared" si="33"/>
        <v/>
      </c>
      <c r="N138" s="268" t="str">
        <f t="shared" si="34"/>
        <v/>
      </c>
      <c r="O138" s="268" t="str">
        <f t="shared" si="35"/>
        <v/>
      </c>
      <c r="P138" s="268" t="str">
        <f t="shared" si="36"/>
        <v/>
      </c>
      <c r="Q138" s="268" t="str">
        <f t="shared" si="37"/>
        <v/>
      </c>
      <c r="T138" s="188" t="str">
        <f>IF('Regular Symbol'!T138="","",'Regular Symbol'!T138)</f>
        <v/>
      </c>
      <c r="U138" s="188" t="str">
        <f>IF('Regular Symbol'!U138="","",'Regular Symbol'!U138)</f>
        <v/>
      </c>
      <c r="V138" s="188" t="str">
        <f>IF('Regular Symbol'!V138="","",'Regular Symbol'!V138)</f>
        <v/>
      </c>
      <c r="W138" s="188" t="str">
        <f>IF('Regular Symbol'!W138="","",'Regular Symbol'!W138)</f>
        <v/>
      </c>
      <c r="X138" s="188" t="str">
        <f>IF('Regular Symbol'!X138="","",'Regular Symbol'!X138)</f>
        <v/>
      </c>
    </row>
    <row r="139" spans="12:24" ht="18">
      <c r="L139" s="164">
        <v>136</v>
      </c>
      <c r="M139" s="268" t="str">
        <f t="shared" si="33"/>
        <v/>
      </c>
      <c r="N139" s="268" t="str">
        <f t="shared" si="34"/>
        <v/>
      </c>
      <c r="O139" s="268" t="str">
        <f t="shared" si="35"/>
        <v/>
      </c>
      <c r="P139" s="268" t="str">
        <f t="shared" si="36"/>
        <v/>
      </c>
      <c r="Q139" s="268" t="str">
        <f t="shared" si="37"/>
        <v/>
      </c>
      <c r="T139" s="188" t="str">
        <f>IF('Regular Symbol'!T139="","",'Regular Symbol'!T139)</f>
        <v/>
      </c>
      <c r="U139" s="188" t="str">
        <f>IF('Regular Symbol'!U139="","",'Regular Symbol'!U139)</f>
        <v/>
      </c>
      <c r="V139" s="188" t="str">
        <f>IF('Regular Symbol'!V139="","",'Regular Symbol'!V139)</f>
        <v/>
      </c>
      <c r="W139" s="188" t="str">
        <f>IF('Regular Symbol'!W139="","",'Regular Symbol'!W139)</f>
        <v/>
      </c>
      <c r="X139" s="188" t="str">
        <f>IF('Regular Symbol'!X139="","",'Regular Symbol'!X139)</f>
        <v/>
      </c>
    </row>
    <row r="140" spans="12:24" ht="18">
      <c r="L140" s="164">
        <v>137</v>
      </c>
      <c r="M140" s="268" t="str">
        <f t="shared" si="33"/>
        <v/>
      </c>
      <c r="N140" s="268" t="str">
        <f t="shared" si="34"/>
        <v/>
      </c>
      <c r="O140" s="268" t="str">
        <f t="shared" si="35"/>
        <v/>
      </c>
      <c r="P140" s="268" t="str">
        <f t="shared" si="36"/>
        <v/>
      </c>
      <c r="Q140" s="268" t="str">
        <f t="shared" si="37"/>
        <v/>
      </c>
      <c r="T140" s="188" t="str">
        <f>IF('Regular Symbol'!T140="","",'Regular Symbol'!T140)</f>
        <v/>
      </c>
      <c r="U140" s="188" t="str">
        <f>IF('Regular Symbol'!U140="","",'Regular Symbol'!U140)</f>
        <v/>
      </c>
      <c r="V140" s="188" t="str">
        <f>IF('Regular Symbol'!V140="","",'Regular Symbol'!V140)</f>
        <v/>
      </c>
      <c r="W140" s="188" t="str">
        <f>IF('Regular Symbol'!W140="","",'Regular Symbol'!W140)</f>
        <v/>
      </c>
      <c r="X140" s="188" t="str">
        <f>IF('Regular Symbol'!X140="","",'Regular Symbol'!X140)</f>
        <v/>
      </c>
    </row>
    <row r="141" spans="12:24" ht="18">
      <c r="L141" s="164">
        <v>138</v>
      </c>
      <c r="M141" s="268" t="str">
        <f t="shared" si="33"/>
        <v/>
      </c>
      <c r="N141" s="268" t="str">
        <f t="shared" si="34"/>
        <v/>
      </c>
      <c r="O141" s="268" t="str">
        <f t="shared" si="35"/>
        <v/>
      </c>
      <c r="P141" s="268" t="str">
        <f t="shared" si="36"/>
        <v/>
      </c>
      <c r="Q141" s="268" t="str">
        <f t="shared" si="37"/>
        <v/>
      </c>
      <c r="T141" s="188" t="str">
        <f>IF('Regular Symbol'!T141="","",'Regular Symbol'!T141)</f>
        <v/>
      </c>
      <c r="U141" s="188" t="str">
        <f>IF('Regular Symbol'!U141="","",'Regular Symbol'!U141)</f>
        <v/>
      </c>
      <c r="V141" s="188" t="str">
        <f>IF('Regular Symbol'!V141="","",'Regular Symbol'!V141)</f>
        <v/>
      </c>
      <c r="W141" s="188" t="str">
        <f>IF('Regular Symbol'!W141="","",'Regular Symbol'!W141)</f>
        <v/>
      </c>
      <c r="X141" s="188" t="str">
        <f>IF('Regular Symbol'!X141="","",'Regular Symbol'!X141)</f>
        <v/>
      </c>
    </row>
    <row r="142" spans="12:24" ht="18">
      <c r="L142" s="164">
        <v>139</v>
      </c>
      <c r="M142" s="268" t="str">
        <f t="shared" si="33"/>
        <v/>
      </c>
      <c r="N142" s="268" t="str">
        <f t="shared" si="34"/>
        <v/>
      </c>
      <c r="O142" s="268" t="str">
        <f t="shared" si="35"/>
        <v/>
      </c>
      <c r="P142" s="268" t="str">
        <f t="shared" si="36"/>
        <v/>
      </c>
      <c r="Q142" s="268" t="str">
        <f t="shared" si="37"/>
        <v/>
      </c>
      <c r="T142" s="188" t="str">
        <f>IF('Regular Symbol'!T142="","",'Regular Symbol'!T142)</f>
        <v/>
      </c>
      <c r="U142" s="188" t="str">
        <f>IF('Regular Symbol'!U142="","",'Regular Symbol'!U142)</f>
        <v/>
      </c>
      <c r="V142" s="188" t="str">
        <f>IF('Regular Symbol'!V142="","",'Regular Symbol'!V142)</f>
        <v/>
      </c>
      <c r="W142" s="188" t="str">
        <f>IF('Regular Symbol'!W142="","",'Regular Symbol'!W142)</f>
        <v/>
      </c>
      <c r="X142" s="188" t="str">
        <f>IF('Regular Symbol'!X142="","",'Regular Symbol'!X142)</f>
        <v/>
      </c>
    </row>
    <row r="143" spans="12:24" ht="18">
      <c r="L143" s="164">
        <v>140</v>
      </c>
      <c r="M143" s="268" t="str">
        <f t="shared" si="33"/>
        <v/>
      </c>
      <c r="N143" s="268" t="str">
        <f t="shared" si="34"/>
        <v/>
      </c>
      <c r="O143" s="268" t="str">
        <f t="shared" si="35"/>
        <v/>
      </c>
      <c r="P143" s="268" t="str">
        <f t="shared" si="36"/>
        <v/>
      </c>
      <c r="Q143" s="268" t="str">
        <f t="shared" si="37"/>
        <v/>
      </c>
      <c r="T143" s="188" t="str">
        <f>IF('Regular Symbol'!T143="","",'Regular Symbol'!T143)</f>
        <v/>
      </c>
      <c r="U143" s="188" t="str">
        <f>IF('Regular Symbol'!U143="","",'Regular Symbol'!U143)</f>
        <v/>
      </c>
      <c r="V143" s="188" t="str">
        <f>IF('Regular Symbol'!V143="","",'Regular Symbol'!V143)</f>
        <v/>
      </c>
      <c r="W143" s="188" t="str">
        <f>IF('Regular Symbol'!W143="","",'Regular Symbol'!W143)</f>
        <v/>
      </c>
      <c r="X143" s="188" t="str">
        <f>IF('Regular Symbol'!X143="","",'Regular Symbol'!X143)</f>
        <v/>
      </c>
    </row>
    <row r="144" spans="12:24" ht="18">
      <c r="L144" s="164">
        <v>141</v>
      </c>
      <c r="M144" s="268" t="str">
        <f t="shared" si="33"/>
        <v/>
      </c>
      <c r="N144" s="268" t="str">
        <f t="shared" si="34"/>
        <v/>
      </c>
      <c r="O144" s="268" t="str">
        <f t="shared" si="35"/>
        <v/>
      </c>
      <c r="P144" s="268" t="str">
        <f t="shared" si="36"/>
        <v/>
      </c>
      <c r="Q144" s="268" t="str">
        <f t="shared" si="37"/>
        <v/>
      </c>
      <c r="T144" s="188" t="str">
        <f>IF('Regular Symbol'!T144="","",'Regular Symbol'!T144)</f>
        <v/>
      </c>
      <c r="U144" s="188" t="str">
        <f>IF('Regular Symbol'!U144="","",'Regular Symbol'!U144)</f>
        <v/>
      </c>
      <c r="V144" s="188" t="str">
        <f>IF('Regular Symbol'!V144="","",'Regular Symbol'!V144)</f>
        <v/>
      </c>
      <c r="W144" s="188" t="str">
        <f>IF('Regular Symbol'!W144="","",'Regular Symbol'!W144)</f>
        <v/>
      </c>
      <c r="X144" s="188" t="str">
        <f>IF('Regular Symbol'!X144="","",'Regular Symbol'!X144)</f>
        <v/>
      </c>
    </row>
    <row r="145" spans="12:24" ht="18">
      <c r="L145" s="164">
        <v>142</v>
      </c>
      <c r="M145" s="268" t="str">
        <f t="shared" si="33"/>
        <v/>
      </c>
      <c r="N145" s="268" t="str">
        <f t="shared" si="34"/>
        <v/>
      </c>
      <c r="O145" s="268" t="str">
        <f t="shared" si="35"/>
        <v/>
      </c>
      <c r="P145" s="268" t="str">
        <f t="shared" si="36"/>
        <v/>
      </c>
      <c r="Q145" s="268" t="str">
        <f t="shared" si="37"/>
        <v/>
      </c>
      <c r="T145" s="188" t="str">
        <f>IF('Regular Symbol'!T145="","",'Regular Symbol'!T145)</f>
        <v/>
      </c>
      <c r="U145" s="188" t="str">
        <f>IF('Regular Symbol'!U145="","",'Regular Symbol'!U145)</f>
        <v/>
      </c>
      <c r="V145" s="188" t="str">
        <f>IF('Regular Symbol'!V145="","",'Regular Symbol'!V145)</f>
        <v/>
      </c>
      <c r="W145" s="188" t="str">
        <f>IF('Regular Symbol'!W145="","",'Regular Symbol'!W145)</f>
        <v/>
      </c>
      <c r="X145" s="188" t="str">
        <f>IF('Regular Symbol'!X145="","",'Regular Symbol'!X145)</f>
        <v/>
      </c>
    </row>
    <row r="146" spans="12:24" ht="18">
      <c r="L146" s="164">
        <v>143</v>
      </c>
      <c r="M146" s="268" t="str">
        <f t="shared" si="33"/>
        <v/>
      </c>
      <c r="N146" s="268" t="str">
        <f t="shared" si="34"/>
        <v/>
      </c>
      <c r="O146" s="268" t="str">
        <f t="shared" si="35"/>
        <v/>
      </c>
      <c r="P146" s="268" t="str">
        <f t="shared" si="36"/>
        <v/>
      </c>
      <c r="Q146" s="268" t="str">
        <f t="shared" si="37"/>
        <v/>
      </c>
      <c r="T146" s="188" t="str">
        <f>IF('Regular Symbol'!T146="","",'Regular Symbol'!T146)</f>
        <v/>
      </c>
      <c r="U146" s="188" t="str">
        <f>IF('Regular Symbol'!U146="","",'Regular Symbol'!U146)</f>
        <v/>
      </c>
      <c r="V146" s="188" t="str">
        <f>IF('Regular Symbol'!V146="","",'Regular Symbol'!V146)</f>
        <v/>
      </c>
      <c r="W146" s="188" t="str">
        <f>IF('Regular Symbol'!W146="","",'Regular Symbol'!W146)</f>
        <v/>
      </c>
      <c r="X146" s="188" t="str">
        <f>IF('Regular Symbol'!X146="","",'Regular Symbol'!X146)</f>
        <v/>
      </c>
    </row>
    <row r="147" spans="12:24" ht="18">
      <c r="L147" s="164">
        <v>144</v>
      </c>
      <c r="M147" s="268" t="str">
        <f t="shared" si="33"/>
        <v/>
      </c>
      <c r="N147" s="268" t="str">
        <f t="shared" si="34"/>
        <v/>
      </c>
      <c r="O147" s="268" t="str">
        <f t="shared" si="35"/>
        <v/>
      </c>
      <c r="P147" s="268" t="str">
        <f t="shared" si="36"/>
        <v/>
      </c>
      <c r="Q147" s="268" t="str">
        <f t="shared" si="37"/>
        <v/>
      </c>
      <c r="T147" s="188" t="str">
        <f>IF('Regular Symbol'!T147="","",'Regular Symbol'!T147)</f>
        <v/>
      </c>
      <c r="U147" s="188" t="str">
        <f>IF('Regular Symbol'!U147="","",'Regular Symbol'!U147)</f>
        <v/>
      </c>
      <c r="V147" s="188" t="str">
        <f>IF('Regular Symbol'!V147="","",'Regular Symbol'!V147)</f>
        <v/>
      </c>
      <c r="W147" s="188" t="str">
        <f>IF('Regular Symbol'!W147="","",'Regular Symbol'!W147)</f>
        <v/>
      </c>
      <c r="X147" s="188" t="str">
        <f>IF('Regular Symbol'!X147="","",'Regular Symbol'!X147)</f>
        <v/>
      </c>
    </row>
    <row r="148" spans="12:24" ht="18">
      <c r="L148" s="164">
        <v>145</v>
      </c>
      <c r="M148" s="268" t="str">
        <f t="shared" si="33"/>
        <v/>
      </c>
      <c r="N148" s="268" t="str">
        <f t="shared" si="34"/>
        <v/>
      </c>
      <c r="O148" s="268" t="str">
        <f t="shared" si="35"/>
        <v/>
      </c>
      <c r="P148" s="268" t="str">
        <f t="shared" si="36"/>
        <v/>
      </c>
      <c r="Q148" s="268" t="str">
        <f t="shared" si="37"/>
        <v/>
      </c>
      <c r="T148" s="188" t="str">
        <f>IF('Regular Symbol'!T148="","",'Regular Symbol'!T148)</f>
        <v/>
      </c>
      <c r="U148" s="188" t="str">
        <f>IF('Regular Symbol'!U148="","",'Regular Symbol'!U148)</f>
        <v/>
      </c>
      <c r="V148" s="188" t="str">
        <f>IF('Regular Symbol'!V148="","",'Regular Symbol'!V148)</f>
        <v/>
      </c>
      <c r="W148" s="188" t="str">
        <f>IF('Regular Symbol'!W148="","",'Regular Symbol'!W148)</f>
        <v/>
      </c>
      <c r="X148" s="188" t="str">
        <f>IF('Regular Symbol'!X148="","",'Regular Symbol'!X148)</f>
        <v/>
      </c>
    </row>
    <row r="149" spans="12:24" ht="18">
      <c r="L149" s="164">
        <v>146</v>
      </c>
      <c r="M149" s="268" t="str">
        <f t="shared" si="33"/>
        <v/>
      </c>
      <c r="N149" s="268" t="str">
        <f t="shared" si="34"/>
        <v/>
      </c>
      <c r="O149" s="268" t="str">
        <f t="shared" si="35"/>
        <v/>
      </c>
      <c r="P149" s="268" t="str">
        <f t="shared" si="36"/>
        <v/>
      </c>
      <c r="Q149" s="268" t="str">
        <f t="shared" si="37"/>
        <v/>
      </c>
      <c r="T149" s="188" t="str">
        <f>IF('Regular Symbol'!T149="","",'Regular Symbol'!T149)</f>
        <v/>
      </c>
      <c r="U149" s="188" t="str">
        <f>IF('Regular Symbol'!U149="","",'Regular Symbol'!U149)</f>
        <v/>
      </c>
      <c r="V149" s="188" t="str">
        <f>IF('Regular Symbol'!V149="","",'Regular Symbol'!V149)</f>
        <v/>
      </c>
      <c r="W149" s="188" t="str">
        <f>IF('Regular Symbol'!W149="","",'Regular Symbol'!W149)</f>
        <v/>
      </c>
      <c r="X149" s="188" t="str">
        <f>IF('Regular Symbol'!X149="","",'Regular Symbol'!X149)</f>
        <v/>
      </c>
    </row>
    <row r="150" spans="12:24" ht="18">
      <c r="L150" s="164">
        <v>147</v>
      </c>
      <c r="M150" s="268" t="str">
        <f t="shared" si="33"/>
        <v/>
      </c>
      <c r="N150" s="268" t="str">
        <f t="shared" si="34"/>
        <v/>
      </c>
      <c r="O150" s="268" t="str">
        <f t="shared" si="35"/>
        <v/>
      </c>
      <c r="P150" s="268" t="str">
        <f t="shared" si="36"/>
        <v/>
      </c>
      <c r="Q150" s="268" t="str">
        <f t="shared" si="37"/>
        <v/>
      </c>
      <c r="T150" s="188" t="str">
        <f>IF('Regular Symbol'!T150="","",'Regular Symbol'!T150)</f>
        <v/>
      </c>
      <c r="U150" s="188" t="str">
        <f>IF('Regular Symbol'!U150="","",'Regular Symbol'!U150)</f>
        <v/>
      </c>
      <c r="V150" s="188" t="str">
        <f>IF('Regular Symbol'!V150="","",'Regular Symbol'!V150)</f>
        <v/>
      </c>
      <c r="W150" s="188" t="str">
        <f>IF('Regular Symbol'!W150="","",'Regular Symbol'!W150)</f>
        <v/>
      </c>
      <c r="X150" s="188" t="str">
        <f>IF('Regular Symbol'!X150="","",'Regular Symbol'!X150)</f>
        <v/>
      </c>
    </row>
    <row r="151" spans="12:24" ht="18">
      <c r="L151" s="164">
        <v>148</v>
      </c>
      <c r="M151" s="268" t="str">
        <f t="shared" si="33"/>
        <v/>
      </c>
      <c r="N151" s="268" t="str">
        <f t="shared" si="34"/>
        <v/>
      </c>
      <c r="O151" s="268" t="str">
        <f t="shared" si="35"/>
        <v/>
      </c>
      <c r="P151" s="268" t="str">
        <f t="shared" si="36"/>
        <v/>
      </c>
      <c r="Q151" s="268" t="str">
        <f t="shared" si="37"/>
        <v/>
      </c>
      <c r="T151" s="188" t="str">
        <f>IF('Regular Symbol'!T151="","",'Regular Symbol'!T151)</f>
        <v/>
      </c>
      <c r="U151" s="188" t="str">
        <f>IF('Regular Symbol'!U151="","",'Regular Symbol'!U151)</f>
        <v/>
      </c>
      <c r="V151" s="188" t="str">
        <f>IF('Regular Symbol'!V151="","",'Regular Symbol'!V151)</f>
        <v/>
      </c>
      <c r="W151" s="188" t="str">
        <f>IF('Regular Symbol'!W151="","",'Regular Symbol'!W151)</f>
        <v/>
      </c>
      <c r="X151" s="188" t="str">
        <f>IF('Regular Symbol'!X151="","",'Regular Symbol'!X151)</f>
        <v/>
      </c>
    </row>
    <row r="152" spans="12:24" ht="18">
      <c r="L152" s="164">
        <v>149</v>
      </c>
      <c r="M152" s="268" t="str">
        <f t="shared" si="33"/>
        <v/>
      </c>
      <c r="N152" s="268" t="str">
        <f t="shared" si="34"/>
        <v/>
      </c>
      <c r="O152" s="268" t="str">
        <f t="shared" si="35"/>
        <v/>
      </c>
      <c r="P152" s="268" t="str">
        <f t="shared" si="36"/>
        <v/>
      </c>
      <c r="Q152" s="268" t="str">
        <f t="shared" si="37"/>
        <v/>
      </c>
      <c r="T152" s="188" t="str">
        <f>IF('Regular Symbol'!T152="","",'Regular Symbol'!T152)</f>
        <v/>
      </c>
      <c r="U152" s="188" t="str">
        <f>IF('Regular Symbol'!U152="","",'Regular Symbol'!U152)</f>
        <v/>
      </c>
      <c r="V152" s="188" t="str">
        <f>IF('Regular Symbol'!V152="","",'Regular Symbol'!V152)</f>
        <v/>
      </c>
      <c r="W152" s="188" t="str">
        <f>IF('Regular Symbol'!W152="","",'Regular Symbol'!W152)</f>
        <v/>
      </c>
      <c r="X152" s="188" t="str">
        <f>IF('Regular Symbol'!X152="","",'Regular Symbol'!X152)</f>
        <v/>
      </c>
    </row>
    <row r="153" spans="12:24" ht="18">
      <c r="L153" s="164">
        <v>150</v>
      </c>
      <c r="M153" s="268" t="str">
        <f t="shared" si="33"/>
        <v/>
      </c>
      <c r="N153" s="268" t="str">
        <f t="shared" si="34"/>
        <v/>
      </c>
      <c r="O153" s="268" t="str">
        <f t="shared" si="35"/>
        <v/>
      </c>
      <c r="P153" s="268" t="str">
        <f t="shared" si="36"/>
        <v/>
      </c>
      <c r="Q153" s="268" t="str">
        <f t="shared" si="37"/>
        <v/>
      </c>
      <c r="T153" s="188" t="str">
        <f>IF('Regular Symbol'!T153="","",'Regular Symbol'!T153)</f>
        <v/>
      </c>
      <c r="U153" s="188" t="str">
        <f>IF('Regular Symbol'!U153="","",'Regular Symbol'!U153)</f>
        <v/>
      </c>
      <c r="V153" s="188" t="str">
        <f>IF('Regular Symbol'!V153="","",'Regular Symbol'!V153)</f>
        <v/>
      </c>
      <c r="W153" s="188" t="str">
        <f>IF('Regular Symbol'!W153="","",'Regular Symbol'!W153)</f>
        <v/>
      </c>
      <c r="X153" s="188" t="str">
        <f>IF('Regular Symbol'!X153="","",'Regular Symbol'!X153)</f>
        <v/>
      </c>
    </row>
    <row r="154" spans="12:24" ht="18">
      <c r="L154" s="164">
        <v>151</v>
      </c>
      <c r="M154" s="268" t="str">
        <f t="shared" si="33"/>
        <v/>
      </c>
      <c r="N154" s="268" t="str">
        <f t="shared" si="34"/>
        <v/>
      </c>
      <c r="O154" s="268" t="str">
        <f t="shared" si="35"/>
        <v/>
      </c>
      <c r="P154" s="268" t="str">
        <f t="shared" si="36"/>
        <v/>
      </c>
      <c r="Q154" s="268" t="str">
        <f t="shared" si="37"/>
        <v/>
      </c>
      <c r="T154" s="188" t="str">
        <f>IF('Regular Symbol'!T154="","",'Regular Symbol'!T154)</f>
        <v/>
      </c>
      <c r="U154" s="188" t="str">
        <f>IF('Regular Symbol'!U154="","",'Regular Symbol'!U154)</f>
        <v/>
      </c>
      <c r="V154" s="188" t="str">
        <f>IF('Regular Symbol'!V154="","",'Regular Symbol'!V154)</f>
        <v/>
      </c>
      <c r="W154" s="188" t="str">
        <f>IF('Regular Symbol'!W154="","",'Regular Symbol'!W154)</f>
        <v/>
      </c>
      <c r="X154" s="188" t="str">
        <f>IF('Regular Symbol'!X154="","",'Regular Symbol'!X154)</f>
        <v/>
      </c>
    </row>
    <row r="155" spans="12:24" ht="18">
      <c r="L155" s="164">
        <v>152</v>
      </c>
      <c r="M155" s="268" t="str">
        <f t="shared" si="33"/>
        <v/>
      </c>
      <c r="N155" s="268" t="str">
        <f t="shared" si="34"/>
        <v/>
      </c>
      <c r="O155" s="268" t="str">
        <f t="shared" si="35"/>
        <v/>
      </c>
      <c r="P155" s="268" t="str">
        <f t="shared" si="36"/>
        <v/>
      </c>
      <c r="Q155" s="268" t="str">
        <f t="shared" si="37"/>
        <v/>
      </c>
      <c r="T155" s="188" t="str">
        <f>IF('Regular Symbol'!T155="","",'Regular Symbol'!T155)</f>
        <v/>
      </c>
      <c r="U155" s="188" t="str">
        <f>IF('Regular Symbol'!U155="","",'Regular Symbol'!U155)</f>
        <v/>
      </c>
      <c r="V155" s="188" t="str">
        <f>IF('Regular Symbol'!V155="","",'Regular Symbol'!V155)</f>
        <v/>
      </c>
      <c r="W155" s="188" t="str">
        <f>IF('Regular Symbol'!W155="","",'Regular Symbol'!W155)</f>
        <v/>
      </c>
      <c r="X155" s="188" t="str">
        <f>IF('Regular Symbol'!X155="","",'Regular Symbol'!X155)</f>
        <v/>
      </c>
    </row>
    <row r="156" spans="12:24" ht="18">
      <c r="L156" s="164">
        <v>153</v>
      </c>
      <c r="M156" s="268" t="str">
        <f t="shared" si="33"/>
        <v/>
      </c>
      <c r="N156" s="268" t="str">
        <f t="shared" si="34"/>
        <v/>
      </c>
      <c r="O156" s="268" t="str">
        <f t="shared" si="35"/>
        <v/>
      </c>
      <c r="P156" s="268" t="str">
        <f t="shared" si="36"/>
        <v/>
      </c>
      <c r="Q156" s="268" t="str">
        <f t="shared" si="37"/>
        <v/>
      </c>
      <c r="T156" s="188" t="str">
        <f>IF('Regular Symbol'!T156="","",'Regular Symbol'!T156)</f>
        <v/>
      </c>
      <c r="U156" s="188" t="str">
        <f>IF('Regular Symbol'!U156="","",'Regular Symbol'!U156)</f>
        <v/>
      </c>
      <c r="V156" s="188" t="str">
        <f>IF('Regular Symbol'!V156="","",'Regular Symbol'!V156)</f>
        <v/>
      </c>
      <c r="W156" s="188" t="str">
        <f>IF('Regular Symbol'!W156="","",'Regular Symbol'!W156)</f>
        <v/>
      </c>
      <c r="X156" s="188" t="str">
        <f>IF('Regular Symbol'!X156="","",'Regular Symbol'!X156)</f>
        <v/>
      </c>
    </row>
    <row r="157" spans="12:24" ht="18">
      <c r="L157" s="164">
        <v>154</v>
      </c>
      <c r="M157" s="268" t="str">
        <f t="shared" si="33"/>
        <v/>
      </c>
      <c r="N157" s="268" t="str">
        <f t="shared" si="34"/>
        <v/>
      </c>
      <c r="O157" s="268" t="str">
        <f t="shared" si="35"/>
        <v/>
      </c>
      <c r="P157" s="268" t="str">
        <f t="shared" si="36"/>
        <v/>
      </c>
      <c r="Q157" s="268" t="str">
        <f t="shared" si="37"/>
        <v/>
      </c>
      <c r="T157" s="188" t="str">
        <f>IF('Regular Symbol'!T157="","",'Regular Symbol'!T157)</f>
        <v/>
      </c>
      <c r="U157" s="188" t="str">
        <f>IF('Regular Symbol'!U157="","",'Regular Symbol'!U157)</f>
        <v/>
      </c>
      <c r="V157" s="188" t="str">
        <f>IF('Regular Symbol'!V157="","",'Regular Symbol'!V157)</f>
        <v/>
      </c>
      <c r="W157" s="188" t="str">
        <f>IF('Regular Symbol'!W157="","",'Regular Symbol'!W157)</f>
        <v/>
      </c>
      <c r="X157" s="188" t="str">
        <f>IF('Regular Symbol'!X157="","",'Regular Symbol'!X157)</f>
        <v/>
      </c>
    </row>
    <row r="158" spans="12:24" ht="18">
      <c r="L158" s="164">
        <v>155</v>
      </c>
      <c r="M158" s="268" t="str">
        <f t="shared" si="33"/>
        <v/>
      </c>
      <c r="N158" s="268" t="str">
        <f t="shared" si="34"/>
        <v/>
      </c>
      <c r="O158" s="268" t="str">
        <f t="shared" si="35"/>
        <v/>
      </c>
      <c r="P158" s="268" t="str">
        <f t="shared" si="36"/>
        <v/>
      </c>
      <c r="Q158" s="268" t="str">
        <f t="shared" si="37"/>
        <v/>
      </c>
      <c r="T158" s="188" t="str">
        <f>IF('Regular Symbol'!T158="","",'Regular Symbol'!T158)</f>
        <v/>
      </c>
      <c r="U158" s="188" t="str">
        <f>IF('Regular Symbol'!U158="","",'Regular Symbol'!U158)</f>
        <v/>
      </c>
      <c r="V158" s="188" t="str">
        <f>IF('Regular Symbol'!V158="","",'Regular Symbol'!V158)</f>
        <v/>
      </c>
      <c r="W158" s="188" t="str">
        <f>IF('Regular Symbol'!W158="","",'Regular Symbol'!W158)</f>
        <v/>
      </c>
      <c r="X158" s="188" t="str">
        <f>IF('Regular Symbol'!X158="","",'Regular Symbol'!X158)</f>
        <v/>
      </c>
    </row>
    <row r="159" spans="12:24" ht="18">
      <c r="L159" s="164">
        <v>156</v>
      </c>
      <c r="M159" s="268" t="str">
        <f t="shared" si="33"/>
        <v/>
      </c>
      <c r="N159" s="268" t="str">
        <f t="shared" si="34"/>
        <v/>
      </c>
      <c r="O159" s="268" t="str">
        <f t="shared" si="35"/>
        <v/>
      </c>
      <c r="P159" s="268" t="str">
        <f t="shared" si="36"/>
        <v/>
      </c>
      <c r="Q159" s="268" t="str">
        <f t="shared" si="37"/>
        <v/>
      </c>
      <c r="T159" s="188" t="str">
        <f>IF('Regular Symbol'!T159="","",'Regular Symbol'!T159)</f>
        <v/>
      </c>
      <c r="U159" s="188" t="str">
        <f>IF('Regular Symbol'!U159="","",'Regular Symbol'!U159)</f>
        <v/>
      </c>
      <c r="V159" s="188" t="str">
        <f>IF('Regular Symbol'!V159="","",'Regular Symbol'!V159)</f>
        <v/>
      </c>
      <c r="W159" s="188" t="str">
        <f>IF('Regular Symbol'!W159="","",'Regular Symbol'!W159)</f>
        <v/>
      </c>
      <c r="X159" s="188" t="str">
        <f>IF('Regular Symbol'!X159="","",'Regular Symbol'!X159)</f>
        <v/>
      </c>
    </row>
    <row r="160" spans="12:24" ht="18">
      <c r="L160" s="164">
        <v>157</v>
      </c>
      <c r="M160" s="268" t="str">
        <f t="shared" si="33"/>
        <v/>
      </c>
      <c r="N160" s="268" t="str">
        <f t="shared" si="34"/>
        <v/>
      </c>
      <c r="O160" s="268" t="str">
        <f t="shared" si="35"/>
        <v/>
      </c>
      <c r="P160" s="268" t="str">
        <f t="shared" si="36"/>
        <v/>
      </c>
      <c r="Q160" s="268" t="str">
        <f t="shared" si="37"/>
        <v/>
      </c>
      <c r="T160" s="188" t="str">
        <f>IF('Regular Symbol'!T160="","",'Regular Symbol'!T160)</f>
        <v/>
      </c>
      <c r="U160" s="188" t="str">
        <f>IF('Regular Symbol'!U160="","",'Regular Symbol'!U160)</f>
        <v/>
      </c>
      <c r="V160" s="188" t="str">
        <f>IF('Regular Symbol'!V160="","",'Regular Symbol'!V160)</f>
        <v/>
      </c>
      <c r="W160" s="188" t="str">
        <f>IF('Regular Symbol'!W160="","",'Regular Symbol'!W160)</f>
        <v/>
      </c>
      <c r="X160" s="188" t="str">
        <f>IF('Regular Symbol'!X160="","",'Regular Symbol'!X160)</f>
        <v/>
      </c>
    </row>
    <row r="161" spans="12:24" ht="18">
      <c r="L161" s="164">
        <v>158</v>
      </c>
      <c r="M161" s="268" t="str">
        <f t="shared" si="33"/>
        <v/>
      </c>
      <c r="N161" s="268" t="str">
        <f t="shared" si="34"/>
        <v/>
      </c>
      <c r="O161" s="268" t="str">
        <f t="shared" si="35"/>
        <v/>
      </c>
      <c r="P161" s="268" t="str">
        <f t="shared" si="36"/>
        <v/>
      </c>
      <c r="Q161" s="268" t="str">
        <f t="shared" si="37"/>
        <v/>
      </c>
      <c r="T161" s="188" t="str">
        <f>IF('Regular Symbol'!T161="","",'Regular Symbol'!T161)</f>
        <v/>
      </c>
      <c r="U161" s="188" t="str">
        <f>IF('Regular Symbol'!U161="","",'Regular Symbol'!U161)</f>
        <v/>
      </c>
      <c r="V161" s="188" t="str">
        <f>IF('Regular Symbol'!V161="","",'Regular Symbol'!V161)</f>
        <v/>
      </c>
      <c r="W161" s="188" t="str">
        <f>IF('Regular Symbol'!W161="","",'Regular Symbol'!W161)</f>
        <v/>
      </c>
      <c r="X161" s="188" t="str">
        <f>IF('Regular Symbol'!X161="","",'Regular Symbol'!X161)</f>
        <v/>
      </c>
    </row>
    <row r="162" spans="12:24" ht="18">
      <c r="L162" s="164">
        <v>159</v>
      </c>
      <c r="M162" s="268" t="str">
        <f t="shared" si="33"/>
        <v/>
      </c>
      <c r="N162" s="268" t="str">
        <f t="shared" si="34"/>
        <v/>
      </c>
      <c r="O162" s="268" t="str">
        <f t="shared" si="35"/>
        <v/>
      </c>
      <c r="P162" s="268" t="str">
        <f t="shared" si="36"/>
        <v/>
      </c>
      <c r="Q162" s="268" t="str">
        <f t="shared" si="37"/>
        <v/>
      </c>
      <c r="T162" s="188" t="str">
        <f>IF('Regular Symbol'!T162="","",'Regular Symbol'!T162)</f>
        <v/>
      </c>
      <c r="U162" s="188" t="str">
        <f>IF('Regular Symbol'!U162="","",'Regular Symbol'!U162)</f>
        <v/>
      </c>
      <c r="V162" s="188" t="str">
        <f>IF('Regular Symbol'!V162="","",'Regular Symbol'!V162)</f>
        <v/>
      </c>
      <c r="W162" s="188" t="str">
        <f>IF('Regular Symbol'!W162="","",'Regular Symbol'!W162)</f>
        <v/>
      </c>
      <c r="X162" s="188" t="str">
        <f>IF('Regular Symbol'!X162="","",'Regular Symbol'!X162)</f>
        <v/>
      </c>
    </row>
    <row r="163" spans="12:24" ht="18">
      <c r="L163" s="164">
        <v>160</v>
      </c>
      <c r="M163" s="268" t="str">
        <f t="shared" si="33"/>
        <v/>
      </c>
      <c r="N163" s="268" t="str">
        <f t="shared" si="34"/>
        <v/>
      </c>
      <c r="O163" s="268" t="str">
        <f t="shared" si="35"/>
        <v/>
      </c>
      <c r="P163" s="268" t="str">
        <f t="shared" si="36"/>
        <v/>
      </c>
      <c r="Q163" s="268" t="str">
        <f t="shared" si="37"/>
        <v/>
      </c>
      <c r="T163" s="188" t="str">
        <f>IF('Regular Symbol'!T163="","",'Regular Symbol'!T163)</f>
        <v/>
      </c>
      <c r="U163" s="188" t="str">
        <f>IF('Regular Symbol'!U163="","",'Regular Symbol'!U163)</f>
        <v/>
      </c>
      <c r="V163" s="188" t="str">
        <f>IF('Regular Symbol'!V163="","",'Regular Symbol'!V163)</f>
        <v/>
      </c>
      <c r="W163" s="188" t="str">
        <f>IF('Regular Symbol'!W163="","",'Regular Symbol'!W163)</f>
        <v/>
      </c>
      <c r="X163" s="188" t="str">
        <f>IF('Regular Symbol'!X163="","",'Regular Symbol'!X163)</f>
        <v/>
      </c>
    </row>
    <row r="164" spans="12:24" ht="18">
      <c r="L164" s="164">
        <v>161</v>
      </c>
      <c r="M164" s="268" t="str">
        <f t="shared" si="33"/>
        <v/>
      </c>
      <c r="N164" s="268" t="str">
        <f t="shared" si="34"/>
        <v/>
      </c>
      <c r="O164" s="268" t="str">
        <f t="shared" si="35"/>
        <v/>
      </c>
      <c r="P164" s="268" t="str">
        <f t="shared" si="36"/>
        <v/>
      </c>
      <c r="Q164" s="268" t="str">
        <f t="shared" si="37"/>
        <v/>
      </c>
      <c r="T164" s="188" t="str">
        <f>IF('Regular Symbol'!T164="","",'Regular Symbol'!T164)</f>
        <v/>
      </c>
      <c r="U164" s="188" t="str">
        <f>IF('Regular Symbol'!U164="","",'Regular Symbol'!U164)</f>
        <v/>
      </c>
      <c r="V164" s="188" t="str">
        <f>IF('Regular Symbol'!V164="","",'Regular Symbol'!V164)</f>
        <v/>
      </c>
      <c r="W164" s="188" t="str">
        <f>IF('Regular Symbol'!W164="","",'Regular Symbol'!W164)</f>
        <v/>
      </c>
      <c r="X164" s="188" t="str">
        <f>IF('Regular Symbol'!X164="","",'Regular Symbol'!X164)</f>
        <v/>
      </c>
    </row>
    <row r="165" spans="12:24" ht="18">
      <c r="L165" s="164">
        <v>162</v>
      </c>
      <c r="M165" s="268" t="str">
        <f t="shared" si="33"/>
        <v/>
      </c>
      <c r="N165" s="268" t="str">
        <f t="shared" si="34"/>
        <v/>
      </c>
      <c r="O165" s="268" t="str">
        <f t="shared" si="35"/>
        <v/>
      </c>
      <c r="P165" s="268" t="str">
        <f t="shared" si="36"/>
        <v/>
      </c>
      <c r="Q165" s="268" t="str">
        <f t="shared" si="37"/>
        <v/>
      </c>
      <c r="T165" s="188" t="str">
        <f>IF('Regular Symbol'!T165="","",'Regular Symbol'!T165)</f>
        <v/>
      </c>
      <c r="U165" s="188" t="str">
        <f>IF('Regular Symbol'!U165="","",'Regular Symbol'!U165)</f>
        <v/>
      </c>
      <c r="V165" s="188" t="str">
        <f>IF('Regular Symbol'!V165="","",'Regular Symbol'!V165)</f>
        <v/>
      </c>
      <c r="W165" s="188" t="str">
        <f>IF('Regular Symbol'!W165="","",'Regular Symbol'!W165)</f>
        <v/>
      </c>
      <c r="X165" s="188" t="str">
        <f>IF('Regular Symbol'!X165="","",'Regular Symbol'!X165)</f>
        <v/>
      </c>
    </row>
    <row r="166" spans="12:24" ht="18">
      <c r="L166" s="164">
        <v>163</v>
      </c>
      <c r="M166" s="268" t="str">
        <f t="shared" si="33"/>
        <v/>
      </c>
      <c r="N166" s="268" t="str">
        <f t="shared" si="34"/>
        <v/>
      </c>
      <c r="O166" s="268" t="str">
        <f t="shared" si="35"/>
        <v/>
      </c>
      <c r="P166" s="268" t="str">
        <f t="shared" si="36"/>
        <v/>
      </c>
      <c r="Q166" s="268" t="str">
        <f t="shared" si="37"/>
        <v/>
      </c>
      <c r="T166" s="188" t="str">
        <f>IF('Regular Symbol'!T166="","",'Regular Symbol'!T166)</f>
        <v/>
      </c>
      <c r="U166" s="188" t="str">
        <f>IF('Regular Symbol'!U166="","",'Regular Symbol'!U166)</f>
        <v/>
      </c>
      <c r="V166" s="188" t="str">
        <f>IF('Regular Symbol'!V166="","",'Regular Symbol'!V166)</f>
        <v/>
      </c>
      <c r="W166" s="188" t="str">
        <f>IF('Regular Symbol'!W166="","",'Regular Symbol'!W166)</f>
        <v/>
      </c>
      <c r="X166" s="188" t="str">
        <f>IF('Regular Symbol'!X166="","",'Regular Symbol'!X166)</f>
        <v/>
      </c>
    </row>
    <row r="167" spans="12:24" ht="18">
      <c r="L167" s="164">
        <v>164</v>
      </c>
      <c r="M167" s="268" t="str">
        <f t="shared" si="33"/>
        <v/>
      </c>
      <c r="N167" s="268" t="str">
        <f t="shared" si="34"/>
        <v/>
      </c>
      <c r="O167" s="268" t="str">
        <f t="shared" si="35"/>
        <v/>
      </c>
      <c r="P167" s="268" t="str">
        <f t="shared" si="36"/>
        <v/>
      </c>
      <c r="Q167" s="268" t="str">
        <f t="shared" si="37"/>
        <v/>
      </c>
      <c r="T167" s="188" t="str">
        <f>IF('Regular Symbol'!T167="","",'Regular Symbol'!T167)</f>
        <v/>
      </c>
      <c r="U167" s="188" t="str">
        <f>IF('Regular Symbol'!U167="","",'Regular Symbol'!U167)</f>
        <v/>
      </c>
      <c r="V167" s="188" t="str">
        <f>IF('Regular Symbol'!V167="","",'Regular Symbol'!V167)</f>
        <v/>
      </c>
      <c r="W167" s="188" t="str">
        <f>IF('Regular Symbol'!W167="","",'Regular Symbol'!W167)</f>
        <v/>
      </c>
      <c r="X167" s="188" t="str">
        <f>IF('Regular Symbol'!X167="","",'Regular Symbol'!X167)</f>
        <v/>
      </c>
    </row>
    <row r="168" spans="12:24" ht="18">
      <c r="L168" s="164">
        <v>165</v>
      </c>
      <c r="M168" s="268" t="str">
        <f t="shared" si="33"/>
        <v/>
      </c>
      <c r="N168" s="268" t="str">
        <f t="shared" si="34"/>
        <v/>
      </c>
      <c r="O168" s="268" t="str">
        <f t="shared" si="35"/>
        <v/>
      </c>
      <c r="P168" s="268" t="str">
        <f t="shared" si="36"/>
        <v/>
      </c>
      <c r="Q168" s="268" t="str">
        <f t="shared" si="37"/>
        <v/>
      </c>
      <c r="T168" s="188" t="str">
        <f>IF('Regular Symbol'!T168="","",'Regular Symbol'!T168)</f>
        <v/>
      </c>
      <c r="U168" s="188" t="str">
        <f>IF('Regular Symbol'!U168="","",'Regular Symbol'!U168)</f>
        <v/>
      </c>
      <c r="V168" s="188" t="str">
        <f>IF('Regular Symbol'!V168="","",'Regular Symbol'!V168)</f>
        <v/>
      </c>
      <c r="W168" s="188" t="str">
        <f>IF('Regular Symbol'!W168="","",'Regular Symbol'!W168)</f>
        <v/>
      </c>
      <c r="X168" s="188" t="str">
        <f>IF('Regular Symbol'!X168="","",'Regular Symbol'!X168)</f>
        <v/>
      </c>
    </row>
    <row r="169" spans="12:24" ht="18">
      <c r="L169" s="164">
        <v>166</v>
      </c>
      <c r="M169" s="268" t="str">
        <f t="shared" si="33"/>
        <v/>
      </c>
      <c r="N169" s="268" t="str">
        <f t="shared" si="34"/>
        <v/>
      </c>
      <c r="O169" s="268" t="str">
        <f t="shared" si="35"/>
        <v/>
      </c>
      <c r="P169" s="268" t="str">
        <f t="shared" si="36"/>
        <v/>
      </c>
      <c r="Q169" s="268" t="str">
        <f t="shared" si="37"/>
        <v/>
      </c>
      <c r="T169" s="188" t="str">
        <f>IF('Regular Symbol'!T169="","",'Regular Symbol'!T169)</f>
        <v/>
      </c>
      <c r="U169" s="188" t="str">
        <f>IF('Regular Symbol'!U169="","",'Regular Symbol'!U169)</f>
        <v/>
      </c>
      <c r="V169" s="188" t="str">
        <f>IF('Regular Symbol'!V169="","",'Regular Symbol'!V169)</f>
        <v/>
      </c>
      <c r="W169" s="188" t="str">
        <f>IF('Regular Symbol'!W169="","",'Regular Symbol'!W169)</f>
        <v/>
      </c>
      <c r="X169" s="188" t="str">
        <f>IF('Regular Symbol'!X169="","",'Regular Symbol'!X169)</f>
        <v/>
      </c>
    </row>
    <row r="170" spans="12:24" ht="18">
      <c r="L170" s="164">
        <v>167</v>
      </c>
      <c r="M170" s="268" t="str">
        <f t="shared" si="33"/>
        <v/>
      </c>
      <c r="N170" s="268" t="str">
        <f t="shared" si="34"/>
        <v/>
      </c>
      <c r="O170" s="268" t="str">
        <f t="shared" si="35"/>
        <v/>
      </c>
      <c r="P170" s="268" t="str">
        <f t="shared" si="36"/>
        <v/>
      </c>
      <c r="Q170" s="268" t="str">
        <f t="shared" si="37"/>
        <v/>
      </c>
      <c r="T170" s="188" t="str">
        <f>IF('Regular Symbol'!T170="","",'Regular Symbol'!T170)</f>
        <v/>
      </c>
      <c r="U170" s="188" t="str">
        <f>IF('Regular Symbol'!U170="","",'Regular Symbol'!U170)</f>
        <v/>
      </c>
      <c r="V170" s="188" t="str">
        <f>IF('Regular Symbol'!V170="","",'Regular Symbol'!V170)</f>
        <v/>
      </c>
      <c r="W170" s="188" t="str">
        <f>IF('Regular Symbol'!W170="","",'Regular Symbol'!W170)</f>
        <v/>
      </c>
      <c r="X170" s="188" t="str">
        <f>IF('Regular Symbol'!X170="","",'Regular Symbol'!X170)</f>
        <v/>
      </c>
    </row>
    <row r="171" spans="12:24" ht="18">
      <c r="L171" s="164">
        <v>168</v>
      </c>
      <c r="M171" s="268" t="str">
        <f t="shared" si="33"/>
        <v/>
      </c>
      <c r="N171" s="268" t="str">
        <f t="shared" si="34"/>
        <v/>
      </c>
      <c r="O171" s="268" t="str">
        <f t="shared" si="35"/>
        <v/>
      </c>
      <c r="P171" s="268" t="str">
        <f t="shared" si="36"/>
        <v/>
      </c>
      <c r="Q171" s="268" t="str">
        <f t="shared" si="37"/>
        <v/>
      </c>
      <c r="T171" s="188" t="str">
        <f>IF('Regular Symbol'!T171="","",'Regular Symbol'!T171)</f>
        <v/>
      </c>
      <c r="U171" s="188" t="str">
        <f>IF('Regular Symbol'!U171="","",'Regular Symbol'!U171)</f>
        <v/>
      </c>
      <c r="V171" s="188" t="str">
        <f>IF('Regular Symbol'!V171="","",'Regular Symbol'!V171)</f>
        <v/>
      </c>
      <c r="W171" s="188" t="str">
        <f>IF('Regular Symbol'!W171="","",'Regular Symbol'!W171)</f>
        <v/>
      </c>
      <c r="X171" s="188" t="str">
        <f>IF('Regular Symbol'!X171="","",'Regular Symbol'!X171)</f>
        <v/>
      </c>
    </row>
    <row r="172" spans="12:24" ht="18">
      <c r="L172" s="164">
        <v>169</v>
      </c>
      <c r="M172" s="268" t="str">
        <f t="shared" si="33"/>
        <v/>
      </c>
      <c r="N172" s="268" t="str">
        <f t="shared" si="34"/>
        <v/>
      </c>
      <c r="O172" s="268" t="str">
        <f t="shared" si="35"/>
        <v/>
      </c>
      <c r="P172" s="268" t="str">
        <f t="shared" si="36"/>
        <v/>
      </c>
      <c r="Q172" s="268" t="str">
        <f t="shared" si="37"/>
        <v/>
      </c>
      <c r="T172" s="188" t="str">
        <f>IF('Regular Symbol'!T172="","",'Regular Symbol'!T172)</f>
        <v/>
      </c>
      <c r="U172" s="188" t="str">
        <f>IF('Regular Symbol'!U172="","",'Regular Symbol'!U172)</f>
        <v/>
      </c>
      <c r="V172" s="188" t="str">
        <f>IF('Regular Symbol'!V172="","",'Regular Symbol'!V172)</f>
        <v/>
      </c>
      <c r="W172" s="188" t="str">
        <f>IF('Regular Symbol'!W172="","",'Regular Symbol'!W172)</f>
        <v/>
      </c>
      <c r="X172" s="188" t="str">
        <f>IF('Regular Symbol'!X172="","",'Regular Symbol'!X172)</f>
        <v/>
      </c>
    </row>
    <row r="173" spans="12:24" ht="18">
      <c r="L173" s="164">
        <v>170</v>
      </c>
      <c r="M173" s="268" t="str">
        <f t="shared" si="33"/>
        <v/>
      </c>
      <c r="N173" s="268" t="str">
        <f t="shared" si="34"/>
        <v/>
      </c>
      <c r="O173" s="268" t="str">
        <f t="shared" si="35"/>
        <v/>
      </c>
      <c r="P173" s="268" t="str">
        <f t="shared" si="36"/>
        <v/>
      </c>
      <c r="Q173" s="268" t="str">
        <f t="shared" si="37"/>
        <v/>
      </c>
      <c r="T173" s="188" t="str">
        <f>IF('Regular Symbol'!T173="","",'Regular Symbol'!T173)</f>
        <v/>
      </c>
      <c r="U173" s="188" t="str">
        <f>IF('Regular Symbol'!U173="","",'Regular Symbol'!U173)</f>
        <v/>
      </c>
      <c r="V173" s="188" t="str">
        <f>IF('Regular Symbol'!V173="","",'Regular Symbol'!V173)</f>
        <v/>
      </c>
      <c r="W173" s="188" t="str">
        <f>IF('Regular Symbol'!W173="","",'Regular Symbol'!W173)</f>
        <v/>
      </c>
      <c r="X173" s="188" t="str">
        <f>IF('Regular Symbol'!X173="","",'Regular Symbol'!X173)</f>
        <v/>
      </c>
    </row>
    <row r="174" spans="12:24" ht="18">
      <c r="L174" s="164">
        <v>171</v>
      </c>
      <c r="M174" s="268" t="str">
        <f t="shared" si="33"/>
        <v/>
      </c>
      <c r="N174" s="268" t="str">
        <f t="shared" si="34"/>
        <v/>
      </c>
      <c r="O174" s="268" t="str">
        <f t="shared" si="35"/>
        <v/>
      </c>
      <c r="P174" s="268" t="str">
        <f t="shared" si="36"/>
        <v/>
      </c>
      <c r="Q174" s="268" t="str">
        <f t="shared" si="37"/>
        <v/>
      </c>
      <c r="T174" s="188" t="str">
        <f>IF('Regular Symbol'!T174="","",'Regular Symbol'!T174)</f>
        <v/>
      </c>
      <c r="U174" s="188" t="str">
        <f>IF('Regular Symbol'!U174="","",'Regular Symbol'!U174)</f>
        <v/>
      </c>
      <c r="V174" s="188" t="str">
        <f>IF('Regular Symbol'!V174="","",'Regular Symbol'!V174)</f>
        <v/>
      </c>
      <c r="W174" s="188" t="str">
        <f>IF('Regular Symbol'!W174="","",'Regular Symbol'!W174)</f>
        <v/>
      </c>
      <c r="X174" s="188" t="str">
        <f>IF('Regular Symbol'!X174="","",'Regular Symbol'!X174)</f>
        <v/>
      </c>
    </row>
    <row r="175" spans="12:24" ht="18">
      <c r="L175" s="164">
        <v>172</v>
      </c>
      <c r="M175" s="268" t="str">
        <f t="shared" si="33"/>
        <v/>
      </c>
      <c r="N175" s="268" t="str">
        <f t="shared" si="34"/>
        <v/>
      </c>
      <c r="O175" s="268" t="str">
        <f t="shared" si="35"/>
        <v/>
      </c>
      <c r="P175" s="268" t="str">
        <f t="shared" si="36"/>
        <v/>
      </c>
      <c r="Q175" s="268" t="str">
        <f t="shared" si="37"/>
        <v/>
      </c>
      <c r="T175" s="188" t="str">
        <f>IF('Regular Symbol'!T175="","",'Regular Symbol'!T175)</f>
        <v/>
      </c>
      <c r="U175" s="188" t="str">
        <f>IF('Regular Symbol'!U175="","",'Regular Symbol'!U175)</f>
        <v/>
      </c>
      <c r="V175" s="188" t="str">
        <f>IF('Regular Symbol'!V175="","",'Regular Symbol'!V175)</f>
        <v/>
      </c>
      <c r="W175" s="188" t="str">
        <f>IF('Regular Symbol'!W175="","",'Regular Symbol'!W175)</f>
        <v/>
      </c>
      <c r="X175" s="188" t="str">
        <f>IF('Regular Symbol'!X175="","",'Regular Symbol'!X175)</f>
        <v/>
      </c>
    </row>
    <row r="176" spans="12:24" ht="18">
      <c r="L176" s="164">
        <v>173</v>
      </c>
      <c r="M176" s="268" t="str">
        <f t="shared" si="33"/>
        <v/>
      </c>
      <c r="N176" s="268" t="str">
        <f t="shared" si="34"/>
        <v/>
      </c>
      <c r="O176" s="268" t="str">
        <f t="shared" si="35"/>
        <v/>
      </c>
      <c r="P176" s="268" t="str">
        <f t="shared" si="36"/>
        <v/>
      </c>
      <c r="Q176" s="268" t="str">
        <f t="shared" si="37"/>
        <v/>
      </c>
      <c r="T176" s="188" t="str">
        <f>IF('Regular Symbol'!T176="","",'Regular Symbol'!T176)</f>
        <v/>
      </c>
      <c r="U176" s="188" t="str">
        <f>IF('Regular Symbol'!U176="","",'Regular Symbol'!U176)</f>
        <v/>
      </c>
      <c r="V176" s="188" t="str">
        <f>IF('Regular Symbol'!V176="","",'Regular Symbol'!V176)</f>
        <v/>
      </c>
      <c r="W176" s="188" t="str">
        <f>IF('Regular Symbol'!W176="","",'Regular Symbol'!W176)</f>
        <v/>
      </c>
      <c r="X176" s="188" t="str">
        <f>IF('Regular Symbol'!X176="","",'Regular Symbol'!X176)</f>
        <v/>
      </c>
    </row>
    <row r="177" spans="12:24" ht="18">
      <c r="L177" s="164">
        <v>174</v>
      </c>
      <c r="M177" s="268" t="str">
        <f t="shared" si="33"/>
        <v/>
      </c>
      <c r="N177" s="268" t="str">
        <f t="shared" si="34"/>
        <v/>
      </c>
      <c r="O177" s="268" t="str">
        <f t="shared" si="35"/>
        <v/>
      </c>
      <c r="P177" s="268" t="str">
        <f t="shared" si="36"/>
        <v/>
      </c>
      <c r="Q177" s="268" t="str">
        <f t="shared" si="37"/>
        <v/>
      </c>
      <c r="T177" s="188" t="str">
        <f>IF('Regular Symbol'!T177="","",'Regular Symbol'!T177)</f>
        <v/>
      </c>
      <c r="U177" s="188" t="str">
        <f>IF('Regular Symbol'!U177="","",'Regular Symbol'!U177)</f>
        <v/>
      </c>
      <c r="V177" s="188" t="str">
        <f>IF('Regular Symbol'!V177="","",'Regular Symbol'!V177)</f>
        <v/>
      </c>
      <c r="W177" s="188" t="str">
        <f>IF('Regular Symbol'!W177="","",'Regular Symbol'!W177)</f>
        <v/>
      </c>
      <c r="X177" s="188" t="str">
        <f>IF('Regular Symbol'!X177="","",'Regular Symbol'!X177)</f>
        <v/>
      </c>
    </row>
    <row r="178" spans="12:24" ht="18">
      <c r="L178" s="164">
        <v>175</v>
      </c>
      <c r="M178" s="268" t="str">
        <f t="shared" si="33"/>
        <v/>
      </c>
      <c r="N178" s="268" t="str">
        <f t="shared" si="34"/>
        <v/>
      </c>
      <c r="O178" s="268" t="str">
        <f t="shared" si="35"/>
        <v/>
      </c>
      <c r="P178" s="268" t="str">
        <f t="shared" si="36"/>
        <v/>
      </c>
      <c r="Q178" s="268" t="str">
        <f t="shared" si="37"/>
        <v/>
      </c>
      <c r="T178" s="188" t="str">
        <f>IF('Regular Symbol'!T178="","",'Regular Symbol'!T178)</f>
        <v/>
      </c>
      <c r="U178" s="188" t="str">
        <f>IF('Regular Symbol'!U178="","",'Regular Symbol'!U178)</f>
        <v/>
      </c>
      <c r="V178" s="188" t="str">
        <f>IF('Regular Symbol'!V178="","",'Regular Symbol'!V178)</f>
        <v/>
      </c>
      <c r="W178" s="188" t="str">
        <f>IF('Regular Symbol'!W178="","",'Regular Symbol'!W178)</f>
        <v/>
      </c>
      <c r="X178" s="188" t="str">
        <f>IF('Regular Symbol'!X178="","",'Regular Symbol'!X178)</f>
        <v/>
      </c>
    </row>
    <row r="179" spans="12:24" ht="18">
      <c r="L179" s="164">
        <v>176</v>
      </c>
      <c r="M179" s="268" t="str">
        <f t="shared" si="33"/>
        <v/>
      </c>
      <c r="N179" s="268" t="str">
        <f t="shared" si="34"/>
        <v/>
      </c>
      <c r="O179" s="268" t="str">
        <f t="shared" si="35"/>
        <v/>
      </c>
      <c r="P179" s="268" t="str">
        <f t="shared" si="36"/>
        <v/>
      </c>
      <c r="Q179" s="268" t="str">
        <f t="shared" si="37"/>
        <v/>
      </c>
      <c r="T179" s="188" t="str">
        <f>IF('Regular Symbol'!T179="","",'Regular Symbol'!T179)</f>
        <v/>
      </c>
      <c r="U179" s="188" t="str">
        <f>IF('Regular Symbol'!U179="","",'Regular Symbol'!U179)</f>
        <v/>
      </c>
      <c r="V179" s="188" t="str">
        <f>IF('Regular Symbol'!V179="","",'Regular Symbol'!V179)</f>
        <v/>
      </c>
      <c r="W179" s="188" t="str">
        <f>IF('Regular Symbol'!W179="","",'Regular Symbol'!W179)</f>
        <v/>
      </c>
      <c r="X179" s="188" t="str">
        <f>IF('Regular Symbol'!X179="","",'Regular Symbol'!X179)</f>
        <v/>
      </c>
    </row>
    <row r="180" spans="12:24" ht="18">
      <c r="L180" s="164">
        <v>177</v>
      </c>
      <c r="M180" s="268" t="str">
        <f t="shared" si="33"/>
        <v/>
      </c>
      <c r="N180" s="268" t="str">
        <f t="shared" si="34"/>
        <v/>
      </c>
      <c r="O180" s="268" t="str">
        <f t="shared" si="35"/>
        <v/>
      </c>
      <c r="P180" s="268" t="str">
        <f t="shared" si="36"/>
        <v/>
      </c>
      <c r="Q180" s="268" t="str">
        <f t="shared" si="37"/>
        <v/>
      </c>
      <c r="T180" s="188" t="str">
        <f>IF('Regular Symbol'!T180="","",'Regular Symbol'!T180)</f>
        <v/>
      </c>
      <c r="U180" s="188" t="str">
        <f>IF('Regular Symbol'!U180="","",'Regular Symbol'!U180)</f>
        <v/>
      </c>
      <c r="V180" s="188" t="str">
        <f>IF('Regular Symbol'!V180="","",'Regular Symbol'!V180)</f>
        <v/>
      </c>
      <c r="W180" s="188" t="str">
        <f>IF('Regular Symbol'!W180="","",'Regular Symbol'!W180)</f>
        <v/>
      </c>
      <c r="X180" s="188" t="str">
        <f>IF('Regular Symbol'!X180="","",'Regular Symbol'!X180)</f>
        <v/>
      </c>
    </row>
    <row r="181" spans="12:24" ht="18">
      <c r="L181" s="164">
        <v>178</v>
      </c>
      <c r="M181" s="268" t="str">
        <f t="shared" si="33"/>
        <v/>
      </c>
      <c r="N181" s="268" t="str">
        <f t="shared" si="34"/>
        <v/>
      </c>
      <c r="O181" s="268" t="str">
        <f t="shared" si="35"/>
        <v/>
      </c>
      <c r="P181" s="268" t="str">
        <f t="shared" si="36"/>
        <v/>
      </c>
      <c r="Q181" s="268" t="str">
        <f t="shared" si="37"/>
        <v/>
      </c>
      <c r="T181" s="188" t="str">
        <f>IF('Regular Symbol'!T181="","",'Regular Symbol'!T181)</f>
        <v/>
      </c>
      <c r="U181" s="188" t="str">
        <f>IF('Regular Symbol'!U181="","",'Regular Symbol'!U181)</f>
        <v/>
      </c>
      <c r="V181" s="188" t="str">
        <f>IF('Regular Symbol'!V181="","",'Regular Symbol'!V181)</f>
        <v/>
      </c>
      <c r="W181" s="188" t="str">
        <f>IF('Regular Symbol'!W181="","",'Regular Symbol'!W181)</f>
        <v/>
      </c>
      <c r="X181" s="188" t="str">
        <f>IF('Regular Symbol'!X181="","",'Regular Symbol'!X181)</f>
        <v/>
      </c>
    </row>
    <row r="182" spans="12:24" ht="18">
      <c r="L182" s="164">
        <v>179</v>
      </c>
      <c r="M182" s="268" t="str">
        <f t="shared" si="33"/>
        <v/>
      </c>
      <c r="N182" s="268" t="str">
        <f t="shared" si="34"/>
        <v/>
      </c>
      <c r="O182" s="268" t="str">
        <f t="shared" si="35"/>
        <v/>
      </c>
      <c r="P182" s="268" t="str">
        <f t="shared" si="36"/>
        <v/>
      </c>
      <c r="Q182" s="268" t="str">
        <f t="shared" si="37"/>
        <v/>
      </c>
      <c r="T182" s="188" t="str">
        <f>IF('Regular Symbol'!T182="","",'Regular Symbol'!T182)</f>
        <v/>
      </c>
      <c r="U182" s="188" t="str">
        <f>IF('Regular Symbol'!U182="","",'Regular Symbol'!U182)</f>
        <v/>
      </c>
      <c r="V182" s="188" t="str">
        <f>IF('Regular Symbol'!V182="","",'Regular Symbol'!V182)</f>
        <v/>
      </c>
      <c r="W182" s="188" t="str">
        <f>IF('Regular Symbol'!W182="","",'Regular Symbol'!W182)</f>
        <v/>
      </c>
      <c r="X182" s="188" t="str">
        <f>IF('Regular Symbol'!X182="","",'Regular Symbol'!X182)</f>
        <v/>
      </c>
    </row>
    <row r="183" spans="12:24" ht="18">
      <c r="L183" s="164">
        <v>180</v>
      </c>
      <c r="M183" s="268" t="str">
        <f t="shared" si="33"/>
        <v/>
      </c>
      <c r="N183" s="268" t="str">
        <f t="shared" si="34"/>
        <v/>
      </c>
      <c r="O183" s="268" t="str">
        <f t="shared" si="35"/>
        <v/>
      </c>
      <c r="P183" s="268" t="str">
        <f t="shared" si="36"/>
        <v/>
      </c>
      <c r="Q183" s="268" t="str">
        <f t="shared" si="37"/>
        <v/>
      </c>
      <c r="T183" s="188" t="str">
        <f>IF('Regular Symbol'!T183="","",'Regular Symbol'!T183)</f>
        <v/>
      </c>
      <c r="U183" s="188" t="str">
        <f>IF('Regular Symbol'!U183="","",'Regular Symbol'!U183)</f>
        <v/>
      </c>
      <c r="V183" s="188" t="str">
        <f>IF('Regular Symbol'!V183="","",'Regular Symbol'!V183)</f>
        <v/>
      </c>
      <c r="W183" s="188" t="str">
        <f>IF('Regular Symbol'!W183="","",'Regular Symbol'!W183)</f>
        <v/>
      </c>
      <c r="X183" s="188" t="str">
        <f>IF('Regular Symbol'!X183="","",'Regular Symbol'!X183)</f>
        <v/>
      </c>
    </row>
    <row r="184" spans="12:24" ht="18">
      <c r="L184" s="164">
        <v>181</v>
      </c>
      <c r="M184" s="268" t="str">
        <f t="shared" si="33"/>
        <v/>
      </c>
      <c r="N184" s="268" t="str">
        <f t="shared" si="34"/>
        <v/>
      </c>
      <c r="O184" s="268" t="str">
        <f t="shared" si="35"/>
        <v/>
      </c>
      <c r="P184" s="268" t="str">
        <f t="shared" si="36"/>
        <v/>
      </c>
      <c r="Q184" s="268" t="str">
        <f t="shared" si="37"/>
        <v/>
      </c>
      <c r="T184" s="188" t="str">
        <f>IF('Regular Symbol'!T184="","",'Regular Symbol'!T184)</f>
        <v/>
      </c>
      <c r="U184" s="188" t="str">
        <f>IF('Regular Symbol'!U184="","",'Regular Symbol'!U184)</f>
        <v/>
      </c>
      <c r="V184" s="188" t="str">
        <f>IF('Regular Symbol'!V184="","",'Regular Symbol'!V184)</f>
        <v/>
      </c>
      <c r="W184" s="188" t="str">
        <f>IF('Regular Symbol'!W184="","",'Regular Symbol'!W184)</f>
        <v/>
      </c>
      <c r="X184" s="188" t="str">
        <f>IF('Regular Symbol'!X184="","",'Regular Symbol'!X184)</f>
        <v/>
      </c>
    </row>
    <row r="185" spans="12:24" ht="18">
      <c r="L185" s="164">
        <v>182</v>
      </c>
      <c r="M185" s="268" t="str">
        <f t="shared" si="33"/>
        <v/>
      </c>
      <c r="N185" s="268" t="str">
        <f t="shared" si="34"/>
        <v/>
      </c>
      <c r="O185" s="268" t="str">
        <f t="shared" si="35"/>
        <v/>
      </c>
      <c r="P185" s="268" t="str">
        <f t="shared" si="36"/>
        <v/>
      </c>
      <c r="Q185" s="268" t="str">
        <f t="shared" si="37"/>
        <v/>
      </c>
      <c r="T185" s="188" t="str">
        <f>IF('Regular Symbol'!T185="","",'Regular Symbol'!T185)</f>
        <v/>
      </c>
      <c r="U185" s="188" t="str">
        <f>IF('Regular Symbol'!U185="","",'Regular Symbol'!U185)</f>
        <v/>
      </c>
      <c r="V185" s="188" t="str">
        <f>IF('Regular Symbol'!V185="","",'Regular Symbol'!V185)</f>
        <v/>
      </c>
      <c r="W185" s="188" t="str">
        <f>IF('Regular Symbol'!W185="","",'Regular Symbol'!W185)</f>
        <v/>
      </c>
      <c r="X185" s="188" t="str">
        <f>IF('Regular Symbol'!X185="","",'Regular Symbol'!X185)</f>
        <v/>
      </c>
    </row>
    <row r="186" spans="12:24" ht="18">
      <c r="L186" s="164">
        <v>183</v>
      </c>
      <c r="M186" s="268" t="str">
        <f t="shared" si="33"/>
        <v/>
      </c>
      <c r="N186" s="268" t="str">
        <f t="shared" si="34"/>
        <v/>
      </c>
      <c r="O186" s="268" t="str">
        <f t="shared" si="35"/>
        <v/>
      </c>
      <c r="P186" s="268" t="str">
        <f t="shared" si="36"/>
        <v/>
      </c>
      <c r="Q186" s="268" t="str">
        <f t="shared" si="37"/>
        <v/>
      </c>
      <c r="T186" s="188" t="str">
        <f>IF('Regular Symbol'!T186="","",'Regular Symbol'!T186)</f>
        <v/>
      </c>
      <c r="U186" s="188" t="str">
        <f>IF('Regular Symbol'!U186="","",'Regular Symbol'!U186)</f>
        <v/>
      </c>
      <c r="V186" s="188" t="str">
        <f>IF('Regular Symbol'!V186="","",'Regular Symbol'!V186)</f>
        <v/>
      </c>
      <c r="W186" s="188" t="str">
        <f>IF('Regular Symbol'!W186="","",'Regular Symbol'!W186)</f>
        <v/>
      </c>
      <c r="X186" s="188" t="str">
        <f>IF('Regular Symbol'!X186="","",'Regular Symbol'!X186)</f>
        <v/>
      </c>
    </row>
    <row r="187" spans="12:24" ht="18">
      <c r="L187" s="164">
        <v>184</v>
      </c>
      <c r="M187" s="268" t="str">
        <f t="shared" si="33"/>
        <v/>
      </c>
      <c r="N187" s="268" t="str">
        <f t="shared" si="34"/>
        <v/>
      </c>
      <c r="O187" s="268" t="str">
        <f t="shared" si="35"/>
        <v/>
      </c>
      <c r="P187" s="268" t="str">
        <f t="shared" si="36"/>
        <v/>
      </c>
      <c r="Q187" s="268" t="str">
        <f t="shared" si="37"/>
        <v/>
      </c>
      <c r="T187" s="188" t="str">
        <f>IF('Regular Symbol'!T187="","",'Regular Symbol'!T187)</f>
        <v/>
      </c>
      <c r="U187" s="188" t="str">
        <f>IF('Regular Symbol'!U187="","",'Regular Symbol'!U187)</f>
        <v/>
      </c>
      <c r="V187" s="188" t="str">
        <f>IF('Regular Symbol'!V187="","",'Regular Symbol'!V187)</f>
        <v/>
      </c>
      <c r="W187" s="188" t="str">
        <f>IF('Regular Symbol'!W187="","",'Regular Symbol'!W187)</f>
        <v/>
      </c>
      <c r="X187" s="188" t="str">
        <f>IF('Regular Symbol'!X187="","",'Regular Symbol'!X187)</f>
        <v/>
      </c>
    </row>
    <row r="188" spans="12:24" ht="18">
      <c r="L188" s="164">
        <v>185</v>
      </c>
      <c r="M188" s="268" t="str">
        <f t="shared" si="33"/>
        <v/>
      </c>
      <c r="N188" s="268" t="str">
        <f t="shared" si="34"/>
        <v/>
      </c>
      <c r="O188" s="268" t="str">
        <f t="shared" si="35"/>
        <v/>
      </c>
      <c r="P188" s="268" t="str">
        <f t="shared" si="36"/>
        <v/>
      </c>
      <c r="Q188" s="268" t="str">
        <f t="shared" si="37"/>
        <v/>
      </c>
      <c r="T188" s="188" t="str">
        <f>IF('Regular Symbol'!T188="","",'Regular Symbol'!T188)</f>
        <v/>
      </c>
      <c r="U188" s="188" t="str">
        <f>IF('Regular Symbol'!U188="","",'Regular Symbol'!U188)</f>
        <v/>
      </c>
      <c r="V188" s="188" t="str">
        <f>IF('Regular Symbol'!V188="","",'Regular Symbol'!V188)</f>
        <v/>
      </c>
      <c r="W188" s="188" t="str">
        <f>IF('Regular Symbol'!W188="","",'Regular Symbol'!W188)</f>
        <v/>
      </c>
      <c r="X188" s="188" t="str">
        <f>IF('Regular Symbol'!X188="","",'Regular Symbol'!X188)</f>
        <v/>
      </c>
    </row>
    <row r="189" spans="12:24" ht="18">
      <c r="L189" s="164">
        <v>186</v>
      </c>
      <c r="M189" s="268" t="str">
        <f t="shared" si="33"/>
        <v/>
      </c>
      <c r="N189" s="268" t="str">
        <f t="shared" si="34"/>
        <v/>
      </c>
      <c r="O189" s="268" t="str">
        <f t="shared" si="35"/>
        <v/>
      </c>
      <c r="P189" s="268" t="str">
        <f t="shared" si="36"/>
        <v/>
      </c>
      <c r="Q189" s="268" t="str">
        <f t="shared" si="37"/>
        <v/>
      </c>
      <c r="T189" s="188" t="str">
        <f>IF('Regular Symbol'!T189="","",'Regular Symbol'!T189)</f>
        <v/>
      </c>
      <c r="U189" s="188" t="str">
        <f>IF('Regular Symbol'!U189="","",'Regular Symbol'!U189)</f>
        <v/>
      </c>
      <c r="V189" s="188" t="str">
        <f>IF('Regular Symbol'!V189="","",'Regular Symbol'!V189)</f>
        <v/>
      </c>
      <c r="W189" s="188" t="str">
        <f>IF('Regular Symbol'!W189="","",'Regular Symbol'!W189)</f>
        <v/>
      </c>
      <c r="X189" s="188" t="str">
        <f>IF('Regular Symbol'!X189="","",'Regular Symbol'!X189)</f>
        <v/>
      </c>
    </row>
    <row r="190" spans="12:24" ht="18">
      <c r="L190" s="164">
        <v>187</v>
      </c>
      <c r="M190" s="268" t="str">
        <f t="shared" si="33"/>
        <v/>
      </c>
      <c r="N190" s="268" t="str">
        <f t="shared" si="34"/>
        <v/>
      </c>
      <c r="O190" s="268" t="str">
        <f t="shared" si="35"/>
        <v/>
      </c>
      <c r="P190" s="268" t="str">
        <f t="shared" si="36"/>
        <v/>
      </c>
      <c r="Q190" s="268" t="str">
        <f t="shared" si="37"/>
        <v/>
      </c>
      <c r="T190" s="188" t="str">
        <f>IF('Regular Symbol'!T190="","",'Regular Symbol'!T190)</f>
        <v/>
      </c>
      <c r="U190" s="188" t="str">
        <f>IF('Regular Symbol'!U190="","",'Regular Symbol'!U190)</f>
        <v/>
      </c>
      <c r="V190" s="188" t="str">
        <f>IF('Regular Symbol'!V190="","",'Regular Symbol'!V190)</f>
        <v/>
      </c>
      <c r="W190" s="188" t="str">
        <f>IF('Regular Symbol'!W190="","",'Regular Symbol'!W190)</f>
        <v/>
      </c>
      <c r="X190" s="188" t="str">
        <f>IF('Regular Symbol'!X190="","",'Regular Symbol'!X190)</f>
        <v/>
      </c>
    </row>
    <row r="191" spans="12:24" ht="18">
      <c r="L191" s="164">
        <v>188</v>
      </c>
      <c r="M191" s="268" t="str">
        <f t="shared" si="33"/>
        <v/>
      </c>
      <c r="N191" s="268" t="str">
        <f t="shared" si="34"/>
        <v/>
      </c>
      <c r="O191" s="268" t="str">
        <f t="shared" si="35"/>
        <v/>
      </c>
      <c r="P191" s="268" t="str">
        <f t="shared" si="36"/>
        <v/>
      </c>
      <c r="Q191" s="268" t="str">
        <f t="shared" si="37"/>
        <v/>
      </c>
      <c r="T191" s="188" t="str">
        <f>IF('Regular Symbol'!T191="","",'Regular Symbol'!T191)</f>
        <v/>
      </c>
      <c r="U191" s="188" t="str">
        <f>IF('Regular Symbol'!U191="","",'Regular Symbol'!U191)</f>
        <v/>
      </c>
      <c r="V191" s="188" t="str">
        <f>IF('Regular Symbol'!V191="","",'Regular Symbol'!V191)</f>
        <v/>
      </c>
      <c r="W191" s="188" t="str">
        <f>IF('Regular Symbol'!W191="","",'Regular Symbol'!W191)</f>
        <v/>
      </c>
      <c r="X191" s="188" t="str">
        <f>IF('Regular Symbol'!X191="","",'Regular Symbol'!X191)</f>
        <v/>
      </c>
    </row>
    <row r="192" spans="12:24" ht="18">
      <c r="L192" s="164">
        <v>189</v>
      </c>
      <c r="M192" s="268" t="str">
        <f t="shared" si="33"/>
        <v/>
      </c>
      <c r="N192" s="268" t="str">
        <f t="shared" si="34"/>
        <v/>
      </c>
      <c r="O192" s="268" t="str">
        <f t="shared" si="35"/>
        <v/>
      </c>
      <c r="P192" s="268" t="str">
        <f t="shared" si="36"/>
        <v/>
      </c>
      <c r="Q192" s="268" t="str">
        <f t="shared" si="37"/>
        <v/>
      </c>
      <c r="T192" s="188" t="str">
        <f>IF('Regular Symbol'!T192="","",'Regular Symbol'!T192)</f>
        <v/>
      </c>
      <c r="U192" s="188" t="str">
        <f>IF('Regular Symbol'!U192="","",'Regular Symbol'!U192)</f>
        <v/>
      </c>
      <c r="V192" s="188" t="str">
        <f>IF('Regular Symbol'!V192="","",'Regular Symbol'!V192)</f>
        <v/>
      </c>
      <c r="W192" s="188" t="str">
        <f>IF('Regular Symbol'!W192="","",'Regular Symbol'!W192)</f>
        <v/>
      </c>
      <c r="X192" s="188" t="str">
        <f>IF('Regular Symbol'!X192="","",'Regular Symbol'!X192)</f>
        <v/>
      </c>
    </row>
    <row r="193" spans="12:24" ht="18">
      <c r="L193" s="164">
        <v>190</v>
      </c>
      <c r="M193" s="268" t="str">
        <f t="shared" si="33"/>
        <v/>
      </c>
      <c r="N193" s="268" t="str">
        <f t="shared" si="34"/>
        <v/>
      </c>
      <c r="O193" s="268" t="str">
        <f t="shared" si="35"/>
        <v/>
      </c>
      <c r="P193" s="268" t="str">
        <f t="shared" si="36"/>
        <v/>
      </c>
      <c r="Q193" s="268" t="str">
        <f t="shared" si="37"/>
        <v/>
      </c>
      <c r="T193" s="188" t="str">
        <f>IF('Regular Symbol'!T193="","",'Regular Symbol'!T193)</f>
        <v/>
      </c>
      <c r="U193" s="188" t="str">
        <f>IF('Regular Symbol'!U193="","",'Regular Symbol'!U193)</f>
        <v/>
      </c>
      <c r="V193" s="188" t="str">
        <f>IF('Regular Symbol'!V193="","",'Regular Symbol'!V193)</f>
        <v/>
      </c>
      <c r="W193" s="188" t="str">
        <f>IF('Regular Symbol'!W193="","",'Regular Symbol'!W193)</f>
        <v/>
      </c>
      <c r="X193" s="188" t="str">
        <f>IF('Regular Symbol'!X193="","",'Regular Symbol'!X193)</f>
        <v/>
      </c>
    </row>
    <row r="194" spans="12:24" ht="18">
      <c r="L194" s="164">
        <v>191</v>
      </c>
      <c r="M194" s="268" t="str">
        <f t="shared" si="33"/>
        <v/>
      </c>
      <c r="N194" s="268" t="str">
        <f t="shared" si="34"/>
        <v/>
      </c>
      <c r="O194" s="268" t="str">
        <f t="shared" si="35"/>
        <v/>
      </c>
      <c r="P194" s="268" t="str">
        <f t="shared" si="36"/>
        <v/>
      </c>
      <c r="Q194" s="268" t="str">
        <f t="shared" si="37"/>
        <v/>
      </c>
      <c r="T194" s="188" t="str">
        <f>IF('Regular Symbol'!T194="","",'Regular Symbol'!T194)</f>
        <v/>
      </c>
      <c r="U194" s="188" t="str">
        <f>IF('Regular Symbol'!U194="","",'Regular Symbol'!U194)</f>
        <v/>
      </c>
      <c r="V194" s="188" t="str">
        <f>IF('Regular Symbol'!V194="","",'Regular Symbol'!V194)</f>
        <v/>
      </c>
      <c r="W194" s="188" t="str">
        <f>IF('Regular Symbol'!W194="","",'Regular Symbol'!W194)</f>
        <v/>
      </c>
      <c r="X194" s="188" t="str">
        <f>IF('Regular Symbol'!X194="","",'Regular Symbol'!X194)</f>
        <v/>
      </c>
    </row>
    <row r="195" spans="12:24" ht="18">
      <c r="L195" s="164">
        <v>192</v>
      </c>
      <c r="M195" s="268" t="str">
        <f t="shared" ref="M195:M258" si="38">IF(T195="","",VLOOKUP(T195,$A$3:$B$15,2,FALSE))</f>
        <v/>
      </c>
      <c r="N195" s="268" t="str">
        <f t="shared" ref="N195:N258" si="39">IF(U195="","",VLOOKUP(U195,$A$3:$B$15,2,FALSE))</f>
        <v/>
      </c>
      <c r="O195" s="268" t="str">
        <f t="shared" ref="O195:O258" si="40">IF(V195="","",VLOOKUP(V195,$A$3:$B$15,2,FALSE))</f>
        <v/>
      </c>
      <c r="P195" s="268" t="str">
        <f t="shared" ref="P195:P258" si="41">IF(W195="","",VLOOKUP(W195,$A$3:$B$15,2,FALSE))</f>
        <v/>
      </c>
      <c r="Q195" s="268" t="str">
        <f t="shared" ref="Q195:Q258" si="42">IF(X195="","",VLOOKUP(X195,$A$3:$B$15,2,FALSE))</f>
        <v/>
      </c>
      <c r="T195" s="188" t="str">
        <f>IF('Regular Symbol'!T195="","",'Regular Symbol'!T195)</f>
        <v/>
      </c>
      <c r="U195" s="188" t="str">
        <f>IF('Regular Symbol'!U195="","",'Regular Symbol'!U195)</f>
        <v/>
      </c>
      <c r="V195" s="188" t="str">
        <f>IF('Regular Symbol'!V195="","",'Regular Symbol'!V195)</f>
        <v/>
      </c>
      <c r="W195" s="188" t="str">
        <f>IF('Regular Symbol'!W195="","",'Regular Symbol'!W195)</f>
        <v/>
      </c>
      <c r="X195" s="188" t="str">
        <f>IF('Regular Symbol'!X195="","",'Regular Symbol'!X195)</f>
        <v/>
      </c>
    </row>
    <row r="196" spans="12:24" ht="18">
      <c r="L196" s="164">
        <v>193</v>
      </c>
      <c r="M196" s="268" t="str">
        <f t="shared" si="38"/>
        <v/>
      </c>
      <c r="N196" s="268" t="str">
        <f t="shared" si="39"/>
        <v/>
      </c>
      <c r="O196" s="268" t="str">
        <f t="shared" si="40"/>
        <v/>
      </c>
      <c r="P196" s="268" t="str">
        <f t="shared" si="41"/>
        <v/>
      </c>
      <c r="Q196" s="268" t="str">
        <f t="shared" si="42"/>
        <v/>
      </c>
      <c r="T196" s="188" t="str">
        <f>IF('Regular Symbol'!T196="","",'Regular Symbol'!T196)</f>
        <v/>
      </c>
      <c r="U196" s="188" t="str">
        <f>IF('Regular Symbol'!U196="","",'Regular Symbol'!U196)</f>
        <v/>
      </c>
      <c r="V196" s="188" t="str">
        <f>IF('Regular Symbol'!V196="","",'Regular Symbol'!V196)</f>
        <v/>
      </c>
      <c r="W196" s="188" t="str">
        <f>IF('Regular Symbol'!W196="","",'Regular Symbol'!W196)</f>
        <v/>
      </c>
      <c r="X196" s="188" t="str">
        <f>IF('Regular Symbol'!X196="","",'Regular Symbol'!X196)</f>
        <v/>
      </c>
    </row>
    <row r="197" spans="12:24" ht="18">
      <c r="L197" s="164">
        <v>194</v>
      </c>
      <c r="M197" s="268" t="str">
        <f t="shared" si="38"/>
        <v/>
      </c>
      <c r="N197" s="268" t="str">
        <f t="shared" si="39"/>
        <v/>
      </c>
      <c r="O197" s="268" t="str">
        <f t="shared" si="40"/>
        <v/>
      </c>
      <c r="P197" s="268" t="str">
        <f t="shared" si="41"/>
        <v/>
      </c>
      <c r="Q197" s="268" t="str">
        <f t="shared" si="42"/>
        <v/>
      </c>
      <c r="T197" s="188" t="str">
        <f>IF('Regular Symbol'!T197="","",'Regular Symbol'!T197)</f>
        <v/>
      </c>
      <c r="U197" s="188" t="str">
        <f>IF('Regular Symbol'!U197="","",'Regular Symbol'!U197)</f>
        <v/>
      </c>
      <c r="V197" s="188" t="str">
        <f>IF('Regular Symbol'!V197="","",'Regular Symbol'!V197)</f>
        <v/>
      </c>
      <c r="W197" s="188" t="str">
        <f>IF('Regular Symbol'!W197="","",'Regular Symbol'!W197)</f>
        <v/>
      </c>
      <c r="X197" s="188" t="str">
        <f>IF('Regular Symbol'!X197="","",'Regular Symbol'!X197)</f>
        <v/>
      </c>
    </row>
    <row r="198" spans="12:24" ht="18">
      <c r="L198" s="164">
        <v>195</v>
      </c>
      <c r="M198" s="268" t="str">
        <f t="shared" si="38"/>
        <v/>
      </c>
      <c r="N198" s="268" t="str">
        <f t="shared" si="39"/>
        <v/>
      </c>
      <c r="O198" s="268" t="str">
        <f t="shared" si="40"/>
        <v/>
      </c>
      <c r="P198" s="268" t="str">
        <f t="shared" si="41"/>
        <v/>
      </c>
      <c r="Q198" s="268" t="str">
        <f t="shared" si="42"/>
        <v/>
      </c>
      <c r="T198" s="188" t="str">
        <f>IF('Regular Symbol'!T198="","",'Regular Symbol'!T198)</f>
        <v/>
      </c>
      <c r="U198" s="188" t="str">
        <f>IF('Regular Symbol'!U198="","",'Regular Symbol'!U198)</f>
        <v/>
      </c>
      <c r="V198" s="188" t="str">
        <f>IF('Regular Symbol'!V198="","",'Regular Symbol'!V198)</f>
        <v/>
      </c>
      <c r="W198" s="188" t="str">
        <f>IF('Regular Symbol'!W198="","",'Regular Symbol'!W198)</f>
        <v/>
      </c>
      <c r="X198" s="188" t="str">
        <f>IF('Regular Symbol'!X198="","",'Regular Symbol'!X198)</f>
        <v/>
      </c>
    </row>
    <row r="199" spans="12:24" ht="18">
      <c r="L199" s="164">
        <v>196</v>
      </c>
      <c r="M199" s="268" t="str">
        <f t="shared" si="38"/>
        <v/>
      </c>
      <c r="N199" s="268" t="str">
        <f t="shared" si="39"/>
        <v/>
      </c>
      <c r="O199" s="268" t="str">
        <f t="shared" si="40"/>
        <v/>
      </c>
      <c r="P199" s="268" t="str">
        <f t="shared" si="41"/>
        <v/>
      </c>
      <c r="Q199" s="268" t="str">
        <f t="shared" si="42"/>
        <v/>
      </c>
      <c r="T199" s="188" t="str">
        <f>IF('Regular Symbol'!T199="","",'Regular Symbol'!T199)</f>
        <v/>
      </c>
      <c r="U199" s="188" t="str">
        <f>IF('Regular Symbol'!U199="","",'Regular Symbol'!U199)</f>
        <v/>
      </c>
      <c r="V199" s="188" t="str">
        <f>IF('Regular Symbol'!V199="","",'Regular Symbol'!V199)</f>
        <v/>
      </c>
      <c r="W199" s="188" t="str">
        <f>IF('Regular Symbol'!W199="","",'Regular Symbol'!W199)</f>
        <v/>
      </c>
      <c r="X199" s="188" t="str">
        <f>IF('Regular Symbol'!X199="","",'Regular Symbol'!X199)</f>
        <v/>
      </c>
    </row>
    <row r="200" spans="12:24" ht="18">
      <c r="L200" s="164">
        <v>197</v>
      </c>
      <c r="M200" s="268" t="str">
        <f t="shared" si="38"/>
        <v/>
      </c>
      <c r="N200" s="268" t="str">
        <f t="shared" si="39"/>
        <v/>
      </c>
      <c r="O200" s="268" t="str">
        <f t="shared" si="40"/>
        <v/>
      </c>
      <c r="P200" s="268" t="str">
        <f t="shared" si="41"/>
        <v/>
      </c>
      <c r="Q200" s="268" t="str">
        <f t="shared" si="42"/>
        <v/>
      </c>
      <c r="T200" s="188" t="str">
        <f>IF('Regular Symbol'!T200="","",'Regular Symbol'!T200)</f>
        <v/>
      </c>
      <c r="U200" s="188" t="str">
        <f>IF('Regular Symbol'!U200="","",'Regular Symbol'!U200)</f>
        <v/>
      </c>
      <c r="V200" s="188" t="str">
        <f>IF('Regular Symbol'!V200="","",'Regular Symbol'!V200)</f>
        <v/>
      </c>
      <c r="W200" s="188" t="str">
        <f>IF('Regular Symbol'!W200="","",'Regular Symbol'!W200)</f>
        <v/>
      </c>
      <c r="X200" s="188" t="str">
        <f>IF('Regular Symbol'!X200="","",'Regular Symbol'!X200)</f>
        <v/>
      </c>
    </row>
    <row r="201" spans="12:24" ht="18">
      <c r="L201" s="164">
        <v>198</v>
      </c>
      <c r="M201" s="268" t="str">
        <f t="shared" si="38"/>
        <v/>
      </c>
      <c r="N201" s="268" t="str">
        <f t="shared" si="39"/>
        <v/>
      </c>
      <c r="O201" s="268" t="str">
        <f t="shared" si="40"/>
        <v/>
      </c>
      <c r="P201" s="268" t="str">
        <f t="shared" si="41"/>
        <v/>
      </c>
      <c r="Q201" s="268" t="str">
        <f t="shared" si="42"/>
        <v/>
      </c>
      <c r="T201" s="188" t="str">
        <f>IF('Regular Symbol'!T201="","",'Regular Symbol'!T201)</f>
        <v/>
      </c>
      <c r="U201" s="188" t="str">
        <f>IF('Regular Symbol'!U201="","",'Regular Symbol'!U201)</f>
        <v/>
      </c>
      <c r="V201" s="188" t="str">
        <f>IF('Regular Symbol'!V201="","",'Regular Symbol'!V201)</f>
        <v/>
      </c>
      <c r="W201" s="188" t="str">
        <f>IF('Regular Symbol'!W201="","",'Regular Symbol'!W201)</f>
        <v/>
      </c>
      <c r="X201" s="188" t="str">
        <f>IF('Regular Symbol'!X201="","",'Regular Symbol'!X201)</f>
        <v/>
      </c>
    </row>
    <row r="202" spans="12:24" ht="18">
      <c r="L202" s="164">
        <v>199</v>
      </c>
      <c r="M202" s="268" t="str">
        <f t="shared" si="38"/>
        <v/>
      </c>
      <c r="N202" s="268" t="str">
        <f t="shared" si="39"/>
        <v/>
      </c>
      <c r="O202" s="268" t="str">
        <f t="shared" si="40"/>
        <v/>
      </c>
      <c r="P202" s="268" t="str">
        <f t="shared" si="41"/>
        <v/>
      </c>
      <c r="Q202" s="268" t="str">
        <f t="shared" si="42"/>
        <v/>
      </c>
      <c r="T202" s="188" t="str">
        <f>IF('Regular Symbol'!T202="","",'Regular Symbol'!T202)</f>
        <v/>
      </c>
      <c r="U202" s="188" t="str">
        <f>IF('Regular Symbol'!U202="","",'Regular Symbol'!U202)</f>
        <v/>
      </c>
      <c r="V202" s="188" t="str">
        <f>IF('Regular Symbol'!V202="","",'Regular Symbol'!V202)</f>
        <v/>
      </c>
      <c r="W202" s="188" t="str">
        <f>IF('Regular Symbol'!W202="","",'Regular Symbol'!W202)</f>
        <v/>
      </c>
      <c r="X202" s="188" t="str">
        <f>IF('Regular Symbol'!X202="","",'Regular Symbol'!X202)</f>
        <v/>
      </c>
    </row>
    <row r="203" spans="12:24" ht="18">
      <c r="L203" s="164">
        <v>200</v>
      </c>
      <c r="M203" s="268" t="str">
        <f t="shared" si="38"/>
        <v/>
      </c>
      <c r="N203" s="268" t="str">
        <f t="shared" si="39"/>
        <v/>
      </c>
      <c r="O203" s="268" t="str">
        <f t="shared" si="40"/>
        <v/>
      </c>
      <c r="P203" s="268" t="str">
        <f t="shared" si="41"/>
        <v/>
      </c>
      <c r="Q203" s="268" t="str">
        <f t="shared" si="42"/>
        <v/>
      </c>
      <c r="T203" s="188" t="str">
        <f>IF('Regular Symbol'!T203="","",'Regular Symbol'!T203)</f>
        <v/>
      </c>
      <c r="U203" s="188" t="str">
        <f>IF('Regular Symbol'!U203="","",'Regular Symbol'!U203)</f>
        <v/>
      </c>
      <c r="V203" s="188" t="str">
        <f>IF('Regular Symbol'!V203="","",'Regular Symbol'!V203)</f>
        <v/>
      </c>
      <c r="W203" s="188" t="str">
        <f>IF('Regular Symbol'!W203="","",'Regular Symbol'!W203)</f>
        <v/>
      </c>
      <c r="X203" s="188" t="str">
        <f>IF('Regular Symbol'!X203="","",'Regular Symbol'!X203)</f>
        <v/>
      </c>
    </row>
    <row r="204" spans="12:24" ht="18">
      <c r="L204" s="164">
        <v>201</v>
      </c>
      <c r="M204" s="268" t="str">
        <f t="shared" si="38"/>
        <v/>
      </c>
      <c r="N204" s="268" t="str">
        <f t="shared" si="39"/>
        <v/>
      </c>
      <c r="O204" s="268" t="str">
        <f t="shared" si="40"/>
        <v/>
      </c>
      <c r="P204" s="268" t="str">
        <f t="shared" si="41"/>
        <v/>
      </c>
      <c r="Q204" s="268" t="str">
        <f t="shared" si="42"/>
        <v/>
      </c>
      <c r="T204" s="188" t="str">
        <f>IF('Regular Symbol'!T204="","",'Regular Symbol'!T204)</f>
        <v/>
      </c>
      <c r="U204" s="188" t="str">
        <f>IF('Regular Symbol'!U204="","",'Regular Symbol'!U204)</f>
        <v/>
      </c>
      <c r="V204" s="188" t="str">
        <f>IF('Regular Symbol'!V204="","",'Regular Symbol'!V204)</f>
        <v/>
      </c>
      <c r="W204" s="188" t="str">
        <f>IF('Regular Symbol'!W204="","",'Regular Symbol'!W204)</f>
        <v/>
      </c>
      <c r="X204" s="188" t="str">
        <f>IF('Regular Symbol'!X204="","",'Regular Symbol'!X204)</f>
        <v/>
      </c>
    </row>
    <row r="205" spans="12:24" ht="18">
      <c r="L205" s="164">
        <v>202</v>
      </c>
      <c r="M205" s="268" t="str">
        <f t="shared" si="38"/>
        <v/>
      </c>
      <c r="N205" s="268" t="str">
        <f t="shared" si="39"/>
        <v/>
      </c>
      <c r="O205" s="268" t="str">
        <f t="shared" si="40"/>
        <v/>
      </c>
      <c r="P205" s="268" t="str">
        <f t="shared" si="41"/>
        <v/>
      </c>
      <c r="Q205" s="268" t="str">
        <f t="shared" si="42"/>
        <v/>
      </c>
      <c r="T205" s="188" t="str">
        <f>IF('Regular Symbol'!T205="","",'Regular Symbol'!T205)</f>
        <v/>
      </c>
      <c r="U205" s="188" t="str">
        <f>IF('Regular Symbol'!U205="","",'Regular Symbol'!U205)</f>
        <v/>
      </c>
      <c r="V205" s="188" t="str">
        <f>IF('Regular Symbol'!V205="","",'Regular Symbol'!V205)</f>
        <v/>
      </c>
      <c r="W205" s="188" t="str">
        <f>IF('Regular Symbol'!W205="","",'Regular Symbol'!W205)</f>
        <v/>
      </c>
      <c r="X205" s="188" t="str">
        <f>IF('Regular Symbol'!X205="","",'Regular Symbol'!X205)</f>
        <v/>
      </c>
    </row>
    <row r="206" spans="12:24" ht="18">
      <c r="L206" s="164">
        <v>203</v>
      </c>
      <c r="M206" s="268" t="str">
        <f t="shared" si="38"/>
        <v/>
      </c>
      <c r="N206" s="268" t="str">
        <f t="shared" si="39"/>
        <v/>
      </c>
      <c r="O206" s="268" t="str">
        <f t="shared" si="40"/>
        <v/>
      </c>
      <c r="P206" s="268" t="str">
        <f t="shared" si="41"/>
        <v/>
      </c>
      <c r="Q206" s="268" t="str">
        <f t="shared" si="42"/>
        <v/>
      </c>
      <c r="T206" s="188" t="str">
        <f>IF('Regular Symbol'!T206="","",'Regular Symbol'!T206)</f>
        <v/>
      </c>
      <c r="U206" s="188" t="str">
        <f>IF('Regular Symbol'!U206="","",'Regular Symbol'!U206)</f>
        <v/>
      </c>
      <c r="V206" s="188" t="str">
        <f>IF('Regular Symbol'!V206="","",'Regular Symbol'!V206)</f>
        <v/>
      </c>
      <c r="W206" s="188" t="str">
        <f>IF('Regular Symbol'!W206="","",'Regular Symbol'!W206)</f>
        <v/>
      </c>
      <c r="X206" s="188" t="str">
        <f>IF('Regular Symbol'!X206="","",'Regular Symbol'!X206)</f>
        <v/>
      </c>
    </row>
    <row r="207" spans="12:24" ht="18">
      <c r="L207" s="164">
        <v>204</v>
      </c>
      <c r="M207" s="268" t="str">
        <f t="shared" si="38"/>
        <v/>
      </c>
      <c r="N207" s="268" t="str">
        <f t="shared" si="39"/>
        <v/>
      </c>
      <c r="O207" s="268" t="str">
        <f t="shared" si="40"/>
        <v/>
      </c>
      <c r="P207" s="268" t="str">
        <f t="shared" si="41"/>
        <v/>
      </c>
      <c r="Q207" s="268" t="str">
        <f t="shared" si="42"/>
        <v/>
      </c>
      <c r="T207" s="188" t="str">
        <f>IF('Regular Symbol'!T207="","",'Regular Symbol'!T207)</f>
        <v/>
      </c>
      <c r="U207" s="188" t="str">
        <f>IF('Regular Symbol'!U207="","",'Regular Symbol'!U207)</f>
        <v/>
      </c>
      <c r="V207" s="188" t="str">
        <f>IF('Regular Symbol'!V207="","",'Regular Symbol'!V207)</f>
        <v/>
      </c>
      <c r="W207" s="188" t="str">
        <f>IF('Regular Symbol'!W207="","",'Regular Symbol'!W207)</f>
        <v/>
      </c>
      <c r="X207" s="188" t="str">
        <f>IF('Regular Symbol'!X207="","",'Regular Symbol'!X207)</f>
        <v/>
      </c>
    </row>
    <row r="208" spans="12:24" ht="18">
      <c r="L208" s="164">
        <v>205</v>
      </c>
      <c r="M208" s="268" t="str">
        <f t="shared" si="38"/>
        <v/>
      </c>
      <c r="N208" s="268" t="str">
        <f t="shared" si="39"/>
        <v/>
      </c>
      <c r="O208" s="268" t="str">
        <f t="shared" si="40"/>
        <v/>
      </c>
      <c r="P208" s="268" t="str">
        <f t="shared" si="41"/>
        <v/>
      </c>
      <c r="Q208" s="268" t="str">
        <f t="shared" si="42"/>
        <v/>
      </c>
      <c r="T208" s="188" t="str">
        <f>IF('Regular Symbol'!T208="","",'Regular Symbol'!T208)</f>
        <v/>
      </c>
      <c r="U208" s="188" t="str">
        <f>IF('Regular Symbol'!U208="","",'Regular Symbol'!U208)</f>
        <v/>
      </c>
      <c r="V208" s="188" t="str">
        <f>IF('Regular Symbol'!V208="","",'Regular Symbol'!V208)</f>
        <v/>
      </c>
      <c r="W208" s="188" t="str">
        <f>IF('Regular Symbol'!W208="","",'Regular Symbol'!W208)</f>
        <v/>
      </c>
      <c r="X208" s="188" t="str">
        <f>IF('Regular Symbol'!X208="","",'Regular Symbol'!X208)</f>
        <v/>
      </c>
    </row>
    <row r="209" spans="12:24" ht="18">
      <c r="L209" s="164">
        <v>206</v>
      </c>
      <c r="M209" s="268" t="str">
        <f t="shared" si="38"/>
        <v/>
      </c>
      <c r="N209" s="268" t="str">
        <f t="shared" si="39"/>
        <v/>
      </c>
      <c r="O209" s="268" t="str">
        <f t="shared" si="40"/>
        <v/>
      </c>
      <c r="P209" s="268" t="str">
        <f t="shared" si="41"/>
        <v/>
      </c>
      <c r="Q209" s="268" t="str">
        <f t="shared" si="42"/>
        <v/>
      </c>
      <c r="T209" s="188" t="str">
        <f>IF('Regular Symbol'!T209="","",'Regular Symbol'!T209)</f>
        <v/>
      </c>
      <c r="U209" s="188" t="str">
        <f>IF('Regular Symbol'!U209="","",'Regular Symbol'!U209)</f>
        <v/>
      </c>
      <c r="V209" s="188" t="str">
        <f>IF('Regular Symbol'!V209="","",'Regular Symbol'!V209)</f>
        <v/>
      </c>
      <c r="W209" s="188" t="str">
        <f>IF('Regular Symbol'!W209="","",'Regular Symbol'!W209)</f>
        <v/>
      </c>
      <c r="X209" s="188" t="str">
        <f>IF('Regular Symbol'!X209="","",'Regular Symbol'!X209)</f>
        <v/>
      </c>
    </row>
    <row r="210" spans="12:24" ht="18">
      <c r="L210" s="164">
        <v>207</v>
      </c>
      <c r="M210" s="268" t="str">
        <f t="shared" si="38"/>
        <v/>
      </c>
      <c r="N210" s="268" t="str">
        <f t="shared" si="39"/>
        <v/>
      </c>
      <c r="O210" s="268" t="str">
        <f t="shared" si="40"/>
        <v/>
      </c>
      <c r="P210" s="268" t="str">
        <f t="shared" si="41"/>
        <v/>
      </c>
      <c r="Q210" s="268" t="str">
        <f t="shared" si="42"/>
        <v/>
      </c>
      <c r="T210" s="188" t="str">
        <f>IF('Regular Symbol'!T210="","",'Regular Symbol'!T210)</f>
        <v/>
      </c>
      <c r="U210" s="188" t="str">
        <f>IF('Regular Symbol'!U210="","",'Regular Symbol'!U210)</f>
        <v/>
      </c>
      <c r="V210" s="188" t="str">
        <f>IF('Regular Symbol'!V210="","",'Regular Symbol'!V210)</f>
        <v/>
      </c>
      <c r="W210" s="188" t="str">
        <f>IF('Regular Symbol'!W210="","",'Regular Symbol'!W210)</f>
        <v/>
      </c>
      <c r="X210" s="188" t="str">
        <f>IF('Regular Symbol'!X210="","",'Regular Symbol'!X210)</f>
        <v/>
      </c>
    </row>
    <row r="211" spans="12:24" ht="18">
      <c r="L211" s="164">
        <v>208</v>
      </c>
      <c r="M211" s="268" t="str">
        <f t="shared" si="38"/>
        <v/>
      </c>
      <c r="N211" s="268" t="str">
        <f t="shared" si="39"/>
        <v/>
      </c>
      <c r="O211" s="268" t="str">
        <f t="shared" si="40"/>
        <v/>
      </c>
      <c r="P211" s="268" t="str">
        <f t="shared" si="41"/>
        <v/>
      </c>
      <c r="Q211" s="268" t="str">
        <f t="shared" si="42"/>
        <v/>
      </c>
      <c r="T211" s="188" t="str">
        <f>IF('Regular Symbol'!T211="","",'Regular Symbol'!T211)</f>
        <v/>
      </c>
      <c r="U211" s="188" t="str">
        <f>IF('Regular Symbol'!U211="","",'Regular Symbol'!U211)</f>
        <v/>
      </c>
      <c r="V211" s="188" t="str">
        <f>IF('Regular Symbol'!V211="","",'Regular Symbol'!V211)</f>
        <v/>
      </c>
      <c r="W211" s="188" t="str">
        <f>IF('Regular Symbol'!W211="","",'Regular Symbol'!W211)</f>
        <v/>
      </c>
      <c r="X211" s="188" t="str">
        <f>IF('Regular Symbol'!X211="","",'Regular Symbol'!X211)</f>
        <v/>
      </c>
    </row>
    <row r="212" spans="12:24" ht="18">
      <c r="L212" s="164">
        <v>209</v>
      </c>
      <c r="M212" s="268" t="str">
        <f t="shared" si="38"/>
        <v/>
      </c>
      <c r="N212" s="268" t="str">
        <f t="shared" si="39"/>
        <v/>
      </c>
      <c r="O212" s="268" t="str">
        <f t="shared" si="40"/>
        <v/>
      </c>
      <c r="P212" s="268" t="str">
        <f t="shared" si="41"/>
        <v/>
      </c>
      <c r="Q212" s="268" t="str">
        <f t="shared" si="42"/>
        <v/>
      </c>
      <c r="T212" s="188" t="str">
        <f>IF('Regular Symbol'!T212="","",'Regular Symbol'!T212)</f>
        <v/>
      </c>
      <c r="U212" s="188" t="str">
        <f>IF('Regular Symbol'!U212="","",'Regular Symbol'!U212)</f>
        <v/>
      </c>
      <c r="V212" s="188" t="str">
        <f>IF('Regular Symbol'!V212="","",'Regular Symbol'!V212)</f>
        <v/>
      </c>
      <c r="W212" s="188" t="str">
        <f>IF('Regular Symbol'!W212="","",'Regular Symbol'!W212)</f>
        <v/>
      </c>
      <c r="X212" s="188" t="str">
        <f>IF('Regular Symbol'!X212="","",'Regular Symbol'!X212)</f>
        <v/>
      </c>
    </row>
    <row r="213" spans="12:24" ht="18">
      <c r="L213" s="164">
        <v>210</v>
      </c>
      <c r="M213" s="268" t="str">
        <f t="shared" si="38"/>
        <v/>
      </c>
      <c r="N213" s="268" t="str">
        <f t="shared" si="39"/>
        <v/>
      </c>
      <c r="O213" s="268" t="str">
        <f t="shared" si="40"/>
        <v/>
      </c>
      <c r="P213" s="268" t="str">
        <f t="shared" si="41"/>
        <v/>
      </c>
      <c r="Q213" s="268" t="str">
        <f t="shared" si="42"/>
        <v/>
      </c>
      <c r="T213" s="188" t="str">
        <f>IF('Regular Symbol'!T213="","",'Regular Symbol'!T213)</f>
        <v/>
      </c>
      <c r="U213" s="188" t="str">
        <f>IF('Regular Symbol'!U213="","",'Regular Symbol'!U213)</f>
        <v/>
      </c>
      <c r="V213" s="188" t="str">
        <f>IF('Regular Symbol'!V213="","",'Regular Symbol'!V213)</f>
        <v/>
      </c>
      <c r="W213" s="188" t="str">
        <f>IF('Regular Symbol'!W213="","",'Regular Symbol'!W213)</f>
        <v/>
      </c>
      <c r="X213" s="188" t="str">
        <f>IF('Regular Symbol'!X213="","",'Regular Symbol'!X213)</f>
        <v/>
      </c>
    </row>
    <row r="214" spans="12:24" ht="18">
      <c r="L214" s="164">
        <v>211</v>
      </c>
      <c r="M214" s="268" t="str">
        <f t="shared" si="38"/>
        <v/>
      </c>
      <c r="N214" s="268" t="str">
        <f t="shared" si="39"/>
        <v/>
      </c>
      <c r="O214" s="268" t="str">
        <f t="shared" si="40"/>
        <v/>
      </c>
      <c r="P214" s="268" t="str">
        <f t="shared" si="41"/>
        <v/>
      </c>
      <c r="Q214" s="268" t="str">
        <f t="shared" si="42"/>
        <v/>
      </c>
      <c r="T214" s="188" t="str">
        <f>IF('Regular Symbol'!T214="","",'Regular Symbol'!T214)</f>
        <v/>
      </c>
      <c r="U214" s="188" t="str">
        <f>IF('Regular Symbol'!U214="","",'Regular Symbol'!U214)</f>
        <v/>
      </c>
      <c r="V214" s="188" t="str">
        <f>IF('Regular Symbol'!V214="","",'Regular Symbol'!V214)</f>
        <v/>
      </c>
      <c r="W214" s="188" t="str">
        <f>IF('Regular Symbol'!W214="","",'Regular Symbol'!W214)</f>
        <v/>
      </c>
      <c r="X214" s="188" t="str">
        <f>IF('Regular Symbol'!X214="","",'Regular Symbol'!X214)</f>
        <v/>
      </c>
    </row>
    <row r="215" spans="12:24" ht="18">
      <c r="L215" s="164">
        <v>212</v>
      </c>
      <c r="M215" s="268" t="str">
        <f t="shared" si="38"/>
        <v/>
      </c>
      <c r="N215" s="268" t="str">
        <f t="shared" si="39"/>
        <v/>
      </c>
      <c r="O215" s="268" t="str">
        <f t="shared" si="40"/>
        <v/>
      </c>
      <c r="P215" s="268" t="str">
        <f t="shared" si="41"/>
        <v/>
      </c>
      <c r="Q215" s="268" t="str">
        <f t="shared" si="42"/>
        <v/>
      </c>
      <c r="T215" s="188" t="str">
        <f>IF('Regular Symbol'!T215="","",'Regular Symbol'!T215)</f>
        <v/>
      </c>
      <c r="U215" s="188" t="str">
        <f>IF('Regular Symbol'!U215="","",'Regular Symbol'!U215)</f>
        <v/>
      </c>
      <c r="V215" s="188" t="str">
        <f>IF('Regular Symbol'!V215="","",'Regular Symbol'!V215)</f>
        <v/>
      </c>
      <c r="W215" s="188" t="str">
        <f>IF('Regular Symbol'!W215="","",'Regular Symbol'!W215)</f>
        <v/>
      </c>
      <c r="X215" s="188" t="str">
        <f>IF('Regular Symbol'!X215="","",'Regular Symbol'!X215)</f>
        <v/>
      </c>
    </row>
    <row r="216" spans="12:24" ht="18">
      <c r="L216" s="164">
        <v>213</v>
      </c>
      <c r="M216" s="268" t="str">
        <f t="shared" si="38"/>
        <v/>
      </c>
      <c r="N216" s="268" t="str">
        <f t="shared" si="39"/>
        <v/>
      </c>
      <c r="O216" s="268" t="str">
        <f t="shared" si="40"/>
        <v/>
      </c>
      <c r="P216" s="268" t="str">
        <f t="shared" si="41"/>
        <v/>
      </c>
      <c r="Q216" s="268" t="str">
        <f t="shared" si="42"/>
        <v/>
      </c>
      <c r="T216" s="188" t="str">
        <f>IF('Regular Symbol'!T216="","",'Regular Symbol'!T216)</f>
        <v/>
      </c>
      <c r="U216" s="188" t="str">
        <f>IF('Regular Symbol'!U216="","",'Regular Symbol'!U216)</f>
        <v/>
      </c>
      <c r="V216" s="188" t="str">
        <f>IF('Regular Symbol'!V216="","",'Regular Symbol'!V216)</f>
        <v/>
      </c>
      <c r="W216" s="188" t="str">
        <f>IF('Regular Symbol'!W216="","",'Regular Symbol'!W216)</f>
        <v/>
      </c>
      <c r="X216" s="188" t="str">
        <f>IF('Regular Symbol'!X216="","",'Regular Symbol'!X216)</f>
        <v/>
      </c>
    </row>
    <row r="217" spans="12:24" ht="18">
      <c r="L217" s="164">
        <v>214</v>
      </c>
      <c r="M217" s="268" t="str">
        <f t="shared" si="38"/>
        <v/>
      </c>
      <c r="N217" s="268" t="str">
        <f t="shared" si="39"/>
        <v/>
      </c>
      <c r="O217" s="268" t="str">
        <f t="shared" si="40"/>
        <v/>
      </c>
      <c r="P217" s="268" t="str">
        <f t="shared" si="41"/>
        <v/>
      </c>
      <c r="Q217" s="268" t="str">
        <f t="shared" si="42"/>
        <v/>
      </c>
      <c r="T217" s="188" t="str">
        <f>IF('Regular Symbol'!T217="","",'Regular Symbol'!T217)</f>
        <v/>
      </c>
      <c r="U217" s="188" t="str">
        <f>IF('Regular Symbol'!U217="","",'Regular Symbol'!U217)</f>
        <v/>
      </c>
      <c r="V217" s="188" t="str">
        <f>IF('Regular Symbol'!V217="","",'Regular Symbol'!V217)</f>
        <v/>
      </c>
      <c r="W217" s="188" t="str">
        <f>IF('Regular Symbol'!W217="","",'Regular Symbol'!W217)</f>
        <v/>
      </c>
      <c r="X217" s="188" t="str">
        <f>IF('Regular Symbol'!X217="","",'Regular Symbol'!X217)</f>
        <v/>
      </c>
    </row>
    <row r="218" spans="12:24" ht="18">
      <c r="L218" s="164">
        <v>215</v>
      </c>
      <c r="M218" s="268" t="str">
        <f t="shared" si="38"/>
        <v/>
      </c>
      <c r="N218" s="268" t="str">
        <f t="shared" si="39"/>
        <v/>
      </c>
      <c r="O218" s="268" t="str">
        <f t="shared" si="40"/>
        <v/>
      </c>
      <c r="P218" s="268" t="str">
        <f t="shared" si="41"/>
        <v/>
      </c>
      <c r="Q218" s="268" t="str">
        <f t="shared" si="42"/>
        <v/>
      </c>
      <c r="T218" s="188" t="str">
        <f>IF('Regular Symbol'!T218="","",'Regular Symbol'!T218)</f>
        <v/>
      </c>
      <c r="U218" s="188" t="str">
        <f>IF('Regular Symbol'!U218="","",'Regular Symbol'!U218)</f>
        <v/>
      </c>
      <c r="V218" s="188" t="str">
        <f>IF('Regular Symbol'!V218="","",'Regular Symbol'!V218)</f>
        <v/>
      </c>
      <c r="W218" s="188" t="str">
        <f>IF('Regular Symbol'!W218="","",'Regular Symbol'!W218)</f>
        <v/>
      </c>
      <c r="X218" s="188" t="str">
        <f>IF('Regular Symbol'!X218="","",'Regular Symbol'!X218)</f>
        <v/>
      </c>
    </row>
    <row r="219" spans="12:24" ht="18">
      <c r="L219" s="164">
        <v>216</v>
      </c>
      <c r="M219" s="268" t="str">
        <f t="shared" si="38"/>
        <v/>
      </c>
      <c r="N219" s="268" t="str">
        <f t="shared" si="39"/>
        <v/>
      </c>
      <c r="O219" s="268" t="str">
        <f t="shared" si="40"/>
        <v/>
      </c>
      <c r="P219" s="268" t="str">
        <f t="shared" si="41"/>
        <v/>
      </c>
      <c r="Q219" s="268" t="str">
        <f t="shared" si="42"/>
        <v/>
      </c>
      <c r="T219" s="188" t="str">
        <f>IF('Regular Symbol'!T219="","",'Regular Symbol'!T219)</f>
        <v/>
      </c>
      <c r="U219" s="188" t="str">
        <f>IF('Regular Symbol'!U219="","",'Regular Symbol'!U219)</f>
        <v/>
      </c>
      <c r="V219" s="188" t="str">
        <f>IF('Regular Symbol'!V219="","",'Regular Symbol'!V219)</f>
        <v/>
      </c>
      <c r="W219" s="188" t="str">
        <f>IF('Regular Symbol'!W219="","",'Regular Symbol'!W219)</f>
        <v/>
      </c>
      <c r="X219" s="188" t="str">
        <f>IF('Regular Symbol'!X219="","",'Regular Symbol'!X219)</f>
        <v/>
      </c>
    </row>
    <row r="220" spans="12:24" ht="18">
      <c r="L220" s="164">
        <v>217</v>
      </c>
      <c r="M220" s="268" t="str">
        <f t="shared" si="38"/>
        <v/>
      </c>
      <c r="N220" s="268" t="str">
        <f t="shared" si="39"/>
        <v/>
      </c>
      <c r="O220" s="268" t="str">
        <f t="shared" si="40"/>
        <v/>
      </c>
      <c r="P220" s="268" t="str">
        <f t="shared" si="41"/>
        <v/>
      </c>
      <c r="Q220" s="268" t="str">
        <f t="shared" si="42"/>
        <v/>
      </c>
      <c r="T220" s="188" t="str">
        <f>IF('Regular Symbol'!T220="","",'Regular Symbol'!T220)</f>
        <v/>
      </c>
      <c r="U220" s="188" t="str">
        <f>IF('Regular Symbol'!U220="","",'Regular Symbol'!U220)</f>
        <v/>
      </c>
      <c r="V220" s="188" t="str">
        <f>IF('Regular Symbol'!V220="","",'Regular Symbol'!V220)</f>
        <v/>
      </c>
      <c r="W220" s="188" t="str">
        <f>IF('Regular Symbol'!W220="","",'Regular Symbol'!W220)</f>
        <v/>
      </c>
      <c r="X220" s="188" t="str">
        <f>IF('Regular Symbol'!X220="","",'Regular Symbol'!X220)</f>
        <v/>
      </c>
    </row>
    <row r="221" spans="12:24" ht="18">
      <c r="L221" s="164">
        <v>218</v>
      </c>
      <c r="M221" s="268" t="str">
        <f t="shared" si="38"/>
        <v/>
      </c>
      <c r="N221" s="268" t="str">
        <f t="shared" si="39"/>
        <v/>
      </c>
      <c r="O221" s="268" t="str">
        <f t="shared" si="40"/>
        <v/>
      </c>
      <c r="P221" s="268" t="str">
        <f t="shared" si="41"/>
        <v/>
      </c>
      <c r="Q221" s="268" t="str">
        <f t="shared" si="42"/>
        <v/>
      </c>
      <c r="T221" s="188" t="str">
        <f>IF('Regular Symbol'!T221="","",'Regular Symbol'!T221)</f>
        <v/>
      </c>
      <c r="U221" s="188" t="str">
        <f>IF('Regular Symbol'!U221="","",'Regular Symbol'!U221)</f>
        <v/>
      </c>
      <c r="V221" s="188" t="str">
        <f>IF('Regular Symbol'!V221="","",'Regular Symbol'!V221)</f>
        <v/>
      </c>
      <c r="W221" s="188" t="str">
        <f>IF('Regular Symbol'!W221="","",'Regular Symbol'!W221)</f>
        <v/>
      </c>
      <c r="X221" s="188" t="str">
        <f>IF('Regular Symbol'!X221="","",'Regular Symbol'!X221)</f>
        <v/>
      </c>
    </row>
    <row r="222" spans="12:24" ht="18">
      <c r="L222" s="164">
        <v>219</v>
      </c>
      <c r="M222" s="268" t="str">
        <f t="shared" si="38"/>
        <v/>
      </c>
      <c r="N222" s="268" t="str">
        <f t="shared" si="39"/>
        <v/>
      </c>
      <c r="O222" s="268" t="str">
        <f t="shared" si="40"/>
        <v/>
      </c>
      <c r="P222" s="268" t="str">
        <f t="shared" si="41"/>
        <v/>
      </c>
      <c r="Q222" s="268" t="str">
        <f t="shared" si="42"/>
        <v/>
      </c>
      <c r="T222" s="188" t="str">
        <f>IF('Regular Symbol'!T222="","",'Regular Symbol'!T222)</f>
        <v/>
      </c>
      <c r="U222" s="188" t="str">
        <f>IF('Regular Symbol'!U222="","",'Regular Symbol'!U222)</f>
        <v/>
      </c>
      <c r="V222" s="188" t="str">
        <f>IF('Regular Symbol'!V222="","",'Regular Symbol'!V222)</f>
        <v/>
      </c>
      <c r="W222" s="188" t="str">
        <f>IF('Regular Symbol'!W222="","",'Regular Symbol'!W222)</f>
        <v/>
      </c>
      <c r="X222" s="188" t="str">
        <f>IF('Regular Symbol'!X222="","",'Regular Symbol'!X222)</f>
        <v/>
      </c>
    </row>
    <row r="223" spans="12:24" ht="18">
      <c r="L223" s="164">
        <v>220</v>
      </c>
      <c r="M223" s="268" t="str">
        <f t="shared" si="38"/>
        <v/>
      </c>
      <c r="N223" s="268" t="str">
        <f t="shared" si="39"/>
        <v/>
      </c>
      <c r="O223" s="268" t="str">
        <f t="shared" si="40"/>
        <v/>
      </c>
      <c r="P223" s="268" t="str">
        <f t="shared" si="41"/>
        <v/>
      </c>
      <c r="Q223" s="268" t="str">
        <f t="shared" si="42"/>
        <v/>
      </c>
      <c r="T223" s="188" t="str">
        <f>IF('Regular Symbol'!T223="","",'Regular Symbol'!T223)</f>
        <v/>
      </c>
      <c r="U223" s="188" t="str">
        <f>IF('Regular Symbol'!U223="","",'Regular Symbol'!U223)</f>
        <v/>
      </c>
      <c r="V223" s="188" t="str">
        <f>IF('Regular Symbol'!V223="","",'Regular Symbol'!V223)</f>
        <v/>
      </c>
      <c r="W223" s="188" t="str">
        <f>IF('Regular Symbol'!W223="","",'Regular Symbol'!W223)</f>
        <v/>
      </c>
      <c r="X223" s="188" t="str">
        <f>IF('Regular Symbol'!X223="","",'Regular Symbol'!X223)</f>
        <v/>
      </c>
    </row>
    <row r="224" spans="12:24" ht="18">
      <c r="L224" s="164">
        <v>221</v>
      </c>
      <c r="M224" s="268" t="str">
        <f t="shared" si="38"/>
        <v/>
      </c>
      <c r="N224" s="268" t="str">
        <f t="shared" si="39"/>
        <v/>
      </c>
      <c r="O224" s="268" t="str">
        <f t="shared" si="40"/>
        <v/>
      </c>
      <c r="P224" s="268" t="str">
        <f t="shared" si="41"/>
        <v/>
      </c>
      <c r="Q224" s="268" t="str">
        <f t="shared" si="42"/>
        <v/>
      </c>
      <c r="T224" s="188" t="str">
        <f>IF('Regular Symbol'!T224="","",'Regular Symbol'!T224)</f>
        <v/>
      </c>
      <c r="U224" s="188" t="str">
        <f>IF('Regular Symbol'!U224="","",'Regular Symbol'!U224)</f>
        <v/>
      </c>
      <c r="V224" s="188" t="str">
        <f>IF('Regular Symbol'!V224="","",'Regular Symbol'!V224)</f>
        <v/>
      </c>
      <c r="W224" s="188" t="str">
        <f>IF('Regular Symbol'!W224="","",'Regular Symbol'!W224)</f>
        <v/>
      </c>
      <c r="X224" s="188" t="str">
        <f>IF('Regular Symbol'!X224="","",'Regular Symbol'!X224)</f>
        <v/>
      </c>
    </row>
    <row r="225" spans="12:24" ht="18">
      <c r="L225" s="164">
        <v>222</v>
      </c>
      <c r="M225" s="268" t="str">
        <f t="shared" si="38"/>
        <v/>
      </c>
      <c r="N225" s="268" t="str">
        <f t="shared" si="39"/>
        <v/>
      </c>
      <c r="O225" s="268" t="str">
        <f t="shared" si="40"/>
        <v/>
      </c>
      <c r="P225" s="268" t="str">
        <f t="shared" si="41"/>
        <v/>
      </c>
      <c r="Q225" s="268" t="str">
        <f t="shared" si="42"/>
        <v/>
      </c>
      <c r="T225" s="188" t="str">
        <f>IF('Regular Symbol'!T225="","",'Regular Symbol'!T225)</f>
        <v/>
      </c>
      <c r="U225" s="188" t="str">
        <f>IF('Regular Symbol'!U225="","",'Regular Symbol'!U225)</f>
        <v/>
      </c>
      <c r="V225" s="188" t="str">
        <f>IF('Regular Symbol'!V225="","",'Regular Symbol'!V225)</f>
        <v/>
      </c>
      <c r="W225" s="188" t="str">
        <f>IF('Regular Symbol'!W225="","",'Regular Symbol'!W225)</f>
        <v/>
      </c>
      <c r="X225" s="188" t="str">
        <f>IF('Regular Symbol'!X225="","",'Regular Symbol'!X225)</f>
        <v/>
      </c>
    </row>
    <row r="226" spans="12:24" ht="18">
      <c r="L226" s="164">
        <v>223</v>
      </c>
      <c r="M226" s="268" t="str">
        <f t="shared" si="38"/>
        <v/>
      </c>
      <c r="N226" s="268" t="str">
        <f t="shared" si="39"/>
        <v/>
      </c>
      <c r="O226" s="268" t="str">
        <f t="shared" si="40"/>
        <v/>
      </c>
      <c r="P226" s="268" t="str">
        <f t="shared" si="41"/>
        <v/>
      </c>
      <c r="Q226" s="268" t="str">
        <f t="shared" si="42"/>
        <v/>
      </c>
      <c r="T226" s="188" t="str">
        <f>IF('Regular Symbol'!T226="","",'Regular Symbol'!T226)</f>
        <v/>
      </c>
      <c r="U226" s="188" t="str">
        <f>IF('Regular Symbol'!U226="","",'Regular Symbol'!U226)</f>
        <v/>
      </c>
      <c r="V226" s="188" t="str">
        <f>IF('Regular Symbol'!V226="","",'Regular Symbol'!V226)</f>
        <v/>
      </c>
      <c r="W226" s="188" t="str">
        <f>IF('Regular Symbol'!W226="","",'Regular Symbol'!W226)</f>
        <v/>
      </c>
      <c r="X226" s="188" t="str">
        <f>IF('Regular Symbol'!X226="","",'Regular Symbol'!X226)</f>
        <v/>
      </c>
    </row>
    <row r="227" spans="12:24" ht="18">
      <c r="L227" s="164">
        <v>224</v>
      </c>
      <c r="M227" s="268" t="str">
        <f t="shared" si="38"/>
        <v/>
      </c>
      <c r="N227" s="268" t="str">
        <f t="shared" si="39"/>
        <v/>
      </c>
      <c r="O227" s="268" t="str">
        <f t="shared" si="40"/>
        <v/>
      </c>
      <c r="P227" s="268" t="str">
        <f t="shared" si="41"/>
        <v/>
      </c>
      <c r="Q227" s="268" t="str">
        <f t="shared" si="42"/>
        <v/>
      </c>
      <c r="T227" s="188" t="str">
        <f>IF('Regular Symbol'!T227="","",'Regular Symbol'!T227)</f>
        <v/>
      </c>
      <c r="U227" s="188" t="str">
        <f>IF('Regular Symbol'!U227="","",'Regular Symbol'!U227)</f>
        <v/>
      </c>
      <c r="V227" s="188" t="str">
        <f>IF('Regular Symbol'!V227="","",'Regular Symbol'!V227)</f>
        <v/>
      </c>
      <c r="W227" s="188" t="str">
        <f>IF('Regular Symbol'!W227="","",'Regular Symbol'!W227)</f>
        <v/>
      </c>
      <c r="X227" s="188" t="str">
        <f>IF('Regular Symbol'!X227="","",'Regular Symbol'!X227)</f>
        <v/>
      </c>
    </row>
    <row r="228" spans="12:24" ht="18">
      <c r="L228" s="164">
        <v>225</v>
      </c>
      <c r="M228" s="268" t="str">
        <f t="shared" si="38"/>
        <v/>
      </c>
      <c r="N228" s="268" t="str">
        <f t="shared" si="39"/>
        <v/>
      </c>
      <c r="O228" s="268" t="str">
        <f t="shared" si="40"/>
        <v/>
      </c>
      <c r="P228" s="268" t="str">
        <f t="shared" si="41"/>
        <v/>
      </c>
      <c r="Q228" s="268" t="str">
        <f t="shared" si="42"/>
        <v/>
      </c>
      <c r="T228" s="188" t="str">
        <f>IF('Regular Symbol'!T228="","",'Regular Symbol'!T228)</f>
        <v/>
      </c>
      <c r="U228" s="188" t="str">
        <f>IF('Regular Symbol'!U228="","",'Regular Symbol'!U228)</f>
        <v/>
      </c>
      <c r="V228" s="188" t="str">
        <f>IF('Regular Symbol'!V228="","",'Regular Symbol'!V228)</f>
        <v/>
      </c>
      <c r="W228" s="188" t="str">
        <f>IF('Regular Symbol'!W228="","",'Regular Symbol'!W228)</f>
        <v/>
      </c>
      <c r="X228" s="188" t="str">
        <f>IF('Regular Symbol'!X228="","",'Regular Symbol'!X228)</f>
        <v/>
      </c>
    </row>
    <row r="229" spans="12:24" ht="18">
      <c r="L229" s="164">
        <v>226</v>
      </c>
      <c r="M229" s="268" t="str">
        <f t="shared" si="38"/>
        <v/>
      </c>
      <c r="N229" s="268" t="str">
        <f t="shared" si="39"/>
        <v/>
      </c>
      <c r="O229" s="268" t="str">
        <f t="shared" si="40"/>
        <v/>
      </c>
      <c r="P229" s="268" t="str">
        <f t="shared" si="41"/>
        <v/>
      </c>
      <c r="Q229" s="268" t="str">
        <f t="shared" si="42"/>
        <v/>
      </c>
      <c r="T229" s="188" t="str">
        <f>IF('Regular Symbol'!T229="","",'Regular Symbol'!T229)</f>
        <v/>
      </c>
      <c r="U229" s="188" t="str">
        <f>IF('Regular Symbol'!U229="","",'Regular Symbol'!U229)</f>
        <v/>
      </c>
      <c r="V229" s="188" t="str">
        <f>IF('Regular Symbol'!V229="","",'Regular Symbol'!V229)</f>
        <v/>
      </c>
      <c r="W229" s="188" t="str">
        <f>IF('Regular Symbol'!W229="","",'Regular Symbol'!W229)</f>
        <v/>
      </c>
      <c r="X229" s="188" t="str">
        <f>IF('Regular Symbol'!X229="","",'Regular Symbol'!X229)</f>
        <v/>
      </c>
    </row>
    <row r="230" spans="12:24" ht="18">
      <c r="L230" s="164">
        <v>227</v>
      </c>
      <c r="M230" s="268" t="str">
        <f t="shared" si="38"/>
        <v/>
      </c>
      <c r="N230" s="268" t="str">
        <f t="shared" si="39"/>
        <v/>
      </c>
      <c r="O230" s="268" t="str">
        <f t="shared" si="40"/>
        <v/>
      </c>
      <c r="P230" s="268" t="str">
        <f t="shared" si="41"/>
        <v/>
      </c>
      <c r="Q230" s="268" t="str">
        <f t="shared" si="42"/>
        <v/>
      </c>
      <c r="T230" s="188" t="str">
        <f>IF('Regular Symbol'!T230="","",'Regular Symbol'!T230)</f>
        <v/>
      </c>
      <c r="U230" s="188" t="str">
        <f>IF('Regular Symbol'!U230="","",'Regular Symbol'!U230)</f>
        <v/>
      </c>
      <c r="V230" s="188" t="str">
        <f>IF('Regular Symbol'!V230="","",'Regular Symbol'!V230)</f>
        <v/>
      </c>
      <c r="W230" s="188" t="str">
        <f>IF('Regular Symbol'!W230="","",'Regular Symbol'!W230)</f>
        <v/>
      </c>
      <c r="X230" s="188" t="str">
        <f>IF('Regular Symbol'!X230="","",'Regular Symbol'!X230)</f>
        <v/>
      </c>
    </row>
    <row r="231" spans="12:24" ht="18">
      <c r="L231" s="164">
        <v>228</v>
      </c>
      <c r="M231" s="268" t="str">
        <f t="shared" si="38"/>
        <v/>
      </c>
      <c r="N231" s="268" t="str">
        <f t="shared" si="39"/>
        <v/>
      </c>
      <c r="O231" s="268" t="str">
        <f t="shared" si="40"/>
        <v/>
      </c>
      <c r="P231" s="268" t="str">
        <f t="shared" si="41"/>
        <v/>
      </c>
      <c r="Q231" s="268" t="str">
        <f t="shared" si="42"/>
        <v/>
      </c>
      <c r="T231" s="188" t="str">
        <f>IF('Regular Symbol'!T231="","",'Regular Symbol'!T231)</f>
        <v/>
      </c>
      <c r="U231" s="188" t="str">
        <f>IF('Regular Symbol'!U231="","",'Regular Symbol'!U231)</f>
        <v/>
      </c>
      <c r="V231" s="188" t="str">
        <f>IF('Regular Symbol'!V231="","",'Regular Symbol'!V231)</f>
        <v/>
      </c>
      <c r="W231" s="188" t="str">
        <f>IF('Regular Symbol'!W231="","",'Regular Symbol'!W231)</f>
        <v/>
      </c>
      <c r="X231" s="188" t="str">
        <f>IF('Regular Symbol'!X231="","",'Regular Symbol'!X231)</f>
        <v/>
      </c>
    </row>
    <row r="232" spans="12:24" ht="18">
      <c r="L232" s="164">
        <v>229</v>
      </c>
      <c r="M232" s="268" t="str">
        <f t="shared" si="38"/>
        <v/>
      </c>
      <c r="N232" s="268" t="str">
        <f t="shared" si="39"/>
        <v/>
      </c>
      <c r="O232" s="268" t="str">
        <f t="shared" si="40"/>
        <v/>
      </c>
      <c r="P232" s="268" t="str">
        <f t="shared" si="41"/>
        <v/>
      </c>
      <c r="Q232" s="268" t="str">
        <f t="shared" si="42"/>
        <v/>
      </c>
      <c r="T232" s="188" t="str">
        <f>IF('Regular Symbol'!T232="","",'Regular Symbol'!T232)</f>
        <v/>
      </c>
      <c r="U232" s="188" t="str">
        <f>IF('Regular Symbol'!U232="","",'Regular Symbol'!U232)</f>
        <v/>
      </c>
      <c r="V232" s="188" t="str">
        <f>IF('Regular Symbol'!V232="","",'Regular Symbol'!V232)</f>
        <v/>
      </c>
      <c r="W232" s="188" t="str">
        <f>IF('Regular Symbol'!W232="","",'Regular Symbol'!W232)</f>
        <v/>
      </c>
      <c r="X232" s="188" t="str">
        <f>IF('Regular Symbol'!X232="","",'Regular Symbol'!X232)</f>
        <v/>
      </c>
    </row>
    <row r="233" spans="12:24" ht="18">
      <c r="L233" s="164">
        <v>230</v>
      </c>
      <c r="M233" s="268" t="str">
        <f t="shared" si="38"/>
        <v/>
      </c>
      <c r="N233" s="268" t="str">
        <f t="shared" si="39"/>
        <v/>
      </c>
      <c r="O233" s="268" t="str">
        <f t="shared" si="40"/>
        <v/>
      </c>
      <c r="P233" s="268" t="str">
        <f t="shared" si="41"/>
        <v/>
      </c>
      <c r="Q233" s="268" t="str">
        <f t="shared" si="42"/>
        <v/>
      </c>
      <c r="T233" s="188" t="str">
        <f>IF('Regular Symbol'!T233="","",'Regular Symbol'!T233)</f>
        <v/>
      </c>
      <c r="U233" s="188" t="str">
        <f>IF('Regular Symbol'!U233="","",'Regular Symbol'!U233)</f>
        <v/>
      </c>
      <c r="V233" s="188" t="str">
        <f>IF('Regular Symbol'!V233="","",'Regular Symbol'!V233)</f>
        <v/>
      </c>
      <c r="W233" s="188" t="str">
        <f>IF('Regular Symbol'!W233="","",'Regular Symbol'!W233)</f>
        <v/>
      </c>
      <c r="X233" s="188" t="str">
        <f>IF('Regular Symbol'!X233="","",'Regular Symbol'!X233)</f>
        <v/>
      </c>
    </row>
    <row r="234" spans="12:24" ht="18">
      <c r="L234" s="164">
        <v>231</v>
      </c>
      <c r="M234" s="268" t="str">
        <f t="shared" si="38"/>
        <v/>
      </c>
      <c r="N234" s="268" t="str">
        <f t="shared" si="39"/>
        <v/>
      </c>
      <c r="O234" s="268" t="str">
        <f t="shared" si="40"/>
        <v/>
      </c>
      <c r="P234" s="268" t="str">
        <f t="shared" si="41"/>
        <v/>
      </c>
      <c r="Q234" s="268" t="str">
        <f t="shared" si="42"/>
        <v/>
      </c>
      <c r="T234" s="188" t="str">
        <f>IF('Regular Symbol'!T234="","",'Regular Symbol'!T234)</f>
        <v/>
      </c>
      <c r="U234" s="188" t="str">
        <f>IF('Regular Symbol'!U234="","",'Regular Symbol'!U234)</f>
        <v/>
      </c>
      <c r="V234" s="188" t="str">
        <f>IF('Regular Symbol'!V234="","",'Regular Symbol'!V234)</f>
        <v/>
      </c>
      <c r="W234" s="188" t="str">
        <f>IF('Regular Symbol'!W234="","",'Regular Symbol'!W234)</f>
        <v/>
      </c>
      <c r="X234" s="188" t="str">
        <f>IF('Regular Symbol'!X234="","",'Regular Symbol'!X234)</f>
        <v/>
      </c>
    </row>
    <row r="235" spans="12:24" ht="18">
      <c r="L235" s="164">
        <v>232</v>
      </c>
      <c r="M235" s="268" t="str">
        <f t="shared" si="38"/>
        <v/>
      </c>
      <c r="N235" s="268" t="str">
        <f t="shared" si="39"/>
        <v/>
      </c>
      <c r="O235" s="268" t="str">
        <f t="shared" si="40"/>
        <v/>
      </c>
      <c r="P235" s="268" t="str">
        <f t="shared" si="41"/>
        <v/>
      </c>
      <c r="Q235" s="268" t="str">
        <f t="shared" si="42"/>
        <v/>
      </c>
      <c r="T235" s="188" t="str">
        <f>IF('Regular Symbol'!T235="","",'Regular Symbol'!T235)</f>
        <v/>
      </c>
      <c r="U235" s="188" t="str">
        <f>IF('Regular Symbol'!U235="","",'Regular Symbol'!U235)</f>
        <v/>
      </c>
      <c r="V235" s="188" t="str">
        <f>IF('Regular Symbol'!V235="","",'Regular Symbol'!V235)</f>
        <v/>
      </c>
      <c r="W235" s="188" t="str">
        <f>IF('Regular Symbol'!W235="","",'Regular Symbol'!W235)</f>
        <v/>
      </c>
      <c r="X235" s="188" t="str">
        <f>IF('Regular Symbol'!X235="","",'Regular Symbol'!X235)</f>
        <v/>
      </c>
    </row>
    <row r="236" spans="12:24" ht="18">
      <c r="L236" s="164">
        <v>233</v>
      </c>
      <c r="M236" s="268" t="str">
        <f t="shared" si="38"/>
        <v/>
      </c>
      <c r="N236" s="268" t="str">
        <f t="shared" si="39"/>
        <v/>
      </c>
      <c r="O236" s="268" t="str">
        <f t="shared" si="40"/>
        <v/>
      </c>
      <c r="P236" s="268" t="str">
        <f t="shared" si="41"/>
        <v/>
      </c>
      <c r="Q236" s="268" t="str">
        <f t="shared" si="42"/>
        <v/>
      </c>
      <c r="T236" s="188" t="str">
        <f>IF('Regular Symbol'!T236="","",'Regular Symbol'!T236)</f>
        <v/>
      </c>
      <c r="U236" s="188" t="str">
        <f>IF('Regular Symbol'!U236="","",'Regular Symbol'!U236)</f>
        <v/>
      </c>
      <c r="V236" s="188" t="str">
        <f>IF('Regular Symbol'!V236="","",'Regular Symbol'!V236)</f>
        <v/>
      </c>
      <c r="W236" s="188" t="str">
        <f>IF('Regular Symbol'!W236="","",'Regular Symbol'!W236)</f>
        <v/>
      </c>
      <c r="X236" s="188" t="str">
        <f>IF('Regular Symbol'!X236="","",'Regular Symbol'!X236)</f>
        <v/>
      </c>
    </row>
    <row r="237" spans="12:24" ht="18">
      <c r="L237" s="164">
        <v>234</v>
      </c>
      <c r="M237" s="268" t="str">
        <f t="shared" si="38"/>
        <v/>
      </c>
      <c r="N237" s="268" t="str">
        <f t="shared" si="39"/>
        <v/>
      </c>
      <c r="O237" s="268" t="str">
        <f t="shared" si="40"/>
        <v/>
      </c>
      <c r="P237" s="268" t="str">
        <f t="shared" si="41"/>
        <v/>
      </c>
      <c r="Q237" s="268" t="str">
        <f t="shared" si="42"/>
        <v/>
      </c>
    </row>
    <row r="238" spans="12:24" ht="18">
      <c r="L238" s="164">
        <v>235</v>
      </c>
      <c r="M238" s="268" t="str">
        <f t="shared" si="38"/>
        <v/>
      </c>
      <c r="N238" s="268" t="str">
        <f t="shared" si="39"/>
        <v/>
      </c>
      <c r="O238" s="268" t="str">
        <f t="shared" si="40"/>
        <v/>
      </c>
      <c r="P238" s="268" t="str">
        <f t="shared" si="41"/>
        <v/>
      </c>
      <c r="Q238" s="268" t="str">
        <f t="shared" si="42"/>
        <v/>
      </c>
    </row>
    <row r="239" spans="12:24" ht="18">
      <c r="L239" s="164">
        <v>236</v>
      </c>
      <c r="M239" s="268" t="str">
        <f t="shared" si="38"/>
        <v/>
      </c>
      <c r="N239" s="268" t="str">
        <f t="shared" si="39"/>
        <v/>
      </c>
      <c r="O239" s="268" t="str">
        <f t="shared" si="40"/>
        <v/>
      </c>
      <c r="P239" s="268" t="str">
        <f t="shared" si="41"/>
        <v/>
      </c>
      <c r="Q239" s="268" t="str">
        <f t="shared" si="42"/>
        <v/>
      </c>
    </row>
    <row r="240" spans="12:24" ht="18">
      <c r="L240" s="164">
        <v>237</v>
      </c>
      <c r="M240" s="268" t="str">
        <f t="shared" si="38"/>
        <v/>
      </c>
      <c r="N240" s="268" t="str">
        <f t="shared" si="39"/>
        <v/>
      </c>
      <c r="O240" s="268" t="str">
        <f t="shared" si="40"/>
        <v/>
      </c>
      <c r="P240" s="268" t="str">
        <f t="shared" si="41"/>
        <v/>
      </c>
      <c r="Q240" s="268" t="str">
        <f t="shared" si="42"/>
        <v/>
      </c>
    </row>
    <row r="241" spans="12:17" ht="18">
      <c r="L241" s="164">
        <v>238</v>
      </c>
      <c r="M241" s="268" t="str">
        <f t="shared" si="38"/>
        <v/>
      </c>
      <c r="N241" s="268" t="str">
        <f t="shared" si="39"/>
        <v/>
      </c>
      <c r="O241" s="268" t="str">
        <f t="shared" si="40"/>
        <v/>
      </c>
      <c r="P241" s="268" t="str">
        <f t="shared" si="41"/>
        <v/>
      </c>
      <c r="Q241" s="268" t="str">
        <f t="shared" si="42"/>
        <v/>
      </c>
    </row>
    <row r="242" spans="12:17" ht="18">
      <c r="L242" s="164">
        <v>239</v>
      </c>
      <c r="M242" s="268" t="str">
        <f t="shared" si="38"/>
        <v/>
      </c>
      <c r="N242" s="268" t="str">
        <f t="shared" si="39"/>
        <v/>
      </c>
      <c r="O242" s="268" t="str">
        <f t="shared" si="40"/>
        <v/>
      </c>
      <c r="P242" s="268" t="str">
        <f t="shared" si="41"/>
        <v/>
      </c>
      <c r="Q242" s="268" t="str">
        <f t="shared" si="42"/>
        <v/>
      </c>
    </row>
    <row r="243" spans="12:17" ht="18">
      <c r="L243" s="164">
        <v>240</v>
      </c>
      <c r="M243" s="268" t="str">
        <f t="shared" si="38"/>
        <v/>
      </c>
      <c r="N243" s="268" t="str">
        <f t="shared" si="39"/>
        <v/>
      </c>
      <c r="O243" s="268" t="str">
        <f t="shared" si="40"/>
        <v/>
      </c>
      <c r="P243" s="268" t="str">
        <f t="shared" si="41"/>
        <v/>
      </c>
      <c r="Q243" s="268" t="str">
        <f t="shared" si="42"/>
        <v/>
      </c>
    </row>
    <row r="244" spans="12:17" ht="18">
      <c r="L244" s="164">
        <v>241</v>
      </c>
      <c r="M244" s="268" t="str">
        <f t="shared" si="38"/>
        <v/>
      </c>
      <c r="N244" s="268" t="str">
        <f t="shared" si="39"/>
        <v/>
      </c>
      <c r="O244" s="268" t="str">
        <f t="shared" si="40"/>
        <v/>
      </c>
      <c r="P244" s="268" t="str">
        <f t="shared" si="41"/>
        <v/>
      </c>
      <c r="Q244" s="268" t="str">
        <f t="shared" si="42"/>
        <v/>
      </c>
    </row>
    <row r="245" spans="12:17" ht="18">
      <c r="L245" s="164">
        <v>242</v>
      </c>
      <c r="M245" s="268" t="str">
        <f t="shared" si="38"/>
        <v/>
      </c>
      <c r="N245" s="268" t="str">
        <f t="shared" si="39"/>
        <v/>
      </c>
      <c r="O245" s="268" t="str">
        <f t="shared" si="40"/>
        <v/>
      </c>
      <c r="P245" s="268" t="str">
        <f t="shared" si="41"/>
        <v/>
      </c>
      <c r="Q245" s="268" t="str">
        <f t="shared" si="42"/>
        <v/>
      </c>
    </row>
    <row r="246" spans="12:17" ht="18">
      <c r="L246" s="164">
        <v>243</v>
      </c>
      <c r="M246" s="268" t="str">
        <f t="shared" si="38"/>
        <v/>
      </c>
      <c r="N246" s="268" t="str">
        <f t="shared" si="39"/>
        <v/>
      </c>
      <c r="O246" s="268" t="str">
        <f t="shared" si="40"/>
        <v/>
      </c>
      <c r="P246" s="268" t="str">
        <f t="shared" si="41"/>
        <v/>
      </c>
      <c r="Q246" s="268" t="str">
        <f t="shared" si="42"/>
        <v/>
      </c>
    </row>
    <row r="247" spans="12:17" ht="18">
      <c r="L247" s="164">
        <v>244</v>
      </c>
      <c r="M247" s="268" t="str">
        <f t="shared" si="38"/>
        <v/>
      </c>
      <c r="N247" s="268" t="str">
        <f t="shared" si="39"/>
        <v/>
      </c>
      <c r="O247" s="268" t="str">
        <f t="shared" si="40"/>
        <v/>
      </c>
      <c r="P247" s="268" t="str">
        <f t="shared" si="41"/>
        <v/>
      </c>
      <c r="Q247" s="268" t="str">
        <f t="shared" si="42"/>
        <v/>
      </c>
    </row>
    <row r="248" spans="12:17" ht="18">
      <c r="L248" s="164">
        <v>245</v>
      </c>
      <c r="M248" s="268" t="str">
        <f t="shared" si="38"/>
        <v/>
      </c>
      <c r="N248" s="268" t="str">
        <f t="shared" si="39"/>
        <v/>
      </c>
      <c r="O248" s="268" t="str">
        <f t="shared" si="40"/>
        <v/>
      </c>
      <c r="P248" s="268" t="str">
        <f t="shared" si="41"/>
        <v/>
      </c>
      <c r="Q248" s="268" t="str">
        <f t="shared" si="42"/>
        <v/>
      </c>
    </row>
    <row r="249" spans="12:17" ht="18">
      <c r="L249" s="164">
        <v>246</v>
      </c>
      <c r="M249" s="268" t="str">
        <f t="shared" si="38"/>
        <v/>
      </c>
      <c r="N249" s="268" t="str">
        <f t="shared" si="39"/>
        <v/>
      </c>
      <c r="O249" s="268" t="str">
        <f t="shared" si="40"/>
        <v/>
      </c>
      <c r="P249" s="268" t="str">
        <f t="shared" si="41"/>
        <v/>
      </c>
      <c r="Q249" s="268" t="str">
        <f t="shared" si="42"/>
        <v/>
      </c>
    </row>
    <row r="250" spans="12:17" ht="18">
      <c r="L250" s="164">
        <v>247</v>
      </c>
      <c r="M250" s="268" t="str">
        <f t="shared" si="38"/>
        <v/>
      </c>
      <c r="N250" s="268" t="str">
        <f t="shared" si="39"/>
        <v/>
      </c>
      <c r="O250" s="268" t="str">
        <f t="shared" si="40"/>
        <v/>
      </c>
      <c r="P250" s="268" t="str">
        <f t="shared" si="41"/>
        <v/>
      </c>
      <c r="Q250" s="268" t="str">
        <f t="shared" si="42"/>
        <v/>
      </c>
    </row>
    <row r="251" spans="12:17" ht="18">
      <c r="L251" s="164">
        <v>248</v>
      </c>
      <c r="M251" s="268" t="str">
        <f t="shared" si="38"/>
        <v/>
      </c>
      <c r="N251" s="268" t="str">
        <f t="shared" si="39"/>
        <v/>
      </c>
      <c r="O251" s="268" t="str">
        <f t="shared" si="40"/>
        <v/>
      </c>
      <c r="P251" s="268" t="str">
        <f t="shared" si="41"/>
        <v/>
      </c>
      <c r="Q251" s="268" t="str">
        <f t="shared" si="42"/>
        <v/>
      </c>
    </row>
    <row r="252" spans="12:17" ht="18">
      <c r="L252" s="164">
        <v>249</v>
      </c>
      <c r="M252" s="268" t="str">
        <f t="shared" si="38"/>
        <v/>
      </c>
      <c r="N252" s="268" t="str">
        <f t="shared" si="39"/>
        <v/>
      </c>
      <c r="O252" s="268" t="str">
        <f t="shared" si="40"/>
        <v/>
      </c>
      <c r="P252" s="268" t="str">
        <f t="shared" si="41"/>
        <v/>
      </c>
      <c r="Q252" s="268" t="str">
        <f t="shared" si="42"/>
        <v/>
      </c>
    </row>
    <row r="253" spans="12:17" ht="18">
      <c r="L253" s="164">
        <v>250</v>
      </c>
      <c r="M253" s="268" t="str">
        <f t="shared" si="38"/>
        <v/>
      </c>
      <c r="N253" s="268" t="str">
        <f t="shared" si="39"/>
        <v/>
      </c>
      <c r="O253" s="268" t="str">
        <f t="shared" si="40"/>
        <v/>
      </c>
      <c r="P253" s="268" t="str">
        <f t="shared" si="41"/>
        <v/>
      </c>
      <c r="Q253" s="268" t="str">
        <f t="shared" si="42"/>
        <v/>
      </c>
    </row>
    <row r="254" spans="12:17" ht="18">
      <c r="L254" s="164">
        <v>251</v>
      </c>
      <c r="M254" s="268" t="str">
        <f t="shared" si="38"/>
        <v/>
      </c>
      <c r="N254" s="268" t="str">
        <f t="shared" si="39"/>
        <v/>
      </c>
      <c r="O254" s="268" t="str">
        <f t="shared" si="40"/>
        <v/>
      </c>
      <c r="P254" s="268" t="str">
        <f t="shared" si="41"/>
        <v/>
      </c>
      <c r="Q254" s="268" t="str">
        <f t="shared" si="42"/>
        <v/>
      </c>
    </row>
    <row r="255" spans="12:17" ht="18">
      <c r="L255" s="164">
        <v>252</v>
      </c>
      <c r="M255" s="268" t="str">
        <f t="shared" si="38"/>
        <v/>
      </c>
      <c r="N255" s="268" t="str">
        <f t="shared" si="39"/>
        <v/>
      </c>
      <c r="O255" s="268" t="str">
        <f t="shared" si="40"/>
        <v/>
      </c>
      <c r="P255" s="268" t="str">
        <f t="shared" si="41"/>
        <v/>
      </c>
      <c r="Q255" s="268" t="str">
        <f t="shared" si="42"/>
        <v/>
      </c>
    </row>
    <row r="256" spans="12:17" ht="18">
      <c r="L256" s="164">
        <v>253</v>
      </c>
      <c r="M256" s="268" t="str">
        <f t="shared" si="38"/>
        <v/>
      </c>
      <c r="N256" s="268" t="str">
        <f t="shared" si="39"/>
        <v/>
      </c>
      <c r="O256" s="268" t="str">
        <f t="shared" si="40"/>
        <v/>
      </c>
      <c r="P256" s="268" t="str">
        <f t="shared" si="41"/>
        <v/>
      </c>
      <c r="Q256" s="268" t="str">
        <f t="shared" si="42"/>
        <v/>
      </c>
    </row>
    <row r="257" spans="12:17" ht="18">
      <c r="L257" s="164">
        <v>254</v>
      </c>
      <c r="M257" s="268" t="str">
        <f t="shared" si="38"/>
        <v/>
      </c>
      <c r="N257" s="268" t="str">
        <f t="shared" si="39"/>
        <v/>
      </c>
      <c r="O257" s="268" t="str">
        <f t="shared" si="40"/>
        <v/>
      </c>
      <c r="P257" s="268" t="str">
        <f t="shared" si="41"/>
        <v/>
      </c>
      <c r="Q257" s="268" t="str">
        <f t="shared" si="42"/>
        <v/>
      </c>
    </row>
    <row r="258" spans="12:17" ht="18">
      <c r="L258" s="164">
        <v>255</v>
      </c>
      <c r="M258" s="268" t="str">
        <f t="shared" si="38"/>
        <v/>
      </c>
      <c r="N258" s="268" t="str">
        <f t="shared" si="39"/>
        <v/>
      </c>
      <c r="O258" s="268" t="str">
        <f t="shared" si="40"/>
        <v/>
      </c>
      <c r="P258" s="268" t="str">
        <f t="shared" si="41"/>
        <v/>
      </c>
      <c r="Q258" s="268" t="str">
        <f t="shared" si="42"/>
        <v/>
      </c>
    </row>
    <row r="259" spans="12:17" ht="18">
      <c r="L259" s="164">
        <v>256</v>
      </c>
      <c r="M259" s="268" t="str">
        <f t="shared" ref="M259:M322" si="43">IF(T259="","",VLOOKUP(T259,$A$3:$B$15,2,FALSE))</f>
        <v/>
      </c>
      <c r="N259" s="268" t="str">
        <f t="shared" ref="N259:N322" si="44">IF(U259="","",VLOOKUP(U259,$A$3:$B$15,2,FALSE))</f>
        <v/>
      </c>
      <c r="O259" s="268" t="str">
        <f t="shared" ref="O259:O322" si="45">IF(V259="","",VLOOKUP(V259,$A$3:$B$15,2,FALSE))</f>
        <v/>
      </c>
      <c r="P259" s="268" t="str">
        <f t="shared" ref="P259:P322" si="46">IF(W259="","",VLOOKUP(W259,$A$3:$B$15,2,FALSE))</f>
        <v/>
      </c>
      <c r="Q259" s="268" t="str">
        <f t="shared" ref="Q259:Q322" si="47">IF(X259="","",VLOOKUP(X259,$A$3:$B$15,2,FALSE))</f>
        <v/>
      </c>
    </row>
    <row r="260" spans="12:17" ht="18">
      <c r="L260" s="164">
        <v>257</v>
      </c>
      <c r="M260" s="268" t="str">
        <f t="shared" si="43"/>
        <v/>
      </c>
      <c r="N260" s="268" t="str">
        <f t="shared" si="44"/>
        <v/>
      </c>
      <c r="O260" s="268" t="str">
        <f t="shared" si="45"/>
        <v/>
      </c>
      <c r="P260" s="268" t="str">
        <f t="shared" si="46"/>
        <v/>
      </c>
      <c r="Q260" s="268" t="str">
        <f t="shared" si="47"/>
        <v/>
      </c>
    </row>
    <row r="261" spans="12:17" ht="18">
      <c r="L261" s="164">
        <v>258</v>
      </c>
      <c r="M261" s="268" t="str">
        <f t="shared" si="43"/>
        <v/>
      </c>
      <c r="N261" s="268" t="str">
        <f t="shared" si="44"/>
        <v/>
      </c>
      <c r="O261" s="268" t="str">
        <f t="shared" si="45"/>
        <v/>
      </c>
      <c r="P261" s="268" t="str">
        <f t="shared" si="46"/>
        <v/>
      </c>
      <c r="Q261" s="268" t="str">
        <f t="shared" si="47"/>
        <v/>
      </c>
    </row>
    <row r="262" spans="12:17" ht="18">
      <c r="L262" s="164">
        <v>259</v>
      </c>
      <c r="M262" s="268" t="str">
        <f t="shared" si="43"/>
        <v/>
      </c>
      <c r="N262" s="268" t="str">
        <f t="shared" si="44"/>
        <v/>
      </c>
      <c r="O262" s="268" t="str">
        <f t="shared" si="45"/>
        <v/>
      </c>
      <c r="P262" s="268" t="str">
        <f t="shared" si="46"/>
        <v/>
      </c>
      <c r="Q262" s="268" t="str">
        <f t="shared" si="47"/>
        <v/>
      </c>
    </row>
    <row r="263" spans="12:17" ht="18">
      <c r="L263" s="164">
        <v>260</v>
      </c>
      <c r="M263" s="268" t="str">
        <f t="shared" si="43"/>
        <v/>
      </c>
      <c r="N263" s="268" t="str">
        <f t="shared" si="44"/>
        <v/>
      </c>
      <c r="O263" s="268" t="str">
        <f t="shared" si="45"/>
        <v/>
      </c>
      <c r="P263" s="268" t="str">
        <f t="shared" si="46"/>
        <v/>
      </c>
      <c r="Q263" s="268" t="str">
        <f t="shared" si="47"/>
        <v/>
      </c>
    </row>
    <row r="264" spans="12:17" ht="18">
      <c r="L264" s="164">
        <v>261</v>
      </c>
      <c r="M264" s="268" t="str">
        <f t="shared" si="43"/>
        <v/>
      </c>
      <c r="N264" s="268" t="str">
        <f t="shared" si="44"/>
        <v/>
      </c>
      <c r="O264" s="268" t="str">
        <f t="shared" si="45"/>
        <v/>
      </c>
      <c r="P264" s="268" t="str">
        <f t="shared" si="46"/>
        <v/>
      </c>
      <c r="Q264" s="268" t="str">
        <f t="shared" si="47"/>
        <v/>
      </c>
    </row>
    <row r="265" spans="12:17" ht="18">
      <c r="L265" s="164">
        <v>262</v>
      </c>
      <c r="M265" s="268" t="str">
        <f t="shared" si="43"/>
        <v/>
      </c>
      <c r="N265" s="268" t="str">
        <f t="shared" si="44"/>
        <v/>
      </c>
      <c r="O265" s="268" t="str">
        <f t="shared" si="45"/>
        <v/>
      </c>
      <c r="P265" s="268" t="str">
        <f t="shared" si="46"/>
        <v/>
      </c>
      <c r="Q265" s="268" t="str">
        <f t="shared" si="47"/>
        <v/>
      </c>
    </row>
    <row r="266" spans="12:17" ht="18">
      <c r="L266" s="164">
        <v>263</v>
      </c>
      <c r="M266" s="268" t="str">
        <f t="shared" si="43"/>
        <v/>
      </c>
      <c r="N266" s="268" t="str">
        <f t="shared" si="44"/>
        <v/>
      </c>
      <c r="O266" s="268" t="str">
        <f t="shared" si="45"/>
        <v/>
      </c>
      <c r="P266" s="268" t="str">
        <f t="shared" si="46"/>
        <v/>
      </c>
      <c r="Q266" s="268" t="str">
        <f t="shared" si="47"/>
        <v/>
      </c>
    </row>
    <row r="267" spans="12:17" ht="18">
      <c r="L267" s="164">
        <v>264</v>
      </c>
      <c r="M267" s="268" t="str">
        <f t="shared" si="43"/>
        <v/>
      </c>
      <c r="N267" s="268" t="str">
        <f t="shared" si="44"/>
        <v/>
      </c>
      <c r="O267" s="268" t="str">
        <f t="shared" si="45"/>
        <v/>
      </c>
      <c r="P267" s="268" t="str">
        <f t="shared" si="46"/>
        <v/>
      </c>
      <c r="Q267" s="268" t="str">
        <f t="shared" si="47"/>
        <v/>
      </c>
    </row>
    <row r="268" spans="12:17" ht="18">
      <c r="L268" s="164">
        <v>265</v>
      </c>
      <c r="M268" s="268" t="str">
        <f t="shared" si="43"/>
        <v/>
      </c>
      <c r="N268" s="268" t="str">
        <f t="shared" si="44"/>
        <v/>
      </c>
      <c r="O268" s="268" t="str">
        <f t="shared" si="45"/>
        <v/>
      </c>
      <c r="P268" s="268" t="str">
        <f t="shared" si="46"/>
        <v/>
      </c>
      <c r="Q268" s="268" t="str">
        <f t="shared" si="47"/>
        <v/>
      </c>
    </row>
    <row r="269" spans="12:17" ht="18">
      <c r="L269" s="164">
        <v>266</v>
      </c>
      <c r="M269" s="268" t="str">
        <f t="shared" si="43"/>
        <v/>
      </c>
      <c r="N269" s="268" t="str">
        <f t="shared" si="44"/>
        <v/>
      </c>
      <c r="O269" s="268" t="str">
        <f t="shared" si="45"/>
        <v/>
      </c>
      <c r="P269" s="268" t="str">
        <f t="shared" si="46"/>
        <v/>
      </c>
      <c r="Q269" s="268" t="str">
        <f t="shared" si="47"/>
        <v/>
      </c>
    </row>
    <row r="270" spans="12:17" ht="18">
      <c r="L270" s="164">
        <v>267</v>
      </c>
      <c r="M270" s="268" t="str">
        <f t="shared" si="43"/>
        <v/>
      </c>
      <c r="N270" s="268" t="str">
        <f t="shared" si="44"/>
        <v/>
      </c>
      <c r="O270" s="268" t="str">
        <f t="shared" si="45"/>
        <v/>
      </c>
      <c r="P270" s="268" t="str">
        <f t="shared" si="46"/>
        <v/>
      </c>
      <c r="Q270" s="268" t="str">
        <f t="shared" si="47"/>
        <v/>
      </c>
    </row>
    <row r="271" spans="12:17" ht="18">
      <c r="L271" s="164">
        <v>268</v>
      </c>
      <c r="M271" s="268" t="str">
        <f t="shared" si="43"/>
        <v/>
      </c>
      <c r="N271" s="268" t="str">
        <f t="shared" si="44"/>
        <v/>
      </c>
      <c r="O271" s="268" t="str">
        <f t="shared" si="45"/>
        <v/>
      </c>
      <c r="P271" s="268" t="str">
        <f t="shared" si="46"/>
        <v/>
      </c>
      <c r="Q271" s="268" t="str">
        <f t="shared" si="47"/>
        <v/>
      </c>
    </row>
    <row r="272" spans="12:17" ht="18">
      <c r="L272" s="164">
        <v>269</v>
      </c>
      <c r="M272" s="268" t="str">
        <f t="shared" si="43"/>
        <v/>
      </c>
      <c r="N272" s="268" t="str">
        <f t="shared" si="44"/>
        <v/>
      </c>
      <c r="O272" s="268" t="str">
        <f t="shared" si="45"/>
        <v/>
      </c>
      <c r="P272" s="268" t="str">
        <f t="shared" si="46"/>
        <v/>
      </c>
      <c r="Q272" s="268" t="str">
        <f t="shared" si="47"/>
        <v/>
      </c>
    </row>
    <row r="273" spans="12:17" ht="18">
      <c r="L273" s="164">
        <v>270</v>
      </c>
      <c r="M273" s="268" t="str">
        <f t="shared" si="43"/>
        <v/>
      </c>
      <c r="N273" s="268" t="str">
        <f t="shared" si="44"/>
        <v/>
      </c>
      <c r="O273" s="268" t="str">
        <f t="shared" si="45"/>
        <v/>
      </c>
      <c r="P273" s="268" t="str">
        <f t="shared" si="46"/>
        <v/>
      </c>
      <c r="Q273" s="268" t="str">
        <f t="shared" si="47"/>
        <v/>
      </c>
    </row>
    <row r="274" spans="12:17" ht="18">
      <c r="L274" s="164">
        <v>271</v>
      </c>
      <c r="M274" s="268" t="str">
        <f t="shared" si="43"/>
        <v/>
      </c>
      <c r="N274" s="268" t="str">
        <f t="shared" si="44"/>
        <v/>
      </c>
      <c r="O274" s="268" t="str">
        <f t="shared" si="45"/>
        <v/>
      </c>
      <c r="P274" s="268" t="str">
        <f t="shared" si="46"/>
        <v/>
      </c>
      <c r="Q274" s="268" t="str">
        <f t="shared" si="47"/>
        <v/>
      </c>
    </row>
    <row r="275" spans="12:17" ht="18">
      <c r="L275" s="164">
        <v>272</v>
      </c>
      <c r="M275" s="268" t="str">
        <f t="shared" si="43"/>
        <v/>
      </c>
      <c r="N275" s="268" t="str">
        <f t="shared" si="44"/>
        <v/>
      </c>
      <c r="O275" s="268" t="str">
        <f t="shared" si="45"/>
        <v/>
      </c>
      <c r="P275" s="268" t="str">
        <f t="shared" si="46"/>
        <v/>
      </c>
      <c r="Q275" s="268" t="str">
        <f t="shared" si="47"/>
        <v/>
      </c>
    </row>
    <row r="276" spans="12:17" ht="18">
      <c r="L276" s="164">
        <v>273</v>
      </c>
      <c r="M276" s="268" t="str">
        <f t="shared" si="43"/>
        <v/>
      </c>
      <c r="N276" s="268" t="str">
        <f t="shared" si="44"/>
        <v/>
      </c>
      <c r="O276" s="268" t="str">
        <f t="shared" si="45"/>
        <v/>
      </c>
      <c r="P276" s="268" t="str">
        <f t="shared" si="46"/>
        <v/>
      </c>
      <c r="Q276" s="268" t="str">
        <f t="shared" si="47"/>
        <v/>
      </c>
    </row>
    <row r="277" spans="12:17" ht="18">
      <c r="L277" s="164">
        <v>274</v>
      </c>
      <c r="M277" s="268" t="str">
        <f t="shared" si="43"/>
        <v/>
      </c>
      <c r="N277" s="268" t="str">
        <f t="shared" si="44"/>
        <v/>
      </c>
      <c r="O277" s="268" t="str">
        <f t="shared" si="45"/>
        <v/>
      </c>
      <c r="P277" s="268" t="str">
        <f t="shared" si="46"/>
        <v/>
      </c>
      <c r="Q277" s="268" t="str">
        <f t="shared" si="47"/>
        <v/>
      </c>
    </row>
    <row r="278" spans="12:17" ht="18">
      <c r="L278" s="164">
        <v>275</v>
      </c>
      <c r="M278" s="268" t="str">
        <f t="shared" si="43"/>
        <v/>
      </c>
      <c r="N278" s="268" t="str">
        <f t="shared" si="44"/>
        <v/>
      </c>
      <c r="O278" s="268" t="str">
        <f t="shared" si="45"/>
        <v/>
      </c>
      <c r="P278" s="268" t="str">
        <f t="shared" si="46"/>
        <v/>
      </c>
      <c r="Q278" s="268" t="str">
        <f t="shared" si="47"/>
        <v/>
      </c>
    </row>
    <row r="279" spans="12:17" ht="18">
      <c r="L279" s="164">
        <v>276</v>
      </c>
      <c r="M279" s="268" t="str">
        <f t="shared" si="43"/>
        <v/>
      </c>
      <c r="N279" s="268" t="str">
        <f t="shared" si="44"/>
        <v/>
      </c>
      <c r="O279" s="268" t="str">
        <f t="shared" si="45"/>
        <v/>
      </c>
      <c r="P279" s="268" t="str">
        <f t="shared" si="46"/>
        <v/>
      </c>
      <c r="Q279" s="268" t="str">
        <f t="shared" si="47"/>
        <v/>
      </c>
    </row>
    <row r="280" spans="12:17" ht="18">
      <c r="L280" s="164">
        <v>277</v>
      </c>
      <c r="M280" s="268" t="str">
        <f t="shared" si="43"/>
        <v/>
      </c>
      <c r="N280" s="268" t="str">
        <f t="shared" si="44"/>
        <v/>
      </c>
      <c r="O280" s="268" t="str">
        <f t="shared" si="45"/>
        <v/>
      </c>
      <c r="P280" s="268" t="str">
        <f t="shared" si="46"/>
        <v/>
      </c>
      <c r="Q280" s="268" t="str">
        <f t="shared" si="47"/>
        <v/>
      </c>
    </row>
    <row r="281" spans="12:17" ht="18">
      <c r="L281" s="164">
        <v>278</v>
      </c>
      <c r="M281" s="268" t="str">
        <f t="shared" si="43"/>
        <v/>
      </c>
      <c r="N281" s="268" t="str">
        <f t="shared" si="44"/>
        <v/>
      </c>
      <c r="O281" s="268" t="str">
        <f t="shared" si="45"/>
        <v/>
      </c>
      <c r="P281" s="268" t="str">
        <f t="shared" si="46"/>
        <v/>
      </c>
      <c r="Q281" s="268" t="str">
        <f t="shared" si="47"/>
        <v/>
      </c>
    </row>
    <row r="282" spans="12:17" ht="18">
      <c r="L282" s="164">
        <v>279</v>
      </c>
      <c r="M282" s="268" t="str">
        <f t="shared" si="43"/>
        <v/>
      </c>
      <c r="N282" s="268" t="str">
        <f t="shared" si="44"/>
        <v/>
      </c>
      <c r="O282" s="268" t="str">
        <f t="shared" si="45"/>
        <v/>
      </c>
      <c r="P282" s="268" t="str">
        <f t="shared" si="46"/>
        <v/>
      </c>
      <c r="Q282" s="268" t="str">
        <f t="shared" si="47"/>
        <v/>
      </c>
    </row>
    <row r="283" spans="12:17" ht="18">
      <c r="L283" s="164">
        <v>280</v>
      </c>
      <c r="M283" s="268" t="str">
        <f t="shared" si="43"/>
        <v/>
      </c>
      <c r="N283" s="268" t="str">
        <f t="shared" si="44"/>
        <v/>
      </c>
      <c r="O283" s="268" t="str">
        <f t="shared" si="45"/>
        <v/>
      </c>
      <c r="P283" s="268" t="str">
        <f t="shared" si="46"/>
        <v/>
      </c>
      <c r="Q283" s="268" t="str">
        <f t="shared" si="47"/>
        <v/>
      </c>
    </row>
    <row r="284" spans="12:17" ht="18">
      <c r="L284" s="164">
        <v>281</v>
      </c>
      <c r="M284" s="268" t="str">
        <f t="shared" si="43"/>
        <v/>
      </c>
      <c r="N284" s="268" t="str">
        <f t="shared" si="44"/>
        <v/>
      </c>
      <c r="O284" s="268" t="str">
        <f t="shared" si="45"/>
        <v/>
      </c>
      <c r="P284" s="268" t="str">
        <f t="shared" si="46"/>
        <v/>
      </c>
      <c r="Q284" s="268" t="str">
        <f t="shared" si="47"/>
        <v/>
      </c>
    </row>
    <row r="285" spans="12:17" ht="18">
      <c r="L285" s="164">
        <v>282</v>
      </c>
      <c r="M285" s="268" t="str">
        <f t="shared" si="43"/>
        <v/>
      </c>
      <c r="N285" s="268" t="str">
        <f t="shared" si="44"/>
        <v/>
      </c>
      <c r="O285" s="268" t="str">
        <f t="shared" si="45"/>
        <v/>
      </c>
      <c r="P285" s="268" t="str">
        <f t="shared" si="46"/>
        <v/>
      </c>
      <c r="Q285" s="268" t="str">
        <f t="shared" si="47"/>
        <v/>
      </c>
    </row>
    <row r="286" spans="12:17" ht="18">
      <c r="L286" s="164">
        <v>283</v>
      </c>
      <c r="M286" s="268" t="str">
        <f t="shared" si="43"/>
        <v/>
      </c>
      <c r="N286" s="268" t="str">
        <f t="shared" si="44"/>
        <v/>
      </c>
      <c r="O286" s="268" t="str">
        <f t="shared" si="45"/>
        <v/>
      </c>
      <c r="P286" s="268" t="str">
        <f t="shared" si="46"/>
        <v/>
      </c>
      <c r="Q286" s="268" t="str">
        <f t="shared" si="47"/>
        <v/>
      </c>
    </row>
    <row r="287" spans="12:17" ht="18">
      <c r="L287" s="164">
        <v>284</v>
      </c>
      <c r="M287" s="268" t="str">
        <f t="shared" si="43"/>
        <v/>
      </c>
      <c r="N287" s="268" t="str">
        <f t="shared" si="44"/>
        <v/>
      </c>
      <c r="O287" s="268" t="str">
        <f t="shared" si="45"/>
        <v/>
      </c>
      <c r="P287" s="268" t="str">
        <f t="shared" si="46"/>
        <v/>
      </c>
      <c r="Q287" s="268" t="str">
        <f t="shared" si="47"/>
        <v/>
      </c>
    </row>
    <row r="288" spans="12:17" ht="18">
      <c r="L288" s="164">
        <v>285</v>
      </c>
      <c r="M288" s="268" t="str">
        <f t="shared" si="43"/>
        <v/>
      </c>
      <c r="N288" s="268" t="str">
        <f t="shared" si="44"/>
        <v/>
      </c>
      <c r="O288" s="268" t="str">
        <f t="shared" si="45"/>
        <v/>
      </c>
      <c r="P288" s="268" t="str">
        <f t="shared" si="46"/>
        <v/>
      </c>
      <c r="Q288" s="268" t="str">
        <f t="shared" si="47"/>
        <v/>
      </c>
    </row>
    <row r="289" spans="12:17" ht="18">
      <c r="L289" s="164">
        <v>286</v>
      </c>
      <c r="M289" s="268" t="str">
        <f t="shared" si="43"/>
        <v/>
      </c>
      <c r="N289" s="268" t="str">
        <f t="shared" si="44"/>
        <v/>
      </c>
      <c r="O289" s="268" t="str">
        <f t="shared" si="45"/>
        <v/>
      </c>
      <c r="P289" s="268" t="str">
        <f t="shared" si="46"/>
        <v/>
      </c>
      <c r="Q289" s="268" t="str">
        <f t="shared" si="47"/>
        <v/>
      </c>
    </row>
    <row r="290" spans="12:17" ht="18">
      <c r="L290" s="164">
        <v>287</v>
      </c>
      <c r="M290" s="268" t="str">
        <f t="shared" si="43"/>
        <v/>
      </c>
      <c r="N290" s="268" t="str">
        <f t="shared" si="44"/>
        <v/>
      </c>
      <c r="O290" s="268" t="str">
        <f t="shared" si="45"/>
        <v/>
      </c>
      <c r="P290" s="268" t="str">
        <f t="shared" si="46"/>
        <v/>
      </c>
      <c r="Q290" s="268" t="str">
        <f t="shared" si="47"/>
        <v/>
      </c>
    </row>
    <row r="291" spans="12:17" ht="18">
      <c r="L291" s="164">
        <v>288</v>
      </c>
      <c r="M291" s="268" t="str">
        <f t="shared" si="43"/>
        <v/>
      </c>
      <c r="N291" s="268" t="str">
        <f t="shared" si="44"/>
        <v/>
      </c>
      <c r="O291" s="268" t="str">
        <f t="shared" si="45"/>
        <v/>
      </c>
      <c r="P291" s="268" t="str">
        <f t="shared" si="46"/>
        <v/>
      </c>
      <c r="Q291" s="268" t="str">
        <f t="shared" si="47"/>
        <v/>
      </c>
    </row>
    <row r="292" spans="12:17" ht="18">
      <c r="L292" s="164">
        <v>289</v>
      </c>
      <c r="M292" s="268" t="str">
        <f t="shared" si="43"/>
        <v/>
      </c>
      <c r="N292" s="268" t="str">
        <f t="shared" si="44"/>
        <v/>
      </c>
      <c r="O292" s="268" t="str">
        <f t="shared" si="45"/>
        <v/>
      </c>
      <c r="P292" s="268" t="str">
        <f t="shared" si="46"/>
        <v/>
      </c>
      <c r="Q292" s="268" t="str">
        <f t="shared" si="47"/>
        <v/>
      </c>
    </row>
    <row r="293" spans="12:17" ht="18">
      <c r="L293" s="164">
        <v>290</v>
      </c>
      <c r="M293" s="268" t="str">
        <f t="shared" si="43"/>
        <v/>
      </c>
      <c r="N293" s="268" t="str">
        <f t="shared" si="44"/>
        <v/>
      </c>
      <c r="O293" s="268" t="str">
        <f t="shared" si="45"/>
        <v/>
      </c>
      <c r="P293" s="268" t="str">
        <f t="shared" si="46"/>
        <v/>
      </c>
      <c r="Q293" s="268" t="str">
        <f t="shared" si="47"/>
        <v/>
      </c>
    </row>
    <row r="294" spans="12:17" ht="18">
      <c r="L294" s="164">
        <v>291</v>
      </c>
      <c r="M294" s="268" t="str">
        <f t="shared" si="43"/>
        <v/>
      </c>
      <c r="N294" s="268" t="str">
        <f t="shared" si="44"/>
        <v/>
      </c>
      <c r="O294" s="268" t="str">
        <f t="shared" si="45"/>
        <v/>
      </c>
      <c r="P294" s="268" t="str">
        <f t="shared" si="46"/>
        <v/>
      </c>
      <c r="Q294" s="268" t="str">
        <f t="shared" si="47"/>
        <v/>
      </c>
    </row>
    <row r="295" spans="12:17" ht="18">
      <c r="L295" s="164">
        <v>292</v>
      </c>
      <c r="M295" s="268" t="str">
        <f t="shared" si="43"/>
        <v/>
      </c>
      <c r="N295" s="268" t="str">
        <f t="shared" si="44"/>
        <v/>
      </c>
      <c r="O295" s="268" t="str">
        <f t="shared" si="45"/>
        <v/>
      </c>
      <c r="P295" s="268" t="str">
        <f t="shared" si="46"/>
        <v/>
      </c>
      <c r="Q295" s="268" t="str">
        <f t="shared" si="47"/>
        <v/>
      </c>
    </row>
    <row r="296" spans="12:17" ht="18">
      <c r="L296" s="164">
        <v>293</v>
      </c>
      <c r="M296" s="268" t="str">
        <f t="shared" si="43"/>
        <v/>
      </c>
      <c r="N296" s="268" t="str">
        <f t="shared" si="44"/>
        <v/>
      </c>
      <c r="O296" s="268" t="str">
        <f t="shared" si="45"/>
        <v/>
      </c>
      <c r="P296" s="268" t="str">
        <f t="shared" si="46"/>
        <v/>
      </c>
      <c r="Q296" s="268" t="str">
        <f t="shared" si="47"/>
        <v/>
      </c>
    </row>
    <row r="297" spans="12:17" ht="18">
      <c r="L297" s="164">
        <v>294</v>
      </c>
      <c r="M297" s="268" t="str">
        <f t="shared" si="43"/>
        <v/>
      </c>
      <c r="N297" s="268" t="str">
        <f t="shared" si="44"/>
        <v/>
      </c>
      <c r="O297" s="268" t="str">
        <f t="shared" si="45"/>
        <v/>
      </c>
      <c r="P297" s="268" t="str">
        <f t="shared" si="46"/>
        <v/>
      </c>
      <c r="Q297" s="268" t="str">
        <f t="shared" si="47"/>
        <v/>
      </c>
    </row>
    <row r="298" spans="12:17" ht="18">
      <c r="L298" s="164">
        <v>295</v>
      </c>
      <c r="M298" s="268" t="str">
        <f t="shared" si="43"/>
        <v/>
      </c>
      <c r="N298" s="268" t="str">
        <f t="shared" si="44"/>
        <v/>
      </c>
      <c r="O298" s="268" t="str">
        <f t="shared" si="45"/>
        <v/>
      </c>
      <c r="P298" s="268" t="str">
        <f t="shared" si="46"/>
        <v/>
      </c>
      <c r="Q298" s="268" t="str">
        <f t="shared" si="47"/>
        <v/>
      </c>
    </row>
    <row r="299" spans="12:17" ht="18">
      <c r="L299" s="164">
        <v>296</v>
      </c>
      <c r="M299" s="268" t="str">
        <f t="shared" si="43"/>
        <v/>
      </c>
      <c r="N299" s="268" t="str">
        <f t="shared" si="44"/>
        <v/>
      </c>
      <c r="O299" s="268" t="str">
        <f t="shared" si="45"/>
        <v/>
      </c>
      <c r="P299" s="268" t="str">
        <f t="shared" si="46"/>
        <v/>
      </c>
      <c r="Q299" s="268" t="str">
        <f t="shared" si="47"/>
        <v/>
      </c>
    </row>
    <row r="300" spans="12:17" ht="18">
      <c r="L300" s="164">
        <v>297</v>
      </c>
      <c r="M300" s="268" t="str">
        <f t="shared" si="43"/>
        <v/>
      </c>
      <c r="N300" s="268" t="str">
        <f t="shared" si="44"/>
        <v/>
      </c>
      <c r="O300" s="268" t="str">
        <f t="shared" si="45"/>
        <v/>
      </c>
      <c r="P300" s="268" t="str">
        <f t="shared" si="46"/>
        <v/>
      </c>
      <c r="Q300" s="268" t="str">
        <f t="shared" si="47"/>
        <v/>
      </c>
    </row>
    <row r="301" spans="12:17" ht="18">
      <c r="L301" s="164">
        <v>298</v>
      </c>
      <c r="M301" s="268" t="str">
        <f t="shared" si="43"/>
        <v/>
      </c>
      <c r="N301" s="268" t="str">
        <f t="shared" si="44"/>
        <v/>
      </c>
      <c r="O301" s="268" t="str">
        <f t="shared" si="45"/>
        <v/>
      </c>
      <c r="P301" s="268" t="str">
        <f t="shared" si="46"/>
        <v/>
      </c>
      <c r="Q301" s="268" t="str">
        <f t="shared" si="47"/>
        <v/>
      </c>
    </row>
    <row r="302" spans="12:17" ht="18">
      <c r="L302" s="164">
        <v>299</v>
      </c>
      <c r="M302" s="268" t="str">
        <f t="shared" si="43"/>
        <v/>
      </c>
      <c r="N302" s="268" t="str">
        <f t="shared" si="44"/>
        <v/>
      </c>
      <c r="O302" s="268" t="str">
        <f t="shared" si="45"/>
        <v/>
      </c>
      <c r="P302" s="268" t="str">
        <f t="shared" si="46"/>
        <v/>
      </c>
      <c r="Q302" s="268" t="str">
        <f t="shared" si="47"/>
        <v/>
      </c>
    </row>
    <row r="303" spans="12:17" ht="18">
      <c r="L303" s="164">
        <v>300</v>
      </c>
      <c r="M303" s="268" t="str">
        <f t="shared" si="43"/>
        <v/>
      </c>
      <c r="N303" s="268" t="str">
        <f t="shared" si="44"/>
        <v/>
      </c>
      <c r="O303" s="268" t="str">
        <f t="shared" si="45"/>
        <v/>
      </c>
      <c r="P303" s="268" t="str">
        <f t="shared" si="46"/>
        <v/>
      </c>
      <c r="Q303" s="268" t="str">
        <f t="shared" si="47"/>
        <v/>
      </c>
    </row>
    <row r="304" spans="12:17" ht="18">
      <c r="L304" s="164">
        <v>301</v>
      </c>
      <c r="M304" s="268" t="str">
        <f t="shared" si="43"/>
        <v/>
      </c>
      <c r="N304" s="268" t="str">
        <f t="shared" si="44"/>
        <v/>
      </c>
      <c r="O304" s="268" t="str">
        <f t="shared" si="45"/>
        <v/>
      </c>
      <c r="P304" s="268" t="str">
        <f t="shared" si="46"/>
        <v/>
      </c>
      <c r="Q304" s="268" t="str">
        <f t="shared" si="47"/>
        <v/>
      </c>
    </row>
    <row r="305" spans="12:17" ht="18">
      <c r="L305" s="164">
        <v>302</v>
      </c>
      <c r="M305" s="268" t="str">
        <f t="shared" si="43"/>
        <v/>
      </c>
      <c r="N305" s="268" t="str">
        <f t="shared" si="44"/>
        <v/>
      </c>
      <c r="O305" s="268" t="str">
        <f t="shared" si="45"/>
        <v/>
      </c>
      <c r="P305" s="268" t="str">
        <f t="shared" si="46"/>
        <v/>
      </c>
      <c r="Q305" s="268" t="str">
        <f t="shared" si="47"/>
        <v/>
      </c>
    </row>
    <row r="306" spans="12:17" ht="18">
      <c r="L306" s="164">
        <v>303</v>
      </c>
      <c r="M306" s="268" t="str">
        <f t="shared" si="43"/>
        <v/>
      </c>
      <c r="N306" s="268" t="str">
        <f t="shared" si="44"/>
        <v/>
      </c>
      <c r="O306" s="268" t="str">
        <f t="shared" si="45"/>
        <v/>
      </c>
      <c r="P306" s="268" t="str">
        <f t="shared" si="46"/>
        <v/>
      </c>
      <c r="Q306" s="268" t="str">
        <f t="shared" si="47"/>
        <v/>
      </c>
    </row>
    <row r="307" spans="12:17" ht="18">
      <c r="L307" s="164">
        <v>304</v>
      </c>
      <c r="M307" s="268" t="str">
        <f t="shared" si="43"/>
        <v/>
      </c>
      <c r="N307" s="268" t="str">
        <f t="shared" si="44"/>
        <v/>
      </c>
      <c r="O307" s="268" t="str">
        <f t="shared" si="45"/>
        <v/>
      </c>
      <c r="P307" s="268" t="str">
        <f t="shared" si="46"/>
        <v/>
      </c>
      <c r="Q307" s="268" t="str">
        <f t="shared" si="47"/>
        <v/>
      </c>
    </row>
    <row r="308" spans="12:17" ht="18">
      <c r="L308" s="164">
        <v>305</v>
      </c>
      <c r="M308" s="268" t="str">
        <f t="shared" si="43"/>
        <v/>
      </c>
      <c r="N308" s="268" t="str">
        <f t="shared" si="44"/>
        <v/>
      </c>
      <c r="O308" s="268" t="str">
        <f t="shared" si="45"/>
        <v/>
      </c>
      <c r="P308" s="268" t="str">
        <f t="shared" si="46"/>
        <v/>
      </c>
      <c r="Q308" s="268" t="str">
        <f t="shared" si="47"/>
        <v/>
      </c>
    </row>
    <row r="309" spans="12:17" ht="18">
      <c r="L309" s="164">
        <v>306</v>
      </c>
      <c r="M309" s="268" t="str">
        <f t="shared" si="43"/>
        <v/>
      </c>
      <c r="N309" s="268" t="str">
        <f t="shared" si="44"/>
        <v/>
      </c>
      <c r="O309" s="268" t="str">
        <f t="shared" si="45"/>
        <v/>
      </c>
      <c r="P309" s="268" t="str">
        <f t="shared" si="46"/>
        <v/>
      </c>
      <c r="Q309" s="268" t="str">
        <f t="shared" si="47"/>
        <v/>
      </c>
    </row>
    <row r="310" spans="12:17" ht="18">
      <c r="L310" s="164">
        <v>307</v>
      </c>
      <c r="M310" s="268" t="str">
        <f t="shared" si="43"/>
        <v/>
      </c>
      <c r="N310" s="268" t="str">
        <f t="shared" si="44"/>
        <v/>
      </c>
      <c r="O310" s="268" t="str">
        <f t="shared" si="45"/>
        <v/>
      </c>
      <c r="P310" s="268" t="str">
        <f t="shared" si="46"/>
        <v/>
      </c>
      <c r="Q310" s="268" t="str">
        <f t="shared" si="47"/>
        <v/>
      </c>
    </row>
    <row r="311" spans="12:17" ht="18">
      <c r="L311" s="164">
        <v>308</v>
      </c>
      <c r="M311" s="268" t="str">
        <f t="shared" si="43"/>
        <v/>
      </c>
      <c r="N311" s="268" t="str">
        <f t="shared" si="44"/>
        <v/>
      </c>
      <c r="O311" s="268" t="str">
        <f t="shared" si="45"/>
        <v/>
      </c>
      <c r="P311" s="268" t="str">
        <f t="shared" si="46"/>
        <v/>
      </c>
      <c r="Q311" s="268" t="str">
        <f t="shared" si="47"/>
        <v/>
      </c>
    </row>
    <row r="312" spans="12:17" ht="18">
      <c r="L312" s="164">
        <v>309</v>
      </c>
      <c r="M312" s="268" t="str">
        <f t="shared" si="43"/>
        <v/>
      </c>
      <c r="N312" s="268" t="str">
        <f t="shared" si="44"/>
        <v/>
      </c>
      <c r="O312" s="268" t="str">
        <f t="shared" si="45"/>
        <v/>
      </c>
      <c r="P312" s="268" t="str">
        <f t="shared" si="46"/>
        <v/>
      </c>
      <c r="Q312" s="268" t="str">
        <f t="shared" si="47"/>
        <v/>
      </c>
    </row>
    <row r="313" spans="12:17" ht="18">
      <c r="L313" s="164">
        <v>310</v>
      </c>
      <c r="M313" s="268" t="str">
        <f t="shared" si="43"/>
        <v/>
      </c>
      <c r="N313" s="268" t="str">
        <f t="shared" si="44"/>
        <v/>
      </c>
      <c r="O313" s="268" t="str">
        <f t="shared" si="45"/>
        <v/>
      </c>
      <c r="P313" s="268" t="str">
        <f t="shared" si="46"/>
        <v/>
      </c>
      <c r="Q313" s="268" t="str">
        <f t="shared" si="47"/>
        <v/>
      </c>
    </row>
    <row r="314" spans="12:17" ht="18">
      <c r="L314" s="164">
        <v>311</v>
      </c>
      <c r="M314" s="268" t="str">
        <f t="shared" si="43"/>
        <v/>
      </c>
      <c r="N314" s="268" t="str">
        <f t="shared" si="44"/>
        <v/>
      </c>
      <c r="O314" s="268" t="str">
        <f t="shared" si="45"/>
        <v/>
      </c>
      <c r="P314" s="268" t="str">
        <f t="shared" si="46"/>
        <v/>
      </c>
      <c r="Q314" s="268" t="str">
        <f t="shared" si="47"/>
        <v/>
      </c>
    </row>
    <row r="315" spans="12:17" ht="18">
      <c r="L315" s="164">
        <v>312</v>
      </c>
      <c r="M315" s="268" t="str">
        <f t="shared" si="43"/>
        <v/>
      </c>
      <c r="N315" s="268" t="str">
        <f t="shared" si="44"/>
        <v/>
      </c>
      <c r="O315" s="268" t="str">
        <f t="shared" si="45"/>
        <v/>
      </c>
      <c r="P315" s="268" t="str">
        <f t="shared" si="46"/>
        <v/>
      </c>
      <c r="Q315" s="268" t="str">
        <f t="shared" si="47"/>
        <v/>
      </c>
    </row>
    <row r="316" spans="12:17" ht="18">
      <c r="L316" s="164">
        <v>313</v>
      </c>
      <c r="M316" s="268" t="str">
        <f t="shared" si="43"/>
        <v/>
      </c>
      <c r="N316" s="268" t="str">
        <f t="shared" si="44"/>
        <v/>
      </c>
      <c r="O316" s="268" t="str">
        <f t="shared" si="45"/>
        <v/>
      </c>
      <c r="P316" s="268" t="str">
        <f t="shared" si="46"/>
        <v/>
      </c>
      <c r="Q316" s="268" t="str">
        <f t="shared" si="47"/>
        <v/>
      </c>
    </row>
    <row r="317" spans="12:17" ht="18">
      <c r="L317" s="164">
        <v>314</v>
      </c>
      <c r="M317" s="268" t="str">
        <f t="shared" si="43"/>
        <v/>
      </c>
      <c r="N317" s="268" t="str">
        <f t="shared" si="44"/>
        <v/>
      </c>
      <c r="O317" s="268" t="str">
        <f t="shared" si="45"/>
        <v/>
      </c>
      <c r="P317" s="268" t="str">
        <f t="shared" si="46"/>
        <v/>
      </c>
      <c r="Q317" s="268" t="str">
        <f t="shared" si="47"/>
        <v/>
      </c>
    </row>
    <row r="318" spans="12:17" ht="18">
      <c r="L318" s="164">
        <v>315</v>
      </c>
      <c r="M318" s="268" t="str">
        <f t="shared" si="43"/>
        <v/>
      </c>
      <c r="N318" s="268" t="str">
        <f t="shared" si="44"/>
        <v/>
      </c>
      <c r="O318" s="268" t="str">
        <f t="shared" si="45"/>
        <v/>
      </c>
      <c r="P318" s="268" t="str">
        <f t="shared" si="46"/>
        <v/>
      </c>
      <c r="Q318" s="268" t="str">
        <f t="shared" si="47"/>
        <v/>
      </c>
    </row>
    <row r="319" spans="12:17" ht="18">
      <c r="L319" s="164">
        <v>316</v>
      </c>
      <c r="M319" s="268" t="str">
        <f t="shared" si="43"/>
        <v/>
      </c>
      <c r="N319" s="268" t="str">
        <f t="shared" si="44"/>
        <v/>
      </c>
      <c r="O319" s="268" t="str">
        <f t="shared" si="45"/>
        <v/>
      </c>
      <c r="P319" s="268" t="str">
        <f t="shared" si="46"/>
        <v/>
      </c>
      <c r="Q319" s="268" t="str">
        <f t="shared" si="47"/>
        <v/>
      </c>
    </row>
    <row r="320" spans="12:17" ht="18">
      <c r="L320" s="164">
        <v>317</v>
      </c>
      <c r="M320" s="268" t="str">
        <f t="shared" si="43"/>
        <v/>
      </c>
      <c r="N320" s="268" t="str">
        <f t="shared" si="44"/>
        <v/>
      </c>
      <c r="O320" s="268" t="str">
        <f t="shared" si="45"/>
        <v/>
      </c>
      <c r="P320" s="268" t="str">
        <f t="shared" si="46"/>
        <v/>
      </c>
      <c r="Q320" s="268" t="str">
        <f t="shared" si="47"/>
        <v/>
      </c>
    </row>
    <row r="321" spans="12:17" ht="18">
      <c r="L321" s="164">
        <v>318</v>
      </c>
      <c r="M321" s="268" t="str">
        <f t="shared" si="43"/>
        <v/>
      </c>
      <c r="N321" s="268" t="str">
        <f t="shared" si="44"/>
        <v/>
      </c>
      <c r="O321" s="268" t="str">
        <f t="shared" si="45"/>
        <v/>
      </c>
      <c r="P321" s="268" t="str">
        <f t="shared" si="46"/>
        <v/>
      </c>
      <c r="Q321" s="268" t="str">
        <f t="shared" si="47"/>
        <v/>
      </c>
    </row>
    <row r="322" spans="12:17" ht="18">
      <c r="L322" s="164">
        <v>319</v>
      </c>
      <c r="M322" s="268" t="str">
        <f t="shared" si="43"/>
        <v/>
      </c>
      <c r="N322" s="268" t="str">
        <f t="shared" si="44"/>
        <v/>
      </c>
      <c r="O322" s="268" t="str">
        <f t="shared" si="45"/>
        <v/>
      </c>
      <c r="P322" s="268" t="str">
        <f t="shared" si="46"/>
        <v/>
      </c>
      <c r="Q322" s="268" t="str">
        <f t="shared" si="47"/>
        <v/>
      </c>
    </row>
    <row r="323" spans="12:17" ht="18">
      <c r="L323" s="164">
        <v>320</v>
      </c>
      <c r="M323" s="268" t="str">
        <f t="shared" ref="M323:M362" si="48">IF(T323="","",VLOOKUP(T323,$A$3:$B$15,2,FALSE))</f>
        <v/>
      </c>
      <c r="N323" s="268" t="str">
        <f t="shared" ref="N323:N362" si="49">IF(U323="","",VLOOKUP(U323,$A$3:$B$15,2,FALSE))</f>
        <v/>
      </c>
      <c r="O323" s="268" t="str">
        <f t="shared" ref="O323:O362" si="50">IF(V323="","",VLOOKUP(V323,$A$3:$B$15,2,FALSE))</f>
        <v/>
      </c>
      <c r="P323" s="268" t="str">
        <f t="shared" ref="P323:P362" si="51">IF(W323="","",VLOOKUP(W323,$A$3:$B$15,2,FALSE))</f>
        <v/>
      </c>
      <c r="Q323" s="268" t="str">
        <f t="shared" ref="Q323:Q362" si="52">IF(X323="","",VLOOKUP(X323,$A$3:$B$15,2,FALSE))</f>
        <v/>
      </c>
    </row>
    <row r="324" spans="12:17" ht="18">
      <c r="L324" s="164">
        <v>321</v>
      </c>
      <c r="M324" s="268" t="str">
        <f t="shared" si="48"/>
        <v/>
      </c>
      <c r="N324" s="268" t="str">
        <f t="shared" si="49"/>
        <v/>
      </c>
      <c r="O324" s="268" t="str">
        <f t="shared" si="50"/>
        <v/>
      </c>
      <c r="P324" s="268" t="str">
        <f t="shared" si="51"/>
        <v/>
      </c>
      <c r="Q324" s="268" t="str">
        <f t="shared" si="52"/>
        <v/>
      </c>
    </row>
    <row r="325" spans="12:17" ht="18">
      <c r="L325" s="164">
        <v>322</v>
      </c>
      <c r="M325" s="268" t="str">
        <f t="shared" si="48"/>
        <v/>
      </c>
      <c r="N325" s="268" t="str">
        <f t="shared" si="49"/>
        <v/>
      </c>
      <c r="O325" s="268" t="str">
        <f t="shared" si="50"/>
        <v/>
      </c>
      <c r="P325" s="268" t="str">
        <f t="shared" si="51"/>
        <v/>
      </c>
      <c r="Q325" s="268" t="str">
        <f t="shared" si="52"/>
        <v/>
      </c>
    </row>
    <row r="326" spans="12:17" ht="18">
      <c r="L326" s="164">
        <v>323</v>
      </c>
      <c r="M326" s="268" t="str">
        <f t="shared" si="48"/>
        <v/>
      </c>
      <c r="N326" s="268" t="str">
        <f t="shared" si="49"/>
        <v/>
      </c>
      <c r="O326" s="268" t="str">
        <f t="shared" si="50"/>
        <v/>
      </c>
      <c r="P326" s="268" t="str">
        <f t="shared" si="51"/>
        <v/>
      </c>
      <c r="Q326" s="268" t="str">
        <f t="shared" si="52"/>
        <v/>
      </c>
    </row>
    <row r="327" spans="12:17" ht="18">
      <c r="L327" s="164">
        <v>324</v>
      </c>
      <c r="M327" s="268" t="str">
        <f t="shared" si="48"/>
        <v/>
      </c>
      <c r="N327" s="268" t="str">
        <f t="shared" si="49"/>
        <v/>
      </c>
      <c r="O327" s="268" t="str">
        <f t="shared" si="50"/>
        <v/>
      </c>
      <c r="P327" s="268" t="str">
        <f t="shared" si="51"/>
        <v/>
      </c>
      <c r="Q327" s="268" t="str">
        <f t="shared" si="52"/>
        <v/>
      </c>
    </row>
    <row r="328" spans="12:17" ht="18">
      <c r="L328" s="164">
        <v>325</v>
      </c>
      <c r="M328" s="268" t="str">
        <f t="shared" si="48"/>
        <v/>
      </c>
      <c r="N328" s="268" t="str">
        <f t="shared" si="49"/>
        <v/>
      </c>
      <c r="O328" s="268" t="str">
        <f t="shared" si="50"/>
        <v/>
      </c>
      <c r="P328" s="268" t="str">
        <f t="shared" si="51"/>
        <v/>
      </c>
      <c r="Q328" s="268" t="str">
        <f t="shared" si="52"/>
        <v/>
      </c>
    </row>
    <row r="329" spans="12:17" ht="18">
      <c r="L329" s="164">
        <v>326</v>
      </c>
      <c r="M329" s="268" t="str">
        <f t="shared" si="48"/>
        <v/>
      </c>
      <c r="N329" s="268" t="str">
        <f t="shared" si="49"/>
        <v/>
      </c>
      <c r="O329" s="268" t="str">
        <f t="shared" si="50"/>
        <v/>
      </c>
      <c r="P329" s="268" t="str">
        <f t="shared" si="51"/>
        <v/>
      </c>
      <c r="Q329" s="268" t="str">
        <f t="shared" si="52"/>
        <v/>
      </c>
    </row>
    <row r="330" spans="12:17" ht="18">
      <c r="L330" s="164">
        <v>327</v>
      </c>
      <c r="M330" s="268" t="str">
        <f t="shared" si="48"/>
        <v/>
      </c>
      <c r="N330" s="268" t="str">
        <f t="shared" si="49"/>
        <v/>
      </c>
      <c r="O330" s="268" t="str">
        <f t="shared" si="50"/>
        <v/>
      </c>
      <c r="P330" s="268" t="str">
        <f t="shared" si="51"/>
        <v/>
      </c>
      <c r="Q330" s="268" t="str">
        <f t="shared" si="52"/>
        <v/>
      </c>
    </row>
    <row r="331" spans="12:17" ht="18">
      <c r="L331" s="164">
        <v>328</v>
      </c>
      <c r="M331" s="268" t="str">
        <f t="shared" si="48"/>
        <v/>
      </c>
      <c r="N331" s="268" t="str">
        <f t="shared" si="49"/>
        <v/>
      </c>
      <c r="O331" s="268" t="str">
        <f t="shared" si="50"/>
        <v/>
      </c>
      <c r="P331" s="268" t="str">
        <f t="shared" si="51"/>
        <v/>
      </c>
      <c r="Q331" s="268" t="str">
        <f t="shared" si="52"/>
        <v/>
      </c>
    </row>
    <row r="332" spans="12:17" ht="18">
      <c r="L332" s="164">
        <v>329</v>
      </c>
      <c r="M332" s="268" t="str">
        <f t="shared" si="48"/>
        <v/>
      </c>
      <c r="N332" s="268" t="str">
        <f t="shared" si="49"/>
        <v/>
      </c>
      <c r="O332" s="268" t="str">
        <f t="shared" si="50"/>
        <v/>
      </c>
      <c r="P332" s="268" t="str">
        <f t="shared" si="51"/>
        <v/>
      </c>
      <c r="Q332" s="268" t="str">
        <f t="shared" si="52"/>
        <v/>
      </c>
    </row>
    <row r="333" spans="12:17" ht="18">
      <c r="L333" s="164">
        <v>330</v>
      </c>
      <c r="M333" s="268" t="str">
        <f t="shared" si="48"/>
        <v/>
      </c>
      <c r="N333" s="268" t="str">
        <f t="shared" si="49"/>
        <v/>
      </c>
      <c r="O333" s="268" t="str">
        <f t="shared" si="50"/>
        <v/>
      </c>
      <c r="P333" s="268" t="str">
        <f t="shared" si="51"/>
        <v/>
      </c>
      <c r="Q333" s="268" t="str">
        <f t="shared" si="52"/>
        <v/>
      </c>
    </row>
    <row r="334" spans="12:17" ht="18">
      <c r="L334" s="164">
        <v>331</v>
      </c>
      <c r="M334" s="268" t="str">
        <f t="shared" si="48"/>
        <v/>
      </c>
      <c r="N334" s="268" t="str">
        <f t="shared" si="49"/>
        <v/>
      </c>
      <c r="O334" s="268" t="str">
        <f t="shared" si="50"/>
        <v/>
      </c>
      <c r="P334" s="268" t="str">
        <f t="shared" si="51"/>
        <v/>
      </c>
      <c r="Q334" s="268" t="str">
        <f t="shared" si="52"/>
        <v/>
      </c>
    </row>
    <row r="335" spans="12:17" ht="18">
      <c r="L335" s="164">
        <v>332</v>
      </c>
      <c r="M335" s="268" t="str">
        <f t="shared" si="48"/>
        <v/>
      </c>
      <c r="N335" s="268" t="str">
        <f t="shared" si="49"/>
        <v/>
      </c>
      <c r="O335" s="268" t="str">
        <f t="shared" si="50"/>
        <v/>
      </c>
      <c r="P335" s="268" t="str">
        <f t="shared" si="51"/>
        <v/>
      </c>
      <c r="Q335" s="268" t="str">
        <f t="shared" si="52"/>
        <v/>
      </c>
    </row>
    <row r="336" spans="12:17" ht="18">
      <c r="L336" s="164">
        <v>333</v>
      </c>
      <c r="M336" s="268" t="str">
        <f t="shared" si="48"/>
        <v/>
      </c>
      <c r="N336" s="268" t="str">
        <f t="shared" si="49"/>
        <v/>
      </c>
      <c r="O336" s="268" t="str">
        <f t="shared" si="50"/>
        <v/>
      </c>
      <c r="P336" s="268" t="str">
        <f t="shared" si="51"/>
        <v/>
      </c>
      <c r="Q336" s="268" t="str">
        <f t="shared" si="52"/>
        <v/>
      </c>
    </row>
    <row r="337" spans="12:17" ht="18">
      <c r="L337" s="164">
        <v>334</v>
      </c>
      <c r="M337" s="268" t="str">
        <f t="shared" si="48"/>
        <v/>
      </c>
      <c r="N337" s="268" t="str">
        <f t="shared" si="49"/>
        <v/>
      </c>
      <c r="O337" s="268" t="str">
        <f t="shared" si="50"/>
        <v/>
      </c>
      <c r="P337" s="268" t="str">
        <f t="shared" si="51"/>
        <v/>
      </c>
      <c r="Q337" s="268" t="str">
        <f t="shared" si="52"/>
        <v/>
      </c>
    </row>
    <row r="338" spans="12:17" ht="18">
      <c r="L338" s="164">
        <v>335</v>
      </c>
      <c r="M338" s="268" t="str">
        <f t="shared" si="48"/>
        <v/>
      </c>
      <c r="N338" s="268" t="str">
        <f t="shared" si="49"/>
        <v/>
      </c>
      <c r="O338" s="268" t="str">
        <f t="shared" si="50"/>
        <v/>
      </c>
      <c r="P338" s="268" t="str">
        <f t="shared" si="51"/>
        <v/>
      </c>
      <c r="Q338" s="268" t="str">
        <f t="shared" si="52"/>
        <v/>
      </c>
    </row>
    <row r="339" spans="12:17" ht="18">
      <c r="L339" s="164">
        <v>336</v>
      </c>
      <c r="M339" s="268" t="str">
        <f t="shared" si="48"/>
        <v/>
      </c>
      <c r="N339" s="268" t="str">
        <f t="shared" si="49"/>
        <v/>
      </c>
      <c r="O339" s="268" t="str">
        <f t="shared" si="50"/>
        <v/>
      </c>
      <c r="P339" s="268" t="str">
        <f t="shared" si="51"/>
        <v/>
      </c>
      <c r="Q339" s="268" t="str">
        <f t="shared" si="52"/>
        <v/>
      </c>
    </row>
    <row r="340" spans="12:17" ht="18">
      <c r="L340" s="164">
        <v>337</v>
      </c>
      <c r="M340" s="268" t="str">
        <f t="shared" si="48"/>
        <v/>
      </c>
      <c r="N340" s="268" t="str">
        <f t="shared" si="49"/>
        <v/>
      </c>
      <c r="O340" s="268" t="str">
        <f t="shared" si="50"/>
        <v/>
      </c>
      <c r="P340" s="268" t="str">
        <f t="shared" si="51"/>
        <v/>
      </c>
      <c r="Q340" s="268" t="str">
        <f t="shared" si="52"/>
        <v/>
      </c>
    </row>
    <row r="341" spans="12:17" ht="18">
      <c r="L341" s="164">
        <v>338</v>
      </c>
      <c r="M341" s="268" t="str">
        <f t="shared" si="48"/>
        <v/>
      </c>
      <c r="N341" s="268" t="str">
        <f t="shared" si="49"/>
        <v/>
      </c>
      <c r="O341" s="268" t="str">
        <f t="shared" si="50"/>
        <v/>
      </c>
      <c r="P341" s="268" t="str">
        <f t="shared" si="51"/>
        <v/>
      </c>
      <c r="Q341" s="268" t="str">
        <f t="shared" si="52"/>
        <v/>
      </c>
    </row>
    <row r="342" spans="12:17" ht="18">
      <c r="L342" s="164">
        <v>339</v>
      </c>
      <c r="M342" s="268" t="str">
        <f t="shared" si="48"/>
        <v/>
      </c>
      <c r="N342" s="268" t="str">
        <f t="shared" si="49"/>
        <v/>
      </c>
      <c r="O342" s="268" t="str">
        <f t="shared" si="50"/>
        <v/>
      </c>
      <c r="P342" s="268" t="str">
        <f t="shared" si="51"/>
        <v/>
      </c>
      <c r="Q342" s="268" t="str">
        <f t="shared" si="52"/>
        <v/>
      </c>
    </row>
    <row r="343" spans="12:17" ht="18">
      <c r="L343" s="164">
        <v>340</v>
      </c>
      <c r="M343" s="268" t="str">
        <f t="shared" si="48"/>
        <v/>
      </c>
      <c r="N343" s="268" t="str">
        <f t="shared" si="49"/>
        <v/>
      </c>
      <c r="O343" s="268" t="str">
        <f t="shared" si="50"/>
        <v/>
      </c>
      <c r="P343" s="268" t="str">
        <f t="shared" si="51"/>
        <v/>
      </c>
      <c r="Q343" s="268" t="str">
        <f t="shared" si="52"/>
        <v/>
      </c>
    </row>
    <row r="344" spans="12:17" ht="18">
      <c r="L344" s="164">
        <v>341</v>
      </c>
      <c r="M344" s="268" t="str">
        <f t="shared" si="48"/>
        <v/>
      </c>
      <c r="N344" s="268" t="str">
        <f t="shared" si="49"/>
        <v/>
      </c>
      <c r="O344" s="268" t="str">
        <f t="shared" si="50"/>
        <v/>
      </c>
      <c r="P344" s="268" t="str">
        <f t="shared" si="51"/>
        <v/>
      </c>
      <c r="Q344" s="268" t="str">
        <f t="shared" si="52"/>
        <v/>
      </c>
    </row>
    <row r="345" spans="12:17" ht="18">
      <c r="L345" s="164">
        <v>342</v>
      </c>
      <c r="M345" s="268" t="str">
        <f t="shared" si="48"/>
        <v/>
      </c>
      <c r="N345" s="268" t="str">
        <f t="shared" si="49"/>
        <v/>
      </c>
      <c r="O345" s="268" t="str">
        <f t="shared" si="50"/>
        <v/>
      </c>
      <c r="P345" s="268" t="str">
        <f t="shared" si="51"/>
        <v/>
      </c>
      <c r="Q345" s="268" t="str">
        <f t="shared" si="52"/>
        <v/>
      </c>
    </row>
    <row r="346" spans="12:17" ht="18">
      <c r="L346" s="164">
        <v>343</v>
      </c>
      <c r="M346" s="268" t="str">
        <f t="shared" si="48"/>
        <v/>
      </c>
      <c r="N346" s="268" t="str">
        <f t="shared" si="49"/>
        <v/>
      </c>
      <c r="O346" s="268" t="str">
        <f t="shared" si="50"/>
        <v/>
      </c>
      <c r="P346" s="268" t="str">
        <f t="shared" si="51"/>
        <v/>
      </c>
      <c r="Q346" s="268" t="str">
        <f t="shared" si="52"/>
        <v/>
      </c>
    </row>
    <row r="347" spans="12:17" ht="18">
      <c r="L347" s="164">
        <v>344</v>
      </c>
      <c r="M347" s="268" t="str">
        <f t="shared" si="48"/>
        <v/>
      </c>
      <c r="N347" s="268" t="str">
        <f t="shared" si="49"/>
        <v/>
      </c>
      <c r="O347" s="268" t="str">
        <f t="shared" si="50"/>
        <v/>
      </c>
      <c r="P347" s="268" t="str">
        <f t="shared" si="51"/>
        <v/>
      </c>
      <c r="Q347" s="268" t="str">
        <f t="shared" si="52"/>
        <v/>
      </c>
    </row>
    <row r="348" spans="12:17" ht="18">
      <c r="L348" s="164">
        <v>345</v>
      </c>
      <c r="M348" s="268" t="str">
        <f t="shared" si="48"/>
        <v/>
      </c>
      <c r="N348" s="268" t="str">
        <f t="shared" si="49"/>
        <v/>
      </c>
      <c r="O348" s="268" t="str">
        <f t="shared" si="50"/>
        <v/>
      </c>
      <c r="P348" s="268" t="str">
        <f t="shared" si="51"/>
        <v/>
      </c>
      <c r="Q348" s="268" t="str">
        <f t="shared" si="52"/>
        <v/>
      </c>
    </row>
    <row r="349" spans="12:17" ht="18">
      <c r="L349" s="164">
        <v>346</v>
      </c>
      <c r="M349" s="268" t="str">
        <f t="shared" si="48"/>
        <v/>
      </c>
      <c r="N349" s="268" t="str">
        <f t="shared" si="49"/>
        <v/>
      </c>
      <c r="O349" s="268" t="str">
        <f t="shared" si="50"/>
        <v/>
      </c>
      <c r="P349" s="268" t="str">
        <f t="shared" si="51"/>
        <v/>
      </c>
      <c r="Q349" s="268" t="str">
        <f t="shared" si="52"/>
        <v/>
      </c>
    </row>
    <row r="350" spans="12:17" ht="18">
      <c r="L350" s="164">
        <v>347</v>
      </c>
      <c r="M350" s="268" t="str">
        <f t="shared" si="48"/>
        <v/>
      </c>
      <c r="N350" s="268" t="str">
        <f t="shared" si="49"/>
        <v/>
      </c>
      <c r="O350" s="268" t="str">
        <f t="shared" si="50"/>
        <v/>
      </c>
      <c r="P350" s="268" t="str">
        <f t="shared" si="51"/>
        <v/>
      </c>
      <c r="Q350" s="268" t="str">
        <f t="shared" si="52"/>
        <v/>
      </c>
    </row>
    <row r="351" spans="12:17" ht="18">
      <c r="L351" s="164">
        <v>348</v>
      </c>
      <c r="M351" s="268" t="str">
        <f t="shared" si="48"/>
        <v/>
      </c>
      <c r="N351" s="268" t="str">
        <f t="shared" si="49"/>
        <v/>
      </c>
      <c r="O351" s="268" t="str">
        <f t="shared" si="50"/>
        <v/>
      </c>
      <c r="P351" s="268" t="str">
        <f t="shared" si="51"/>
        <v/>
      </c>
      <c r="Q351" s="268" t="str">
        <f t="shared" si="52"/>
        <v/>
      </c>
    </row>
    <row r="352" spans="12:17" ht="18">
      <c r="L352" s="164">
        <v>349</v>
      </c>
      <c r="M352" s="268" t="str">
        <f t="shared" si="48"/>
        <v/>
      </c>
      <c r="N352" s="268" t="str">
        <f t="shared" si="49"/>
        <v/>
      </c>
      <c r="O352" s="268" t="str">
        <f t="shared" si="50"/>
        <v/>
      </c>
      <c r="P352" s="268" t="str">
        <f t="shared" si="51"/>
        <v/>
      </c>
      <c r="Q352" s="268" t="str">
        <f t="shared" si="52"/>
        <v/>
      </c>
    </row>
    <row r="353" spans="12:17" ht="18">
      <c r="L353" s="164">
        <v>350</v>
      </c>
      <c r="M353" s="268" t="str">
        <f t="shared" si="48"/>
        <v/>
      </c>
      <c r="N353" s="268" t="str">
        <f t="shared" si="49"/>
        <v/>
      </c>
      <c r="O353" s="268" t="str">
        <f t="shared" si="50"/>
        <v/>
      </c>
      <c r="P353" s="268" t="str">
        <f t="shared" si="51"/>
        <v/>
      </c>
      <c r="Q353" s="268" t="str">
        <f t="shared" si="52"/>
        <v/>
      </c>
    </row>
    <row r="354" spans="12:17" ht="18">
      <c r="L354" s="164">
        <v>351</v>
      </c>
      <c r="M354" s="268" t="str">
        <f t="shared" si="48"/>
        <v/>
      </c>
      <c r="N354" s="268" t="str">
        <f t="shared" si="49"/>
        <v/>
      </c>
      <c r="O354" s="268" t="str">
        <f t="shared" si="50"/>
        <v/>
      </c>
      <c r="P354" s="268" t="str">
        <f t="shared" si="51"/>
        <v/>
      </c>
      <c r="Q354" s="268" t="str">
        <f t="shared" si="52"/>
        <v/>
      </c>
    </row>
    <row r="355" spans="12:17" ht="18">
      <c r="L355" s="164">
        <v>352</v>
      </c>
      <c r="M355" s="268" t="str">
        <f t="shared" si="48"/>
        <v/>
      </c>
      <c r="N355" s="268" t="str">
        <f t="shared" si="49"/>
        <v/>
      </c>
      <c r="O355" s="268" t="str">
        <f t="shared" si="50"/>
        <v/>
      </c>
      <c r="P355" s="268" t="str">
        <f t="shared" si="51"/>
        <v/>
      </c>
      <c r="Q355" s="268" t="str">
        <f t="shared" si="52"/>
        <v/>
      </c>
    </row>
    <row r="356" spans="12:17" ht="18">
      <c r="L356" s="164">
        <v>353</v>
      </c>
      <c r="M356" s="268" t="str">
        <f t="shared" si="48"/>
        <v/>
      </c>
      <c r="N356" s="268" t="str">
        <f t="shared" si="49"/>
        <v/>
      </c>
      <c r="O356" s="268" t="str">
        <f t="shared" si="50"/>
        <v/>
      </c>
      <c r="P356" s="268" t="str">
        <f t="shared" si="51"/>
        <v/>
      </c>
      <c r="Q356" s="268" t="str">
        <f t="shared" si="52"/>
        <v/>
      </c>
    </row>
    <row r="357" spans="12:17" ht="18">
      <c r="L357" s="164">
        <v>354</v>
      </c>
      <c r="M357" s="268" t="str">
        <f t="shared" si="48"/>
        <v/>
      </c>
      <c r="N357" s="268" t="str">
        <f t="shared" si="49"/>
        <v/>
      </c>
      <c r="O357" s="268" t="str">
        <f t="shared" si="50"/>
        <v/>
      </c>
      <c r="P357" s="268" t="str">
        <f t="shared" si="51"/>
        <v/>
      </c>
      <c r="Q357" s="268" t="str">
        <f t="shared" si="52"/>
        <v/>
      </c>
    </row>
    <row r="358" spans="12:17" ht="18">
      <c r="L358" s="164">
        <v>355</v>
      </c>
      <c r="M358" s="268" t="str">
        <f t="shared" si="48"/>
        <v/>
      </c>
      <c r="N358" s="268" t="str">
        <f t="shared" si="49"/>
        <v/>
      </c>
      <c r="O358" s="268" t="str">
        <f t="shared" si="50"/>
        <v/>
      </c>
      <c r="P358" s="268" t="str">
        <f t="shared" si="51"/>
        <v/>
      </c>
      <c r="Q358" s="268" t="str">
        <f t="shared" si="52"/>
        <v/>
      </c>
    </row>
    <row r="359" spans="12:17" ht="18">
      <c r="L359" s="164">
        <v>356</v>
      </c>
      <c r="M359" s="268" t="str">
        <f t="shared" si="48"/>
        <v/>
      </c>
      <c r="N359" s="268" t="str">
        <f t="shared" si="49"/>
        <v/>
      </c>
      <c r="O359" s="268" t="str">
        <f t="shared" si="50"/>
        <v/>
      </c>
      <c r="P359" s="268" t="str">
        <f t="shared" si="51"/>
        <v/>
      </c>
      <c r="Q359" s="268" t="str">
        <f t="shared" si="52"/>
        <v/>
      </c>
    </row>
    <row r="360" spans="12:17" ht="18">
      <c r="L360" s="164">
        <v>357</v>
      </c>
      <c r="M360" s="268" t="str">
        <f t="shared" si="48"/>
        <v/>
      </c>
      <c r="N360" s="268" t="str">
        <f t="shared" si="49"/>
        <v/>
      </c>
      <c r="O360" s="268" t="str">
        <f t="shared" si="50"/>
        <v/>
      </c>
      <c r="P360" s="268" t="str">
        <f t="shared" si="51"/>
        <v/>
      </c>
      <c r="Q360" s="268" t="str">
        <f t="shared" si="52"/>
        <v/>
      </c>
    </row>
    <row r="361" spans="12:17" ht="18">
      <c r="L361" s="164">
        <v>358</v>
      </c>
      <c r="M361" s="268" t="str">
        <f t="shared" si="48"/>
        <v/>
      </c>
      <c r="N361" s="268" t="str">
        <f t="shared" si="49"/>
        <v/>
      </c>
      <c r="O361" s="268" t="str">
        <f t="shared" si="50"/>
        <v/>
      </c>
      <c r="P361" s="268" t="str">
        <f t="shared" si="51"/>
        <v/>
      </c>
      <c r="Q361" s="268" t="str">
        <f t="shared" si="52"/>
        <v/>
      </c>
    </row>
    <row r="362" spans="12:17" ht="18">
      <c r="L362" s="164">
        <v>359</v>
      </c>
      <c r="M362" s="268" t="str">
        <f t="shared" si="48"/>
        <v/>
      </c>
      <c r="N362" s="268" t="str">
        <f t="shared" si="49"/>
        <v/>
      </c>
      <c r="O362" s="268" t="str">
        <f t="shared" si="50"/>
        <v/>
      </c>
      <c r="P362" s="268" t="str">
        <f t="shared" si="51"/>
        <v/>
      </c>
      <c r="Q362" s="268" t="str">
        <f t="shared" si="52"/>
        <v/>
      </c>
    </row>
  </sheetData>
  <dataConsolidate/>
  <phoneticPr fontId="1" type="noConversion"/>
  <conditionalFormatting sqref="R3:R45">
    <cfRule type="cellIs" dxfId="181" priority="101" operator="equal">
      <formula>"WW"</formula>
    </cfRule>
    <cfRule type="cellIs" dxfId="180" priority="102" operator="equal">
      <formula>"S1"</formula>
    </cfRule>
    <cfRule type="cellIs" dxfId="179" priority="103" operator="equal">
      <formula>"M5"</formula>
    </cfRule>
    <cfRule type="cellIs" dxfId="178" priority="104" operator="equal">
      <formula>"M4"</formula>
    </cfRule>
    <cfRule type="cellIs" dxfId="177" priority="105" operator="equal">
      <formula>"M3"</formula>
    </cfRule>
    <cfRule type="cellIs" dxfId="176" priority="106" operator="equal">
      <formula>"M2"</formula>
    </cfRule>
    <cfRule type="cellIs" dxfId="175" priority="107" operator="equal">
      <formula>"M1"</formula>
    </cfRule>
  </conditionalFormatting>
  <conditionalFormatting sqref="M3:Q362 C20:C30">
    <cfRule type="cellIs" dxfId="174" priority="93" operator="equal">
      <formula>"S2"</formula>
    </cfRule>
    <cfRule type="cellIs" dxfId="173" priority="94" operator="equal">
      <formula>"WW"</formula>
    </cfRule>
    <cfRule type="cellIs" dxfId="172" priority="95" operator="equal">
      <formula>"S1"</formula>
    </cfRule>
    <cfRule type="cellIs" dxfId="171" priority="96" operator="equal">
      <formula>"M5"</formula>
    </cfRule>
    <cfRule type="cellIs" dxfId="170" priority="97" operator="equal">
      <formula>"M4"</formula>
    </cfRule>
    <cfRule type="cellIs" dxfId="169" priority="98" operator="equal">
      <formula>"M3"</formula>
    </cfRule>
    <cfRule type="cellIs" dxfId="168" priority="99" operator="equal">
      <formula>"M2"</formula>
    </cfRule>
    <cfRule type="cellIs" dxfId="167" priority="100" operator="equal">
      <formula>"M1"</formula>
    </cfRule>
  </conditionalFormatting>
  <conditionalFormatting sqref="M3:Q362">
    <cfRule type="containsText" dxfId="166" priority="46" operator="containsText" text="BN">
      <formula>NOT(ISERROR(SEARCH("BN",M3)))</formula>
    </cfRule>
    <cfRule type="containsText" dxfId="165" priority="47" operator="containsText" text="BN">
      <formula>NOT(ISERROR(SEARCH("BN",M3)))</formula>
    </cfRule>
    <cfRule type="cellIs" dxfId="164" priority="86" operator="equal">
      <formula>"M5"</formula>
    </cfRule>
    <cfRule type="cellIs" dxfId="163" priority="87" operator="equal">
      <formula>"M4"</formula>
    </cfRule>
    <cfRule type="cellIs" dxfId="162" priority="88" operator="equal">
      <formula>"M3"</formula>
    </cfRule>
    <cfRule type="cellIs" dxfId="161" priority="89" operator="equal">
      <formula>"M2"</formula>
    </cfRule>
    <cfRule type="cellIs" dxfId="160" priority="90" operator="equal">
      <formula>"M1"</formula>
    </cfRule>
    <cfRule type="cellIs" dxfId="159" priority="91" operator="equal">
      <formula>"WW"</formula>
    </cfRule>
    <cfRule type="cellIs" dxfId="158" priority="92" operator="equal">
      <formula>"S1"</formula>
    </cfRule>
  </conditionalFormatting>
  <conditionalFormatting sqref="AC91:AC110 AD102:AG113 AD91:AF101 AG60:AG99 AF55:AG59 AF60:AF90">
    <cfRule type="cellIs" dxfId="157" priority="71" operator="equal">
      <formula>"S2"</formula>
    </cfRule>
    <cfRule type="cellIs" dxfId="156" priority="72" operator="equal">
      <formula>"WW"</formula>
    </cfRule>
    <cfRule type="cellIs" dxfId="155" priority="73" operator="equal">
      <formula>"S1"</formula>
    </cfRule>
    <cfRule type="cellIs" dxfId="154" priority="74" operator="equal">
      <formula>"M5"</formula>
    </cfRule>
    <cfRule type="cellIs" dxfId="153" priority="75" operator="equal">
      <formula>"M4"</formula>
    </cfRule>
    <cfRule type="cellIs" dxfId="152" priority="76" operator="equal">
      <formula>"M3"</formula>
    </cfRule>
    <cfRule type="cellIs" dxfId="151" priority="77" operator="equal">
      <formula>"M2"</formula>
    </cfRule>
    <cfRule type="cellIs" dxfId="150" priority="78" operator="equal">
      <formula>"M1"</formula>
    </cfRule>
  </conditionalFormatting>
  <conditionalFormatting sqref="C20:C30">
    <cfRule type="cellIs" dxfId="149" priority="79" operator="equal">
      <formula>"M5"</formula>
    </cfRule>
    <cfRule type="cellIs" dxfId="148" priority="80" operator="equal">
      <formula>"M4"</formula>
    </cfRule>
    <cfRule type="cellIs" dxfId="147" priority="81" operator="equal">
      <formula>"M3"</formula>
    </cfRule>
    <cfRule type="cellIs" dxfId="146" priority="82" operator="equal">
      <formula>"M2"</formula>
    </cfRule>
    <cfRule type="cellIs" dxfId="145" priority="83" operator="equal">
      <formula>"M1"</formula>
    </cfRule>
    <cfRule type="cellIs" dxfId="144" priority="84" operator="equal">
      <formula>"WW"</formula>
    </cfRule>
    <cfRule type="cellIs" dxfId="143" priority="85" operator="equal">
      <formula>"S1"</formula>
    </cfRule>
  </conditionalFormatting>
  <conditionalFormatting sqref="AC91:AC110 AD102:AG113 AD91:AF101 AG60:AG99 AF55:AG59 AF60:AF90">
    <cfRule type="cellIs" dxfId="142" priority="64" operator="equal">
      <formula>"M5"</formula>
    </cfRule>
    <cfRule type="cellIs" dxfId="141" priority="65" operator="equal">
      <formula>"M4"</formula>
    </cfRule>
    <cfRule type="cellIs" dxfId="140" priority="66" operator="equal">
      <formula>"M3"</formula>
    </cfRule>
    <cfRule type="cellIs" dxfId="139" priority="67" operator="equal">
      <formula>"M2"</formula>
    </cfRule>
    <cfRule type="cellIs" dxfId="138" priority="68" operator="equal">
      <formula>"M1"</formula>
    </cfRule>
    <cfRule type="cellIs" dxfId="137" priority="69" operator="equal">
      <formula>"WW"</formula>
    </cfRule>
    <cfRule type="cellIs" dxfId="136" priority="70" operator="equal">
      <formula>"S1"</formula>
    </cfRule>
  </conditionalFormatting>
  <conditionalFormatting sqref="M3:Q362">
    <cfRule type="beginsWith" dxfId="135" priority="63" operator="beginsWith" text="M6">
      <formula>LEFT(M3,LEN("M6"))="M6"</formula>
    </cfRule>
  </conditionalFormatting>
  <conditionalFormatting sqref="B31">
    <cfRule type="cellIs" dxfId="134" priority="55" operator="equal">
      <formula>"S2"</formula>
    </cfRule>
    <cfRule type="cellIs" dxfId="133" priority="56" operator="equal">
      <formula>"WW"</formula>
    </cfRule>
    <cfRule type="cellIs" dxfId="132" priority="57" operator="equal">
      <formula>"S1"</formula>
    </cfRule>
    <cfRule type="cellIs" dxfId="131" priority="58" operator="equal">
      <formula>"M5"</formula>
    </cfRule>
    <cfRule type="cellIs" dxfId="130" priority="59" operator="equal">
      <formula>"M4"</formula>
    </cfRule>
    <cfRule type="cellIs" dxfId="129" priority="60" operator="equal">
      <formula>"M3"</formula>
    </cfRule>
    <cfRule type="cellIs" dxfId="128" priority="61" operator="equal">
      <formula>"M2"</formula>
    </cfRule>
    <cfRule type="cellIs" dxfId="127" priority="62" operator="equal">
      <formula>"M1"</formula>
    </cfRule>
  </conditionalFormatting>
  <conditionalFormatting sqref="B31">
    <cfRule type="cellIs" dxfId="126" priority="48" operator="equal">
      <formula>"M5"</formula>
    </cfRule>
    <cfRule type="cellIs" dxfId="125" priority="49" operator="equal">
      <formula>"M4"</formula>
    </cfRule>
    <cfRule type="cellIs" dxfId="124" priority="50" operator="equal">
      <formula>"M3"</formula>
    </cfRule>
    <cfRule type="cellIs" dxfId="123" priority="51" operator="equal">
      <formula>"M2"</formula>
    </cfRule>
    <cfRule type="cellIs" dxfId="122" priority="52" operator="equal">
      <formula>"M1"</formula>
    </cfRule>
    <cfRule type="cellIs" dxfId="121" priority="53" operator="equal">
      <formula>"WW"</formula>
    </cfRule>
    <cfRule type="cellIs" dxfId="120" priority="54" operator="equal">
      <formula>"S1"</formula>
    </cfRule>
  </conditionalFormatting>
  <conditionalFormatting sqref="B13">
    <cfRule type="cellIs" dxfId="119" priority="1" operator="equal">
      <formula>"M5"</formula>
    </cfRule>
    <cfRule type="cellIs" dxfId="118" priority="2" operator="equal">
      <formula>"M4"</formula>
    </cfRule>
    <cfRule type="cellIs" dxfId="117" priority="3" operator="equal">
      <formula>"M3"</formula>
    </cfRule>
    <cfRule type="cellIs" dxfId="116" priority="4" operator="equal">
      <formula>"M2"</formula>
    </cfRule>
    <cfRule type="cellIs" dxfId="115" priority="5" operator="equal">
      <formula>"M1"</formula>
    </cfRule>
    <cfRule type="cellIs" dxfId="114" priority="6" operator="equal">
      <formula>"WW"</formula>
    </cfRule>
    <cfRule type="cellIs" dxfId="113" priority="7" operator="equal">
      <formula>"S1"</formula>
    </cfRule>
  </conditionalFormatting>
  <conditionalFormatting sqref="B15">
    <cfRule type="cellIs" dxfId="112" priority="38" operator="equal">
      <formula>"S2"</formula>
    </cfRule>
    <cfRule type="cellIs" dxfId="111" priority="39" operator="equal">
      <formula>"WW"</formula>
    </cfRule>
    <cfRule type="cellIs" dxfId="110" priority="40" operator="equal">
      <formula>"S1"</formula>
    </cfRule>
    <cfRule type="cellIs" dxfId="109" priority="41" operator="equal">
      <formula>"M5"</formula>
    </cfRule>
    <cfRule type="cellIs" dxfId="108" priority="42" operator="equal">
      <formula>"M4"</formula>
    </cfRule>
    <cfRule type="cellIs" dxfId="107" priority="43" operator="equal">
      <formula>"M3"</formula>
    </cfRule>
    <cfRule type="cellIs" dxfId="106" priority="44" operator="equal">
      <formula>"M2"</formula>
    </cfRule>
    <cfRule type="cellIs" dxfId="105" priority="45" operator="equal">
      <formula>"M1"</formula>
    </cfRule>
  </conditionalFormatting>
  <conditionalFormatting sqref="B15">
    <cfRule type="cellIs" dxfId="104" priority="31" operator="equal">
      <formula>"M5"</formula>
    </cfRule>
    <cfRule type="cellIs" dxfId="103" priority="32" operator="equal">
      <formula>"M4"</formula>
    </cfRule>
    <cfRule type="cellIs" dxfId="102" priority="33" operator="equal">
      <formula>"M3"</formula>
    </cfRule>
    <cfRule type="cellIs" dxfId="101" priority="34" operator="equal">
      <formula>"M2"</formula>
    </cfRule>
    <cfRule type="cellIs" dxfId="100" priority="35" operator="equal">
      <formula>"M1"</formula>
    </cfRule>
    <cfRule type="cellIs" dxfId="99" priority="36" operator="equal">
      <formula>"WW"</formula>
    </cfRule>
    <cfRule type="cellIs" dxfId="98" priority="37" operator="equal">
      <formula>"S1"</formula>
    </cfRule>
  </conditionalFormatting>
  <conditionalFormatting sqref="B14">
    <cfRule type="cellIs" dxfId="97" priority="23" operator="equal">
      <formula>"S2"</formula>
    </cfRule>
    <cfRule type="cellIs" dxfId="96" priority="24" operator="equal">
      <formula>"WW"</formula>
    </cfRule>
    <cfRule type="cellIs" dxfId="95" priority="25" operator="equal">
      <formula>"S1"</formula>
    </cfRule>
    <cfRule type="cellIs" dxfId="94" priority="26" operator="equal">
      <formula>"M5"</formula>
    </cfRule>
    <cfRule type="cellIs" dxfId="93" priority="27" operator="equal">
      <formula>"M4"</formula>
    </cfRule>
    <cfRule type="cellIs" dxfId="92" priority="28" operator="equal">
      <formula>"M3"</formula>
    </cfRule>
    <cfRule type="cellIs" dxfId="91" priority="29" operator="equal">
      <formula>"M2"</formula>
    </cfRule>
    <cfRule type="cellIs" dxfId="90" priority="30" operator="equal">
      <formula>"M1"</formula>
    </cfRule>
  </conditionalFormatting>
  <conditionalFormatting sqref="B14">
    <cfRule type="cellIs" dxfId="89" priority="16" operator="equal">
      <formula>"M5"</formula>
    </cfRule>
    <cfRule type="cellIs" dxfId="88" priority="17" operator="equal">
      <formula>"M4"</formula>
    </cfRule>
    <cfRule type="cellIs" dxfId="87" priority="18" operator="equal">
      <formula>"M3"</formula>
    </cfRule>
    <cfRule type="cellIs" dxfId="86" priority="19" operator="equal">
      <formula>"M2"</formula>
    </cfRule>
    <cfRule type="cellIs" dxfId="85" priority="20" operator="equal">
      <formula>"M1"</formula>
    </cfRule>
    <cfRule type="cellIs" dxfId="84" priority="21" operator="equal">
      <formula>"WW"</formula>
    </cfRule>
    <cfRule type="cellIs" dxfId="83" priority="22" operator="equal">
      <formula>"S1"</formula>
    </cfRule>
  </conditionalFormatting>
  <conditionalFormatting sqref="B13">
    <cfRule type="cellIs" dxfId="82" priority="8" operator="equal">
      <formula>"S2"</formula>
    </cfRule>
    <cfRule type="cellIs" dxfId="81" priority="9" operator="equal">
      <formula>"WW"</formula>
    </cfRule>
    <cfRule type="cellIs" dxfId="80" priority="10" operator="equal">
      <formula>"S1"</formula>
    </cfRule>
    <cfRule type="cellIs" dxfId="79" priority="11" operator="equal">
      <formula>"M5"</formula>
    </cfRule>
    <cfRule type="cellIs" dxfId="78" priority="12" operator="equal">
      <formula>"M4"</formula>
    </cfRule>
    <cfRule type="cellIs" dxfId="77" priority="13" operator="equal">
      <formula>"M3"</formula>
    </cfRule>
    <cfRule type="cellIs" dxfId="76" priority="14" operator="equal">
      <formula>"M2"</formula>
    </cfRule>
    <cfRule type="cellIs" dxfId="75" priority="15" operator="equal">
      <formula>"M1"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12"/>
  <dimension ref="A1:N55"/>
  <sheetViews>
    <sheetView zoomScale="125" zoomScaleNormal="80" workbookViewId="0">
      <selection activeCell="B49" sqref="B49"/>
    </sheetView>
  </sheetViews>
  <sheetFormatPr baseColWidth="10" defaultColWidth="9" defaultRowHeight="16"/>
  <cols>
    <col min="1" max="1" width="20.6640625" style="43" customWidth="1"/>
    <col min="2" max="2" width="17.1640625" style="43" customWidth="1"/>
    <col min="3" max="3" width="15.83203125" style="43" customWidth="1"/>
    <col min="4" max="4" width="19.1640625" style="43" customWidth="1"/>
    <col min="5" max="5" width="14.5" style="43" bestFit="1" customWidth="1"/>
    <col min="6" max="6" width="15.83203125" style="43" bestFit="1" customWidth="1"/>
    <col min="7" max="7" width="22.1640625" style="43" bestFit="1" customWidth="1"/>
    <col min="8" max="8" width="25.5" style="43" bestFit="1" customWidth="1"/>
    <col min="9" max="9" width="17.6640625" style="43" bestFit="1" customWidth="1"/>
    <col min="10" max="10" width="15.6640625" style="43" customWidth="1"/>
    <col min="11" max="11" width="19.83203125" style="43" customWidth="1"/>
    <col min="12" max="12" width="14.5" style="43" bestFit="1" customWidth="1"/>
    <col min="13" max="13" width="13.1640625" style="43" bestFit="1" customWidth="1"/>
    <col min="14" max="14" width="11.6640625" style="43" customWidth="1"/>
    <col min="15" max="16384" width="9" style="43"/>
  </cols>
  <sheetData>
    <row r="1" spans="1:14">
      <c r="A1" s="42" t="s">
        <v>59</v>
      </c>
      <c r="B1" s="42"/>
    </row>
    <row r="2" spans="1:14">
      <c r="A2" s="41" t="s">
        <v>60</v>
      </c>
      <c r="B2" s="42"/>
    </row>
    <row r="3" spans="1:14">
      <c r="A3" s="41" t="s">
        <v>61</v>
      </c>
      <c r="B3" s="52" t="s">
        <v>228</v>
      </c>
    </row>
    <row r="4" spans="1:14">
      <c r="A4" s="41" t="s">
        <v>62</v>
      </c>
      <c r="B4" s="52">
        <v>50</v>
      </c>
    </row>
    <row r="5" spans="1:14" s="113" customFormat="1">
      <c r="A5" s="41" t="s">
        <v>63</v>
      </c>
      <c r="B5" s="67">
        <f>PayCombo!L38</f>
        <v>0</v>
      </c>
    </row>
    <row r="6" spans="1:14" s="113" customFormat="1">
      <c r="A6" s="41" t="s">
        <v>64</v>
      </c>
      <c r="B6" s="67">
        <f>1-B5</f>
        <v>1</v>
      </c>
    </row>
    <row r="7" spans="1:14" s="113" customFormat="1">
      <c r="A7" s="44" t="s">
        <v>65</v>
      </c>
      <c r="B7" s="105" t="e">
        <f>I52</f>
        <v>#REF!</v>
      </c>
    </row>
    <row r="8" spans="1:14" s="113" customFormat="1">
      <c r="A8" s="44" t="s">
        <v>66</v>
      </c>
      <c r="B8" s="105" t="e">
        <f>1.645*B7</f>
        <v>#REF!</v>
      </c>
    </row>
    <row r="9" spans="1:14" s="113" customFormat="1">
      <c r="A9" s="44" t="s">
        <v>50</v>
      </c>
      <c r="B9" s="105" t="e">
        <f>1.96*B7</f>
        <v>#REF!</v>
      </c>
      <c r="F9" s="182"/>
    </row>
    <row r="10" spans="1:14" s="113" customFormat="1">
      <c r="A10" s="50"/>
      <c r="B10" s="112"/>
    </row>
    <row r="11" spans="1:14">
      <c r="A11" s="111" t="s">
        <v>116</v>
      </c>
      <c r="B11" s="68"/>
      <c r="C11" s="68"/>
      <c r="D11" s="68"/>
      <c r="E11" s="68"/>
      <c r="F11" s="185"/>
      <c r="J11" s="47"/>
      <c r="K11" s="46"/>
    </row>
    <row r="12" spans="1:14" ht="16.5" customHeight="1">
      <c r="A12" s="42"/>
      <c r="B12" s="110" t="s">
        <v>67</v>
      </c>
      <c r="C12" s="76" t="s">
        <v>68</v>
      </c>
      <c r="D12" s="76" t="s">
        <v>69</v>
      </c>
      <c r="E12" s="76" t="s">
        <v>70</v>
      </c>
      <c r="F12" s="76" t="s">
        <v>71</v>
      </c>
      <c r="G12" s="76" t="s">
        <v>72</v>
      </c>
      <c r="H12" s="76" t="s">
        <v>73</v>
      </c>
      <c r="I12" s="76" t="s">
        <v>74</v>
      </c>
      <c r="K12" s="44" t="s">
        <v>75</v>
      </c>
      <c r="L12" s="68"/>
    </row>
    <row r="13" spans="1:14">
      <c r="A13" s="77"/>
      <c r="B13" s="53" t="s">
        <v>139</v>
      </c>
      <c r="C13" s="53" t="s">
        <v>140</v>
      </c>
      <c r="D13" s="45" t="s">
        <v>141</v>
      </c>
      <c r="E13" s="53" t="s">
        <v>142</v>
      </c>
      <c r="F13" s="45" t="s">
        <v>115</v>
      </c>
      <c r="G13" s="53" t="s">
        <v>143</v>
      </c>
      <c r="H13" s="53" t="s">
        <v>144</v>
      </c>
      <c r="I13" s="53" t="s">
        <v>145</v>
      </c>
      <c r="K13" s="41" t="s">
        <v>80</v>
      </c>
      <c r="L13" s="71"/>
    </row>
    <row r="14" spans="1:14">
      <c r="A14" s="77" t="s">
        <v>146</v>
      </c>
      <c r="B14" s="245">
        <v>0</v>
      </c>
      <c r="C14" s="207">
        <f>PayCombo!C5/(PayCombo!C5-PayCombo!C40)</f>
        <v>1</v>
      </c>
      <c r="D14" s="183">
        <f>1/C14</f>
        <v>1</v>
      </c>
      <c r="E14" s="184">
        <v>0</v>
      </c>
      <c r="F14" s="78">
        <f>PayCombo!$L$38</f>
        <v>0</v>
      </c>
      <c r="G14" s="78">
        <f>B14-F14</f>
        <v>0</v>
      </c>
      <c r="H14" s="210">
        <f>G14^2</f>
        <v>0</v>
      </c>
      <c r="I14" s="78">
        <f>D14*H14</f>
        <v>0</v>
      </c>
      <c r="K14" s="45" t="s">
        <v>76</v>
      </c>
      <c r="L14" s="104" t="s">
        <v>82</v>
      </c>
      <c r="M14" s="66"/>
      <c r="N14" s="48"/>
    </row>
    <row r="15" spans="1:14">
      <c r="A15" s="174">
        <f>PayCombo!B7</f>
        <v>5</v>
      </c>
      <c r="B15" s="245">
        <f>PayCombo!J7/50</f>
        <v>80</v>
      </c>
      <c r="C15" s="207"/>
      <c r="D15" s="208"/>
      <c r="E15" s="209"/>
      <c r="F15" s="78"/>
      <c r="G15" s="78"/>
      <c r="H15" s="210"/>
      <c r="I15" s="78"/>
      <c r="K15" s="45"/>
      <c r="L15" s="45" t="s">
        <v>77</v>
      </c>
      <c r="M15" s="45" t="s">
        <v>78</v>
      </c>
      <c r="N15" s="49" t="s">
        <v>79</v>
      </c>
    </row>
    <row r="16" spans="1:14">
      <c r="A16" s="174">
        <f>PayCombo!B8</f>
        <v>5</v>
      </c>
      <c r="B16" s="245">
        <f>PayCombo!J8/50</f>
        <v>20</v>
      </c>
      <c r="C16" s="207"/>
      <c r="D16" s="208"/>
      <c r="E16" s="209"/>
      <c r="F16" s="78"/>
      <c r="G16" s="78"/>
      <c r="H16" s="210"/>
      <c r="I16" s="78"/>
      <c r="K16" s="73">
        <v>1000</v>
      </c>
      <c r="L16" s="51" t="e">
        <f>$B$5-N16</f>
        <v>#REF!</v>
      </c>
      <c r="M16" s="51" t="e">
        <f>$B$5+N16</f>
        <v>#REF!</v>
      </c>
      <c r="N16" s="51" t="e">
        <f>1.96*$I$52/(K16^(1/2))</f>
        <v>#REF!</v>
      </c>
    </row>
    <row r="17" spans="1:14">
      <c r="A17" s="174">
        <f>PayCombo!B9</f>
        <v>5</v>
      </c>
      <c r="B17" s="245">
        <f>PayCombo!J9/50</f>
        <v>10</v>
      </c>
      <c r="C17" s="207"/>
      <c r="D17" s="208"/>
      <c r="E17" s="209"/>
      <c r="F17" s="78"/>
      <c r="G17" s="78"/>
      <c r="H17" s="210"/>
      <c r="I17" s="78"/>
      <c r="K17" s="69">
        <v>10000</v>
      </c>
      <c r="L17" s="51" t="e">
        <f t="shared" ref="L17:L25" si="0">$B$5-N17</f>
        <v>#REF!</v>
      </c>
      <c r="M17" s="51" t="e">
        <f t="shared" ref="M17:M25" si="1">$B$5+N17</f>
        <v>#REF!</v>
      </c>
      <c r="N17" s="51" t="e">
        <f t="shared" ref="N17:N25" si="2">1.96*$I$52/(K17^(1/2))</f>
        <v>#REF!</v>
      </c>
    </row>
    <row r="18" spans="1:14">
      <c r="A18" s="174" t="e">
        <f>PayCombo!#REF!</f>
        <v>#REF!</v>
      </c>
      <c r="B18" s="245" t="e">
        <f>PayCombo!#REF!/50</f>
        <v>#REF!</v>
      </c>
      <c r="C18" s="207"/>
      <c r="D18" s="208"/>
      <c r="E18" s="209"/>
      <c r="F18" s="78"/>
      <c r="G18" s="78"/>
      <c r="H18" s="210"/>
      <c r="I18" s="78"/>
      <c r="K18" s="69">
        <v>50000</v>
      </c>
      <c r="L18" s="51" t="e">
        <f t="shared" si="0"/>
        <v>#REF!</v>
      </c>
      <c r="M18" s="51" t="e">
        <f t="shared" si="1"/>
        <v>#REF!</v>
      </c>
      <c r="N18" s="51" t="e">
        <f t="shared" si="2"/>
        <v>#REF!</v>
      </c>
    </row>
    <row r="19" spans="1:14">
      <c r="A19" s="174" t="e">
        <f>PayCombo!#REF!</f>
        <v>#REF!</v>
      </c>
      <c r="B19" s="245" t="e">
        <f>PayCombo!#REF!/50</f>
        <v>#REF!</v>
      </c>
      <c r="C19" s="207" t="e">
        <f>PayCombo!$C$5/PayCombo!#REF!</f>
        <v>#REF!</v>
      </c>
      <c r="D19" s="208" t="e">
        <f>PayCombo!#REF!</f>
        <v>#REF!</v>
      </c>
      <c r="E19" s="209" t="e">
        <f>PayCombo!#REF!</f>
        <v>#REF!</v>
      </c>
      <c r="F19" s="78">
        <f>PayCombo!$L$38</f>
        <v>0</v>
      </c>
      <c r="G19" s="78" t="e">
        <f t="shared" ref="G19:G48" si="3">B19-F19</f>
        <v>#REF!</v>
      </c>
      <c r="H19" s="210" t="e">
        <f t="shared" ref="H19:H48" si="4">G19^2</f>
        <v>#REF!</v>
      </c>
      <c r="I19" s="78" t="e">
        <f t="shared" ref="I19:I48" si="5">D19*H19</f>
        <v>#REF!</v>
      </c>
      <c r="K19" s="69">
        <v>100000</v>
      </c>
      <c r="L19" s="51" t="e">
        <f t="shared" si="0"/>
        <v>#REF!</v>
      </c>
      <c r="M19" s="51" t="e">
        <f t="shared" si="1"/>
        <v>#REF!</v>
      </c>
      <c r="N19" s="51" t="e">
        <f t="shared" si="2"/>
        <v>#REF!</v>
      </c>
    </row>
    <row r="20" spans="1:14">
      <c r="A20" s="174">
        <f>PayCombo!B10</f>
        <v>5</v>
      </c>
      <c r="B20" s="245">
        <f>PayCombo!J10/50</f>
        <v>6</v>
      </c>
      <c r="C20" s="207">
        <f>PayCombo!$C$5/PayCombo!H10</f>
        <v>161051</v>
      </c>
      <c r="D20" s="208">
        <f>PayCombo!L10</f>
        <v>6.2092132305915514E-6</v>
      </c>
      <c r="E20" s="209">
        <f>PayCombo!K10</f>
        <v>9.3138198458873271E-4</v>
      </c>
      <c r="F20" s="78">
        <f>PayCombo!$L$38</f>
        <v>0</v>
      </c>
      <c r="G20" s="78">
        <f t="shared" si="3"/>
        <v>6</v>
      </c>
      <c r="H20" s="210">
        <f t="shared" si="4"/>
        <v>36</v>
      </c>
      <c r="I20" s="78">
        <f t="shared" si="5"/>
        <v>2.2353167630129585E-4</v>
      </c>
      <c r="K20" s="69">
        <v>500000</v>
      </c>
      <c r="L20" s="51" t="e">
        <f t="shared" si="0"/>
        <v>#REF!</v>
      </c>
      <c r="M20" s="51" t="e">
        <f t="shared" si="1"/>
        <v>#REF!</v>
      </c>
      <c r="N20" s="51" t="e">
        <f t="shared" si="2"/>
        <v>#REF!</v>
      </c>
    </row>
    <row r="21" spans="1:14">
      <c r="A21" s="174">
        <f>PayCombo!B11</f>
        <v>5</v>
      </c>
      <c r="B21" s="245">
        <f>PayCombo!J11/50</f>
        <v>6</v>
      </c>
      <c r="C21" s="207">
        <f>PayCombo!$C$5/PayCombo!H11</f>
        <v>161051</v>
      </c>
      <c r="D21" s="208">
        <f>PayCombo!L11</f>
        <v>6.2092132305915514E-6</v>
      </c>
      <c r="E21" s="209">
        <f>PayCombo!K11</f>
        <v>9.3138198458873271E-4</v>
      </c>
      <c r="F21" s="78">
        <f>PayCombo!$L$38</f>
        <v>0</v>
      </c>
      <c r="G21" s="78">
        <f t="shared" si="3"/>
        <v>6</v>
      </c>
      <c r="H21" s="210">
        <f t="shared" si="4"/>
        <v>36</v>
      </c>
      <c r="I21" s="78">
        <f t="shared" si="5"/>
        <v>2.2353167630129585E-4</v>
      </c>
      <c r="K21" s="69">
        <v>1000000</v>
      </c>
      <c r="L21" s="51" t="e">
        <f t="shared" si="0"/>
        <v>#REF!</v>
      </c>
      <c r="M21" s="51" t="e">
        <f t="shared" si="1"/>
        <v>#REF!</v>
      </c>
      <c r="N21" s="51" t="e">
        <f t="shared" si="2"/>
        <v>#REF!</v>
      </c>
    </row>
    <row r="22" spans="1:14">
      <c r="A22" s="174">
        <f>PayCombo!B12</f>
        <v>5</v>
      </c>
      <c r="B22" s="245">
        <f>PayCombo!J12/50</f>
        <v>4</v>
      </c>
      <c r="C22" s="207">
        <f>PayCombo!$C$5/PayCombo!H12</f>
        <v>161051</v>
      </c>
      <c r="D22" s="208">
        <f>PayCombo!L12</f>
        <v>6.2092132305915514E-6</v>
      </c>
      <c r="E22" s="209">
        <f>PayCombo!K12</f>
        <v>6.2092132305915514E-4</v>
      </c>
      <c r="F22" s="78">
        <f>PayCombo!$L$38</f>
        <v>0</v>
      </c>
      <c r="G22" s="78">
        <f t="shared" si="3"/>
        <v>4</v>
      </c>
      <c r="H22" s="210">
        <f t="shared" si="4"/>
        <v>16</v>
      </c>
      <c r="I22" s="78">
        <f t="shared" si="5"/>
        <v>9.9347411689464823E-5</v>
      </c>
      <c r="K22" s="69">
        <v>5000000</v>
      </c>
      <c r="L22" s="51" t="e">
        <f t="shared" si="0"/>
        <v>#REF!</v>
      </c>
      <c r="M22" s="51" t="e">
        <f t="shared" si="1"/>
        <v>#REF!</v>
      </c>
      <c r="N22" s="51" t="e">
        <f t="shared" si="2"/>
        <v>#REF!</v>
      </c>
    </row>
    <row r="23" spans="1:14">
      <c r="A23" s="174">
        <f>PayCombo!B13</f>
        <v>5</v>
      </c>
      <c r="B23" s="245">
        <f>PayCombo!J13/50</f>
        <v>4</v>
      </c>
      <c r="C23" s="207">
        <f>PayCombo!$C$5/PayCombo!H13</f>
        <v>161051</v>
      </c>
      <c r="D23" s="208">
        <f>PayCombo!L13</f>
        <v>6.2092132305915514E-6</v>
      </c>
      <c r="E23" s="209">
        <f>PayCombo!K13</f>
        <v>6.2092132305915514E-4</v>
      </c>
      <c r="F23" s="78">
        <f>PayCombo!$L$38</f>
        <v>0</v>
      </c>
      <c r="G23" s="78">
        <f t="shared" si="3"/>
        <v>4</v>
      </c>
      <c r="H23" s="210">
        <f t="shared" si="4"/>
        <v>16</v>
      </c>
      <c r="I23" s="78">
        <f t="shared" si="5"/>
        <v>9.9347411689464823E-5</v>
      </c>
      <c r="K23" s="69">
        <v>10000000</v>
      </c>
      <c r="L23" s="51" t="e">
        <f t="shared" si="0"/>
        <v>#REF!</v>
      </c>
      <c r="M23" s="51" t="e">
        <f t="shared" si="1"/>
        <v>#REF!</v>
      </c>
      <c r="N23" s="51" t="e">
        <f t="shared" si="2"/>
        <v>#REF!</v>
      </c>
    </row>
    <row r="24" spans="1:14">
      <c r="A24" s="174" t="e">
        <f>PayCombo!#REF!</f>
        <v>#REF!</v>
      </c>
      <c r="B24" s="245" t="e">
        <f>PayCombo!#REF!/50</f>
        <v>#REF!</v>
      </c>
      <c r="C24" s="207" t="e">
        <f>PayCombo!$C$5/PayCombo!#REF!</f>
        <v>#REF!</v>
      </c>
      <c r="D24" s="208" t="e">
        <f>PayCombo!#REF!</f>
        <v>#REF!</v>
      </c>
      <c r="E24" s="209" t="e">
        <f>PayCombo!#REF!</f>
        <v>#REF!</v>
      </c>
      <c r="F24" s="78">
        <f>PayCombo!$L$38</f>
        <v>0</v>
      </c>
      <c r="G24" s="78" t="e">
        <f t="shared" si="3"/>
        <v>#REF!</v>
      </c>
      <c r="H24" s="210" t="e">
        <f t="shared" si="4"/>
        <v>#REF!</v>
      </c>
      <c r="I24" s="78" t="e">
        <f t="shared" si="5"/>
        <v>#REF!</v>
      </c>
      <c r="K24" s="70">
        <v>50000000</v>
      </c>
      <c r="L24" s="51" t="e">
        <f t="shared" si="0"/>
        <v>#REF!</v>
      </c>
      <c r="M24" s="51" t="e">
        <f t="shared" si="1"/>
        <v>#REF!</v>
      </c>
      <c r="N24" s="51" t="e">
        <f t="shared" si="2"/>
        <v>#REF!</v>
      </c>
    </row>
    <row r="25" spans="1:14">
      <c r="A25" s="174">
        <f>PayCombo!B14</f>
        <v>5</v>
      </c>
      <c r="B25" s="245">
        <f>PayCombo!J14/50</f>
        <v>4</v>
      </c>
      <c r="C25" s="207">
        <f>PayCombo!$C$5/PayCombo!H14</f>
        <v>161051</v>
      </c>
      <c r="D25" s="208">
        <f>PayCombo!L14</f>
        <v>6.2092132305915514E-6</v>
      </c>
      <c r="E25" s="209">
        <f>PayCombo!K14</f>
        <v>6.2092132305915514E-4</v>
      </c>
      <c r="F25" s="78">
        <f>PayCombo!$L$38</f>
        <v>0</v>
      </c>
      <c r="G25" s="78">
        <f t="shared" si="3"/>
        <v>4</v>
      </c>
      <c r="H25" s="210">
        <f t="shared" si="4"/>
        <v>16</v>
      </c>
      <c r="I25" s="78">
        <f t="shared" si="5"/>
        <v>9.9347411689464823E-5</v>
      </c>
      <c r="K25" s="72">
        <v>100000000</v>
      </c>
      <c r="L25" s="51" t="e">
        <f t="shared" si="0"/>
        <v>#REF!</v>
      </c>
      <c r="M25" s="51" t="e">
        <f t="shared" si="1"/>
        <v>#REF!</v>
      </c>
      <c r="N25" s="51" t="e">
        <f t="shared" si="2"/>
        <v>#REF!</v>
      </c>
    </row>
    <row r="26" spans="1:14">
      <c r="A26" s="174">
        <f>PayCombo!B15</f>
        <v>5</v>
      </c>
      <c r="B26" s="245">
        <f>PayCombo!J15/50</f>
        <v>3</v>
      </c>
      <c r="C26" s="207"/>
      <c r="D26" s="208"/>
      <c r="E26" s="209"/>
      <c r="F26" s="78"/>
      <c r="G26" s="78"/>
      <c r="H26" s="210"/>
      <c r="I26" s="78"/>
    </row>
    <row r="27" spans="1:14">
      <c r="A27" s="174">
        <f>PayCombo!B16</f>
        <v>5</v>
      </c>
      <c r="B27" s="245">
        <f>PayCombo!J16/50</f>
        <v>3</v>
      </c>
      <c r="C27" s="207"/>
      <c r="D27" s="208"/>
      <c r="E27" s="209"/>
      <c r="F27" s="78"/>
      <c r="G27" s="78"/>
      <c r="H27" s="210"/>
      <c r="I27" s="78"/>
    </row>
    <row r="28" spans="1:14">
      <c r="A28" s="174" t="e">
        <f>PayCombo!#REF!</f>
        <v>#REF!</v>
      </c>
      <c r="B28" s="245" t="e">
        <f>PayCombo!#REF!/50</f>
        <v>#REF!</v>
      </c>
      <c r="C28" s="207"/>
      <c r="D28" s="208"/>
      <c r="E28" s="209"/>
      <c r="F28" s="78"/>
      <c r="G28" s="78"/>
      <c r="H28" s="210"/>
      <c r="I28" s="78"/>
    </row>
    <row r="29" spans="1:14">
      <c r="A29" s="174" t="e">
        <f>PayCombo!#REF!</f>
        <v>#REF!</v>
      </c>
      <c r="B29" s="245" t="e">
        <f>PayCombo!#REF!/50</f>
        <v>#REF!</v>
      </c>
      <c r="C29" s="207"/>
      <c r="D29" s="208"/>
      <c r="E29" s="209"/>
      <c r="F29" s="78"/>
      <c r="G29" s="78"/>
      <c r="H29" s="210"/>
      <c r="I29" s="78"/>
    </row>
    <row r="30" spans="1:14">
      <c r="A30" s="174">
        <f>PayCombo!B17</f>
        <v>4</v>
      </c>
      <c r="B30" s="245">
        <f>PayCombo!J17/50</f>
        <v>8</v>
      </c>
      <c r="C30" s="207">
        <f>PayCombo!$C$5/PayCombo!H17</f>
        <v>16105.1</v>
      </c>
      <c r="D30" s="208">
        <f>PayCombo!L17</f>
        <v>6.2092132305915519E-5</v>
      </c>
      <c r="E30" s="209">
        <f>PayCombo!K17</f>
        <v>1.2418426461183104E-2</v>
      </c>
      <c r="F30" s="78">
        <f>PayCombo!$L$38</f>
        <v>0</v>
      </c>
      <c r="G30" s="78">
        <f t="shared" si="3"/>
        <v>8</v>
      </c>
      <c r="H30" s="210">
        <f t="shared" si="4"/>
        <v>64</v>
      </c>
      <c r="I30" s="78">
        <f t="shared" si="5"/>
        <v>3.9738964675785932E-3</v>
      </c>
    </row>
    <row r="31" spans="1:14">
      <c r="A31" s="174">
        <f>PayCombo!B18</f>
        <v>4</v>
      </c>
      <c r="B31" s="245">
        <f>PayCombo!J18/50</f>
        <v>4</v>
      </c>
      <c r="C31" s="207">
        <f>PayCombo!$C$5/PayCombo!H18</f>
        <v>16105.1</v>
      </c>
      <c r="D31" s="208">
        <f>PayCombo!L18</f>
        <v>6.2092132305915519E-5</v>
      </c>
      <c r="E31" s="209">
        <f>PayCombo!K18</f>
        <v>6.2092132305915518E-3</v>
      </c>
      <c r="F31" s="78">
        <f>PayCombo!$L$38</f>
        <v>0</v>
      </c>
      <c r="G31" s="78">
        <f t="shared" si="3"/>
        <v>4</v>
      </c>
      <c r="H31" s="210">
        <f t="shared" si="4"/>
        <v>16</v>
      </c>
      <c r="I31" s="78">
        <f t="shared" si="5"/>
        <v>9.9347411689464831E-4</v>
      </c>
    </row>
    <row r="32" spans="1:14">
      <c r="A32" s="174">
        <f>PayCombo!B19</f>
        <v>4</v>
      </c>
      <c r="B32" s="245">
        <f>PayCombo!J19/50</f>
        <v>2</v>
      </c>
      <c r="C32" s="207">
        <f>PayCombo!$C$5/PayCombo!H19</f>
        <v>16105.1</v>
      </c>
      <c r="D32" s="208">
        <f>PayCombo!L19</f>
        <v>6.2092132305915519E-5</v>
      </c>
      <c r="E32" s="209">
        <f>PayCombo!K19</f>
        <v>3.1046066152957759E-3</v>
      </c>
      <c r="F32" s="78">
        <f>PayCombo!$L$38</f>
        <v>0</v>
      </c>
      <c r="G32" s="78">
        <f t="shared" si="3"/>
        <v>2</v>
      </c>
      <c r="H32" s="210">
        <f t="shared" si="4"/>
        <v>4</v>
      </c>
      <c r="I32" s="78">
        <f t="shared" si="5"/>
        <v>2.4836852922366208E-4</v>
      </c>
    </row>
    <row r="33" spans="1:9">
      <c r="A33" s="174">
        <f>PayCombo!B20</f>
        <v>4</v>
      </c>
      <c r="B33" s="245">
        <f>PayCombo!J20/50</f>
        <v>1.6</v>
      </c>
      <c r="C33" s="207">
        <f>PayCombo!$C$5/PayCombo!H20</f>
        <v>16105.1</v>
      </c>
      <c r="D33" s="208">
        <f>PayCombo!L20</f>
        <v>6.2092132305915519E-5</v>
      </c>
      <c r="E33" s="209">
        <f>PayCombo!K20</f>
        <v>2.4836852922366206E-3</v>
      </c>
      <c r="F33" s="78">
        <f>PayCombo!$L$38</f>
        <v>0</v>
      </c>
      <c r="G33" s="78">
        <f t="shared" si="3"/>
        <v>1.6</v>
      </c>
      <c r="H33" s="210">
        <f t="shared" si="4"/>
        <v>2.5600000000000005</v>
      </c>
      <c r="I33" s="78">
        <f t="shared" si="5"/>
        <v>1.5895585870314376E-4</v>
      </c>
    </row>
    <row r="34" spans="1:9">
      <c r="A34" s="174" t="e">
        <f>PayCombo!#REF!</f>
        <v>#REF!</v>
      </c>
      <c r="B34" s="245" t="e">
        <f>PayCombo!#REF!/50</f>
        <v>#REF!</v>
      </c>
      <c r="C34" s="207" t="e">
        <f>PayCombo!$C$5/PayCombo!#REF!</f>
        <v>#REF!</v>
      </c>
      <c r="D34" s="208" t="e">
        <f>PayCombo!#REF!</f>
        <v>#REF!</v>
      </c>
      <c r="E34" s="209" t="e">
        <f>PayCombo!#REF!</f>
        <v>#REF!</v>
      </c>
      <c r="F34" s="78">
        <f>PayCombo!$L$38</f>
        <v>0</v>
      </c>
      <c r="G34" s="78" t="e">
        <f t="shared" si="3"/>
        <v>#REF!</v>
      </c>
      <c r="H34" s="210" t="e">
        <f t="shared" si="4"/>
        <v>#REF!</v>
      </c>
      <c r="I34" s="78" t="e">
        <f t="shared" si="5"/>
        <v>#REF!</v>
      </c>
    </row>
    <row r="35" spans="1:9">
      <c r="A35" s="174">
        <f>PayCombo!B21</f>
        <v>4</v>
      </c>
      <c r="B35" s="245">
        <f>PayCombo!J21/50</f>
        <v>1.6</v>
      </c>
      <c r="C35" s="207">
        <f>PayCombo!$C$5/PayCombo!H21</f>
        <v>16105.1</v>
      </c>
      <c r="D35" s="208">
        <f>PayCombo!L21</f>
        <v>6.2092132305915519E-5</v>
      </c>
      <c r="E35" s="209">
        <f>PayCombo!K21</f>
        <v>2.4836852922366206E-3</v>
      </c>
      <c r="F35" s="78">
        <f>PayCombo!$L$38</f>
        <v>0</v>
      </c>
      <c r="G35" s="78">
        <f t="shared" si="3"/>
        <v>1.6</v>
      </c>
      <c r="H35" s="210">
        <f t="shared" si="4"/>
        <v>2.5600000000000005</v>
      </c>
      <c r="I35" s="78">
        <f t="shared" si="5"/>
        <v>1.5895585870314376E-4</v>
      </c>
    </row>
    <row r="36" spans="1:9">
      <c r="A36" s="174">
        <f>PayCombo!B22</f>
        <v>4</v>
      </c>
      <c r="B36" s="245">
        <f>PayCombo!J22/50</f>
        <v>1</v>
      </c>
      <c r="C36" s="207">
        <f>PayCombo!$C$5/PayCombo!H22</f>
        <v>16105.1</v>
      </c>
      <c r="D36" s="208">
        <f>PayCombo!L22</f>
        <v>6.2092132305915519E-5</v>
      </c>
      <c r="E36" s="209">
        <f>PayCombo!K22</f>
        <v>1.552303307647888E-3</v>
      </c>
      <c r="F36" s="78">
        <f>PayCombo!$L$38</f>
        <v>0</v>
      </c>
      <c r="G36" s="78">
        <f t="shared" si="3"/>
        <v>1</v>
      </c>
      <c r="H36" s="210">
        <f t="shared" si="4"/>
        <v>1</v>
      </c>
      <c r="I36" s="78">
        <f t="shared" si="5"/>
        <v>6.2092132305915519E-5</v>
      </c>
    </row>
    <row r="37" spans="1:9">
      <c r="A37" s="174">
        <f>PayCombo!B23</f>
        <v>4</v>
      </c>
      <c r="B37" s="245">
        <f>PayCombo!J23/50</f>
        <v>1</v>
      </c>
      <c r="C37" s="207"/>
      <c r="D37" s="208"/>
      <c r="E37" s="209"/>
      <c r="F37" s="78"/>
      <c r="G37" s="78"/>
      <c r="H37" s="210"/>
      <c r="I37" s="78"/>
    </row>
    <row r="38" spans="1:9">
      <c r="A38" s="174" t="e">
        <f>PayCombo!#REF!</f>
        <v>#REF!</v>
      </c>
      <c r="B38" s="245" t="e">
        <f>PayCombo!#REF!/50</f>
        <v>#REF!</v>
      </c>
      <c r="C38" s="207"/>
      <c r="D38" s="208"/>
      <c r="E38" s="209"/>
      <c r="F38" s="78"/>
      <c r="G38" s="78"/>
      <c r="H38" s="210"/>
      <c r="I38" s="78"/>
    </row>
    <row r="39" spans="1:9">
      <c r="A39" s="174" t="e">
        <f>PayCombo!#REF!</f>
        <v>#REF!</v>
      </c>
      <c r="B39" s="245" t="e">
        <f>PayCombo!#REF!/50</f>
        <v>#REF!</v>
      </c>
      <c r="C39" s="207"/>
      <c r="D39" s="208"/>
      <c r="E39" s="209"/>
      <c r="F39" s="78"/>
      <c r="G39" s="78"/>
      <c r="H39" s="210"/>
      <c r="I39" s="78"/>
    </row>
    <row r="40" spans="1:9">
      <c r="A40" s="174">
        <f>PayCombo!B24</f>
        <v>4</v>
      </c>
      <c r="B40" s="245">
        <f>PayCombo!J24/50</f>
        <v>0.8</v>
      </c>
      <c r="C40" s="207"/>
      <c r="D40" s="208"/>
      <c r="E40" s="209"/>
      <c r="F40" s="78"/>
      <c r="G40" s="78"/>
      <c r="H40" s="210"/>
      <c r="I40" s="78"/>
    </row>
    <row r="41" spans="1:9">
      <c r="A41" s="174">
        <f>PayCombo!B25</f>
        <v>4</v>
      </c>
      <c r="B41" s="245">
        <f>PayCombo!J25/50</f>
        <v>0.6</v>
      </c>
      <c r="C41" s="207">
        <f>PayCombo!$C$5/PayCombo!H25</f>
        <v>16105.1</v>
      </c>
      <c r="D41" s="208">
        <f>PayCombo!L25</f>
        <v>6.2092132305915519E-5</v>
      </c>
      <c r="E41" s="209">
        <f>PayCombo!K25</f>
        <v>9.3138198458873282E-4</v>
      </c>
      <c r="F41" s="78">
        <f>PayCombo!$L$38</f>
        <v>0</v>
      </c>
      <c r="G41" s="78">
        <f t="shared" si="3"/>
        <v>0.6</v>
      </c>
      <c r="H41" s="210">
        <f t="shared" si="4"/>
        <v>0.36</v>
      </c>
      <c r="I41" s="78">
        <f t="shared" si="5"/>
        <v>2.2353167630129586E-5</v>
      </c>
    </row>
    <row r="42" spans="1:9">
      <c r="A42" s="174">
        <f>PayCombo!B26</f>
        <v>4</v>
      </c>
      <c r="B42" s="245">
        <f>PayCombo!J26/50</f>
        <v>0.6</v>
      </c>
      <c r="C42" s="207">
        <f>PayCombo!$C$5/PayCombo!H26</f>
        <v>16105.1</v>
      </c>
      <c r="D42" s="208">
        <f>PayCombo!L26</f>
        <v>6.2092132305915519E-5</v>
      </c>
      <c r="E42" s="209">
        <f>PayCombo!K26</f>
        <v>9.3138198458873282E-4</v>
      </c>
      <c r="F42" s="78">
        <f>PayCombo!$L$38</f>
        <v>0</v>
      </c>
      <c r="G42" s="78">
        <f t="shared" si="3"/>
        <v>0.6</v>
      </c>
      <c r="H42" s="210">
        <f t="shared" si="4"/>
        <v>0.36</v>
      </c>
      <c r="I42" s="78">
        <f t="shared" si="5"/>
        <v>2.2353167630129586E-5</v>
      </c>
    </row>
    <row r="43" spans="1:9" ht="16.5" customHeight="1">
      <c r="A43" s="174" t="e">
        <f>PayCombo!#REF!</f>
        <v>#REF!</v>
      </c>
      <c r="B43" s="245" t="e">
        <f>PayCombo!#REF!/50</f>
        <v>#REF!</v>
      </c>
      <c r="C43" s="207" t="e">
        <f>PayCombo!$C$5/PayCombo!#REF!</f>
        <v>#REF!</v>
      </c>
      <c r="D43" s="208" t="e">
        <f>PayCombo!#REF!</f>
        <v>#REF!</v>
      </c>
      <c r="E43" s="209" t="e">
        <f>PayCombo!#REF!</f>
        <v>#REF!</v>
      </c>
      <c r="F43" s="78">
        <f>PayCombo!$L$38</f>
        <v>0</v>
      </c>
      <c r="G43" s="78" t="e">
        <f t="shared" si="3"/>
        <v>#REF!</v>
      </c>
      <c r="H43" s="210" t="e">
        <f t="shared" si="4"/>
        <v>#REF!</v>
      </c>
      <c r="I43" s="78" t="e">
        <f t="shared" si="5"/>
        <v>#REF!</v>
      </c>
    </row>
    <row r="44" spans="1:9" ht="16.5" customHeight="1">
      <c r="A44" s="174" t="e">
        <f>PayCombo!#REF!</f>
        <v>#REF!</v>
      </c>
      <c r="B44" s="245" t="e">
        <f>PayCombo!#REF!/50</f>
        <v>#REF!</v>
      </c>
      <c r="C44" s="207" t="e">
        <f>PayCombo!$C$5/PayCombo!#REF!</f>
        <v>#REF!</v>
      </c>
      <c r="D44" s="208" t="e">
        <f>PayCombo!#REF!</f>
        <v>#REF!</v>
      </c>
      <c r="E44" s="209" t="e">
        <f>PayCombo!#REF!</f>
        <v>#REF!</v>
      </c>
      <c r="F44" s="78">
        <f>PayCombo!$L$38</f>
        <v>0</v>
      </c>
      <c r="G44" s="78" t="e">
        <f t="shared" si="3"/>
        <v>#REF!</v>
      </c>
      <c r="H44" s="210" t="e">
        <f t="shared" si="4"/>
        <v>#REF!</v>
      </c>
      <c r="I44" s="78" t="e">
        <f t="shared" si="5"/>
        <v>#REF!</v>
      </c>
    </row>
    <row r="45" spans="1:9">
      <c r="A45" s="174" t="e">
        <f>PayCombo!#REF!</f>
        <v>#REF!</v>
      </c>
      <c r="B45" s="245" t="e">
        <f>PayCombo!#REF!/50</f>
        <v>#REF!</v>
      </c>
      <c r="C45" s="207" t="e">
        <f>PayCombo!$C$5/PayCombo!#REF!</f>
        <v>#REF!</v>
      </c>
      <c r="D45" s="208" t="e">
        <f>PayCombo!#REF!</f>
        <v>#REF!</v>
      </c>
      <c r="E45" s="209" t="e">
        <f>PayCombo!#REF!</f>
        <v>#REF!</v>
      </c>
      <c r="F45" s="78">
        <f>PayCombo!$L$38</f>
        <v>0</v>
      </c>
      <c r="G45" s="78" t="e">
        <f t="shared" si="3"/>
        <v>#REF!</v>
      </c>
      <c r="H45" s="210" t="e">
        <f t="shared" si="4"/>
        <v>#REF!</v>
      </c>
      <c r="I45" s="78" t="e">
        <f t="shared" si="5"/>
        <v>#REF!</v>
      </c>
    </row>
    <row r="46" spans="1:9">
      <c r="A46" s="174" t="e">
        <f>PayCombo!#REF!</f>
        <v>#REF!</v>
      </c>
      <c r="B46" s="245" t="e">
        <f>PayCombo!#REF!/50</f>
        <v>#REF!</v>
      </c>
      <c r="C46" s="207" t="e">
        <f>PayCombo!$C$5/PayCombo!#REF!</f>
        <v>#REF!</v>
      </c>
      <c r="D46" s="208" t="e">
        <f>PayCombo!#REF!</f>
        <v>#REF!</v>
      </c>
      <c r="E46" s="209" t="e">
        <f>PayCombo!#REF!</f>
        <v>#REF!</v>
      </c>
      <c r="F46" s="78">
        <f>PayCombo!$L$38</f>
        <v>0</v>
      </c>
      <c r="G46" s="78" t="e">
        <f t="shared" si="3"/>
        <v>#REF!</v>
      </c>
      <c r="H46" s="210" t="e">
        <f t="shared" si="4"/>
        <v>#REF!</v>
      </c>
      <c r="I46" s="78" t="e">
        <f t="shared" si="5"/>
        <v>#REF!</v>
      </c>
    </row>
    <row r="47" spans="1:9">
      <c r="A47" s="174" t="e">
        <f>PayCombo!#REF!</f>
        <v>#REF!</v>
      </c>
      <c r="B47" s="245" t="e">
        <f>PayCombo!#REF!/50</f>
        <v>#REF!</v>
      </c>
      <c r="C47" s="207" t="e">
        <f>PayCombo!$C$5/PayCombo!#REF!</f>
        <v>#REF!</v>
      </c>
      <c r="D47" s="208" t="e">
        <f>PayCombo!#REF!</f>
        <v>#REF!</v>
      </c>
      <c r="E47" s="209" t="e">
        <f>PayCombo!#REF!</f>
        <v>#REF!</v>
      </c>
      <c r="F47" s="78">
        <f>PayCombo!$L$38</f>
        <v>0</v>
      </c>
      <c r="G47" s="78" t="e">
        <f t="shared" si="3"/>
        <v>#REF!</v>
      </c>
      <c r="H47" s="210" t="e">
        <f t="shared" si="4"/>
        <v>#REF!</v>
      </c>
      <c r="I47" s="78" t="e">
        <f t="shared" si="5"/>
        <v>#REF!</v>
      </c>
    </row>
    <row r="48" spans="1:9">
      <c r="A48" s="174">
        <f>各線ＲＴＰ!W67</f>
        <v>5</v>
      </c>
      <c r="B48" s="245">
        <f>各線ＲＴＰ!AA67+ＢＮPayCombo!J40</f>
        <v>200</v>
      </c>
      <c r="C48" s="207">
        <f>PayCombo!$C$5/各線ＲＴＰ!Y67</f>
        <v>662.76131687242798</v>
      </c>
      <c r="D48" s="208">
        <f>各線ＲＴＰ!AC67</f>
        <v>1.5088388150337471E-3</v>
      </c>
      <c r="E48" s="209">
        <f>各線ＲＴＰ!AB67</f>
        <v>0.3017677630067494</v>
      </c>
      <c r="F48" s="78">
        <f>PayCombo!$L$38</f>
        <v>0</v>
      </c>
      <c r="G48" s="78">
        <f t="shared" si="3"/>
        <v>200</v>
      </c>
      <c r="H48" s="210">
        <f t="shared" si="4"/>
        <v>40000</v>
      </c>
      <c r="I48" s="78">
        <f t="shared" si="5"/>
        <v>60.353552601349882</v>
      </c>
    </row>
    <row r="49" spans="1:9">
      <c r="A49" s="174" t="e">
        <f>PayCombo!#REF!</f>
        <v>#REF!</v>
      </c>
      <c r="B49" s="245" t="e">
        <f>PayCombo!#REF!+ＢＮPayCombo!J41</f>
        <v>#REF!</v>
      </c>
      <c r="C49" s="207" t="e">
        <f>PayCombo!$C$5/PayCombo!#REF!</f>
        <v>#REF!</v>
      </c>
      <c r="D49" s="208" t="e">
        <f>PayCombo!#REF!</f>
        <v>#REF!</v>
      </c>
      <c r="E49" s="209" t="e">
        <f>PayCombo!#REF!</f>
        <v>#REF!</v>
      </c>
      <c r="F49" s="78">
        <f>PayCombo!$L$38</f>
        <v>0</v>
      </c>
      <c r="G49" s="78" t="e">
        <f t="shared" ref="G49:G50" si="6">B49-F49</f>
        <v>#REF!</v>
      </c>
      <c r="H49" s="210" t="e">
        <f t="shared" ref="H49:H50" si="7">G49^2</f>
        <v>#REF!</v>
      </c>
      <c r="I49" s="78" t="e">
        <f t="shared" ref="I49:I50" si="8">D49*H49</f>
        <v>#REF!</v>
      </c>
    </row>
    <row r="50" spans="1:9">
      <c r="A50" s="174" t="e">
        <f>PayCombo!#REF!</f>
        <v>#REF!</v>
      </c>
      <c r="B50" s="245" t="e">
        <f>PayCombo!#REF!+ＢＮPayCombo!J42</f>
        <v>#REF!</v>
      </c>
      <c r="C50" s="207" t="e">
        <f>PayCombo!$C$5/PayCombo!#REF!</f>
        <v>#REF!</v>
      </c>
      <c r="D50" s="208" t="e">
        <f>PayCombo!#REF!</f>
        <v>#REF!</v>
      </c>
      <c r="E50" s="209" t="e">
        <f>PayCombo!#REF!</f>
        <v>#REF!</v>
      </c>
      <c r="F50" s="78">
        <f>PayCombo!$L$38</f>
        <v>0</v>
      </c>
      <c r="G50" s="78" t="e">
        <f t="shared" si="6"/>
        <v>#REF!</v>
      </c>
      <c r="H50" s="210" t="e">
        <f t="shared" si="7"/>
        <v>#REF!</v>
      </c>
      <c r="I50" s="78" t="e">
        <f t="shared" si="8"/>
        <v>#REF!</v>
      </c>
    </row>
    <row r="51" spans="1:9">
      <c r="A51" s="177"/>
      <c r="B51" s="177"/>
      <c r="C51" s="177"/>
      <c r="D51" s="177"/>
      <c r="E51" s="177"/>
      <c r="F51" s="177"/>
      <c r="G51" s="177"/>
      <c r="H51" s="180" t="s">
        <v>107</v>
      </c>
      <c r="I51" s="181" t="e">
        <f>SUM(I14:I50)</f>
        <v>#REF!</v>
      </c>
    </row>
    <row r="52" spans="1:9">
      <c r="H52" s="176" t="s">
        <v>108</v>
      </c>
      <c r="I52" s="175" t="e">
        <f>I51^(1/2)</f>
        <v>#REF!</v>
      </c>
    </row>
    <row r="53" spans="1:9">
      <c r="H53" s="193"/>
      <c r="I53" s="192"/>
    </row>
    <row r="54" spans="1:9">
      <c r="H54" s="193"/>
      <c r="I54" s="192"/>
    </row>
    <row r="55" spans="1:9">
      <c r="H55" s="193"/>
      <c r="I55" s="19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11"/>
  <dimension ref="A1:T107"/>
  <sheetViews>
    <sheetView workbookViewId="0">
      <selection activeCell="S47" sqref="S47"/>
    </sheetView>
  </sheetViews>
  <sheetFormatPr baseColWidth="10" defaultColWidth="8.83203125" defaultRowHeight="15"/>
  <cols>
    <col min="1" max="1" width="15.5" bestFit="1" customWidth="1"/>
    <col min="2" max="2" width="14.6640625" customWidth="1"/>
    <col min="3" max="3" width="14.83203125" customWidth="1"/>
    <col min="4" max="4" width="11.6640625" bestFit="1" customWidth="1"/>
    <col min="5" max="5" width="17.1640625" customWidth="1"/>
    <col min="6" max="6" width="10.6640625" customWidth="1"/>
  </cols>
  <sheetData>
    <row r="1" spans="1:7" ht="30">
      <c r="A1" s="342" t="s">
        <v>51</v>
      </c>
      <c r="B1" s="343"/>
      <c r="C1" s="343"/>
      <c r="D1" s="343"/>
      <c r="E1" s="343"/>
      <c r="F1" s="343"/>
      <c r="G1" s="94"/>
    </row>
    <row r="2" spans="1:7">
      <c r="A2" s="95"/>
      <c r="B2" s="338"/>
      <c r="C2" s="338"/>
      <c r="D2" s="338"/>
      <c r="E2" s="338"/>
      <c r="F2" s="338"/>
      <c r="G2" s="96"/>
    </row>
    <row r="3" spans="1:7">
      <c r="A3" s="95"/>
      <c r="B3" s="339"/>
      <c r="C3" s="339"/>
      <c r="D3" s="339"/>
      <c r="E3" s="339"/>
      <c r="F3" s="339"/>
      <c r="G3" s="96"/>
    </row>
    <row r="4" spans="1:7">
      <c r="A4" s="95"/>
      <c r="B4" s="344"/>
      <c r="C4" s="344"/>
      <c r="D4" s="344"/>
      <c r="E4" s="344"/>
      <c r="F4" s="344"/>
      <c r="G4" s="96"/>
    </row>
    <row r="5" spans="1:7">
      <c r="A5" s="97"/>
      <c r="B5" s="344"/>
      <c r="C5" s="344"/>
      <c r="D5" s="344"/>
      <c r="E5" s="344"/>
      <c r="F5" s="344"/>
      <c r="G5" s="96"/>
    </row>
    <row r="6" spans="1:7">
      <c r="A6" s="97"/>
      <c r="B6" s="344"/>
      <c r="C6" s="344"/>
      <c r="D6" s="344"/>
      <c r="E6" s="344"/>
      <c r="F6" s="344"/>
      <c r="G6" s="96"/>
    </row>
    <row r="7" spans="1:7" ht="25.5" customHeight="1">
      <c r="A7" s="97"/>
      <c r="B7" s="344"/>
      <c r="C7" s="344"/>
      <c r="D7" s="344"/>
      <c r="E7" s="344"/>
      <c r="F7" s="344"/>
      <c r="G7" s="96"/>
    </row>
    <row r="8" spans="1:7" ht="16" thickBot="1">
      <c r="A8" s="97"/>
      <c r="B8" s="54"/>
      <c r="C8" s="54"/>
      <c r="D8" s="54"/>
      <c r="E8" s="54"/>
      <c r="F8" s="54"/>
      <c r="G8" s="96"/>
    </row>
    <row r="9" spans="1:7" ht="16" thickBot="1">
      <c r="A9" s="39"/>
      <c r="B9" s="55"/>
      <c r="C9" s="55"/>
      <c r="D9" s="55"/>
      <c r="E9" s="55"/>
      <c r="F9" s="54"/>
      <c r="G9" s="96"/>
    </row>
    <row r="10" spans="1:7" ht="16" thickBot="1">
      <c r="A10" s="38"/>
      <c r="B10" s="88"/>
      <c r="C10" s="89"/>
      <c r="D10" s="91"/>
      <c r="E10" s="93"/>
      <c r="F10" s="54"/>
      <c r="G10" s="96"/>
    </row>
    <row r="11" spans="1:7" ht="16" thickBot="1">
      <c r="A11" s="56"/>
      <c r="B11" s="88"/>
      <c r="C11" s="89"/>
      <c r="D11" s="91"/>
      <c r="E11" s="93"/>
      <c r="F11" s="54"/>
      <c r="G11" s="96"/>
    </row>
    <row r="12" spans="1:7" ht="16" thickBot="1">
      <c r="A12" s="56"/>
      <c r="B12" s="88"/>
      <c r="C12" s="89"/>
      <c r="D12" s="91"/>
      <c r="E12" s="93"/>
      <c r="F12" s="54"/>
      <c r="G12" s="96"/>
    </row>
    <row r="13" spans="1:7" ht="16" thickBot="1">
      <c r="A13" s="56"/>
      <c r="B13" s="88"/>
      <c r="C13" s="89"/>
      <c r="D13" s="91"/>
      <c r="E13" s="93"/>
      <c r="F13" s="54"/>
      <c r="G13" s="96"/>
    </row>
    <row r="14" spans="1:7" ht="16" thickBot="1">
      <c r="A14" s="56"/>
      <c r="B14" s="88"/>
      <c r="C14" s="89"/>
      <c r="D14" s="91"/>
      <c r="E14" s="93"/>
      <c r="F14" s="54"/>
      <c r="G14" s="96"/>
    </row>
    <row r="15" spans="1:7" ht="16" thickBot="1">
      <c r="A15" s="56"/>
      <c r="B15" s="88"/>
      <c r="C15" s="89"/>
      <c r="D15" s="91"/>
      <c r="E15" s="93"/>
      <c r="F15" s="54"/>
      <c r="G15" s="96"/>
    </row>
    <row r="16" spans="1:7" s="188" customFormat="1" ht="16" thickBot="1">
      <c r="A16" s="56"/>
      <c r="B16" s="88"/>
      <c r="C16" s="89"/>
      <c r="D16" s="91"/>
      <c r="E16" s="93"/>
      <c r="F16" s="54"/>
      <c r="G16" s="96"/>
    </row>
    <row r="17" spans="1:7" ht="16" thickBot="1">
      <c r="A17" s="56"/>
      <c r="B17" s="88"/>
      <c r="C17" s="89"/>
      <c r="D17" s="91"/>
      <c r="E17" s="93"/>
      <c r="F17" s="54"/>
      <c r="G17" s="96"/>
    </row>
    <row r="18" spans="1:7" ht="16" thickBot="1">
      <c r="A18" s="80"/>
      <c r="B18" s="161"/>
      <c r="C18" s="90"/>
      <c r="D18" s="92"/>
      <c r="E18" s="160"/>
      <c r="F18" s="54"/>
      <c r="G18" s="96"/>
    </row>
    <row r="19" spans="1:7" ht="16" thickBot="1">
      <c r="A19" s="345"/>
      <c r="B19" s="346"/>
      <c r="C19" s="81"/>
      <c r="D19" s="114"/>
      <c r="E19" s="93"/>
      <c r="F19" s="58"/>
      <c r="G19" s="96"/>
    </row>
    <row r="20" spans="1:7">
      <c r="A20" s="97"/>
      <c r="B20" s="54"/>
      <c r="C20" s="54"/>
      <c r="D20" s="54"/>
      <c r="E20" s="54"/>
      <c r="F20" s="54"/>
      <c r="G20" s="96"/>
    </row>
    <row r="21" spans="1:7" ht="16" thickBot="1">
      <c r="A21" s="100"/>
      <c r="B21" s="101"/>
      <c r="C21" s="102"/>
      <c r="D21" s="59"/>
      <c r="E21" s="59"/>
      <c r="F21" s="60"/>
      <c r="G21" s="103"/>
    </row>
    <row r="22" spans="1:7" ht="30">
      <c r="A22" s="347" t="s">
        <v>52</v>
      </c>
      <c r="B22" s="348"/>
      <c r="C22" s="348"/>
      <c r="D22" s="348"/>
      <c r="E22" s="348"/>
      <c r="F22" s="348"/>
      <c r="G22" s="96"/>
    </row>
    <row r="23" spans="1:7">
      <c r="A23" s="95" t="s">
        <v>53</v>
      </c>
      <c r="B23" s="338"/>
      <c r="C23" s="338"/>
      <c r="D23" s="338"/>
      <c r="E23" s="338"/>
      <c r="F23" s="338"/>
      <c r="G23" s="96"/>
    </row>
    <row r="24" spans="1:7">
      <c r="A24" s="95" t="s">
        <v>54</v>
      </c>
      <c r="B24" s="339"/>
      <c r="C24" s="339"/>
      <c r="D24" s="339"/>
      <c r="E24" s="339"/>
      <c r="F24" s="339"/>
      <c r="G24" s="96"/>
    </row>
    <row r="25" spans="1:7" ht="31.5" customHeight="1">
      <c r="A25" s="95" t="s">
        <v>55</v>
      </c>
      <c r="B25" s="340"/>
      <c r="C25" s="341"/>
      <c r="D25" s="341"/>
      <c r="E25" s="341"/>
      <c r="F25" s="341"/>
      <c r="G25" s="96"/>
    </row>
    <row r="26" spans="1:7">
      <c r="A26" s="98"/>
      <c r="B26" s="341"/>
      <c r="C26" s="341"/>
      <c r="D26" s="341"/>
      <c r="E26" s="341"/>
      <c r="F26" s="341"/>
      <c r="G26" s="96"/>
    </row>
    <row r="27" spans="1:7">
      <c r="A27" s="97"/>
      <c r="B27" s="40"/>
      <c r="C27" s="40"/>
      <c r="D27" s="40"/>
      <c r="E27" s="40"/>
      <c r="F27" s="40"/>
      <c r="G27" s="96"/>
    </row>
    <row r="28" spans="1:7">
      <c r="A28" s="99" t="s">
        <v>56</v>
      </c>
      <c r="B28" s="58"/>
      <c r="C28" s="40"/>
      <c r="D28" s="40"/>
      <c r="E28" s="40"/>
      <c r="F28" s="40"/>
      <c r="G28" s="96"/>
    </row>
    <row r="29" spans="1:7">
      <c r="A29" s="95" t="s">
        <v>57</v>
      </c>
      <c r="B29" s="164"/>
      <c r="C29" s="164"/>
      <c r="D29" s="75"/>
      <c r="E29" s="75"/>
      <c r="F29" s="164"/>
      <c r="G29" s="96"/>
    </row>
    <row r="30" spans="1:7">
      <c r="A30" s="97"/>
      <c r="B30" s="164"/>
      <c r="C30" s="164"/>
      <c r="D30" s="75"/>
      <c r="E30" s="75"/>
      <c r="F30" s="164"/>
      <c r="G30" s="96"/>
    </row>
    <row r="31" spans="1:7">
      <c r="A31" s="97"/>
      <c r="B31" s="164"/>
      <c r="C31" s="164"/>
      <c r="D31" s="75"/>
      <c r="E31" s="75"/>
      <c r="F31" s="164"/>
      <c r="G31" s="96"/>
    </row>
    <row r="32" spans="1:7" ht="16" thickBot="1">
      <c r="A32" s="97"/>
      <c r="B32" s="54"/>
      <c r="C32" s="54"/>
      <c r="D32" s="54"/>
      <c r="E32" s="54"/>
      <c r="F32" s="54"/>
      <c r="G32" s="96"/>
    </row>
    <row r="33" spans="1:20" ht="16" thickBot="1">
      <c r="A33" s="61"/>
      <c r="B33" s="57"/>
      <c r="C33" s="62"/>
      <c r="D33" s="63"/>
      <c r="E33" s="62"/>
      <c r="F33" s="62"/>
      <c r="G33" s="62"/>
      <c r="I33" s="106"/>
    </row>
    <row r="34" spans="1:20" s="86" customFormat="1" ht="16" thickBot="1">
      <c r="A34" s="84"/>
      <c r="B34" s="65"/>
      <c r="C34" s="65"/>
      <c r="D34" s="65"/>
      <c r="E34" s="65"/>
      <c r="F34" s="65"/>
      <c r="G34" s="65"/>
      <c r="I34" s="106"/>
      <c r="J34" s="188"/>
      <c r="K34" s="188"/>
      <c r="L34" s="188"/>
      <c r="M34" s="188"/>
      <c r="N34" s="188"/>
      <c r="O34" s="188"/>
      <c r="P34" s="188"/>
      <c r="Q34" s="188"/>
      <c r="R34" s="188"/>
    </row>
    <row r="35" spans="1:20" s="86" customFormat="1" ht="16" thickBot="1">
      <c r="A35" s="84"/>
      <c r="B35" s="65"/>
      <c r="C35" s="65"/>
      <c r="D35" s="65"/>
      <c r="E35" s="65"/>
      <c r="F35" s="85"/>
      <c r="G35" s="65"/>
      <c r="I35" s="106"/>
      <c r="J35" s="188"/>
      <c r="K35" s="188"/>
      <c r="L35" s="188"/>
      <c r="M35" s="188"/>
      <c r="N35" s="188"/>
      <c r="O35" s="188"/>
      <c r="P35" s="188"/>
      <c r="Q35" s="188"/>
      <c r="R35" s="188"/>
    </row>
    <row r="36" spans="1:20" s="106" customFormat="1" ht="16" thickBot="1">
      <c r="A36" s="84"/>
      <c r="B36" s="65"/>
      <c r="C36" s="65"/>
      <c r="D36" s="65"/>
      <c r="E36" s="65"/>
      <c r="F36" s="65"/>
      <c r="G36" s="65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s="106" customFormat="1" ht="16" thickBot="1">
      <c r="A37" s="84"/>
      <c r="B37" s="65"/>
      <c r="C37" s="65"/>
      <c r="D37" s="65"/>
      <c r="E37" s="65"/>
      <c r="F37" s="85"/>
      <c r="G37" s="65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s="106" customFormat="1" ht="16" thickBot="1">
      <c r="A38" s="84"/>
      <c r="B38" s="65"/>
      <c r="C38" s="65"/>
      <c r="D38" s="65"/>
      <c r="E38" s="65"/>
      <c r="F38" s="65"/>
      <c r="G38" s="65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s="106" customFormat="1" ht="16" thickBot="1">
      <c r="A39" s="84"/>
      <c r="B39" s="65"/>
      <c r="C39" s="65"/>
      <c r="D39" s="65"/>
      <c r="E39" s="65"/>
      <c r="F39" s="85"/>
      <c r="G39" s="65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s="106" customFormat="1" ht="16" thickBot="1">
      <c r="A40" s="84"/>
      <c r="B40" s="65"/>
      <c r="C40" s="65"/>
      <c r="D40" s="65"/>
      <c r="E40" s="65"/>
      <c r="F40" s="65"/>
      <c r="G40" s="65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s="106" customFormat="1" ht="16" thickBot="1">
      <c r="A41" s="84"/>
      <c r="B41" s="65"/>
      <c r="C41" s="65"/>
      <c r="D41" s="65"/>
      <c r="E41" s="65"/>
      <c r="F41" s="85"/>
      <c r="G41" s="65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s="106" customFormat="1" ht="16" thickBot="1">
      <c r="A42" s="84"/>
      <c r="B42" s="65"/>
      <c r="C42" s="65"/>
      <c r="D42" s="65"/>
      <c r="E42" s="65"/>
      <c r="F42" s="65"/>
      <c r="G42" s="65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s="106" customFormat="1" ht="16" thickBot="1">
      <c r="A43" s="84"/>
      <c r="B43" s="65"/>
      <c r="C43" s="65"/>
      <c r="D43" s="65"/>
      <c r="E43" s="65"/>
      <c r="F43" s="85"/>
      <c r="G43" s="65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s="106" customFormat="1" ht="16" thickBot="1">
      <c r="A44" s="84"/>
      <c r="B44" s="65"/>
      <c r="C44" s="65"/>
      <c r="D44" s="65"/>
      <c r="E44" s="65"/>
      <c r="F44" s="65"/>
      <c r="G44" s="65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s="106" customFormat="1" ht="16" thickBot="1">
      <c r="A45" s="84"/>
      <c r="B45" s="65"/>
      <c r="C45" s="65"/>
      <c r="D45" s="65"/>
      <c r="E45" s="65"/>
      <c r="F45" s="85"/>
      <c r="G45" s="65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s="106" customFormat="1" ht="16" thickBot="1">
      <c r="A46" s="84"/>
      <c r="B46" s="65"/>
      <c r="C46" s="65"/>
      <c r="D46" s="65"/>
      <c r="E46" s="65"/>
      <c r="F46" s="65"/>
      <c r="G46" s="65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s="106" customFormat="1" ht="16" thickBot="1">
      <c r="A47" s="84"/>
      <c r="B47" s="65"/>
      <c r="C47" s="65"/>
      <c r="D47" s="65"/>
      <c r="E47" s="65"/>
      <c r="F47" s="85"/>
      <c r="G47" s="65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s="188" customFormat="1" ht="16" thickBot="1">
      <c r="A48" s="84"/>
      <c r="B48" s="65"/>
      <c r="C48" s="65"/>
      <c r="D48" s="65"/>
      <c r="E48" s="65"/>
      <c r="F48" s="85"/>
      <c r="G48" s="65"/>
    </row>
    <row r="49" spans="1:20" s="188" customFormat="1" ht="16" thickBot="1">
      <c r="A49" s="84"/>
      <c r="B49" s="65"/>
      <c r="C49" s="65"/>
      <c r="D49" s="65"/>
      <c r="E49" s="65"/>
      <c r="F49" s="85"/>
      <c r="G49" s="65"/>
    </row>
    <row r="50" spans="1:20" s="188" customFormat="1" ht="16" thickBot="1">
      <c r="A50" s="84"/>
      <c r="B50" s="65"/>
      <c r="C50" s="65"/>
      <c r="D50" s="65"/>
      <c r="E50" s="65"/>
      <c r="F50" s="85"/>
      <c r="G50" s="65"/>
    </row>
    <row r="51" spans="1:20" s="188" customFormat="1" ht="16" thickBot="1">
      <c r="A51" s="84"/>
      <c r="B51" s="65"/>
      <c r="C51" s="65"/>
      <c r="D51" s="65"/>
      <c r="E51" s="65"/>
      <c r="F51" s="85"/>
      <c r="G51" s="65"/>
    </row>
    <row r="52" spans="1:20" s="188" customFormat="1" ht="16" thickBot="1">
      <c r="A52" s="84"/>
      <c r="B52" s="65"/>
      <c r="C52" s="65"/>
      <c r="D52" s="65"/>
      <c r="E52" s="65"/>
      <c r="F52" s="85"/>
      <c r="G52" s="65"/>
    </row>
    <row r="53" spans="1:20" s="188" customFormat="1" ht="16" thickBot="1">
      <c r="A53" s="84"/>
      <c r="B53" s="65"/>
      <c r="C53" s="65"/>
      <c r="D53" s="65"/>
      <c r="E53" s="65"/>
      <c r="F53" s="85"/>
      <c r="G53" s="65"/>
    </row>
    <row r="54" spans="1:20" s="188" customFormat="1" ht="16" thickBot="1">
      <c r="A54" s="84"/>
      <c r="B54" s="65"/>
      <c r="C54" s="65"/>
      <c r="D54" s="65"/>
      <c r="E54" s="65"/>
      <c r="F54" s="85"/>
      <c r="G54" s="65"/>
    </row>
    <row r="55" spans="1:20" s="188" customFormat="1" ht="16" thickBot="1">
      <c r="A55" s="84"/>
      <c r="B55" s="65"/>
      <c r="C55" s="65"/>
      <c r="D55" s="65"/>
      <c r="E55" s="65"/>
      <c r="F55" s="85"/>
      <c r="G55" s="65"/>
    </row>
    <row r="56" spans="1:20" s="188" customFormat="1" ht="16" thickBot="1">
      <c r="A56" s="84"/>
      <c r="B56" s="65"/>
      <c r="C56" s="65"/>
      <c r="D56" s="65"/>
      <c r="E56" s="65"/>
      <c r="F56" s="85"/>
      <c r="G56" s="65"/>
    </row>
    <row r="57" spans="1:20" s="188" customFormat="1" ht="16" thickBot="1">
      <c r="A57" s="84"/>
      <c r="B57" s="65"/>
      <c r="C57" s="65"/>
      <c r="D57" s="65"/>
      <c r="E57" s="65"/>
      <c r="F57" s="85"/>
      <c r="G57" s="65"/>
    </row>
    <row r="58" spans="1:20" s="188" customFormat="1" ht="16" thickBot="1">
      <c r="A58" s="84"/>
      <c r="B58" s="65"/>
      <c r="C58" s="65"/>
      <c r="D58" s="65"/>
      <c r="E58" s="65"/>
      <c r="F58" s="85"/>
      <c r="G58" s="65"/>
    </row>
    <row r="59" spans="1:20" s="188" customFormat="1" ht="16" thickBot="1">
      <c r="A59" s="84"/>
      <c r="B59" s="65"/>
      <c r="C59" s="65"/>
      <c r="D59" s="65"/>
      <c r="E59" s="65"/>
      <c r="F59" s="85"/>
      <c r="G59" s="65"/>
    </row>
    <row r="60" spans="1:20" s="188" customFormat="1" ht="16" thickBot="1">
      <c r="A60" s="84"/>
      <c r="B60" s="65"/>
      <c r="C60" s="65"/>
      <c r="D60" s="65"/>
      <c r="E60" s="65"/>
      <c r="F60" s="85"/>
      <c r="G60" s="65"/>
    </row>
    <row r="61" spans="1:20" s="188" customFormat="1" ht="16" thickBot="1">
      <c r="A61" s="84"/>
      <c r="B61" s="65"/>
      <c r="C61" s="65"/>
      <c r="D61" s="65"/>
      <c r="E61" s="65"/>
      <c r="F61" s="85"/>
      <c r="G61" s="65"/>
    </row>
    <row r="62" spans="1:20" s="188" customFormat="1" ht="16" thickBot="1">
      <c r="A62" s="84"/>
      <c r="B62" s="65"/>
      <c r="C62" s="65"/>
      <c r="D62" s="65"/>
      <c r="E62" s="65"/>
      <c r="F62" s="85"/>
      <c r="G62" s="65"/>
    </row>
    <row r="63" spans="1:20" s="106" customFormat="1" ht="16" thickBot="1">
      <c r="A63" s="84"/>
      <c r="B63" s="65"/>
      <c r="C63" s="65"/>
      <c r="D63" s="65"/>
      <c r="E63" s="65"/>
      <c r="F63" s="85"/>
      <c r="G63" s="65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</row>
    <row r="64" spans="1:20" s="106" customFormat="1" ht="16" thickBot="1">
      <c r="A64" s="64"/>
      <c r="B64" s="65"/>
      <c r="C64" s="65"/>
      <c r="D64" s="65"/>
      <c r="E64" s="65"/>
      <c r="F64" s="85"/>
      <c r="G64" s="65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</row>
    <row r="65" spans="1:20" ht="16" thickBot="1">
      <c r="A65" s="335" t="s">
        <v>58</v>
      </c>
      <c r="B65" s="336"/>
      <c r="C65" s="336"/>
      <c r="D65" s="336"/>
      <c r="E65" s="336"/>
      <c r="F65" s="337"/>
      <c r="G65" s="64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</row>
    <row r="66" spans="1:20"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</row>
    <row r="67" spans="1:20"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</row>
    <row r="68" spans="1:20">
      <c r="J68" s="188"/>
      <c r="K68" s="188"/>
      <c r="L68" s="188"/>
      <c r="M68" s="188"/>
      <c r="N68" s="188"/>
      <c r="O68" s="188"/>
      <c r="P68" s="188"/>
      <c r="Q68" s="188"/>
      <c r="R68" s="188"/>
      <c r="S68" s="188"/>
      <c r="T68" s="188"/>
    </row>
    <row r="69" spans="1:20"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</row>
    <row r="70" spans="1:20"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</row>
    <row r="71" spans="1:20"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8"/>
    </row>
    <row r="72" spans="1:20"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</row>
    <row r="73" spans="1:20"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</row>
    <row r="74" spans="1:20"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</row>
    <row r="75" spans="1:20"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</row>
    <row r="76" spans="1:20"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</row>
    <row r="77" spans="1:20"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</row>
    <row r="78" spans="1:20"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</row>
    <row r="79" spans="1:20"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</row>
    <row r="80" spans="1:20">
      <c r="J80" s="188"/>
      <c r="K80" s="188"/>
      <c r="L80" s="188"/>
      <c r="M80" s="188"/>
      <c r="N80" s="188"/>
      <c r="O80" s="188"/>
      <c r="P80" s="188"/>
      <c r="Q80" s="188"/>
      <c r="R80" s="188"/>
      <c r="S80" s="188"/>
      <c r="T80" s="188"/>
    </row>
    <row r="81" spans="10:20"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</row>
    <row r="82" spans="10:20"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</row>
    <row r="83" spans="10:20">
      <c r="J83" s="188"/>
      <c r="K83" s="188"/>
      <c r="L83" s="188"/>
      <c r="M83" s="188"/>
      <c r="N83" s="188"/>
      <c r="O83" s="188"/>
      <c r="P83" s="188"/>
      <c r="Q83" s="188"/>
      <c r="R83" s="188"/>
      <c r="S83" s="188"/>
      <c r="T83" s="188"/>
    </row>
    <row r="84" spans="10:20">
      <c r="J84" s="188"/>
      <c r="K84" s="188"/>
      <c r="L84" s="188"/>
      <c r="M84" s="188"/>
      <c r="N84" s="188"/>
      <c r="O84" s="188"/>
      <c r="P84" s="188"/>
      <c r="Q84" s="188"/>
      <c r="R84" s="188"/>
      <c r="S84" s="188"/>
      <c r="T84" s="188"/>
    </row>
    <row r="85" spans="10:20"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</row>
    <row r="86" spans="10:20">
      <c r="J86" s="188"/>
      <c r="K86" s="188"/>
      <c r="L86" s="188"/>
      <c r="M86" s="188"/>
      <c r="N86" s="188"/>
      <c r="O86" s="188"/>
      <c r="P86" s="188"/>
      <c r="Q86" s="188"/>
      <c r="R86" s="188"/>
      <c r="S86" s="188"/>
      <c r="T86" s="188"/>
    </row>
    <row r="87" spans="10:20">
      <c r="J87" s="188"/>
      <c r="K87" s="188"/>
      <c r="L87" s="188"/>
      <c r="M87" s="188"/>
      <c r="N87" s="188"/>
      <c r="O87" s="188"/>
      <c r="P87" s="188"/>
      <c r="Q87" s="188"/>
      <c r="R87" s="188"/>
      <c r="S87" s="188"/>
      <c r="T87" s="188"/>
    </row>
    <row r="88" spans="10:20">
      <c r="J88" s="188"/>
      <c r="K88" s="188"/>
      <c r="L88" s="188"/>
      <c r="M88" s="188"/>
      <c r="N88" s="188"/>
      <c r="O88" s="188"/>
      <c r="P88" s="188"/>
      <c r="Q88" s="188"/>
      <c r="R88" s="188"/>
      <c r="S88" s="188"/>
      <c r="T88" s="188"/>
    </row>
    <row r="89" spans="10:20"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</row>
    <row r="90" spans="10:20">
      <c r="J90" s="188"/>
      <c r="K90" s="188"/>
      <c r="L90" s="188"/>
      <c r="M90" s="188"/>
      <c r="N90" s="188"/>
      <c r="O90" s="188"/>
      <c r="P90" s="188"/>
      <c r="Q90" s="188"/>
      <c r="R90" s="188"/>
      <c r="S90" s="188"/>
      <c r="T90" s="188"/>
    </row>
    <row r="91" spans="10:20">
      <c r="J91" s="188"/>
      <c r="K91" s="188"/>
      <c r="L91" s="188"/>
      <c r="M91" s="188"/>
      <c r="N91" s="188"/>
      <c r="O91" s="188"/>
      <c r="P91" s="188"/>
      <c r="Q91" s="188"/>
      <c r="R91" s="188"/>
      <c r="S91" s="188"/>
      <c r="T91" s="188"/>
    </row>
    <row r="92" spans="10:20">
      <c r="J92" s="188"/>
      <c r="K92" s="188"/>
      <c r="L92" s="188"/>
      <c r="M92" s="188"/>
      <c r="N92" s="188"/>
      <c r="O92" s="188"/>
      <c r="P92" s="188"/>
      <c r="Q92" s="188"/>
      <c r="R92" s="188"/>
      <c r="S92" s="188"/>
      <c r="T92" s="188"/>
    </row>
    <row r="93" spans="10:20"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</row>
    <row r="94" spans="10:20">
      <c r="J94" s="188"/>
      <c r="K94" s="188"/>
      <c r="L94" s="188"/>
      <c r="M94" s="188"/>
      <c r="N94" s="188"/>
      <c r="O94" s="188"/>
      <c r="P94" s="188"/>
      <c r="Q94" s="188"/>
      <c r="R94" s="188"/>
      <c r="S94" s="188"/>
      <c r="T94" s="188"/>
    </row>
    <row r="95" spans="10:20">
      <c r="J95" s="188"/>
      <c r="K95" s="188"/>
      <c r="L95" s="188"/>
      <c r="M95" s="188"/>
      <c r="N95" s="188"/>
      <c r="O95" s="188"/>
      <c r="P95" s="188"/>
      <c r="Q95" s="188"/>
      <c r="R95" s="188"/>
      <c r="S95" s="188"/>
      <c r="T95" s="188"/>
    </row>
    <row r="96" spans="10:20">
      <c r="J96" s="188"/>
      <c r="K96" s="188"/>
      <c r="L96" s="188"/>
      <c r="M96" s="188"/>
      <c r="N96" s="188"/>
      <c r="O96" s="188"/>
      <c r="P96" s="188"/>
      <c r="Q96" s="188"/>
      <c r="R96" s="188"/>
      <c r="S96" s="188"/>
      <c r="T96" s="188"/>
    </row>
    <row r="97" spans="10:20"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</row>
    <row r="98" spans="10:20">
      <c r="J98" s="188"/>
      <c r="K98" s="188"/>
      <c r="L98" s="188"/>
      <c r="M98" s="188"/>
      <c r="N98" s="188"/>
      <c r="O98" s="188"/>
      <c r="P98" s="188"/>
      <c r="Q98" s="188"/>
      <c r="R98" s="188"/>
      <c r="S98" s="188"/>
      <c r="T98" s="188"/>
    </row>
    <row r="99" spans="10:20">
      <c r="J99" s="188"/>
      <c r="K99" s="188"/>
      <c r="L99" s="188"/>
      <c r="M99" s="188"/>
      <c r="N99" s="188"/>
      <c r="O99" s="188"/>
      <c r="P99" s="188"/>
      <c r="Q99" s="188"/>
      <c r="R99" s="188"/>
      <c r="S99" s="188"/>
      <c r="T99" s="188"/>
    </row>
    <row r="100" spans="10:20"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</row>
    <row r="101" spans="10:20">
      <c r="J101" s="188"/>
      <c r="K101" s="188"/>
      <c r="L101" s="188"/>
      <c r="M101" s="188"/>
      <c r="N101" s="188"/>
      <c r="O101" s="188"/>
      <c r="P101" s="188"/>
      <c r="Q101" s="188"/>
      <c r="R101" s="188"/>
      <c r="S101" s="188"/>
      <c r="T101" s="188"/>
    </row>
    <row r="102" spans="10:20"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</row>
    <row r="103" spans="10:20">
      <c r="J103" s="188"/>
      <c r="K103" s="188"/>
      <c r="L103" s="188"/>
      <c r="M103" s="188"/>
      <c r="N103" s="188"/>
      <c r="O103" s="188"/>
      <c r="P103" s="188"/>
      <c r="Q103" s="188"/>
      <c r="R103" s="188"/>
      <c r="S103" s="188"/>
      <c r="T103" s="188"/>
    </row>
    <row r="104" spans="10:20">
      <c r="J104" s="188"/>
      <c r="K104" s="188"/>
      <c r="L104" s="188"/>
      <c r="M104" s="188"/>
      <c r="N104" s="188"/>
      <c r="O104" s="188"/>
      <c r="P104" s="188"/>
      <c r="Q104" s="188"/>
      <c r="R104" s="188"/>
      <c r="S104" s="188"/>
      <c r="T104" s="188"/>
    </row>
    <row r="105" spans="10:20">
      <c r="J105" s="188"/>
      <c r="K105" s="188"/>
      <c r="L105" s="188"/>
      <c r="M105" s="188"/>
      <c r="N105" s="188"/>
      <c r="O105" s="188"/>
      <c r="P105" s="188"/>
      <c r="Q105" s="188"/>
      <c r="R105" s="188"/>
      <c r="S105" s="188"/>
      <c r="T105" s="188"/>
    </row>
    <row r="106" spans="10:20">
      <c r="J106" s="188"/>
      <c r="K106" s="188"/>
      <c r="L106" s="188"/>
      <c r="M106" s="188"/>
      <c r="N106" s="188"/>
      <c r="O106" s="188"/>
      <c r="P106" s="188"/>
      <c r="Q106" s="188"/>
      <c r="R106" s="188"/>
      <c r="S106" s="188"/>
      <c r="T106" s="188"/>
    </row>
    <row r="107" spans="10:20">
      <c r="J107" s="188"/>
      <c r="K107" s="188"/>
      <c r="L107" s="188"/>
      <c r="M107" s="188"/>
      <c r="N107" s="188"/>
      <c r="O107" s="188"/>
      <c r="P107" s="188"/>
      <c r="Q107" s="188"/>
      <c r="R107" s="188"/>
    </row>
  </sheetData>
  <mergeCells count="10">
    <mergeCell ref="A65:F65"/>
    <mergeCell ref="B23:F23"/>
    <mergeCell ref="B24:F24"/>
    <mergeCell ref="B25:F26"/>
    <mergeCell ref="A1:F1"/>
    <mergeCell ref="B2:F2"/>
    <mergeCell ref="B3:F3"/>
    <mergeCell ref="B4:F7"/>
    <mergeCell ref="A19:B19"/>
    <mergeCell ref="A22:F22"/>
  </mergeCells>
  <phoneticPr fontId="1" type="noConversion"/>
  <conditionalFormatting sqref="E29:E31">
    <cfRule type="cellIs" dxfId="74" priority="68" operator="equal">
      <formula>"S2"</formula>
    </cfRule>
    <cfRule type="cellIs" dxfId="73" priority="69" operator="equal">
      <formula>"WW"</formula>
    </cfRule>
    <cfRule type="cellIs" dxfId="72" priority="70" operator="equal">
      <formula>"S1"</formula>
    </cfRule>
    <cfRule type="cellIs" dxfId="71" priority="71" operator="equal">
      <formula>"M5"</formula>
    </cfRule>
    <cfRule type="cellIs" dxfId="70" priority="72" operator="equal">
      <formula>"M4"</formula>
    </cfRule>
    <cfRule type="cellIs" dxfId="69" priority="73" operator="equal">
      <formula>"M3"</formula>
    </cfRule>
    <cfRule type="cellIs" dxfId="68" priority="74" operator="equal">
      <formula>"M2"</formula>
    </cfRule>
    <cfRule type="cellIs" dxfId="67" priority="75" operator="equal">
      <formula>"M1"</formula>
    </cfRule>
  </conditionalFormatting>
  <conditionalFormatting sqref="E29:E31">
    <cfRule type="cellIs" dxfId="66" priority="61" operator="equal">
      <formula>"M5"</formula>
    </cfRule>
    <cfRule type="cellIs" dxfId="65" priority="62" operator="equal">
      <formula>"M4"</formula>
    </cfRule>
    <cfRule type="cellIs" dxfId="64" priority="63" operator="equal">
      <formula>"M3"</formula>
    </cfRule>
    <cfRule type="cellIs" dxfId="63" priority="64" operator="equal">
      <formula>"M2"</formula>
    </cfRule>
    <cfRule type="cellIs" dxfId="62" priority="65" operator="equal">
      <formula>"M1"</formula>
    </cfRule>
    <cfRule type="cellIs" dxfId="61" priority="66" operator="equal">
      <formula>"WW"</formula>
    </cfRule>
    <cfRule type="cellIs" dxfId="60" priority="67" operator="equal">
      <formula>"S1"</formula>
    </cfRule>
  </conditionalFormatting>
  <conditionalFormatting sqref="D29:D31">
    <cfRule type="cellIs" dxfId="59" priority="83" operator="equal">
      <formula>"S2"</formula>
    </cfRule>
    <cfRule type="cellIs" dxfId="58" priority="84" operator="equal">
      <formula>"WW"</formula>
    </cfRule>
    <cfRule type="cellIs" dxfId="57" priority="85" operator="equal">
      <formula>"S1"</formula>
    </cfRule>
    <cfRule type="cellIs" dxfId="56" priority="86" operator="equal">
      <formula>"M5"</formula>
    </cfRule>
    <cfRule type="cellIs" dxfId="55" priority="87" operator="equal">
      <formula>"M4"</formula>
    </cfRule>
    <cfRule type="cellIs" dxfId="54" priority="88" operator="equal">
      <formula>"M3"</formula>
    </cfRule>
    <cfRule type="cellIs" dxfId="53" priority="89" operator="equal">
      <formula>"M2"</formula>
    </cfRule>
    <cfRule type="cellIs" dxfId="52" priority="90" operator="equal">
      <formula>"M1"</formula>
    </cfRule>
  </conditionalFormatting>
  <conditionalFormatting sqref="D29:D31">
    <cfRule type="cellIs" dxfId="51" priority="76" operator="equal">
      <formula>"M5"</formula>
    </cfRule>
    <cfRule type="cellIs" dxfId="50" priority="77" operator="equal">
      <formula>"M4"</formula>
    </cfRule>
    <cfRule type="cellIs" dxfId="49" priority="78" operator="equal">
      <formula>"M3"</formula>
    </cfRule>
    <cfRule type="cellIs" dxfId="48" priority="79" operator="equal">
      <formula>"M2"</formula>
    </cfRule>
    <cfRule type="cellIs" dxfId="47" priority="80" operator="equal">
      <formula>"M1"</formula>
    </cfRule>
    <cfRule type="cellIs" dxfId="46" priority="81" operator="equal">
      <formula>"WW"</formula>
    </cfRule>
    <cfRule type="cellIs" dxfId="45" priority="82" operator="equal">
      <formula>"S1"</formula>
    </cfRule>
  </conditionalFormatting>
  <conditionalFormatting sqref="B29:B31">
    <cfRule type="cellIs" dxfId="44" priority="38" operator="equal">
      <formula>"S2"</formula>
    </cfRule>
    <cfRule type="cellIs" dxfId="43" priority="39" operator="equal">
      <formula>"WW"</formula>
    </cfRule>
    <cfRule type="cellIs" dxfId="42" priority="40" operator="equal">
      <formula>"S1"</formula>
    </cfRule>
    <cfRule type="cellIs" dxfId="41" priority="41" operator="equal">
      <formula>"M5"</formula>
    </cfRule>
    <cfRule type="cellIs" dxfId="40" priority="42" operator="equal">
      <formula>"M4"</formula>
    </cfRule>
    <cfRule type="cellIs" dxfId="39" priority="43" operator="equal">
      <formula>"M3"</formula>
    </cfRule>
    <cfRule type="cellIs" dxfId="38" priority="44" operator="equal">
      <formula>"M2"</formula>
    </cfRule>
    <cfRule type="cellIs" dxfId="37" priority="45" operator="equal">
      <formula>"M1"</formula>
    </cfRule>
  </conditionalFormatting>
  <conditionalFormatting sqref="B29:B31">
    <cfRule type="cellIs" dxfId="36" priority="31" operator="equal">
      <formula>"M5"</formula>
    </cfRule>
    <cfRule type="cellIs" dxfId="35" priority="32" operator="equal">
      <formula>"M4"</formula>
    </cfRule>
    <cfRule type="cellIs" dxfId="34" priority="33" operator="equal">
      <formula>"M3"</formula>
    </cfRule>
    <cfRule type="cellIs" dxfId="33" priority="34" operator="equal">
      <formula>"M2"</formula>
    </cfRule>
    <cfRule type="cellIs" dxfId="32" priority="35" operator="equal">
      <formula>"M1"</formula>
    </cfRule>
    <cfRule type="cellIs" dxfId="31" priority="36" operator="equal">
      <formula>"WW"</formula>
    </cfRule>
    <cfRule type="cellIs" dxfId="30" priority="37" operator="equal">
      <formula>"S1"</formula>
    </cfRule>
  </conditionalFormatting>
  <conditionalFormatting sqref="F29:F31">
    <cfRule type="cellIs" dxfId="29" priority="1" operator="equal">
      <formula>"M5"</formula>
    </cfRule>
    <cfRule type="cellIs" dxfId="28" priority="2" operator="equal">
      <formula>"M4"</formula>
    </cfRule>
    <cfRule type="cellIs" dxfId="27" priority="3" operator="equal">
      <formula>"M3"</formula>
    </cfRule>
    <cfRule type="cellIs" dxfId="26" priority="4" operator="equal">
      <formula>"M2"</formula>
    </cfRule>
    <cfRule type="cellIs" dxfId="25" priority="5" operator="equal">
      <formula>"M1"</formula>
    </cfRule>
    <cfRule type="cellIs" dxfId="24" priority="6" operator="equal">
      <formula>"WW"</formula>
    </cfRule>
    <cfRule type="cellIs" dxfId="23" priority="7" operator="equal">
      <formula>"S1"</formula>
    </cfRule>
  </conditionalFormatting>
  <conditionalFormatting sqref="C29:C31">
    <cfRule type="cellIs" dxfId="22" priority="23" operator="equal">
      <formula>"S2"</formula>
    </cfRule>
    <cfRule type="cellIs" dxfId="21" priority="24" operator="equal">
      <formula>"WW"</formula>
    </cfRule>
    <cfRule type="cellIs" dxfId="20" priority="25" operator="equal">
      <formula>"S1"</formula>
    </cfRule>
    <cfRule type="cellIs" dxfId="19" priority="26" operator="equal">
      <formula>"M5"</formula>
    </cfRule>
    <cfRule type="cellIs" dxfId="18" priority="27" operator="equal">
      <formula>"M4"</formula>
    </cfRule>
    <cfRule type="cellIs" dxfId="17" priority="28" operator="equal">
      <formula>"M3"</formula>
    </cfRule>
    <cfRule type="cellIs" dxfId="16" priority="29" operator="equal">
      <formula>"M2"</formula>
    </cfRule>
    <cfRule type="cellIs" dxfId="15" priority="30" operator="equal">
      <formula>"M1"</formula>
    </cfRule>
  </conditionalFormatting>
  <conditionalFormatting sqref="C29:C31">
    <cfRule type="cellIs" dxfId="14" priority="16" operator="equal">
      <formula>"M5"</formula>
    </cfRule>
    <cfRule type="cellIs" dxfId="13" priority="17" operator="equal">
      <formula>"M4"</formula>
    </cfRule>
    <cfRule type="cellIs" dxfId="12" priority="18" operator="equal">
      <formula>"M3"</formula>
    </cfRule>
    <cfRule type="cellIs" dxfId="11" priority="19" operator="equal">
      <formula>"M2"</formula>
    </cfRule>
    <cfRule type="cellIs" dxfId="10" priority="20" operator="equal">
      <formula>"M1"</formula>
    </cfRule>
    <cfRule type="cellIs" dxfId="9" priority="21" operator="equal">
      <formula>"WW"</formula>
    </cfRule>
    <cfRule type="cellIs" dxfId="8" priority="22" operator="equal">
      <formula>"S1"</formula>
    </cfRule>
  </conditionalFormatting>
  <conditionalFormatting sqref="F29:F31">
    <cfRule type="cellIs" dxfId="7" priority="8" operator="equal">
      <formula>"S2"</formula>
    </cfRule>
    <cfRule type="cellIs" dxfId="6" priority="9" operator="equal">
      <formula>"WW"</formula>
    </cfRule>
    <cfRule type="cellIs" dxfId="5" priority="10" operator="equal">
      <formula>"S1"</formula>
    </cfRule>
    <cfRule type="cellIs" dxfId="4" priority="11" operator="equal">
      <formula>"M5"</formula>
    </cfRule>
    <cfRule type="cellIs" dxfId="3" priority="12" operator="equal">
      <formula>"M4"</formula>
    </cfRule>
    <cfRule type="cellIs" dxfId="2" priority="13" operator="equal">
      <formula>"M3"</formula>
    </cfRule>
    <cfRule type="cellIs" dxfId="1" priority="14" operator="equal">
      <formula>"M2"</formula>
    </cfRule>
    <cfRule type="cellIs" dxfId="0" priority="15" operator="equal">
      <formula>"M1"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BC7DD-44A9-2544-939E-ECF5844FE94E}">
  <dimension ref="A1:AG362"/>
  <sheetViews>
    <sheetView zoomScale="114" zoomScaleNormal="80" workbookViewId="0">
      <selection activeCell="T3" sqref="T3:X225"/>
    </sheetView>
  </sheetViews>
  <sheetFormatPr baseColWidth="10" defaultColWidth="8.83203125" defaultRowHeight="15"/>
  <cols>
    <col min="1" max="2" width="8.83203125" style="188"/>
    <col min="3" max="3" width="44" style="188" customWidth="1"/>
    <col min="4" max="4" width="10.1640625" style="188" bestFit="1" customWidth="1"/>
    <col min="5" max="7" width="5.5" style="188" bestFit="1" customWidth="1"/>
    <col min="8" max="8" width="7.83203125" style="188" customWidth="1"/>
    <col min="9" max="9" width="10.5" style="188" bestFit="1" customWidth="1"/>
    <col min="10" max="10" width="10.5" style="188" customWidth="1"/>
    <col min="11" max="11" width="8.83203125" style="188"/>
    <col min="12" max="12" width="7.5" style="1" bestFit="1" customWidth="1"/>
    <col min="13" max="13" width="6.1640625" style="1" customWidth="1"/>
    <col min="14" max="14" width="6.33203125" style="1" customWidth="1"/>
    <col min="15" max="15" width="5.83203125" style="1" customWidth="1"/>
    <col min="16" max="16" width="6.6640625" style="1" customWidth="1"/>
    <col min="17" max="17" width="6.1640625" style="1" customWidth="1"/>
    <col min="18" max="18" width="8.83203125" style="188"/>
    <col min="19" max="19" width="9.5" style="188" bestFit="1" customWidth="1"/>
    <col min="20" max="20" width="6" style="188" bestFit="1" customWidth="1"/>
    <col min="21" max="21" width="5" style="188" bestFit="1" customWidth="1"/>
    <col min="22" max="22" width="5.33203125" style="188" customWidth="1"/>
    <col min="23" max="24" width="4.33203125" style="188" bestFit="1" customWidth="1"/>
    <col min="25" max="25" width="8.83203125" style="188"/>
    <col min="26" max="26" width="10.83203125" style="1" bestFit="1" customWidth="1"/>
    <col min="27" max="31" width="18.6640625" style="1" bestFit="1" customWidth="1"/>
    <col min="32" max="16384" width="8.83203125" style="188"/>
  </cols>
  <sheetData>
    <row r="1" spans="1:33" ht="16.5" customHeight="1" thickBot="1">
      <c r="B1" s="9" t="s">
        <v>12</v>
      </c>
      <c r="L1" s="1" t="s">
        <v>7</v>
      </c>
      <c r="M1" s="218" t="s">
        <v>158</v>
      </c>
      <c r="N1" s="218"/>
      <c r="O1" s="218"/>
      <c r="P1" s="218"/>
      <c r="Q1" s="218"/>
      <c r="S1" s="188" t="s">
        <v>14</v>
      </c>
      <c r="Z1" s="1" t="s">
        <v>13</v>
      </c>
    </row>
    <row r="2" spans="1:33" ht="16.5" customHeight="1">
      <c r="A2" s="188" t="str">
        <f t="shared" ref="A2:A14" si="0">I2</f>
        <v>ID</v>
      </c>
      <c r="B2" s="165" t="s">
        <v>7</v>
      </c>
      <c r="C2" s="165" t="s">
        <v>13</v>
      </c>
      <c r="D2" s="165" t="s">
        <v>0</v>
      </c>
      <c r="E2" s="165" t="s">
        <v>4</v>
      </c>
      <c r="F2" s="165" t="s">
        <v>1</v>
      </c>
      <c r="G2" s="165" t="s">
        <v>2</v>
      </c>
      <c r="H2" s="165" t="s">
        <v>3</v>
      </c>
      <c r="I2" s="165" t="s">
        <v>14</v>
      </c>
      <c r="J2" s="216"/>
      <c r="L2" s="164"/>
      <c r="M2" s="267" t="s">
        <v>121</v>
      </c>
      <c r="N2" s="267" t="s">
        <v>21</v>
      </c>
      <c r="O2" s="267" t="s">
        <v>22</v>
      </c>
      <c r="P2" s="267" t="s">
        <v>23</v>
      </c>
      <c r="Q2" s="267" t="s">
        <v>24</v>
      </c>
      <c r="S2" s="3" t="s">
        <v>8</v>
      </c>
      <c r="T2" s="3" t="s">
        <v>0</v>
      </c>
      <c r="U2" s="3" t="s">
        <v>4</v>
      </c>
      <c r="V2" s="3" t="s">
        <v>1</v>
      </c>
      <c r="W2" s="3" t="s">
        <v>2</v>
      </c>
      <c r="X2" s="3" t="s">
        <v>3</v>
      </c>
      <c r="Z2" s="164" t="s">
        <v>8</v>
      </c>
      <c r="AA2" s="164" t="s">
        <v>0</v>
      </c>
      <c r="AB2" s="164" t="s">
        <v>4</v>
      </c>
      <c r="AC2" s="164" t="s">
        <v>1</v>
      </c>
      <c r="AD2" s="164" t="s">
        <v>2</v>
      </c>
      <c r="AE2" s="164" t="s">
        <v>3</v>
      </c>
      <c r="AG2" s="36"/>
    </row>
    <row r="3" spans="1:33" ht="18">
      <c r="A3" s="188">
        <f t="shared" si="0"/>
        <v>1</v>
      </c>
      <c r="B3" s="165" t="s">
        <v>125</v>
      </c>
      <c r="C3" s="273" t="s">
        <v>272</v>
      </c>
      <c r="D3" s="164">
        <f t="shared" ref="D3:D14" si="1">COUNTIF(T$3:T$400,$I3)</f>
        <v>1</v>
      </c>
      <c r="E3" s="164">
        <f t="shared" ref="E3:E14" si="2">COUNTIF(U$3:U$400,$I3)</f>
        <v>1</v>
      </c>
      <c r="F3" s="164">
        <f t="shared" ref="F3:F14" si="3">COUNTIF(V$3:V$400,$I3)</f>
        <v>1</v>
      </c>
      <c r="G3" s="164">
        <f t="shared" ref="G3:G14" si="4">COUNTIF(W$3:W$400,$I3)</f>
        <v>1</v>
      </c>
      <c r="H3" s="164">
        <f t="shared" ref="H3:H14" si="5">COUNTIF(X$3:X$400,$I3)</f>
        <v>1</v>
      </c>
      <c r="I3" s="165">
        <v>1</v>
      </c>
      <c r="J3" s="216">
        <f>[1]PayCombo!L38</f>
        <v>0</v>
      </c>
      <c r="K3" s="1"/>
      <c r="L3" s="164">
        <v>0</v>
      </c>
      <c r="M3" s="268" t="str">
        <f t="shared" ref="M3:M66" si="6">IF(T3="","",VLOOKUP(T3,$A$3:$B$15,2,FALSE))</f>
        <v>M1</v>
      </c>
      <c r="N3" s="268" t="str">
        <f t="shared" ref="N3:N66" si="7">IF(U3="","",VLOOKUP(U3,$A$3:$B$15,2,FALSE))</f>
        <v>M1</v>
      </c>
      <c r="O3" s="268" t="str">
        <f t="shared" ref="O3:O66" si="8">IF(V3="","",VLOOKUP(V3,$A$3:$B$15,2,FALSE))</f>
        <v>M1</v>
      </c>
      <c r="P3" s="268" t="str">
        <f t="shared" ref="P3:P66" si="9">IF(W3="","",VLOOKUP(W3,$A$3:$B$15,2,FALSE))</f>
        <v>M1</v>
      </c>
      <c r="Q3" s="268" t="str">
        <f t="shared" ref="Q3:Q66" si="10">IF(X3="","",VLOOKUP(X3,$A$3:$B$15,2,FALSE))</f>
        <v>M1</v>
      </c>
      <c r="R3" s="266"/>
      <c r="S3" s="82"/>
      <c r="T3" s="188">
        <f>IF('Regular Symbol'!T3="","",'Regular Symbol'!T3)</f>
        <v>1</v>
      </c>
      <c r="U3" s="188">
        <f>IF('Regular Symbol'!U3="","",'Regular Symbol'!U3)</f>
        <v>1</v>
      </c>
      <c r="V3" s="188">
        <f>IF('Regular Symbol'!V3="","",'Regular Symbol'!V3)</f>
        <v>1</v>
      </c>
      <c r="W3" s="188">
        <f>IF('Regular Symbol'!W3="","",'Regular Symbol'!W3)</f>
        <v>1</v>
      </c>
      <c r="X3" s="188">
        <f>IF('Regular Symbol'!X3="","",'Regular Symbol'!X3)</f>
        <v>1</v>
      </c>
      <c r="Y3" s="1"/>
      <c r="Z3" s="164"/>
      <c r="AA3" s="205" t="str">
        <f t="shared" ref="AA3:AA34" si="11">IF(T3="","",VLOOKUP(T3,$A$3:$C$15,3,FALSE))</f>
        <v>大象</v>
      </c>
      <c r="AB3" s="205" t="str">
        <f t="shared" ref="AB3:AB34" si="12">IF(U3="","",VLOOKUP(U3,$A$3:$C$15,3,FALSE))</f>
        <v>大象</v>
      </c>
      <c r="AC3" s="205" t="str">
        <f t="shared" ref="AC3:AC34" si="13">IF(V3="","",VLOOKUP(V3,$A$3:$C$15,3,FALSE))</f>
        <v>大象</v>
      </c>
      <c r="AD3" s="205" t="str">
        <f t="shared" ref="AD3:AD34" si="14">IF(W3="","",VLOOKUP(W3,$A$3:$C$15,3,FALSE))</f>
        <v>大象</v>
      </c>
      <c r="AE3" s="205" t="str">
        <f t="shared" ref="AE3:AE34" si="15">IF(X3="","",VLOOKUP(X3,$A$3:$C$15,3,FALSE))</f>
        <v>大象</v>
      </c>
    </row>
    <row r="4" spans="1:33" ht="18">
      <c r="A4" s="188">
        <f t="shared" si="0"/>
        <v>2</v>
      </c>
      <c r="B4" s="165" t="s">
        <v>126</v>
      </c>
      <c r="C4" s="273" t="s">
        <v>273</v>
      </c>
      <c r="D4" s="164">
        <f t="shared" si="1"/>
        <v>1</v>
      </c>
      <c r="E4" s="164">
        <f t="shared" si="2"/>
        <v>1</v>
      </c>
      <c r="F4" s="164">
        <f t="shared" si="3"/>
        <v>1</v>
      </c>
      <c r="G4" s="164">
        <f t="shared" si="4"/>
        <v>1</v>
      </c>
      <c r="H4" s="164">
        <f t="shared" si="5"/>
        <v>1</v>
      </c>
      <c r="I4" s="165">
        <v>2</v>
      </c>
      <c r="J4" s="216">
        <f>[1]PayCombo!V34</f>
        <v>1.5190265137306773E-2</v>
      </c>
      <c r="L4" s="164">
        <v>1</v>
      </c>
      <c r="M4" s="268" t="str">
        <f t="shared" si="6"/>
        <v>M2</v>
      </c>
      <c r="N4" s="268" t="str">
        <f t="shared" si="7"/>
        <v>M2</v>
      </c>
      <c r="O4" s="268" t="str">
        <f t="shared" si="8"/>
        <v>M2</v>
      </c>
      <c r="P4" s="268" t="str">
        <f t="shared" si="9"/>
        <v>M2</v>
      </c>
      <c r="Q4" s="268" t="str">
        <f t="shared" si="10"/>
        <v>M2</v>
      </c>
      <c r="R4" s="266"/>
      <c r="S4" s="82"/>
      <c r="T4" s="188">
        <f>IF('Regular Symbol'!T4="","",'Regular Symbol'!T4)</f>
        <v>2</v>
      </c>
      <c r="U4" s="188">
        <f>IF('Regular Symbol'!U4="","",'Regular Symbol'!U4)</f>
        <v>2</v>
      </c>
      <c r="V4" s="188">
        <f>IF('Regular Symbol'!V4="","",'Regular Symbol'!V4)</f>
        <v>2</v>
      </c>
      <c r="W4" s="188">
        <f>IF('Regular Symbol'!W4="","",'Regular Symbol'!W4)</f>
        <v>2</v>
      </c>
      <c r="X4" s="188">
        <f>IF('Regular Symbol'!X4="","",'Regular Symbol'!X4)</f>
        <v>2</v>
      </c>
      <c r="Y4" s="1"/>
      <c r="Z4" s="164"/>
      <c r="AA4" s="205" t="str">
        <f t="shared" si="11"/>
        <v>獅子</v>
      </c>
      <c r="AB4" s="205" t="str">
        <f t="shared" si="12"/>
        <v>獅子</v>
      </c>
      <c r="AC4" s="205" t="str">
        <f t="shared" si="13"/>
        <v>獅子</v>
      </c>
      <c r="AD4" s="205" t="str">
        <f t="shared" si="14"/>
        <v>獅子</v>
      </c>
      <c r="AE4" s="205" t="str">
        <f t="shared" si="15"/>
        <v>獅子</v>
      </c>
    </row>
    <row r="5" spans="1:33" ht="18">
      <c r="A5" s="188">
        <f t="shared" si="0"/>
        <v>3</v>
      </c>
      <c r="B5" s="165" t="s">
        <v>127</v>
      </c>
      <c r="C5" s="273" t="s">
        <v>274</v>
      </c>
      <c r="D5" s="164">
        <f t="shared" si="1"/>
        <v>1</v>
      </c>
      <c r="E5" s="164">
        <f t="shared" si="2"/>
        <v>1</v>
      </c>
      <c r="F5" s="164">
        <f t="shared" si="3"/>
        <v>1</v>
      </c>
      <c r="G5" s="164">
        <f t="shared" si="4"/>
        <v>1</v>
      </c>
      <c r="H5" s="164">
        <f t="shared" si="5"/>
        <v>1</v>
      </c>
      <c r="I5" s="165">
        <v>3</v>
      </c>
      <c r="J5" s="216"/>
      <c r="L5" s="164">
        <v>2</v>
      </c>
      <c r="M5" s="268" t="str">
        <f t="shared" si="6"/>
        <v>M3</v>
      </c>
      <c r="N5" s="268" t="str">
        <f t="shared" si="7"/>
        <v>M3</v>
      </c>
      <c r="O5" s="268" t="str">
        <f t="shared" si="8"/>
        <v>M3</v>
      </c>
      <c r="P5" s="268" t="str">
        <f t="shared" si="9"/>
        <v>M3</v>
      </c>
      <c r="Q5" s="268" t="str">
        <f t="shared" si="10"/>
        <v>M3</v>
      </c>
      <c r="R5" s="266"/>
      <c r="S5" s="82"/>
      <c r="T5" s="188">
        <f>IF('Regular Symbol'!T5="","",'Regular Symbol'!T5)</f>
        <v>3</v>
      </c>
      <c r="U5" s="188">
        <f>IF('Regular Symbol'!U5="","",'Regular Symbol'!U5)</f>
        <v>3</v>
      </c>
      <c r="V5" s="188">
        <f>IF('Regular Symbol'!V5="","",'Regular Symbol'!V5)</f>
        <v>3</v>
      </c>
      <c r="W5" s="188">
        <f>IF('Regular Symbol'!W5="","",'Regular Symbol'!W5)</f>
        <v>3</v>
      </c>
      <c r="X5" s="188">
        <f>IF('Regular Symbol'!X5="","",'Regular Symbol'!X5)</f>
        <v>3</v>
      </c>
      <c r="Y5" s="1"/>
      <c r="Z5" s="164"/>
      <c r="AA5" s="205" t="str">
        <f t="shared" si="11"/>
        <v>水牛</v>
      </c>
      <c r="AB5" s="205" t="str">
        <f t="shared" si="12"/>
        <v>水牛</v>
      </c>
      <c r="AC5" s="205" t="str">
        <f t="shared" si="13"/>
        <v>水牛</v>
      </c>
      <c r="AD5" s="205" t="str">
        <f t="shared" si="14"/>
        <v>水牛</v>
      </c>
      <c r="AE5" s="205" t="str">
        <f t="shared" si="15"/>
        <v>水牛</v>
      </c>
    </row>
    <row r="6" spans="1:33" ht="16.5" customHeight="1">
      <c r="A6" s="188">
        <f t="shared" si="0"/>
        <v>4</v>
      </c>
      <c r="B6" s="165" t="s">
        <v>269</v>
      </c>
      <c r="C6" s="273" t="s">
        <v>275</v>
      </c>
      <c r="D6" s="164">
        <f t="shared" si="1"/>
        <v>1</v>
      </c>
      <c r="E6" s="164">
        <f t="shared" si="2"/>
        <v>1</v>
      </c>
      <c r="F6" s="164">
        <f t="shared" si="3"/>
        <v>1</v>
      </c>
      <c r="G6" s="164">
        <f t="shared" si="4"/>
        <v>1</v>
      </c>
      <c r="H6" s="164">
        <f t="shared" si="5"/>
        <v>1</v>
      </c>
      <c r="I6" s="165">
        <v>4</v>
      </c>
      <c r="J6" s="216"/>
      <c r="L6" s="164">
        <v>3</v>
      </c>
      <c r="M6" s="268" t="str">
        <f t="shared" si="6"/>
        <v>M4</v>
      </c>
      <c r="N6" s="268" t="str">
        <f t="shared" si="7"/>
        <v>M4</v>
      </c>
      <c r="O6" s="268" t="str">
        <f t="shared" si="8"/>
        <v>M4</v>
      </c>
      <c r="P6" s="268" t="str">
        <f t="shared" si="9"/>
        <v>M4</v>
      </c>
      <c r="Q6" s="268" t="str">
        <f t="shared" si="10"/>
        <v>M4</v>
      </c>
      <c r="R6" s="266"/>
      <c r="S6" s="82"/>
      <c r="T6" s="188">
        <f>IF('Regular Symbol'!T6="","",'Regular Symbol'!T6)</f>
        <v>4</v>
      </c>
      <c r="U6" s="188">
        <f>IF('Regular Symbol'!U6="","",'Regular Symbol'!U6)</f>
        <v>4</v>
      </c>
      <c r="V6" s="188">
        <f>IF('Regular Symbol'!V6="","",'Regular Symbol'!V6)</f>
        <v>4</v>
      </c>
      <c r="W6" s="188">
        <f>IF('Regular Symbol'!W6="","",'Regular Symbol'!W6)</f>
        <v>4</v>
      </c>
      <c r="X6" s="188">
        <f>IF('Regular Symbol'!X6="","",'Regular Symbol'!X6)</f>
        <v>4</v>
      </c>
      <c r="Y6" s="1"/>
      <c r="Z6" s="164"/>
      <c r="AA6" s="205" t="str">
        <f t="shared" si="11"/>
        <v>犀牛</v>
      </c>
      <c r="AB6" s="205" t="str">
        <f t="shared" si="12"/>
        <v>犀牛</v>
      </c>
      <c r="AC6" s="205" t="str">
        <f t="shared" si="13"/>
        <v>犀牛</v>
      </c>
      <c r="AD6" s="205" t="str">
        <f t="shared" si="14"/>
        <v>犀牛</v>
      </c>
      <c r="AE6" s="205" t="str">
        <f t="shared" si="15"/>
        <v>犀牛</v>
      </c>
    </row>
    <row r="7" spans="1:33" ht="18">
      <c r="A7" s="188">
        <f t="shared" si="0"/>
        <v>5</v>
      </c>
      <c r="B7" s="165" t="s">
        <v>123</v>
      </c>
      <c r="C7" s="273" t="s">
        <v>276</v>
      </c>
      <c r="D7" s="164">
        <f t="shared" si="1"/>
        <v>1</v>
      </c>
      <c r="E7" s="164">
        <f t="shared" si="2"/>
        <v>1</v>
      </c>
      <c r="F7" s="164">
        <f t="shared" si="3"/>
        <v>1</v>
      </c>
      <c r="G7" s="164">
        <f t="shared" si="4"/>
        <v>1</v>
      </c>
      <c r="H7" s="164">
        <f t="shared" si="5"/>
        <v>1</v>
      </c>
      <c r="I7" s="165">
        <v>5</v>
      </c>
      <c r="J7" s="216"/>
      <c r="L7" s="164">
        <v>4</v>
      </c>
      <c r="M7" s="268" t="str">
        <f t="shared" si="6"/>
        <v>M5</v>
      </c>
      <c r="N7" s="268" t="str">
        <f t="shared" si="7"/>
        <v>M5</v>
      </c>
      <c r="O7" s="268" t="str">
        <f t="shared" si="8"/>
        <v>M5</v>
      </c>
      <c r="P7" s="268" t="str">
        <f t="shared" si="9"/>
        <v>M5</v>
      </c>
      <c r="Q7" s="268" t="str">
        <f t="shared" si="10"/>
        <v>M5</v>
      </c>
      <c r="R7" s="266"/>
      <c r="S7" s="82"/>
      <c r="T7" s="188">
        <f>IF('Regular Symbol'!T7="","",'Regular Symbol'!T7)</f>
        <v>5</v>
      </c>
      <c r="U7" s="188">
        <f>IF('Regular Symbol'!U7="","",'Regular Symbol'!U7)</f>
        <v>5</v>
      </c>
      <c r="V7" s="188">
        <f>IF('Regular Symbol'!V7="","",'Regular Symbol'!V7)</f>
        <v>5</v>
      </c>
      <c r="W7" s="188">
        <f>IF('Regular Symbol'!W7="","",'Regular Symbol'!W7)</f>
        <v>5</v>
      </c>
      <c r="X7" s="188">
        <f>IF('Regular Symbol'!X7="","",'Regular Symbol'!X7)</f>
        <v>5</v>
      </c>
      <c r="Y7" s="1"/>
      <c r="Z7" s="164"/>
      <c r="AA7" s="205" t="str">
        <f t="shared" si="11"/>
        <v>斑馬</v>
      </c>
      <c r="AB7" s="205" t="str">
        <f t="shared" si="12"/>
        <v>斑馬</v>
      </c>
      <c r="AC7" s="205" t="str">
        <f t="shared" si="13"/>
        <v>斑馬</v>
      </c>
      <c r="AD7" s="205" t="str">
        <f t="shared" si="14"/>
        <v>斑馬</v>
      </c>
      <c r="AE7" s="205" t="str">
        <f t="shared" si="15"/>
        <v>斑馬</v>
      </c>
    </row>
    <row r="8" spans="1:33" ht="18">
      <c r="A8" s="188">
        <f t="shared" si="0"/>
        <v>6</v>
      </c>
      <c r="B8" s="234" t="s">
        <v>67</v>
      </c>
      <c r="C8" s="274" t="s">
        <v>236</v>
      </c>
      <c r="D8" s="164">
        <f t="shared" si="1"/>
        <v>1</v>
      </c>
      <c r="E8" s="164">
        <f t="shared" si="2"/>
        <v>1</v>
      </c>
      <c r="F8" s="164">
        <f t="shared" si="3"/>
        <v>1</v>
      </c>
      <c r="G8" s="164">
        <f t="shared" si="4"/>
        <v>1</v>
      </c>
      <c r="H8" s="164">
        <f t="shared" si="5"/>
        <v>1</v>
      </c>
      <c r="I8" s="165">
        <v>6</v>
      </c>
      <c r="J8" s="216"/>
      <c r="L8" s="164">
        <v>5</v>
      </c>
      <c r="M8" s="268" t="str">
        <f t="shared" si="6"/>
        <v>A</v>
      </c>
      <c r="N8" s="268" t="str">
        <f t="shared" si="7"/>
        <v>A</v>
      </c>
      <c r="O8" s="268" t="str">
        <f t="shared" si="8"/>
        <v>A</v>
      </c>
      <c r="P8" s="268" t="str">
        <f t="shared" si="9"/>
        <v>A</v>
      </c>
      <c r="Q8" s="268" t="str">
        <f t="shared" si="10"/>
        <v>A</v>
      </c>
      <c r="R8" s="266"/>
      <c r="S8" s="82"/>
      <c r="T8" s="188">
        <f>IF('Regular Symbol'!T8="","",'Regular Symbol'!T8)</f>
        <v>6</v>
      </c>
      <c r="U8" s="188">
        <f>IF('Regular Symbol'!U8="","",'Regular Symbol'!U8)</f>
        <v>6</v>
      </c>
      <c r="V8" s="188">
        <f>IF('Regular Symbol'!V8="","",'Regular Symbol'!V8)</f>
        <v>6</v>
      </c>
      <c r="W8" s="188">
        <f>IF('Regular Symbol'!W8="","",'Regular Symbol'!W8)</f>
        <v>6</v>
      </c>
      <c r="X8" s="188">
        <f>IF('Regular Symbol'!X8="","",'Regular Symbol'!X8)</f>
        <v>6</v>
      </c>
      <c r="Y8" s="1"/>
      <c r="Z8" s="164"/>
      <c r="AA8" s="205" t="str">
        <f t="shared" si="11"/>
        <v>Ａ</v>
      </c>
      <c r="AB8" s="205" t="str">
        <f t="shared" si="12"/>
        <v>Ａ</v>
      </c>
      <c r="AC8" s="205" t="str">
        <f t="shared" si="13"/>
        <v>Ａ</v>
      </c>
      <c r="AD8" s="205" t="str">
        <f t="shared" si="14"/>
        <v>Ａ</v>
      </c>
      <c r="AE8" s="205" t="str">
        <f t="shared" si="15"/>
        <v>Ａ</v>
      </c>
    </row>
    <row r="9" spans="1:33" ht="18">
      <c r="A9" s="188">
        <f t="shared" si="0"/>
        <v>7</v>
      </c>
      <c r="B9" s="234" t="s">
        <v>162</v>
      </c>
      <c r="C9" s="274" t="s">
        <v>237</v>
      </c>
      <c r="D9" s="164">
        <f t="shared" si="1"/>
        <v>1</v>
      </c>
      <c r="E9" s="164">
        <f t="shared" si="2"/>
        <v>1</v>
      </c>
      <c r="F9" s="164">
        <f t="shared" si="3"/>
        <v>1</v>
      </c>
      <c r="G9" s="164">
        <f t="shared" si="4"/>
        <v>1</v>
      </c>
      <c r="H9" s="164">
        <f t="shared" si="5"/>
        <v>1</v>
      </c>
      <c r="I9" s="165">
        <v>7</v>
      </c>
      <c r="J9" s="216"/>
      <c r="L9" s="164">
        <v>6</v>
      </c>
      <c r="M9" s="268" t="str">
        <f t="shared" si="6"/>
        <v>K</v>
      </c>
      <c r="N9" s="268" t="str">
        <f t="shared" si="7"/>
        <v>K</v>
      </c>
      <c r="O9" s="268" t="str">
        <f t="shared" si="8"/>
        <v>K</v>
      </c>
      <c r="P9" s="268" t="str">
        <f t="shared" si="9"/>
        <v>K</v>
      </c>
      <c r="Q9" s="268" t="str">
        <f t="shared" si="10"/>
        <v>K</v>
      </c>
      <c r="R9" s="266"/>
      <c r="S9" s="82"/>
      <c r="T9" s="188">
        <f>IF('Regular Symbol'!T9="","",'Regular Symbol'!T9)</f>
        <v>7</v>
      </c>
      <c r="U9" s="188">
        <f>IF('Regular Symbol'!U9="","",'Regular Symbol'!U9)</f>
        <v>7</v>
      </c>
      <c r="V9" s="188">
        <f>IF('Regular Symbol'!V9="","",'Regular Symbol'!V9)</f>
        <v>7</v>
      </c>
      <c r="W9" s="188">
        <f>IF('Regular Symbol'!W9="","",'Regular Symbol'!W9)</f>
        <v>7</v>
      </c>
      <c r="X9" s="188">
        <f>IF('Regular Symbol'!X9="","",'Regular Symbol'!X9)</f>
        <v>7</v>
      </c>
      <c r="Y9" s="1"/>
      <c r="Z9" s="164"/>
      <c r="AA9" s="205" t="str">
        <f t="shared" si="11"/>
        <v>Ｋ</v>
      </c>
      <c r="AB9" s="205" t="str">
        <f t="shared" si="12"/>
        <v>Ｋ</v>
      </c>
      <c r="AC9" s="205" t="str">
        <f t="shared" si="13"/>
        <v>Ｋ</v>
      </c>
      <c r="AD9" s="205" t="str">
        <f t="shared" si="14"/>
        <v>Ｋ</v>
      </c>
      <c r="AE9" s="205" t="str">
        <f t="shared" si="15"/>
        <v>Ｋ</v>
      </c>
    </row>
    <row r="10" spans="1:33" ht="18">
      <c r="A10" s="188">
        <f t="shared" si="0"/>
        <v>8</v>
      </c>
      <c r="B10" s="234" t="s">
        <v>163</v>
      </c>
      <c r="C10" s="274" t="s">
        <v>238</v>
      </c>
      <c r="D10" s="164">
        <f t="shared" si="1"/>
        <v>1</v>
      </c>
      <c r="E10" s="164">
        <f t="shared" si="2"/>
        <v>1</v>
      </c>
      <c r="F10" s="164">
        <f t="shared" si="3"/>
        <v>1</v>
      </c>
      <c r="G10" s="164">
        <f t="shared" si="4"/>
        <v>1</v>
      </c>
      <c r="H10" s="164">
        <f t="shared" si="5"/>
        <v>1</v>
      </c>
      <c r="I10" s="165">
        <v>8</v>
      </c>
      <c r="J10" s="216"/>
      <c r="L10" s="164">
        <v>7</v>
      </c>
      <c r="M10" s="268" t="str">
        <f t="shared" si="6"/>
        <v>Q</v>
      </c>
      <c r="N10" s="268" t="str">
        <f t="shared" si="7"/>
        <v>Q</v>
      </c>
      <c r="O10" s="268" t="str">
        <f t="shared" si="8"/>
        <v>Q</v>
      </c>
      <c r="P10" s="268" t="str">
        <f t="shared" si="9"/>
        <v>Q</v>
      </c>
      <c r="Q10" s="268" t="str">
        <f t="shared" si="10"/>
        <v>Q</v>
      </c>
      <c r="R10" s="266"/>
      <c r="S10" s="82"/>
      <c r="T10" s="188">
        <f>IF('Regular Symbol'!T10="","",'Regular Symbol'!T10)</f>
        <v>8</v>
      </c>
      <c r="U10" s="188">
        <f>IF('Regular Symbol'!U10="","",'Regular Symbol'!U10)</f>
        <v>8</v>
      </c>
      <c r="V10" s="188">
        <f>IF('Regular Symbol'!V10="","",'Regular Symbol'!V10)</f>
        <v>8</v>
      </c>
      <c r="W10" s="188">
        <f>IF('Regular Symbol'!W10="","",'Regular Symbol'!W10)</f>
        <v>8</v>
      </c>
      <c r="X10" s="188">
        <f>IF('Regular Symbol'!X10="","",'Regular Symbol'!X10)</f>
        <v>8</v>
      </c>
      <c r="Y10" s="1"/>
      <c r="Z10" s="164"/>
      <c r="AA10" s="205" t="str">
        <f t="shared" si="11"/>
        <v>Ｑ</v>
      </c>
      <c r="AB10" s="205" t="str">
        <f t="shared" si="12"/>
        <v>Ｑ</v>
      </c>
      <c r="AC10" s="205" t="str">
        <f t="shared" si="13"/>
        <v>Ｑ</v>
      </c>
      <c r="AD10" s="205" t="str">
        <f t="shared" si="14"/>
        <v>Ｑ</v>
      </c>
      <c r="AE10" s="205" t="str">
        <f t="shared" si="15"/>
        <v>Ｑ</v>
      </c>
    </row>
    <row r="11" spans="1:33" ht="18">
      <c r="A11" s="188">
        <f t="shared" si="0"/>
        <v>9</v>
      </c>
      <c r="B11" s="234" t="s">
        <v>164</v>
      </c>
      <c r="C11" s="274" t="s">
        <v>239</v>
      </c>
      <c r="D11" s="164">
        <f t="shared" si="1"/>
        <v>1</v>
      </c>
      <c r="E11" s="164">
        <f t="shared" si="2"/>
        <v>1</v>
      </c>
      <c r="F11" s="164">
        <f t="shared" si="3"/>
        <v>1</v>
      </c>
      <c r="G11" s="164">
        <f t="shared" si="4"/>
        <v>1</v>
      </c>
      <c r="H11" s="164">
        <f t="shared" si="5"/>
        <v>1</v>
      </c>
      <c r="I11" s="165">
        <v>9</v>
      </c>
      <c r="J11" s="216"/>
      <c r="L11" s="164">
        <v>8</v>
      </c>
      <c r="M11" s="268" t="str">
        <f t="shared" si="6"/>
        <v>J</v>
      </c>
      <c r="N11" s="268" t="str">
        <f t="shared" si="7"/>
        <v>J</v>
      </c>
      <c r="O11" s="268" t="str">
        <f t="shared" si="8"/>
        <v>J</v>
      </c>
      <c r="P11" s="268" t="str">
        <f t="shared" si="9"/>
        <v>J</v>
      </c>
      <c r="Q11" s="268" t="str">
        <f t="shared" si="10"/>
        <v>J</v>
      </c>
      <c r="R11" s="266"/>
      <c r="S11" s="82"/>
      <c r="T11" s="188">
        <f>IF('Regular Symbol'!T11="","",'Regular Symbol'!T11)</f>
        <v>9</v>
      </c>
      <c r="U11" s="188">
        <f>IF('Regular Symbol'!U11="","",'Regular Symbol'!U11)</f>
        <v>9</v>
      </c>
      <c r="V11" s="188">
        <f>IF('Regular Symbol'!V11="","",'Regular Symbol'!V11)</f>
        <v>9</v>
      </c>
      <c r="W11" s="188">
        <f>IF('Regular Symbol'!W11="","",'Regular Symbol'!W11)</f>
        <v>9</v>
      </c>
      <c r="X11" s="188">
        <f>IF('Regular Symbol'!X11="","",'Regular Symbol'!X11)</f>
        <v>9</v>
      </c>
      <c r="Y11" s="1"/>
      <c r="Z11" s="164"/>
      <c r="AA11" s="205" t="str">
        <f t="shared" si="11"/>
        <v>Ｊ</v>
      </c>
      <c r="AB11" s="205" t="str">
        <f t="shared" si="12"/>
        <v>Ｊ</v>
      </c>
      <c r="AC11" s="205" t="str">
        <f t="shared" si="13"/>
        <v>Ｊ</v>
      </c>
      <c r="AD11" s="205" t="str">
        <f t="shared" si="14"/>
        <v>Ｊ</v>
      </c>
      <c r="AE11" s="205" t="str">
        <f t="shared" si="15"/>
        <v>Ｊ</v>
      </c>
    </row>
    <row r="12" spans="1:33" ht="18">
      <c r="A12" s="188">
        <f t="shared" si="0"/>
        <v>10</v>
      </c>
      <c r="B12" s="234" t="s">
        <v>160</v>
      </c>
      <c r="C12" s="274">
        <v>10</v>
      </c>
      <c r="D12" s="164">
        <f t="shared" si="1"/>
        <v>1</v>
      </c>
      <c r="E12" s="164">
        <f t="shared" si="2"/>
        <v>1</v>
      </c>
      <c r="F12" s="164">
        <f t="shared" si="3"/>
        <v>1</v>
      </c>
      <c r="G12" s="164">
        <f t="shared" si="4"/>
        <v>1</v>
      </c>
      <c r="H12" s="164">
        <f t="shared" si="5"/>
        <v>1</v>
      </c>
      <c r="I12" s="165">
        <v>10</v>
      </c>
      <c r="J12" s="216"/>
      <c r="L12" s="164">
        <v>9</v>
      </c>
      <c r="M12" s="268" t="str">
        <f t="shared" si="6"/>
        <v>TE</v>
      </c>
      <c r="N12" s="268" t="str">
        <f t="shared" si="7"/>
        <v>TE</v>
      </c>
      <c r="O12" s="268" t="str">
        <f t="shared" si="8"/>
        <v>TE</v>
      </c>
      <c r="P12" s="268" t="str">
        <f t="shared" si="9"/>
        <v>TE</v>
      </c>
      <c r="Q12" s="268" t="str">
        <f t="shared" si="10"/>
        <v>TE</v>
      </c>
      <c r="R12" s="266"/>
      <c r="S12" s="82"/>
      <c r="T12" s="188">
        <f>IF('Regular Symbol'!T12="","",'Regular Symbol'!T12)</f>
        <v>10</v>
      </c>
      <c r="U12" s="188">
        <f>IF('Regular Symbol'!U12="","",'Regular Symbol'!U12)</f>
        <v>10</v>
      </c>
      <c r="V12" s="188">
        <f>IF('Regular Symbol'!V12="","",'Regular Symbol'!V12)</f>
        <v>10</v>
      </c>
      <c r="W12" s="188">
        <f>IF('Regular Symbol'!W12="","",'Regular Symbol'!W12)</f>
        <v>10</v>
      </c>
      <c r="X12" s="188">
        <f>IF('Regular Symbol'!X12="","",'Regular Symbol'!X12)</f>
        <v>10</v>
      </c>
      <c r="Y12" s="1"/>
      <c r="Z12" s="164"/>
      <c r="AA12" s="205">
        <f t="shared" si="11"/>
        <v>10</v>
      </c>
      <c r="AB12" s="205">
        <f t="shared" si="12"/>
        <v>10</v>
      </c>
      <c r="AC12" s="205">
        <f t="shared" si="13"/>
        <v>10</v>
      </c>
      <c r="AD12" s="205">
        <f t="shared" si="14"/>
        <v>10</v>
      </c>
      <c r="AE12" s="205">
        <f t="shared" si="15"/>
        <v>10</v>
      </c>
    </row>
    <row r="13" spans="1:33" ht="18">
      <c r="A13" s="188">
        <f t="shared" si="0"/>
        <v>11</v>
      </c>
      <c r="B13" s="164" t="s">
        <v>120</v>
      </c>
      <c r="C13" s="275" t="s">
        <v>270</v>
      </c>
      <c r="D13" s="164">
        <f t="shared" si="1"/>
        <v>0</v>
      </c>
      <c r="E13" s="164">
        <f t="shared" si="2"/>
        <v>0</v>
      </c>
      <c r="F13" s="164">
        <f t="shared" si="3"/>
        <v>0</v>
      </c>
      <c r="G13" s="164">
        <f t="shared" si="4"/>
        <v>0</v>
      </c>
      <c r="H13" s="164">
        <f t="shared" si="5"/>
        <v>0</v>
      </c>
      <c r="I13" s="165">
        <v>11</v>
      </c>
      <c r="J13" s="216"/>
      <c r="L13" s="164">
        <v>10</v>
      </c>
      <c r="M13" s="268" t="str">
        <f t="shared" si="6"/>
        <v>WW</v>
      </c>
      <c r="N13" s="268" t="str">
        <f t="shared" si="7"/>
        <v>WW</v>
      </c>
      <c r="O13" s="268" t="str">
        <f t="shared" si="8"/>
        <v>WW</v>
      </c>
      <c r="P13" s="268" t="str">
        <f t="shared" si="9"/>
        <v>WW</v>
      </c>
      <c r="Q13" s="268" t="str">
        <f t="shared" si="10"/>
        <v>WW</v>
      </c>
      <c r="R13" s="266"/>
      <c r="S13" s="82"/>
      <c r="T13" s="188">
        <f>IF('Regular Symbol'!T13="","",'Regular Symbol'!T13)</f>
        <v>12</v>
      </c>
      <c r="U13" s="188">
        <f>IF('Regular Symbol'!U13="","",'Regular Symbol'!U13)</f>
        <v>12</v>
      </c>
      <c r="V13" s="188">
        <f>IF('Regular Symbol'!V13="","",'Regular Symbol'!V13)</f>
        <v>12</v>
      </c>
      <c r="W13" s="188">
        <f>IF('Regular Symbol'!W13="","",'Regular Symbol'!W13)</f>
        <v>12</v>
      </c>
      <c r="X13" s="188">
        <f>IF('Regular Symbol'!X13="","",'Regular Symbol'!X13)</f>
        <v>12</v>
      </c>
      <c r="Y13" s="1"/>
      <c r="Z13" s="164"/>
      <c r="AA13" s="205" t="str">
        <f t="shared" si="11"/>
        <v>Wild</v>
      </c>
      <c r="AB13" s="205" t="str">
        <f t="shared" si="12"/>
        <v>Wild</v>
      </c>
      <c r="AC13" s="205" t="str">
        <f t="shared" si="13"/>
        <v>Wild</v>
      </c>
      <c r="AD13" s="205" t="str">
        <f t="shared" si="14"/>
        <v>Wild</v>
      </c>
      <c r="AE13" s="205" t="str">
        <f t="shared" si="15"/>
        <v>Wild</v>
      </c>
    </row>
    <row r="14" spans="1:33" ht="18">
      <c r="A14" s="188">
        <f t="shared" si="0"/>
        <v>12</v>
      </c>
      <c r="B14" s="164" t="s">
        <v>119</v>
      </c>
      <c r="C14" s="275" t="s">
        <v>268</v>
      </c>
      <c r="D14" s="164">
        <f t="shared" si="1"/>
        <v>1</v>
      </c>
      <c r="E14" s="164">
        <f t="shared" si="2"/>
        <v>1</v>
      </c>
      <c r="F14" s="164">
        <f t="shared" si="3"/>
        <v>1</v>
      </c>
      <c r="G14" s="164">
        <f t="shared" si="4"/>
        <v>1</v>
      </c>
      <c r="H14" s="164">
        <f t="shared" si="5"/>
        <v>1</v>
      </c>
      <c r="I14" s="165">
        <v>12</v>
      </c>
      <c r="J14" s="216"/>
      <c r="L14" s="164">
        <v>11</v>
      </c>
      <c r="M14" s="268" t="str">
        <f t="shared" si="6"/>
        <v/>
      </c>
      <c r="N14" s="268" t="str">
        <f t="shared" si="7"/>
        <v/>
      </c>
      <c r="O14" s="268" t="str">
        <f t="shared" si="8"/>
        <v/>
      </c>
      <c r="P14" s="268" t="str">
        <f t="shared" si="9"/>
        <v/>
      </c>
      <c r="Q14" s="268" t="str">
        <f t="shared" si="10"/>
        <v/>
      </c>
      <c r="R14" s="266"/>
      <c r="S14" s="82"/>
      <c r="T14" s="188" t="str">
        <f>IF('Regular Symbol'!T14="","",'Regular Symbol'!T14)</f>
        <v/>
      </c>
      <c r="U14" s="188" t="str">
        <f>IF('Regular Symbol'!U14="","",'Regular Symbol'!U14)</f>
        <v/>
      </c>
      <c r="V14" s="188" t="str">
        <f>IF('Regular Symbol'!V14="","",'Regular Symbol'!V14)</f>
        <v/>
      </c>
      <c r="W14" s="188" t="str">
        <f>IF('Regular Symbol'!W14="","",'Regular Symbol'!W14)</f>
        <v/>
      </c>
      <c r="X14" s="188" t="str">
        <f>IF('Regular Symbol'!X14="","",'Regular Symbol'!X14)</f>
        <v/>
      </c>
      <c r="Y14" s="1"/>
      <c r="Z14" s="164"/>
      <c r="AA14" s="205" t="str">
        <f t="shared" si="11"/>
        <v/>
      </c>
      <c r="AB14" s="205" t="str">
        <f t="shared" si="12"/>
        <v/>
      </c>
      <c r="AC14" s="205" t="str">
        <f t="shared" si="13"/>
        <v/>
      </c>
      <c r="AD14" s="205" t="str">
        <f t="shared" si="14"/>
        <v/>
      </c>
      <c r="AE14" s="205" t="str">
        <f t="shared" si="15"/>
        <v/>
      </c>
    </row>
    <row r="15" spans="1:33" ht="18">
      <c r="B15" s="164"/>
      <c r="C15" s="275"/>
      <c r="D15" s="164"/>
      <c r="E15" s="164"/>
      <c r="F15" s="164"/>
      <c r="G15" s="164"/>
      <c r="H15" s="164"/>
      <c r="I15" s="285"/>
      <c r="J15" s="5"/>
      <c r="K15" s="1"/>
      <c r="L15" s="164">
        <v>12</v>
      </c>
      <c r="M15" s="268" t="str">
        <f t="shared" si="6"/>
        <v/>
      </c>
      <c r="N15" s="268" t="str">
        <f t="shared" si="7"/>
        <v/>
      </c>
      <c r="O15" s="268" t="str">
        <f t="shared" si="8"/>
        <v/>
      </c>
      <c r="P15" s="268" t="str">
        <f t="shared" si="9"/>
        <v/>
      </c>
      <c r="Q15" s="268" t="str">
        <f t="shared" si="10"/>
        <v/>
      </c>
      <c r="R15" s="266"/>
      <c r="S15" s="82"/>
      <c r="T15" s="188" t="str">
        <f>IF('Regular Symbol'!T15="","",'Regular Symbol'!T15)</f>
        <v/>
      </c>
      <c r="U15" s="188" t="str">
        <f>IF('Regular Symbol'!U15="","",'Regular Symbol'!U15)</f>
        <v/>
      </c>
      <c r="V15" s="188" t="str">
        <f>IF('Regular Symbol'!V15="","",'Regular Symbol'!V15)</f>
        <v/>
      </c>
      <c r="W15" s="188" t="str">
        <f>IF('Regular Symbol'!W15="","",'Regular Symbol'!W15)</f>
        <v/>
      </c>
      <c r="X15" s="188" t="str">
        <f>IF('Regular Symbol'!X15="","",'Regular Symbol'!X15)</f>
        <v/>
      </c>
      <c r="Y15" s="1"/>
      <c r="Z15" s="164"/>
      <c r="AA15" s="205" t="str">
        <f t="shared" si="11"/>
        <v/>
      </c>
      <c r="AB15" s="205" t="str">
        <f t="shared" si="12"/>
        <v/>
      </c>
      <c r="AC15" s="205" t="str">
        <f t="shared" si="13"/>
        <v/>
      </c>
      <c r="AD15" s="205" t="str">
        <f t="shared" si="14"/>
        <v/>
      </c>
      <c r="AE15" s="205" t="str">
        <f t="shared" si="15"/>
        <v/>
      </c>
    </row>
    <row r="16" spans="1:33" ht="18">
      <c r="B16" s="234" t="s">
        <v>15</v>
      </c>
      <c r="C16" s="3"/>
      <c r="D16" s="87">
        <f>SUM(D3:D15)</f>
        <v>11</v>
      </c>
      <c r="E16" s="87">
        <f>SUM(E3:E15)</f>
        <v>11</v>
      </c>
      <c r="F16" s="87">
        <f>SUM(F3:F15)</f>
        <v>11</v>
      </c>
      <c r="G16" s="87">
        <f>SUM(G3:G15)</f>
        <v>11</v>
      </c>
      <c r="H16" s="87">
        <f>SUM(H3:H15)</f>
        <v>11</v>
      </c>
      <c r="L16" s="164">
        <v>13</v>
      </c>
      <c r="M16" s="268" t="str">
        <f t="shared" si="6"/>
        <v/>
      </c>
      <c r="N16" s="268" t="str">
        <f t="shared" si="7"/>
        <v/>
      </c>
      <c r="O16" s="268" t="str">
        <f t="shared" si="8"/>
        <v/>
      </c>
      <c r="P16" s="268" t="str">
        <f t="shared" si="9"/>
        <v/>
      </c>
      <c r="Q16" s="268" t="str">
        <f t="shared" si="10"/>
        <v/>
      </c>
      <c r="R16" s="266"/>
      <c r="S16" s="82"/>
      <c r="T16" s="188" t="str">
        <f>IF('Regular Symbol'!T16="","",'Regular Symbol'!T16)</f>
        <v/>
      </c>
      <c r="U16" s="188" t="str">
        <f>IF('Regular Symbol'!U16="","",'Regular Symbol'!U16)</f>
        <v/>
      </c>
      <c r="V16" s="188" t="str">
        <f>IF('Regular Symbol'!V16="","",'Regular Symbol'!V16)</f>
        <v/>
      </c>
      <c r="W16" s="188" t="str">
        <f>IF('Regular Symbol'!W16="","",'Regular Symbol'!W16)</f>
        <v/>
      </c>
      <c r="X16" s="188" t="str">
        <f>IF('Regular Symbol'!X16="","",'Regular Symbol'!X16)</f>
        <v/>
      </c>
      <c r="Y16" s="1"/>
      <c r="Z16" s="164"/>
      <c r="AA16" s="205" t="str">
        <f t="shared" si="11"/>
        <v/>
      </c>
      <c r="AB16" s="205" t="str">
        <f t="shared" si="12"/>
        <v/>
      </c>
      <c r="AC16" s="205" t="str">
        <f t="shared" si="13"/>
        <v/>
      </c>
      <c r="AD16" s="205" t="str">
        <f t="shared" si="14"/>
        <v/>
      </c>
      <c r="AE16" s="205" t="str">
        <f t="shared" si="15"/>
        <v/>
      </c>
    </row>
    <row r="17" spans="2:31" ht="18">
      <c r="L17" s="164">
        <v>14</v>
      </c>
      <c r="M17" s="268" t="str">
        <f t="shared" si="6"/>
        <v/>
      </c>
      <c r="N17" s="268" t="str">
        <f t="shared" si="7"/>
        <v/>
      </c>
      <c r="O17" s="268" t="str">
        <f t="shared" si="8"/>
        <v/>
      </c>
      <c r="P17" s="268" t="str">
        <f t="shared" si="9"/>
        <v/>
      </c>
      <c r="Q17" s="268" t="str">
        <f t="shared" si="10"/>
        <v/>
      </c>
      <c r="R17" s="266"/>
      <c r="S17" s="82"/>
      <c r="T17" s="188" t="str">
        <f>IF('Regular Symbol'!T17="","",'Regular Symbol'!T17)</f>
        <v/>
      </c>
      <c r="U17" s="188" t="str">
        <f>IF('Regular Symbol'!U17="","",'Regular Symbol'!U17)</f>
        <v/>
      </c>
      <c r="V17" s="188" t="str">
        <f>IF('Regular Symbol'!V17="","",'Regular Symbol'!V17)</f>
        <v/>
      </c>
      <c r="W17" s="188" t="str">
        <f>IF('Regular Symbol'!W17="","",'Regular Symbol'!W17)</f>
        <v/>
      </c>
      <c r="X17" s="188" t="str">
        <f>IF('Regular Symbol'!X17="","",'Regular Symbol'!X17)</f>
        <v/>
      </c>
      <c r="Y17" s="1"/>
      <c r="Z17" s="164"/>
      <c r="AA17" s="205" t="str">
        <f t="shared" si="11"/>
        <v/>
      </c>
      <c r="AB17" s="205" t="str">
        <f t="shared" si="12"/>
        <v/>
      </c>
      <c r="AC17" s="205" t="str">
        <f t="shared" si="13"/>
        <v/>
      </c>
      <c r="AD17" s="205" t="str">
        <f t="shared" si="14"/>
        <v/>
      </c>
      <c r="AE17" s="205" t="str">
        <f t="shared" si="15"/>
        <v/>
      </c>
    </row>
    <row r="18" spans="2:31" ht="18">
      <c r="B18" s="30" t="s">
        <v>17</v>
      </c>
      <c r="C18" s="31"/>
      <c r="D18" s="31"/>
      <c r="E18" s="31"/>
      <c r="F18" s="31"/>
      <c r="G18" s="31"/>
      <c r="H18" s="31"/>
      <c r="L18" s="164">
        <v>15</v>
      </c>
      <c r="M18" s="268" t="str">
        <f t="shared" si="6"/>
        <v/>
      </c>
      <c r="N18" s="268" t="str">
        <f t="shared" si="7"/>
        <v/>
      </c>
      <c r="O18" s="268" t="str">
        <f t="shared" si="8"/>
        <v/>
      </c>
      <c r="P18" s="268" t="str">
        <f t="shared" si="9"/>
        <v/>
      </c>
      <c r="Q18" s="268" t="str">
        <f t="shared" si="10"/>
        <v/>
      </c>
      <c r="R18" s="266"/>
      <c r="S18" s="82"/>
      <c r="T18" s="188" t="str">
        <f>IF('Regular Symbol'!T18="","",'Regular Symbol'!T18)</f>
        <v/>
      </c>
      <c r="U18" s="188" t="str">
        <f>IF('Regular Symbol'!U18="","",'Regular Symbol'!U18)</f>
        <v/>
      </c>
      <c r="V18" s="188" t="str">
        <f>IF('Regular Symbol'!V18="","",'Regular Symbol'!V18)</f>
        <v/>
      </c>
      <c r="W18" s="188" t="str">
        <f>IF('Regular Symbol'!W18="","",'Regular Symbol'!W18)</f>
        <v/>
      </c>
      <c r="X18" s="188" t="str">
        <f>IF('Regular Symbol'!X18="","",'Regular Symbol'!X18)</f>
        <v/>
      </c>
      <c r="Y18" s="1"/>
      <c r="Z18" s="164"/>
      <c r="AA18" s="205" t="str">
        <f t="shared" si="11"/>
        <v/>
      </c>
      <c r="AB18" s="205" t="str">
        <f t="shared" si="12"/>
        <v/>
      </c>
      <c r="AC18" s="205" t="str">
        <f t="shared" si="13"/>
        <v/>
      </c>
      <c r="AD18" s="205" t="str">
        <f t="shared" si="14"/>
        <v/>
      </c>
      <c r="AE18" s="205" t="str">
        <f t="shared" si="15"/>
        <v/>
      </c>
    </row>
    <row r="19" spans="2:31" ht="16" customHeight="1">
      <c r="B19" s="33" t="s">
        <v>18</v>
      </c>
      <c r="C19" s="33" t="s">
        <v>19</v>
      </c>
      <c r="D19" s="34">
        <v>1</v>
      </c>
      <c r="E19" s="34">
        <v>2</v>
      </c>
      <c r="F19" s="34">
        <v>3</v>
      </c>
      <c r="G19" s="34">
        <v>4</v>
      </c>
      <c r="H19" s="34">
        <v>5</v>
      </c>
      <c r="I19" s="214"/>
      <c r="L19" s="164">
        <v>16</v>
      </c>
      <c r="M19" s="268" t="str">
        <f t="shared" si="6"/>
        <v/>
      </c>
      <c r="N19" s="268" t="str">
        <f t="shared" si="7"/>
        <v/>
      </c>
      <c r="O19" s="268" t="str">
        <f t="shared" si="8"/>
        <v/>
      </c>
      <c r="P19" s="268" t="str">
        <f t="shared" si="9"/>
        <v/>
      </c>
      <c r="Q19" s="268" t="str">
        <f t="shared" si="10"/>
        <v/>
      </c>
      <c r="R19" s="266"/>
      <c r="S19" s="82"/>
      <c r="T19" s="188" t="str">
        <f>IF('Regular Symbol'!T19="","",'Regular Symbol'!T19)</f>
        <v/>
      </c>
      <c r="U19" s="188" t="str">
        <f>IF('Regular Symbol'!U19="","",'Regular Symbol'!U19)</f>
        <v/>
      </c>
      <c r="V19" s="188" t="str">
        <f>IF('Regular Symbol'!V19="","",'Regular Symbol'!V19)</f>
        <v/>
      </c>
      <c r="W19" s="188" t="str">
        <f>IF('Regular Symbol'!W19="","",'Regular Symbol'!W19)</f>
        <v/>
      </c>
      <c r="X19" s="188" t="str">
        <f>IF('Regular Symbol'!X19="","",'Regular Symbol'!X19)</f>
        <v/>
      </c>
      <c r="Y19" s="1"/>
      <c r="Z19" s="164"/>
      <c r="AA19" s="205" t="str">
        <f t="shared" si="11"/>
        <v/>
      </c>
      <c r="AB19" s="205" t="str">
        <f t="shared" si="12"/>
        <v/>
      </c>
      <c r="AC19" s="205" t="str">
        <f t="shared" si="13"/>
        <v/>
      </c>
      <c r="AD19" s="205" t="str">
        <f t="shared" si="14"/>
        <v/>
      </c>
      <c r="AE19" s="205" t="str">
        <f t="shared" si="15"/>
        <v/>
      </c>
    </row>
    <row r="20" spans="2:31" ht="17.25" customHeight="1">
      <c r="B20" s="165" t="s">
        <v>125</v>
      </c>
      <c r="C20" s="164" t="s">
        <v>227</v>
      </c>
      <c r="D20" s="7">
        <f t="shared" ref="D20:H29" si="16">VLOOKUP($B20,$B$3:$H$16,D$19+2,FALSE)+VLOOKUP($C20,$B$3:$H$16,D$19+2,FALSE)</f>
        <v>2</v>
      </c>
      <c r="E20" s="7">
        <f t="shared" si="16"/>
        <v>2</v>
      </c>
      <c r="F20" s="7">
        <f t="shared" si="16"/>
        <v>2</v>
      </c>
      <c r="G20" s="7">
        <f t="shared" si="16"/>
        <v>2</v>
      </c>
      <c r="H20" s="7">
        <f t="shared" si="16"/>
        <v>2</v>
      </c>
      <c r="J20" s="32"/>
      <c r="L20" s="164">
        <v>17</v>
      </c>
      <c r="M20" s="268" t="str">
        <f t="shared" si="6"/>
        <v/>
      </c>
      <c r="N20" s="268" t="str">
        <f t="shared" si="7"/>
        <v/>
      </c>
      <c r="O20" s="268" t="str">
        <f t="shared" si="8"/>
        <v/>
      </c>
      <c r="P20" s="268" t="str">
        <f t="shared" si="9"/>
        <v/>
      </c>
      <c r="Q20" s="268" t="str">
        <f t="shared" si="10"/>
        <v/>
      </c>
      <c r="R20" s="266"/>
      <c r="S20" s="82"/>
      <c r="T20" s="188" t="str">
        <f>IF('Regular Symbol'!T20="","",'Regular Symbol'!T20)</f>
        <v/>
      </c>
      <c r="U20" s="188" t="str">
        <f>IF('Regular Symbol'!U20="","",'Regular Symbol'!U20)</f>
        <v/>
      </c>
      <c r="V20" s="188" t="str">
        <f>IF('Regular Symbol'!V20="","",'Regular Symbol'!V20)</f>
        <v/>
      </c>
      <c r="W20" s="188" t="str">
        <f>IF('Regular Symbol'!W20="","",'Regular Symbol'!W20)</f>
        <v/>
      </c>
      <c r="X20" s="188" t="str">
        <f>IF('Regular Symbol'!X20="","",'Regular Symbol'!X20)</f>
        <v/>
      </c>
      <c r="Y20" s="1"/>
      <c r="Z20" s="164"/>
      <c r="AA20" s="205" t="str">
        <f t="shared" si="11"/>
        <v/>
      </c>
      <c r="AB20" s="205" t="str">
        <f t="shared" si="12"/>
        <v/>
      </c>
      <c r="AC20" s="205" t="str">
        <f t="shared" si="13"/>
        <v/>
      </c>
      <c r="AD20" s="205" t="str">
        <f t="shared" si="14"/>
        <v/>
      </c>
      <c r="AE20" s="205" t="str">
        <f t="shared" si="15"/>
        <v/>
      </c>
    </row>
    <row r="21" spans="2:31" ht="15" customHeight="1">
      <c r="B21" s="165" t="s">
        <v>126</v>
      </c>
      <c r="C21" s="164" t="s">
        <v>227</v>
      </c>
      <c r="D21" s="7">
        <f t="shared" si="16"/>
        <v>2</v>
      </c>
      <c r="E21" s="7">
        <f t="shared" si="16"/>
        <v>2</v>
      </c>
      <c r="F21" s="7">
        <f t="shared" si="16"/>
        <v>2</v>
      </c>
      <c r="G21" s="7">
        <f t="shared" si="16"/>
        <v>2</v>
      </c>
      <c r="H21" s="7">
        <f t="shared" si="16"/>
        <v>2</v>
      </c>
      <c r="L21" s="164">
        <v>18</v>
      </c>
      <c r="M21" s="268" t="str">
        <f t="shared" si="6"/>
        <v/>
      </c>
      <c r="N21" s="268" t="str">
        <f t="shared" si="7"/>
        <v/>
      </c>
      <c r="O21" s="268" t="str">
        <f t="shared" si="8"/>
        <v/>
      </c>
      <c r="P21" s="268" t="str">
        <f t="shared" si="9"/>
        <v/>
      </c>
      <c r="Q21" s="268" t="str">
        <f t="shared" si="10"/>
        <v/>
      </c>
      <c r="R21" s="266"/>
      <c r="S21" s="82"/>
      <c r="T21" s="188" t="str">
        <f>IF('Regular Symbol'!T21="","",'Regular Symbol'!T21)</f>
        <v/>
      </c>
      <c r="U21" s="188" t="str">
        <f>IF('Regular Symbol'!U21="","",'Regular Symbol'!U21)</f>
        <v/>
      </c>
      <c r="V21" s="188" t="str">
        <f>IF('Regular Symbol'!V21="","",'Regular Symbol'!V21)</f>
        <v/>
      </c>
      <c r="W21" s="188" t="str">
        <f>IF('Regular Symbol'!W21="","",'Regular Symbol'!W21)</f>
        <v/>
      </c>
      <c r="X21" s="188" t="str">
        <f>IF('Regular Symbol'!X21="","",'Regular Symbol'!X21)</f>
        <v/>
      </c>
      <c r="Y21" s="1"/>
      <c r="Z21" s="164"/>
      <c r="AA21" s="205" t="str">
        <f t="shared" si="11"/>
        <v/>
      </c>
      <c r="AB21" s="205" t="str">
        <f t="shared" si="12"/>
        <v/>
      </c>
      <c r="AC21" s="205" t="str">
        <f t="shared" si="13"/>
        <v/>
      </c>
      <c r="AD21" s="205" t="str">
        <f t="shared" si="14"/>
        <v/>
      </c>
      <c r="AE21" s="205" t="str">
        <f t="shared" si="15"/>
        <v/>
      </c>
    </row>
    <row r="22" spans="2:31" ht="16" customHeight="1">
      <c r="B22" s="165" t="s">
        <v>127</v>
      </c>
      <c r="C22" s="164" t="s">
        <v>227</v>
      </c>
      <c r="D22" s="7">
        <f t="shared" si="16"/>
        <v>2</v>
      </c>
      <c r="E22" s="7">
        <f t="shared" si="16"/>
        <v>2</v>
      </c>
      <c r="F22" s="7">
        <f t="shared" si="16"/>
        <v>2</v>
      </c>
      <c r="G22" s="7">
        <f t="shared" si="16"/>
        <v>2</v>
      </c>
      <c r="H22" s="7">
        <f t="shared" si="16"/>
        <v>2</v>
      </c>
      <c r="L22" s="164">
        <v>19</v>
      </c>
      <c r="M22" s="268" t="str">
        <f t="shared" si="6"/>
        <v/>
      </c>
      <c r="N22" s="268" t="str">
        <f t="shared" si="7"/>
        <v/>
      </c>
      <c r="O22" s="268" t="str">
        <f t="shared" si="8"/>
        <v/>
      </c>
      <c r="P22" s="268" t="str">
        <f t="shared" si="9"/>
        <v/>
      </c>
      <c r="Q22" s="268" t="str">
        <f t="shared" si="10"/>
        <v/>
      </c>
      <c r="R22" s="266"/>
      <c r="S22" s="82"/>
      <c r="T22" s="188" t="str">
        <f>IF('Regular Symbol'!T22="","",'Regular Symbol'!T22)</f>
        <v/>
      </c>
      <c r="U22" s="188" t="str">
        <f>IF('Regular Symbol'!U22="","",'Regular Symbol'!U22)</f>
        <v/>
      </c>
      <c r="V22" s="188" t="str">
        <f>IF('Regular Symbol'!V22="","",'Regular Symbol'!V22)</f>
        <v/>
      </c>
      <c r="W22" s="188" t="str">
        <f>IF('Regular Symbol'!W22="","",'Regular Symbol'!W22)</f>
        <v/>
      </c>
      <c r="X22" s="188" t="str">
        <f>IF('Regular Symbol'!X22="","",'Regular Symbol'!X22)</f>
        <v/>
      </c>
      <c r="Y22" s="1"/>
      <c r="Z22" s="164"/>
      <c r="AA22" s="205" t="str">
        <f t="shared" si="11"/>
        <v/>
      </c>
      <c r="AB22" s="205" t="str">
        <f t="shared" si="12"/>
        <v/>
      </c>
      <c r="AC22" s="205" t="str">
        <f t="shared" si="13"/>
        <v/>
      </c>
      <c r="AD22" s="205" t="str">
        <f t="shared" si="14"/>
        <v/>
      </c>
      <c r="AE22" s="205" t="str">
        <f t="shared" si="15"/>
        <v/>
      </c>
    </row>
    <row r="23" spans="2:31" ht="18">
      <c r="B23" s="165" t="s">
        <v>269</v>
      </c>
      <c r="C23" s="164" t="s">
        <v>227</v>
      </c>
      <c r="D23" s="7">
        <f t="shared" si="16"/>
        <v>2</v>
      </c>
      <c r="E23" s="7">
        <f t="shared" si="16"/>
        <v>2</v>
      </c>
      <c r="F23" s="7">
        <f t="shared" si="16"/>
        <v>2</v>
      </c>
      <c r="G23" s="7">
        <f t="shared" si="16"/>
        <v>2</v>
      </c>
      <c r="H23" s="7">
        <f t="shared" si="16"/>
        <v>2</v>
      </c>
      <c r="L23" s="164">
        <v>20</v>
      </c>
      <c r="M23" s="268" t="str">
        <f t="shared" si="6"/>
        <v/>
      </c>
      <c r="N23" s="268" t="str">
        <f t="shared" si="7"/>
        <v/>
      </c>
      <c r="O23" s="268" t="str">
        <f t="shared" si="8"/>
        <v/>
      </c>
      <c r="P23" s="268" t="str">
        <f t="shared" si="9"/>
        <v/>
      </c>
      <c r="Q23" s="268" t="str">
        <f t="shared" si="10"/>
        <v/>
      </c>
      <c r="R23" s="266"/>
      <c r="S23" s="82"/>
      <c r="T23" s="188" t="str">
        <f>IF('Regular Symbol'!T23="","",'Regular Symbol'!T23)</f>
        <v/>
      </c>
      <c r="U23" s="188" t="str">
        <f>IF('Regular Symbol'!U23="","",'Regular Symbol'!U23)</f>
        <v/>
      </c>
      <c r="V23" s="188" t="str">
        <f>IF('Regular Symbol'!V23="","",'Regular Symbol'!V23)</f>
        <v/>
      </c>
      <c r="W23" s="188" t="str">
        <f>IF('Regular Symbol'!W23="","",'Regular Symbol'!W23)</f>
        <v/>
      </c>
      <c r="X23" s="188" t="str">
        <f>IF('Regular Symbol'!X23="","",'Regular Symbol'!X23)</f>
        <v/>
      </c>
      <c r="Y23" s="1"/>
      <c r="Z23" s="164"/>
      <c r="AA23" s="205" t="str">
        <f t="shared" si="11"/>
        <v/>
      </c>
      <c r="AB23" s="205" t="str">
        <f t="shared" si="12"/>
        <v/>
      </c>
      <c r="AC23" s="205" t="str">
        <f t="shared" si="13"/>
        <v/>
      </c>
      <c r="AD23" s="205" t="str">
        <f t="shared" si="14"/>
        <v/>
      </c>
      <c r="AE23" s="205" t="str">
        <f t="shared" si="15"/>
        <v/>
      </c>
    </row>
    <row r="24" spans="2:31" ht="18">
      <c r="B24" s="165" t="s">
        <v>123</v>
      </c>
      <c r="C24" s="164" t="s">
        <v>227</v>
      </c>
      <c r="D24" s="7">
        <f t="shared" si="16"/>
        <v>2</v>
      </c>
      <c r="E24" s="7">
        <f t="shared" si="16"/>
        <v>2</v>
      </c>
      <c r="F24" s="7">
        <f t="shared" si="16"/>
        <v>2</v>
      </c>
      <c r="G24" s="7">
        <f t="shared" si="16"/>
        <v>2</v>
      </c>
      <c r="H24" s="7">
        <f t="shared" si="16"/>
        <v>2</v>
      </c>
      <c r="I24" s="215"/>
      <c r="L24" s="164">
        <v>21</v>
      </c>
      <c r="M24" s="268" t="str">
        <f t="shared" si="6"/>
        <v/>
      </c>
      <c r="N24" s="268" t="str">
        <f t="shared" si="7"/>
        <v/>
      </c>
      <c r="O24" s="268" t="str">
        <f t="shared" si="8"/>
        <v/>
      </c>
      <c r="P24" s="268" t="str">
        <f t="shared" si="9"/>
        <v/>
      </c>
      <c r="Q24" s="268" t="str">
        <f t="shared" si="10"/>
        <v/>
      </c>
      <c r="R24" s="266"/>
      <c r="S24" s="82"/>
      <c r="T24" s="188" t="str">
        <f>IF('Regular Symbol'!T24="","",'Regular Symbol'!T24)</f>
        <v/>
      </c>
      <c r="U24" s="188" t="str">
        <f>IF('Regular Symbol'!U24="","",'Regular Symbol'!U24)</f>
        <v/>
      </c>
      <c r="V24" s="188" t="str">
        <f>IF('Regular Symbol'!V24="","",'Regular Symbol'!V24)</f>
        <v/>
      </c>
      <c r="W24" s="188" t="str">
        <f>IF('Regular Symbol'!W24="","",'Regular Symbol'!W24)</f>
        <v/>
      </c>
      <c r="X24" s="188" t="str">
        <f>IF('Regular Symbol'!X24="","",'Regular Symbol'!X24)</f>
        <v/>
      </c>
      <c r="Y24" s="1"/>
      <c r="Z24" s="164"/>
      <c r="AA24" s="205" t="str">
        <f t="shared" si="11"/>
        <v/>
      </c>
      <c r="AB24" s="205" t="str">
        <f t="shared" si="12"/>
        <v/>
      </c>
      <c r="AC24" s="205" t="str">
        <f t="shared" si="13"/>
        <v/>
      </c>
      <c r="AD24" s="205" t="str">
        <f t="shared" si="14"/>
        <v/>
      </c>
      <c r="AE24" s="205" t="str">
        <f t="shared" si="15"/>
        <v/>
      </c>
    </row>
    <row r="25" spans="2:31" ht="18">
      <c r="B25" s="234" t="s">
        <v>67</v>
      </c>
      <c r="C25" s="164" t="s">
        <v>227</v>
      </c>
      <c r="D25" s="7">
        <f t="shared" si="16"/>
        <v>2</v>
      </c>
      <c r="E25" s="7">
        <f t="shared" si="16"/>
        <v>2</v>
      </c>
      <c r="F25" s="7">
        <f t="shared" si="16"/>
        <v>2</v>
      </c>
      <c r="G25" s="7">
        <f t="shared" si="16"/>
        <v>2</v>
      </c>
      <c r="H25" s="7">
        <f t="shared" si="16"/>
        <v>2</v>
      </c>
      <c r="J25" s="215"/>
      <c r="L25" s="164">
        <v>22</v>
      </c>
      <c r="M25" s="268" t="str">
        <f t="shared" si="6"/>
        <v/>
      </c>
      <c r="N25" s="268" t="str">
        <f t="shared" si="7"/>
        <v/>
      </c>
      <c r="O25" s="268" t="str">
        <f t="shared" si="8"/>
        <v/>
      </c>
      <c r="P25" s="268" t="str">
        <f t="shared" si="9"/>
        <v/>
      </c>
      <c r="Q25" s="268" t="str">
        <f t="shared" si="10"/>
        <v/>
      </c>
      <c r="R25" s="266"/>
      <c r="S25" s="82"/>
      <c r="T25" s="188" t="str">
        <f>IF('Regular Symbol'!T25="","",'Regular Symbol'!T25)</f>
        <v/>
      </c>
      <c r="U25" s="188" t="str">
        <f>IF('Regular Symbol'!U25="","",'Regular Symbol'!U25)</f>
        <v/>
      </c>
      <c r="V25" s="188" t="str">
        <f>IF('Regular Symbol'!V25="","",'Regular Symbol'!V25)</f>
        <v/>
      </c>
      <c r="W25" s="188" t="str">
        <f>IF('Regular Symbol'!W25="","",'Regular Symbol'!W25)</f>
        <v/>
      </c>
      <c r="X25" s="188" t="str">
        <f>IF('Regular Symbol'!X25="","",'Regular Symbol'!X25)</f>
        <v/>
      </c>
      <c r="Y25" s="1"/>
      <c r="Z25" s="164"/>
      <c r="AA25" s="205" t="str">
        <f t="shared" si="11"/>
        <v/>
      </c>
      <c r="AB25" s="205" t="str">
        <f t="shared" si="12"/>
        <v/>
      </c>
      <c r="AC25" s="205" t="str">
        <f t="shared" si="13"/>
        <v/>
      </c>
      <c r="AD25" s="205" t="str">
        <f t="shared" si="14"/>
        <v/>
      </c>
      <c r="AE25" s="205" t="str">
        <f t="shared" si="15"/>
        <v/>
      </c>
    </row>
    <row r="26" spans="2:31" ht="18">
      <c r="B26" s="234" t="s">
        <v>162</v>
      </c>
      <c r="C26" s="164" t="s">
        <v>227</v>
      </c>
      <c r="D26" s="7">
        <f t="shared" si="16"/>
        <v>2</v>
      </c>
      <c r="E26" s="7">
        <f t="shared" si="16"/>
        <v>2</v>
      </c>
      <c r="F26" s="7">
        <f t="shared" si="16"/>
        <v>2</v>
      </c>
      <c r="G26" s="7">
        <f t="shared" si="16"/>
        <v>2</v>
      </c>
      <c r="H26" s="7">
        <f t="shared" si="16"/>
        <v>2</v>
      </c>
      <c r="J26" s="215"/>
      <c r="L26" s="164">
        <v>23</v>
      </c>
      <c r="M26" s="268" t="str">
        <f t="shared" si="6"/>
        <v/>
      </c>
      <c r="N26" s="268" t="str">
        <f t="shared" si="7"/>
        <v/>
      </c>
      <c r="O26" s="268" t="str">
        <f t="shared" si="8"/>
        <v/>
      </c>
      <c r="P26" s="268" t="str">
        <f t="shared" si="9"/>
        <v/>
      </c>
      <c r="Q26" s="268" t="str">
        <f t="shared" si="10"/>
        <v/>
      </c>
      <c r="R26" s="266"/>
      <c r="S26" s="82"/>
      <c r="T26" s="188" t="str">
        <f>IF('Regular Symbol'!T26="","",'Regular Symbol'!T26)</f>
        <v/>
      </c>
      <c r="U26" s="188" t="str">
        <f>IF('Regular Symbol'!U26="","",'Regular Symbol'!U26)</f>
        <v/>
      </c>
      <c r="V26" s="188" t="str">
        <f>IF('Regular Symbol'!V26="","",'Regular Symbol'!V26)</f>
        <v/>
      </c>
      <c r="W26" s="188" t="str">
        <f>IF('Regular Symbol'!W26="","",'Regular Symbol'!W26)</f>
        <v/>
      </c>
      <c r="X26" s="188" t="str">
        <f>IF('Regular Symbol'!X26="","",'Regular Symbol'!X26)</f>
        <v/>
      </c>
      <c r="Y26" s="1"/>
      <c r="Z26" s="164"/>
      <c r="AA26" s="205" t="str">
        <f t="shared" si="11"/>
        <v/>
      </c>
      <c r="AB26" s="205" t="str">
        <f t="shared" si="12"/>
        <v/>
      </c>
      <c r="AC26" s="205" t="str">
        <f t="shared" si="13"/>
        <v/>
      </c>
      <c r="AD26" s="205" t="str">
        <f t="shared" si="14"/>
        <v/>
      </c>
      <c r="AE26" s="205" t="str">
        <f t="shared" si="15"/>
        <v/>
      </c>
    </row>
    <row r="27" spans="2:31" ht="18">
      <c r="B27" s="234" t="s">
        <v>163</v>
      </c>
      <c r="C27" s="164" t="s">
        <v>227</v>
      </c>
      <c r="D27" s="7">
        <f t="shared" si="16"/>
        <v>2</v>
      </c>
      <c r="E27" s="7">
        <f t="shared" si="16"/>
        <v>2</v>
      </c>
      <c r="F27" s="7">
        <f t="shared" si="16"/>
        <v>2</v>
      </c>
      <c r="G27" s="7">
        <f t="shared" si="16"/>
        <v>2</v>
      </c>
      <c r="H27" s="7">
        <f t="shared" si="16"/>
        <v>2</v>
      </c>
      <c r="J27" s="215"/>
      <c r="L27" s="164">
        <v>24</v>
      </c>
      <c r="M27" s="268" t="str">
        <f t="shared" si="6"/>
        <v/>
      </c>
      <c r="N27" s="268" t="str">
        <f t="shared" si="7"/>
        <v/>
      </c>
      <c r="O27" s="268" t="str">
        <f t="shared" si="8"/>
        <v/>
      </c>
      <c r="P27" s="268" t="str">
        <f t="shared" si="9"/>
        <v/>
      </c>
      <c r="Q27" s="268" t="str">
        <f t="shared" si="10"/>
        <v/>
      </c>
      <c r="R27" s="266"/>
      <c r="S27" s="82"/>
      <c r="T27" s="188" t="str">
        <f>IF('Regular Symbol'!T27="","",'Regular Symbol'!T27)</f>
        <v/>
      </c>
      <c r="U27" s="188" t="str">
        <f>IF('Regular Symbol'!U27="","",'Regular Symbol'!U27)</f>
        <v/>
      </c>
      <c r="V27" s="188" t="str">
        <f>IF('Regular Symbol'!V27="","",'Regular Symbol'!V27)</f>
        <v/>
      </c>
      <c r="W27" s="188" t="str">
        <f>IF('Regular Symbol'!W27="","",'Regular Symbol'!W27)</f>
        <v/>
      </c>
      <c r="X27" s="188" t="str">
        <f>IF('Regular Symbol'!X27="","",'Regular Symbol'!X27)</f>
        <v/>
      </c>
      <c r="Y27" s="1"/>
      <c r="Z27" s="164"/>
      <c r="AA27" s="205" t="str">
        <f t="shared" si="11"/>
        <v/>
      </c>
      <c r="AB27" s="205" t="str">
        <f t="shared" si="12"/>
        <v/>
      </c>
      <c r="AC27" s="205" t="str">
        <f t="shared" si="13"/>
        <v/>
      </c>
      <c r="AD27" s="205" t="str">
        <f t="shared" si="14"/>
        <v/>
      </c>
      <c r="AE27" s="205" t="str">
        <f t="shared" si="15"/>
        <v/>
      </c>
    </row>
    <row r="28" spans="2:31" ht="18">
      <c r="B28" s="234" t="s">
        <v>164</v>
      </c>
      <c r="C28" s="164" t="s">
        <v>227</v>
      </c>
      <c r="D28" s="7">
        <f t="shared" si="16"/>
        <v>2</v>
      </c>
      <c r="E28" s="7">
        <f t="shared" si="16"/>
        <v>2</v>
      </c>
      <c r="F28" s="7">
        <f t="shared" si="16"/>
        <v>2</v>
      </c>
      <c r="G28" s="7">
        <f t="shared" si="16"/>
        <v>2</v>
      </c>
      <c r="H28" s="7">
        <f t="shared" si="16"/>
        <v>2</v>
      </c>
      <c r="J28" s="215"/>
      <c r="L28" s="164">
        <v>25</v>
      </c>
      <c r="M28" s="268" t="str">
        <f t="shared" si="6"/>
        <v/>
      </c>
      <c r="N28" s="268" t="str">
        <f t="shared" si="7"/>
        <v/>
      </c>
      <c r="O28" s="268" t="str">
        <f t="shared" si="8"/>
        <v/>
      </c>
      <c r="P28" s="268" t="str">
        <f t="shared" si="9"/>
        <v/>
      </c>
      <c r="Q28" s="268" t="str">
        <f t="shared" si="10"/>
        <v/>
      </c>
      <c r="R28" s="266"/>
      <c r="S28" s="82"/>
      <c r="T28" s="188" t="str">
        <f>IF('Regular Symbol'!T28="","",'Regular Symbol'!T28)</f>
        <v/>
      </c>
      <c r="U28" s="188" t="str">
        <f>IF('Regular Symbol'!U28="","",'Regular Symbol'!U28)</f>
        <v/>
      </c>
      <c r="V28" s="188" t="str">
        <f>IF('Regular Symbol'!V28="","",'Regular Symbol'!V28)</f>
        <v/>
      </c>
      <c r="W28" s="188" t="str">
        <f>IF('Regular Symbol'!W28="","",'Regular Symbol'!W28)</f>
        <v/>
      </c>
      <c r="X28" s="188" t="str">
        <f>IF('Regular Symbol'!X28="","",'Regular Symbol'!X28)</f>
        <v/>
      </c>
      <c r="Y28" s="1"/>
      <c r="Z28" s="164"/>
      <c r="AA28" s="205" t="str">
        <f t="shared" si="11"/>
        <v/>
      </c>
      <c r="AB28" s="205" t="str">
        <f t="shared" si="12"/>
        <v/>
      </c>
      <c r="AC28" s="205" t="str">
        <f t="shared" si="13"/>
        <v/>
      </c>
      <c r="AD28" s="205" t="str">
        <f t="shared" si="14"/>
        <v/>
      </c>
      <c r="AE28" s="205" t="str">
        <f t="shared" si="15"/>
        <v/>
      </c>
    </row>
    <row r="29" spans="2:31" ht="18">
      <c r="B29" s="234" t="s">
        <v>160</v>
      </c>
      <c r="C29" s="164" t="s">
        <v>227</v>
      </c>
      <c r="D29" s="7">
        <f t="shared" si="16"/>
        <v>2</v>
      </c>
      <c r="E29" s="7">
        <f t="shared" si="16"/>
        <v>2</v>
      </c>
      <c r="F29" s="7">
        <f t="shared" si="16"/>
        <v>2</v>
      </c>
      <c r="G29" s="7">
        <f t="shared" si="16"/>
        <v>2</v>
      </c>
      <c r="H29" s="7">
        <f t="shared" si="16"/>
        <v>2</v>
      </c>
      <c r="J29" s="215"/>
      <c r="L29" s="164">
        <v>26</v>
      </c>
      <c r="M29" s="268" t="str">
        <f t="shared" si="6"/>
        <v/>
      </c>
      <c r="N29" s="268" t="str">
        <f t="shared" si="7"/>
        <v/>
      </c>
      <c r="O29" s="268" t="str">
        <f t="shared" si="8"/>
        <v/>
      </c>
      <c r="P29" s="268" t="str">
        <f t="shared" si="9"/>
        <v/>
      </c>
      <c r="Q29" s="268" t="str">
        <f t="shared" si="10"/>
        <v/>
      </c>
      <c r="R29" s="266"/>
      <c r="S29" s="82"/>
      <c r="T29" s="188" t="str">
        <f>IF('Regular Symbol'!T29="","",'Regular Symbol'!T29)</f>
        <v/>
      </c>
      <c r="U29" s="188" t="str">
        <f>IF('Regular Symbol'!U29="","",'Regular Symbol'!U29)</f>
        <v/>
      </c>
      <c r="V29" s="188" t="str">
        <f>IF('Regular Symbol'!V29="","",'Regular Symbol'!V29)</f>
        <v/>
      </c>
      <c r="W29" s="188" t="str">
        <f>IF('Regular Symbol'!W29="","",'Regular Symbol'!W29)</f>
        <v/>
      </c>
      <c r="X29" s="188" t="str">
        <f>IF('Regular Symbol'!X29="","",'Regular Symbol'!X29)</f>
        <v/>
      </c>
      <c r="Y29" s="1"/>
      <c r="Z29" s="164"/>
      <c r="AA29" s="205" t="str">
        <f t="shared" si="11"/>
        <v/>
      </c>
      <c r="AB29" s="205" t="str">
        <f t="shared" si="12"/>
        <v/>
      </c>
      <c r="AC29" s="205" t="str">
        <f t="shared" si="13"/>
        <v/>
      </c>
      <c r="AD29" s="205" t="str">
        <f t="shared" si="14"/>
        <v/>
      </c>
      <c r="AE29" s="205" t="str">
        <f t="shared" si="15"/>
        <v/>
      </c>
    </row>
    <row r="30" spans="2:31" ht="18">
      <c r="B30" s="285"/>
      <c r="C30" s="83"/>
      <c r="D30" s="7"/>
      <c r="E30" s="286"/>
      <c r="F30" s="286"/>
      <c r="G30" s="286"/>
      <c r="H30" s="286"/>
      <c r="J30" s="215"/>
      <c r="L30" s="164">
        <v>27</v>
      </c>
      <c r="M30" s="268" t="str">
        <f t="shared" si="6"/>
        <v/>
      </c>
      <c r="N30" s="268" t="str">
        <f t="shared" si="7"/>
        <v/>
      </c>
      <c r="O30" s="268" t="str">
        <f t="shared" si="8"/>
        <v/>
      </c>
      <c r="P30" s="268" t="str">
        <f t="shared" si="9"/>
        <v/>
      </c>
      <c r="Q30" s="268" t="str">
        <f t="shared" si="10"/>
        <v/>
      </c>
      <c r="R30" s="266"/>
      <c r="S30" s="82"/>
      <c r="T30" s="188" t="str">
        <f>IF('Regular Symbol'!T30="","",'Regular Symbol'!T30)</f>
        <v/>
      </c>
      <c r="U30" s="188" t="str">
        <f>IF('Regular Symbol'!U30="","",'Regular Symbol'!U30)</f>
        <v/>
      </c>
      <c r="V30" s="188" t="str">
        <f>IF('Regular Symbol'!V30="","",'Regular Symbol'!V30)</f>
        <v/>
      </c>
      <c r="W30" s="188" t="str">
        <f>IF('Regular Symbol'!W30="","",'Regular Symbol'!W30)</f>
        <v/>
      </c>
      <c r="X30" s="188" t="str">
        <f>IF('Regular Symbol'!X30="","",'Regular Symbol'!X30)</f>
        <v/>
      </c>
      <c r="Y30" s="1"/>
      <c r="Z30" s="164"/>
      <c r="AA30" s="205" t="str">
        <f t="shared" si="11"/>
        <v/>
      </c>
      <c r="AB30" s="205" t="str">
        <f t="shared" si="12"/>
        <v/>
      </c>
      <c r="AC30" s="205" t="str">
        <f t="shared" si="13"/>
        <v/>
      </c>
      <c r="AD30" s="205" t="str">
        <f t="shared" si="14"/>
        <v/>
      </c>
      <c r="AE30" s="205" t="str">
        <f t="shared" si="15"/>
        <v/>
      </c>
    </row>
    <row r="31" spans="2:31" ht="18">
      <c r="B31" s="164"/>
      <c r="D31" s="37"/>
      <c r="J31" s="215"/>
      <c r="L31" s="164">
        <v>28</v>
      </c>
      <c r="M31" s="268" t="str">
        <f t="shared" si="6"/>
        <v/>
      </c>
      <c r="N31" s="268" t="str">
        <f t="shared" si="7"/>
        <v/>
      </c>
      <c r="O31" s="268" t="str">
        <f t="shared" si="8"/>
        <v/>
      </c>
      <c r="P31" s="268" t="str">
        <f t="shared" si="9"/>
        <v/>
      </c>
      <c r="Q31" s="268" t="str">
        <f t="shared" si="10"/>
        <v/>
      </c>
      <c r="R31" s="266"/>
      <c r="S31" s="82"/>
      <c r="T31" s="188" t="str">
        <f>IF('Regular Symbol'!T31="","",'Regular Symbol'!T31)</f>
        <v/>
      </c>
      <c r="U31" s="188" t="str">
        <f>IF('Regular Symbol'!U31="","",'Regular Symbol'!U31)</f>
        <v/>
      </c>
      <c r="V31" s="188" t="str">
        <f>IF('Regular Symbol'!V31="","",'Regular Symbol'!V31)</f>
        <v/>
      </c>
      <c r="W31" s="188" t="str">
        <f>IF('Regular Symbol'!W31="","",'Regular Symbol'!W31)</f>
        <v/>
      </c>
      <c r="X31" s="188" t="str">
        <f>IF('Regular Symbol'!X31="","",'Regular Symbol'!X31)</f>
        <v/>
      </c>
      <c r="Y31" s="1"/>
      <c r="Z31" s="164"/>
      <c r="AA31" s="205" t="str">
        <f t="shared" si="11"/>
        <v/>
      </c>
      <c r="AB31" s="205" t="str">
        <f t="shared" si="12"/>
        <v/>
      </c>
      <c r="AC31" s="205" t="str">
        <f t="shared" si="13"/>
        <v/>
      </c>
      <c r="AD31" s="205" t="str">
        <f t="shared" si="14"/>
        <v/>
      </c>
      <c r="AE31" s="205" t="str">
        <f t="shared" si="15"/>
        <v/>
      </c>
    </row>
    <row r="32" spans="2:31" ht="18">
      <c r="B32" s="33" t="s">
        <v>18</v>
      </c>
      <c r="C32" s="33" t="s">
        <v>266</v>
      </c>
      <c r="D32" s="34" t="s">
        <v>20</v>
      </c>
      <c r="E32" s="34" t="s">
        <v>21</v>
      </c>
      <c r="F32" s="34" t="s">
        <v>22</v>
      </c>
      <c r="G32" s="34" t="s">
        <v>23</v>
      </c>
      <c r="H32" s="34" t="s">
        <v>24</v>
      </c>
      <c r="L32" s="164">
        <v>29</v>
      </c>
      <c r="M32" s="268" t="str">
        <f t="shared" si="6"/>
        <v/>
      </c>
      <c r="N32" s="268" t="str">
        <f t="shared" si="7"/>
        <v/>
      </c>
      <c r="O32" s="268" t="str">
        <f t="shared" si="8"/>
        <v/>
      </c>
      <c r="P32" s="268" t="str">
        <f t="shared" si="9"/>
        <v/>
      </c>
      <c r="Q32" s="268" t="str">
        <f t="shared" si="10"/>
        <v/>
      </c>
      <c r="R32" s="266"/>
      <c r="S32" s="82"/>
      <c r="T32" s="188" t="str">
        <f>IF('Regular Symbol'!T32="","",'Regular Symbol'!T32)</f>
        <v/>
      </c>
      <c r="U32" s="188" t="str">
        <f>IF('Regular Symbol'!U32="","",'Regular Symbol'!U32)</f>
        <v/>
      </c>
      <c r="V32" s="188" t="str">
        <f>IF('Regular Symbol'!V32="","",'Regular Symbol'!V32)</f>
        <v/>
      </c>
      <c r="W32" s="188" t="str">
        <f>IF('Regular Symbol'!W32="","",'Regular Symbol'!W32)</f>
        <v/>
      </c>
      <c r="X32" s="188" t="str">
        <f>IF('Regular Symbol'!X32="","",'Regular Symbol'!X32)</f>
        <v/>
      </c>
      <c r="Y32" s="1"/>
      <c r="Z32" s="164"/>
      <c r="AA32" s="205" t="str">
        <f t="shared" si="11"/>
        <v/>
      </c>
      <c r="AB32" s="205" t="str">
        <f t="shared" si="12"/>
        <v/>
      </c>
      <c r="AC32" s="205" t="str">
        <f t="shared" si="13"/>
        <v/>
      </c>
      <c r="AD32" s="205" t="str">
        <f t="shared" si="14"/>
        <v/>
      </c>
      <c r="AE32" s="205" t="str">
        <f t="shared" si="15"/>
        <v/>
      </c>
    </row>
    <row r="33" spans="2:31" ht="18">
      <c r="B33" s="165" t="s">
        <v>125</v>
      </c>
      <c r="C33" s="250"/>
      <c r="D33" s="251">
        <f t="shared" ref="D33:H42" si="17">D$16-D20</f>
        <v>9</v>
      </c>
      <c r="E33" s="251">
        <f t="shared" si="17"/>
        <v>9</v>
      </c>
      <c r="F33" s="251">
        <f t="shared" si="17"/>
        <v>9</v>
      </c>
      <c r="G33" s="251">
        <f t="shared" si="17"/>
        <v>9</v>
      </c>
      <c r="H33" s="251">
        <f t="shared" si="17"/>
        <v>9</v>
      </c>
      <c r="L33" s="164">
        <v>30</v>
      </c>
      <c r="M33" s="268" t="str">
        <f t="shared" si="6"/>
        <v/>
      </c>
      <c r="N33" s="268" t="str">
        <f t="shared" si="7"/>
        <v/>
      </c>
      <c r="O33" s="268" t="str">
        <f t="shared" si="8"/>
        <v/>
      </c>
      <c r="P33" s="268" t="str">
        <f t="shared" si="9"/>
        <v/>
      </c>
      <c r="Q33" s="268" t="str">
        <f t="shared" si="10"/>
        <v/>
      </c>
      <c r="R33" s="266"/>
      <c r="S33" s="82"/>
      <c r="T33" s="188" t="str">
        <f>IF('Regular Symbol'!T33="","",'Regular Symbol'!T33)</f>
        <v/>
      </c>
      <c r="U33" s="188" t="str">
        <f>IF('Regular Symbol'!U33="","",'Regular Symbol'!U33)</f>
        <v/>
      </c>
      <c r="V33" s="188" t="str">
        <f>IF('Regular Symbol'!V33="","",'Regular Symbol'!V33)</f>
        <v/>
      </c>
      <c r="W33" s="188" t="str">
        <f>IF('Regular Symbol'!W33="","",'Regular Symbol'!W33)</f>
        <v/>
      </c>
      <c r="X33" s="188" t="str">
        <f>IF('Regular Symbol'!X33="","",'Regular Symbol'!X33)</f>
        <v/>
      </c>
      <c r="Y33" s="1"/>
      <c r="Z33" s="164"/>
      <c r="AA33" s="205" t="str">
        <f t="shared" si="11"/>
        <v/>
      </c>
      <c r="AB33" s="205" t="str">
        <f t="shared" si="12"/>
        <v/>
      </c>
      <c r="AC33" s="205" t="str">
        <f t="shared" si="13"/>
        <v/>
      </c>
      <c r="AD33" s="205" t="str">
        <f t="shared" si="14"/>
        <v/>
      </c>
      <c r="AE33" s="205" t="str">
        <f t="shared" si="15"/>
        <v/>
      </c>
    </row>
    <row r="34" spans="2:31" ht="18">
      <c r="B34" s="165" t="s">
        <v>126</v>
      </c>
      <c r="C34" s="250"/>
      <c r="D34" s="251">
        <f t="shared" si="17"/>
        <v>9</v>
      </c>
      <c r="E34" s="251">
        <f t="shared" si="17"/>
        <v>9</v>
      </c>
      <c r="F34" s="251">
        <f t="shared" si="17"/>
        <v>9</v>
      </c>
      <c r="G34" s="251">
        <f t="shared" si="17"/>
        <v>9</v>
      </c>
      <c r="H34" s="251">
        <f t="shared" si="17"/>
        <v>9</v>
      </c>
      <c r="L34" s="164">
        <v>31</v>
      </c>
      <c r="M34" s="268" t="str">
        <f t="shared" si="6"/>
        <v/>
      </c>
      <c r="N34" s="268" t="str">
        <f t="shared" si="7"/>
        <v/>
      </c>
      <c r="O34" s="268" t="str">
        <f t="shared" si="8"/>
        <v/>
      </c>
      <c r="P34" s="268" t="str">
        <f t="shared" si="9"/>
        <v/>
      </c>
      <c r="Q34" s="268" t="str">
        <f t="shared" si="10"/>
        <v/>
      </c>
      <c r="R34" s="266"/>
      <c r="S34" s="82"/>
      <c r="T34" s="188" t="str">
        <f>IF('Regular Symbol'!T34="","",'Regular Symbol'!T34)</f>
        <v/>
      </c>
      <c r="U34" s="188" t="str">
        <f>IF('Regular Symbol'!U34="","",'Regular Symbol'!U34)</f>
        <v/>
      </c>
      <c r="V34" s="188" t="str">
        <f>IF('Regular Symbol'!V34="","",'Regular Symbol'!V34)</f>
        <v/>
      </c>
      <c r="W34" s="188" t="str">
        <f>IF('Regular Symbol'!W34="","",'Regular Symbol'!W34)</f>
        <v/>
      </c>
      <c r="X34" s="188" t="str">
        <f>IF('Regular Symbol'!X34="","",'Regular Symbol'!X34)</f>
        <v/>
      </c>
      <c r="Y34" s="1"/>
      <c r="Z34" s="164"/>
      <c r="AA34" s="205" t="str">
        <f t="shared" si="11"/>
        <v/>
      </c>
      <c r="AB34" s="205" t="str">
        <f t="shared" si="12"/>
        <v/>
      </c>
      <c r="AC34" s="205" t="str">
        <f t="shared" si="13"/>
        <v/>
      </c>
      <c r="AD34" s="205" t="str">
        <f t="shared" si="14"/>
        <v/>
      </c>
      <c r="AE34" s="205" t="str">
        <f t="shared" si="15"/>
        <v/>
      </c>
    </row>
    <row r="35" spans="2:31" ht="18">
      <c r="B35" s="165" t="s">
        <v>127</v>
      </c>
      <c r="C35" s="250"/>
      <c r="D35" s="251">
        <f t="shared" si="17"/>
        <v>9</v>
      </c>
      <c r="E35" s="251">
        <f t="shared" si="17"/>
        <v>9</v>
      </c>
      <c r="F35" s="251">
        <f t="shared" si="17"/>
        <v>9</v>
      </c>
      <c r="G35" s="251">
        <f t="shared" si="17"/>
        <v>9</v>
      </c>
      <c r="H35" s="251">
        <f t="shared" si="17"/>
        <v>9</v>
      </c>
      <c r="L35" s="164">
        <v>32</v>
      </c>
      <c r="M35" s="268" t="str">
        <f t="shared" si="6"/>
        <v/>
      </c>
      <c r="N35" s="268" t="str">
        <f t="shared" si="7"/>
        <v/>
      </c>
      <c r="O35" s="268" t="str">
        <f t="shared" si="8"/>
        <v/>
      </c>
      <c r="P35" s="268" t="str">
        <f t="shared" si="9"/>
        <v/>
      </c>
      <c r="Q35" s="268" t="str">
        <f t="shared" si="10"/>
        <v/>
      </c>
      <c r="R35" s="266"/>
      <c r="S35" s="82"/>
      <c r="T35" s="188" t="str">
        <f>IF('Regular Symbol'!T35="","",'Regular Symbol'!T35)</f>
        <v/>
      </c>
      <c r="U35" s="188" t="str">
        <f>IF('Regular Symbol'!U35="","",'Regular Symbol'!U35)</f>
        <v/>
      </c>
      <c r="V35" s="188" t="str">
        <f>IF('Regular Symbol'!V35="","",'Regular Symbol'!V35)</f>
        <v/>
      </c>
      <c r="W35" s="188" t="str">
        <f>IF('Regular Symbol'!W35="","",'Regular Symbol'!W35)</f>
        <v/>
      </c>
      <c r="X35" s="188" t="str">
        <f>IF('Regular Symbol'!X35="","",'Regular Symbol'!X35)</f>
        <v/>
      </c>
      <c r="Y35" s="1"/>
      <c r="Z35" s="164"/>
      <c r="AA35" s="205" t="str">
        <f t="shared" ref="AA35:AA66" si="18">IF(T35="","",VLOOKUP(T35,$A$3:$C$15,3,FALSE))</f>
        <v/>
      </c>
      <c r="AB35" s="205" t="str">
        <f t="shared" ref="AB35:AB66" si="19">IF(U35="","",VLOOKUP(U35,$A$3:$C$15,3,FALSE))</f>
        <v/>
      </c>
      <c r="AC35" s="205" t="str">
        <f t="shared" ref="AC35:AC66" si="20">IF(V35="","",VLOOKUP(V35,$A$3:$C$15,3,FALSE))</f>
        <v/>
      </c>
      <c r="AD35" s="205" t="str">
        <f t="shared" ref="AD35:AD66" si="21">IF(W35="","",VLOOKUP(W35,$A$3:$C$15,3,FALSE))</f>
        <v/>
      </c>
      <c r="AE35" s="205" t="str">
        <f t="shared" ref="AE35:AE66" si="22">IF(X35="","",VLOOKUP(X35,$A$3:$C$15,3,FALSE))</f>
        <v/>
      </c>
    </row>
    <row r="36" spans="2:31" ht="18">
      <c r="B36" s="165" t="s">
        <v>269</v>
      </c>
      <c r="C36" s="250"/>
      <c r="D36" s="251">
        <f t="shared" si="17"/>
        <v>9</v>
      </c>
      <c r="E36" s="251">
        <f t="shared" si="17"/>
        <v>9</v>
      </c>
      <c r="F36" s="251">
        <f t="shared" si="17"/>
        <v>9</v>
      </c>
      <c r="G36" s="251">
        <f t="shared" si="17"/>
        <v>9</v>
      </c>
      <c r="H36" s="251">
        <f t="shared" si="17"/>
        <v>9</v>
      </c>
      <c r="L36" s="164">
        <v>33</v>
      </c>
      <c r="M36" s="268" t="str">
        <f t="shared" si="6"/>
        <v/>
      </c>
      <c r="N36" s="268" t="str">
        <f t="shared" si="7"/>
        <v/>
      </c>
      <c r="O36" s="268" t="str">
        <f t="shared" si="8"/>
        <v/>
      </c>
      <c r="P36" s="268" t="str">
        <f t="shared" si="9"/>
        <v/>
      </c>
      <c r="Q36" s="268" t="str">
        <f t="shared" si="10"/>
        <v/>
      </c>
      <c r="R36" s="266"/>
      <c r="S36" s="82"/>
      <c r="T36" s="188" t="str">
        <f>IF('Regular Symbol'!T36="","",'Regular Symbol'!T36)</f>
        <v/>
      </c>
      <c r="U36" s="188" t="str">
        <f>IF('Regular Symbol'!U36="","",'Regular Symbol'!U36)</f>
        <v/>
      </c>
      <c r="V36" s="188" t="str">
        <f>IF('Regular Symbol'!V36="","",'Regular Symbol'!V36)</f>
        <v/>
      </c>
      <c r="W36" s="188" t="str">
        <f>IF('Regular Symbol'!W36="","",'Regular Symbol'!W36)</f>
        <v/>
      </c>
      <c r="X36" s="188" t="str">
        <f>IF('Regular Symbol'!X36="","",'Regular Symbol'!X36)</f>
        <v/>
      </c>
      <c r="Y36" s="1"/>
      <c r="Z36" s="164"/>
      <c r="AA36" s="205" t="str">
        <f t="shared" si="18"/>
        <v/>
      </c>
      <c r="AB36" s="205" t="str">
        <f t="shared" si="19"/>
        <v/>
      </c>
      <c r="AC36" s="205" t="str">
        <f t="shared" si="20"/>
        <v/>
      </c>
      <c r="AD36" s="205" t="str">
        <f t="shared" si="21"/>
        <v/>
      </c>
      <c r="AE36" s="205" t="str">
        <f t="shared" si="22"/>
        <v/>
      </c>
    </row>
    <row r="37" spans="2:31" ht="18">
      <c r="B37" s="165" t="s">
        <v>123</v>
      </c>
      <c r="C37" s="252"/>
      <c r="D37" s="251">
        <f t="shared" si="17"/>
        <v>9</v>
      </c>
      <c r="E37" s="251">
        <f t="shared" si="17"/>
        <v>9</v>
      </c>
      <c r="F37" s="251">
        <f t="shared" si="17"/>
        <v>9</v>
      </c>
      <c r="G37" s="251">
        <f t="shared" si="17"/>
        <v>9</v>
      </c>
      <c r="H37" s="251">
        <f t="shared" si="17"/>
        <v>9</v>
      </c>
      <c r="L37" s="164">
        <v>34</v>
      </c>
      <c r="M37" s="268" t="str">
        <f t="shared" si="6"/>
        <v/>
      </c>
      <c r="N37" s="268" t="str">
        <f t="shared" si="7"/>
        <v/>
      </c>
      <c r="O37" s="268" t="str">
        <f t="shared" si="8"/>
        <v/>
      </c>
      <c r="P37" s="268" t="str">
        <f t="shared" si="9"/>
        <v/>
      </c>
      <c r="Q37" s="268" t="str">
        <f t="shared" si="10"/>
        <v/>
      </c>
      <c r="R37" s="266"/>
      <c r="S37" s="82"/>
      <c r="T37" s="188" t="str">
        <f>IF('Regular Symbol'!T37="","",'Regular Symbol'!T37)</f>
        <v/>
      </c>
      <c r="U37" s="188" t="str">
        <f>IF('Regular Symbol'!U37="","",'Regular Symbol'!U37)</f>
        <v/>
      </c>
      <c r="V37" s="188" t="str">
        <f>IF('Regular Symbol'!V37="","",'Regular Symbol'!V37)</f>
        <v/>
      </c>
      <c r="W37" s="188" t="str">
        <f>IF('Regular Symbol'!W37="","",'Regular Symbol'!W37)</f>
        <v/>
      </c>
      <c r="X37" s="188" t="str">
        <f>IF('Regular Symbol'!X37="","",'Regular Symbol'!X37)</f>
        <v/>
      </c>
      <c r="Y37" s="1"/>
      <c r="Z37" s="164"/>
      <c r="AA37" s="205" t="str">
        <f t="shared" si="18"/>
        <v/>
      </c>
      <c r="AB37" s="205" t="str">
        <f t="shared" si="19"/>
        <v/>
      </c>
      <c r="AC37" s="205" t="str">
        <f t="shared" si="20"/>
        <v/>
      </c>
      <c r="AD37" s="205" t="str">
        <f t="shared" si="21"/>
        <v/>
      </c>
      <c r="AE37" s="205" t="str">
        <f t="shared" si="22"/>
        <v/>
      </c>
    </row>
    <row r="38" spans="2:31" ht="18">
      <c r="B38" s="234" t="s">
        <v>67</v>
      </c>
      <c r="C38" s="252"/>
      <c r="D38" s="251">
        <f t="shared" si="17"/>
        <v>9</v>
      </c>
      <c r="E38" s="251">
        <f t="shared" si="17"/>
        <v>9</v>
      </c>
      <c r="F38" s="251">
        <f t="shared" si="17"/>
        <v>9</v>
      </c>
      <c r="G38" s="251">
        <f t="shared" si="17"/>
        <v>9</v>
      </c>
      <c r="H38" s="251">
        <f t="shared" si="17"/>
        <v>9</v>
      </c>
      <c r="I38" s="35"/>
      <c r="L38" s="164">
        <v>35</v>
      </c>
      <c r="M38" s="268" t="str">
        <f t="shared" si="6"/>
        <v/>
      </c>
      <c r="N38" s="268" t="str">
        <f t="shared" si="7"/>
        <v/>
      </c>
      <c r="O38" s="268" t="str">
        <f t="shared" si="8"/>
        <v/>
      </c>
      <c r="P38" s="268" t="str">
        <f t="shared" si="9"/>
        <v/>
      </c>
      <c r="Q38" s="268" t="str">
        <f t="shared" si="10"/>
        <v/>
      </c>
      <c r="R38" s="266"/>
      <c r="S38" s="82"/>
      <c r="T38" s="188" t="str">
        <f>IF('Regular Symbol'!T38="","",'Regular Symbol'!T38)</f>
        <v/>
      </c>
      <c r="U38" s="188" t="str">
        <f>IF('Regular Symbol'!U38="","",'Regular Symbol'!U38)</f>
        <v/>
      </c>
      <c r="V38" s="188" t="str">
        <f>IF('Regular Symbol'!V38="","",'Regular Symbol'!V38)</f>
        <v/>
      </c>
      <c r="W38" s="188" t="str">
        <f>IF('Regular Symbol'!W38="","",'Regular Symbol'!W38)</f>
        <v/>
      </c>
      <c r="X38" s="188" t="str">
        <f>IF('Regular Symbol'!X38="","",'Regular Symbol'!X38)</f>
        <v/>
      </c>
      <c r="Y38" s="1"/>
      <c r="Z38" s="164"/>
      <c r="AA38" s="205" t="str">
        <f t="shared" si="18"/>
        <v/>
      </c>
      <c r="AB38" s="205" t="str">
        <f t="shared" si="19"/>
        <v/>
      </c>
      <c r="AC38" s="205" t="str">
        <f t="shared" si="20"/>
        <v/>
      </c>
      <c r="AD38" s="205" t="str">
        <f t="shared" si="21"/>
        <v/>
      </c>
      <c r="AE38" s="205" t="str">
        <f t="shared" si="22"/>
        <v/>
      </c>
    </row>
    <row r="39" spans="2:31" ht="18">
      <c r="B39" s="234" t="s">
        <v>162</v>
      </c>
      <c r="C39" s="252"/>
      <c r="D39" s="251">
        <f t="shared" si="17"/>
        <v>9</v>
      </c>
      <c r="E39" s="251">
        <f t="shared" si="17"/>
        <v>9</v>
      </c>
      <c r="F39" s="251">
        <f t="shared" si="17"/>
        <v>9</v>
      </c>
      <c r="G39" s="251">
        <f t="shared" si="17"/>
        <v>9</v>
      </c>
      <c r="H39" s="251">
        <f t="shared" si="17"/>
        <v>9</v>
      </c>
      <c r="I39" s="35"/>
      <c r="J39" s="35"/>
      <c r="L39" s="164">
        <v>36</v>
      </c>
      <c r="M39" s="268" t="str">
        <f t="shared" si="6"/>
        <v/>
      </c>
      <c r="N39" s="268" t="str">
        <f t="shared" si="7"/>
        <v/>
      </c>
      <c r="O39" s="268" t="str">
        <f t="shared" si="8"/>
        <v/>
      </c>
      <c r="P39" s="268" t="str">
        <f t="shared" si="9"/>
        <v/>
      </c>
      <c r="Q39" s="268" t="str">
        <f t="shared" si="10"/>
        <v/>
      </c>
      <c r="R39" s="266"/>
      <c r="S39" s="82"/>
      <c r="T39" s="188" t="str">
        <f>IF('Regular Symbol'!T39="","",'Regular Symbol'!T39)</f>
        <v/>
      </c>
      <c r="U39" s="188" t="str">
        <f>IF('Regular Symbol'!U39="","",'Regular Symbol'!U39)</f>
        <v/>
      </c>
      <c r="V39" s="188" t="str">
        <f>IF('Regular Symbol'!V39="","",'Regular Symbol'!V39)</f>
        <v/>
      </c>
      <c r="W39" s="188" t="str">
        <f>IF('Regular Symbol'!W39="","",'Regular Symbol'!W39)</f>
        <v/>
      </c>
      <c r="X39" s="188" t="str">
        <f>IF('Regular Symbol'!X39="","",'Regular Symbol'!X39)</f>
        <v/>
      </c>
      <c r="Y39" s="1"/>
      <c r="Z39" s="164"/>
      <c r="AA39" s="205" t="str">
        <f t="shared" si="18"/>
        <v/>
      </c>
      <c r="AB39" s="205" t="str">
        <f t="shared" si="19"/>
        <v/>
      </c>
      <c r="AC39" s="205" t="str">
        <f t="shared" si="20"/>
        <v/>
      </c>
      <c r="AD39" s="205" t="str">
        <f t="shared" si="21"/>
        <v/>
      </c>
      <c r="AE39" s="205" t="str">
        <f t="shared" si="22"/>
        <v/>
      </c>
    </row>
    <row r="40" spans="2:31" ht="18">
      <c r="B40" s="234" t="s">
        <v>163</v>
      </c>
      <c r="C40" s="3"/>
      <c r="D40" s="251">
        <f t="shared" si="17"/>
        <v>9</v>
      </c>
      <c r="E40" s="251">
        <f t="shared" si="17"/>
        <v>9</v>
      </c>
      <c r="F40" s="251">
        <f t="shared" si="17"/>
        <v>9</v>
      </c>
      <c r="G40" s="251">
        <f t="shared" si="17"/>
        <v>9</v>
      </c>
      <c r="H40" s="251">
        <f t="shared" si="17"/>
        <v>9</v>
      </c>
      <c r="J40" s="35"/>
      <c r="L40" s="164">
        <v>37</v>
      </c>
      <c r="M40" s="268" t="str">
        <f t="shared" si="6"/>
        <v/>
      </c>
      <c r="N40" s="268" t="str">
        <f t="shared" si="7"/>
        <v/>
      </c>
      <c r="O40" s="268" t="str">
        <f t="shared" si="8"/>
        <v/>
      </c>
      <c r="P40" s="268" t="str">
        <f t="shared" si="9"/>
        <v/>
      </c>
      <c r="Q40" s="268" t="str">
        <f t="shared" si="10"/>
        <v/>
      </c>
      <c r="R40" s="266"/>
      <c r="S40" s="82"/>
      <c r="T40" s="188" t="str">
        <f>IF('Regular Symbol'!T40="","",'Regular Symbol'!T40)</f>
        <v/>
      </c>
      <c r="U40" s="188" t="str">
        <f>IF('Regular Symbol'!U40="","",'Regular Symbol'!U40)</f>
        <v/>
      </c>
      <c r="V40" s="188" t="str">
        <f>IF('Regular Symbol'!V40="","",'Regular Symbol'!V40)</f>
        <v/>
      </c>
      <c r="W40" s="188" t="str">
        <f>IF('Regular Symbol'!W40="","",'Regular Symbol'!W40)</f>
        <v/>
      </c>
      <c r="X40" s="188" t="str">
        <f>IF('Regular Symbol'!X40="","",'Regular Symbol'!X40)</f>
        <v/>
      </c>
      <c r="Y40" s="1"/>
      <c r="Z40" s="164"/>
      <c r="AA40" s="205" t="str">
        <f t="shared" si="18"/>
        <v/>
      </c>
      <c r="AB40" s="205" t="str">
        <f t="shared" si="19"/>
        <v/>
      </c>
      <c r="AC40" s="205" t="str">
        <f t="shared" si="20"/>
        <v/>
      </c>
      <c r="AD40" s="205" t="str">
        <f t="shared" si="21"/>
        <v/>
      </c>
      <c r="AE40" s="205" t="str">
        <f t="shared" si="22"/>
        <v/>
      </c>
    </row>
    <row r="41" spans="2:31" ht="18">
      <c r="B41" s="234" t="s">
        <v>164</v>
      </c>
      <c r="C41" s="3"/>
      <c r="D41" s="251">
        <f t="shared" si="17"/>
        <v>9</v>
      </c>
      <c r="E41" s="251">
        <f t="shared" si="17"/>
        <v>9</v>
      </c>
      <c r="F41" s="251">
        <f t="shared" si="17"/>
        <v>9</v>
      </c>
      <c r="G41" s="251">
        <f t="shared" si="17"/>
        <v>9</v>
      </c>
      <c r="H41" s="251">
        <f t="shared" si="17"/>
        <v>9</v>
      </c>
      <c r="L41" s="164">
        <v>38</v>
      </c>
      <c r="M41" s="268" t="str">
        <f t="shared" si="6"/>
        <v/>
      </c>
      <c r="N41" s="268" t="str">
        <f t="shared" si="7"/>
        <v/>
      </c>
      <c r="O41" s="268" t="str">
        <f t="shared" si="8"/>
        <v/>
      </c>
      <c r="P41" s="268" t="str">
        <f t="shared" si="9"/>
        <v/>
      </c>
      <c r="Q41" s="268" t="str">
        <f t="shared" si="10"/>
        <v/>
      </c>
      <c r="R41" s="266"/>
      <c r="S41" s="82"/>
      <c r="T41" s="188" t="str">
        <f>IF('Regular Symbol'!T41="","",'Regular Symbol'!T41)</f>
        <v/>
      </c>
      <c r="U41" s="188" t="str">
        <f>IF('Regular Symbol'!U41="","",'Regular Symbol'!U41)</f>
        <v/>
      </c>
      <c r="V41" s="188" t="str">
        <f>IF('Regular Symbol'!V41="","",'Regular Symbol'!V41)</f>
        <v/>
      </c>
      <c r="W41" s="188" t="str">
        <f>IF('Regular Symbol'!W41="","",'Regular Symbol'!W41)</f>
        <v/>
      </c>
      <c r="X41" s="188" t="str">
        <f>IF('Regular Symbol'!X41="","",'Regular Symbol'!X41)</f>
        <v/>
      </c>
      <c r="Y41" s="1"/>
      <c r="Z41" s="164"/>
      <c r="AA41" s="205" t="str">
        <f t="shared" si="18"/>
        <v/>
      </c>
      <c r="AB41" s="205" t="str">
        <f t="shared" si="19"/>
        <v/>
      </c>
      <c r="AC41" s="205" t="str">
        <f t="shared" si="20"/>
        <v/>
      </c>
      <c r="AD41" s="205" t="str">
        <f t="shared" si="21"/>
        <v/>
      </c>
      <c r="AE41" s="205" t="str">
        <f t="shared" si="22"/>
        <v/>
      </c>
    </row>
    <row r="42" spans="2:31" ht="18">
      <c r="B42" s="234" t="s">
        <v>160</v>
      </c>
      <c r="C42" s="3"/>
      <c r="D42" s="251">
        <f t="shared" si="17"/>
        <v>9</v>
      </c>
      <c r="E42" s="251">
        <f t="shared" si="17"/>
        <v>9</v>
      </c>
      <c r="F42" s="251">
        <f t="shared" si="17"/>
        <v>9</v>
      </c>
      <c r="G42" s="251">
        <f t="shared" si="17"/>
        <v>9</v>
      </c>
      <c r="H42" s="251">
        <f t="shared" si="17"/>
        <v>9</v>
      </c>
      <c r="L42" s="164">
        <v>39</v>
      </c>
      <c r="M42" s="268" t="str">
        <f t="shared" si="6"/>
        <v/>
      </c>
      <c r="N42" s="268" t="str">
        <f t="shared" si="7"/>
        <v/>
      </c>
      <c r="O42" s="268" t="str">
        <f t="shared" si="8"/>
        <v/>
      </c>
      <c r="P42" s="268" t="str">
        <f t="shared" si="9"/>
        <v/>
      </c>
      <c r="Q42" s="268" t="str">
        <f t="shared" si="10"/>
        <v/>
      </c>
      <c r="R42" s="145"/>
      <c r="S42" s="164"/>
      <c r="T42" s="188" t="str">
        <f>IF('Regular Symbol'!T42="","",'Regular Symbol'!T42)</f>
        <v/>
      </c>
      <c r="U42" s="188" t="str">
        <f>IF('Regular Symbol'!U42="","",'Regular Symbol'!U42)</f>
        <v/>
      </c>
      <c r="V42" s="188" t="str">
        <f>IF('Regular Symbol'!V42="","",'Regular Symbol'!V42)</f>
        <v/>
      </c>
      <c r="W42" s="188" t="str">
        <f>IF('Regular Symbol'!W42="","",'Regular Symbol'!W42)</f>
        <v/>
      </c>
      <c r="X42" s="188" t="str">
        <f>IF('Regular Symbol'!X42="","",'Regular Symbol'!X42)</f>
        <v/>
      </c>
      <c r="Y42" s="1"/>
      <c r="Z42" s="164"/>
      <c r="AA42" s="205" t="str">
        <f t="shared" si="18"/>
        <v/>
      </c>
      <c r="AB42" s="205" t="str">
        <f t="shared" si="19"/>
        <v/>
      </c>
      <c r="AC42" s="205" t="str">
        <f t="shared" si="20"/>
        <v/>
      </c>
      <c r="AD42" s="205" t="str">
        <f t="shared" si="21"/>
        <v/>
      </c>
      <c r="AE42" s="205" t="str">
        <f t="shared" si="22"/>
        <v/>
      </c>
    </row>
    <row r="43" spans="2:31" ht="18">
      <c r="I43" s="35"/>
      <c r="L43" s="164">
        <v>40</v>
      </c>
      <c r="M43" s="268" t="str">
        <f t="shared" si="6"/>
        <v/>
      </c>
      <c r="N43" s="268" t="str">
        <f t="shared" si="7"/>
        <v/>
      </c>
      <c r="O43" s="268" t="str">
        <f t="shared" si="8"/>
        <v/>
      </c>
      <c r="P43" s="268" t="str">
        <f t="shared" si="9"/>
        <v/>
      </c>
      <c r="Q43" s="268" t="str">
        <f t="shared" si="10"/>
        <v/>
      </c>
      <c r="R43" s="145"/>
      <c r="S43" s="164"/>
      <c r="T43" s="188" t="str">
        <f>IF('Regular Symbol'!T43="","",'Regular Symbol'!T43)</f>
        <v/>
      </c>
      <c r="U43" s="188" t="str">
        <f>IF('Regular Symbol'!U43="","",'Regular Symbol'!U43)</f>
        <v/>
      </c>
      <c r="V43" s="188" t="str">
        <f>IF('Regular Symbol'!V43="","",'Regular Symbol'!V43)</f>
        <v/>
      </c>
      <c r="W43" s="188" t="str">
        <f>IF('Regular Symbol'!W43="","",'Regular Symbol'!W43)</f>
        <v/>
      </c>
      <c r="X43" s="188" t="str">
        <f>IF('Regular Symbol'!X43="","",'Regular Symbol'!X43)</f>
        <v/>
      </c>
      <c r="Y43" s="1"/>
      <c r="Z43" s="164"/>
      <c r="AA43" s="205" t="str">
        <f t="shared" si="18"/>
        <v/>
      </c>
      <c r="AB43" s="205" t="str">
        <f t="shared" si="19"/>
        <v/>
      </c>
      <c r="AC43" s="205" t="str">
        <f t="shared" si="20"/>
        <v/>
      </c>
      <c r="AD43" s="205" t="str">
        <f t="shared" si="21"/>
        <v/>
      </c>
      <c r="AE43" s="205" t="str">
        <f t="shared" si="22"/>
        <v/>
      </c>
    </row>
    <row r="44" spans="2:31" ht="18">
      <c r="I44" s="35"/>
      <c r="J44" s="35"/>
      <c r="L44" s="164">
        <v>41</v>
      </c>
      <c r="M44" s="268" t="str">
        <f t="shared" si="6"/>
        <v/>
      </c>
      <c r="N44" s="268" t="str">
        <f t="shared" si="7"/>
        <v/>
      </c>
      <c r="O44" s="268" t="str">
        <f t="shared" si="8"/>
        <v/>
      </c>
      <c r="P44" s="268" t="str">
        <f t="shared" si="9"/>
        <v/>
      </c>
      <c r="Q44" s="268" t="str">
        <f t="shared" si="10"/>
        <v/>
      </c>
      <c r="R44" s="145"/>
      <c r="S44" s="164"/>
      <c r="T44" s="188" t="str">
        <f>IF('Regular Symbol'!T44="","",'Regular Symbol'!T44)</f>
        <v/>
      </c>
      <c r="U44" s="188" t="str">
        <f>IF('Regular Symbol'!U44="","",'Regular Symbol'!U44)</f>
        <v/>
      </c>
      <c r="V44" s="188" t="str">
        <f>IF('Regular Symbol'!V44="","",'Regular Symbol'!V44)</f>
        <v/>
      </c>
      <c r="W44" s="188" t="str">
        <f>IF('Regular Symbol'!W44="","",'Regular Symbol'!W44)</f>
        <v/>
      </c>
      <c r="X44" s="188" t="str">
        <f>IF('Regular Symbol'!X44="","",'Regular Symbol'!X44)</f>
        <v/>
      </c>
      <c r="Y44" s="1"/>
      <c r="Z44" s="164"/>
      <c r="AA44" s="205" t="str">
        <f t="shared" si="18"/>
        <v/>
      </c>
      <c r="AB44" s="205" t="str">
        <f t="shared" si="19"/>
        <v/>
      </c>
      <c r="AC44" s="205" t="str">
        <f t="shared" si="20"/>
        <v/>
      </c>
      <c r="AD44" s="205" t="str">
        <f t="shared" si="21"/>
        <v/>
      </c>
      <c r="AE44" s="205" t="str">
        <f t="shared" si="22"/>
        <v/>
      </c>
    </row>
    <row r="45" spans="2:31" ht="18">
      <c r="I45" s="35"/>
      <c r="J45" s="35"/>
      <c r="L45" s="164">
        <v>42</v>
      </c>
      <c r="M45" s="268" t="str">
        <f t="shared" si="6"/>
        <v/>
      </c>
      <c r="N45" s="268" t="str">
        <f t="shared" si="7"/>
        <v/>
      </c>
      <c r="O45" s="268" t="str">
        <f t="shared" si="8"/>
        <v/>
      </c>
      <c r="P45" s="268" t="str">
        <f t="shared" si="9"/>
        <v/>
      </c>
      <c r="Q45" s="268" t="str">
        <f t="shared" si="10"/>
        <v/>
      </c>
      <c r="R45" s="145"/>
      <c r="S45" s="164"/>
      <c r="T45" s="188" t="str">
        <f>IF('Regular Symbol'!T45="","",'Regular Symbol'!T45)</f>
        <v/>
      </c>
      <c r="U45" s="188" t="str">
        <f>IF('Regular Symbol'!U45="","",'Regular Symbol'!U45)</f>
        <v/>
      </c>
      <c r="V45" s="188" t="str">
        <f>IF('Regular Symbol'!V45="","",'Regular Symbol'!V45)</f>
        <v/>
      </c>
      <c r="W45" s="188" t="str">
        <f>IF('Regular Symbol'!W45="","",'Regular Symbol'!W45)</f>
        <v/>
      </c>
      <c r="X45" s="188" t="str">
        <f>IF('Regular Symbol'!X45="","",'Regular Symbol'!X45)</f>
        <v/>
      </c>
      <c r="Y45" s="1"/>
      <c r="Z45" s="164"/>
      <c r="AA45" s="205" t="str">
        <f t="shared" si="18"/>
        <v/>
      </c>
      <c r="AB45" s="205" t="str">
        <f t="shared" si="19"/>
        <v/>
      </c>
      <c r="AC45" s="205" t="str">
        <f t="shared" si="20"/>
        <v/>
      </c>
      <c r="AD45" s="205" t="str">
        <f t="shared" si="21"/>
        <v/>
      </c>
      <c r="AE45" s="205" t="str">
        <f t="shared" si="22"/>
        <v/>
      </c>
    </row>
    <row r="46" spans="2:31" ht="18">
      <c r="I46" s="35"/>
      <c r="J46" s="35"/>
      <c r="L46" s="164">
        <v>43</v>
      </c>
      <c r="M46" s="268" t="str">
        <f t="shared" si="6"/>
        <v/>
      </c>
      <c r="N46" s="268" t="str">
        <f t="shared" si="7"/>
        <v/>
      </c>
      <c r="O46" s="268" t="str">
        <f t="shared" si="8"/>
        <v/>
      </c>
      <c r="P46" s="268" t="str">
        <f t="shared" si="9"/>
        <v/>
      </c>
      <c r="Q46" s="268" t="str">
        <f t="shared" si="10"/>
        <v/>
      </c>
      <c r="R46" s="35"/>
      <c r="S46" s="164"/>
      <c r="T46" s="188" t="str">
        <f>IF('Regular Symbol'!T46="","",'Regular Symbol'!T46)</f>
        <v/>
      </c>
      <c r="U46" s="188" t="str">
        <f>IF('Regular Symbol'!U46="","",'Regular Symbol'!U46)</f>
        <v/>
      </c>
      <c r="V46" s="188" t="str">
        <f>IF('Regular Symbol'!V46="","",'Regular Symbol'!V46)</f>
        <v/>
      </c>
      <c r="W46" s="188" t="str">
        <f>IF('Regular Symbol'!W46="","",'Regular Symbol'!W46)</f>
        <v/>
      </c>
      <c r="X46" s="188" t="str">
        <f>IF('Regular Symbol'!X46="","",'Regular Symbol'!X46)</f>
        <v/>
      </c>
      <c r="Y46" s="1"/>
      <c r="Z46" s="164"/>
      <c r="AA46" s="205" t="str">
        <f t="shared" si="18"/>
        <v/>
      </c>
      <c r="AB46" s="205" t="str">
        <f t="shared" si="19"/>
        <v/>
      </c>
      <c r="AC46" s="205" t="str">
        <f t="shared" si="20"/>
        <v/>
      </c>
      <c r="AD46" s="205" t="str">
        <f t="shared" si="21"/>
        <v/>
      </c>
      <c r="AE46" s="205" t="str">
        <f t="shared" si="22"/>
        <v/>
      </c>
    </row>
    <row r="47" spans="2:31" ht="18">
      <c r="I47" s="35"/>
      <c r="J47" s="35"/>
      <c r="L47" s="164">
        <v>44</v>
      </c>
      <c r="M47" s="268" t="str">
        <f t="shared" si="6"/>
        <v/>
      </c>
      <c r="N47" s="268" t="str">
        <f t="shared" si="7"/>
        <v/>
      </c>
      <c r="O47" s="268" t="str">
        <f t="shared" si="8"/>
        <v/>
      </c>
      <c r="P47" s="268" t="str">
        <f t="shared" si="9"/>
        <v/>
      </c>
      <c r="Q47" s="268" t="str">
        <f t="shared" si="10"/>
        <v/>
      </c>
      <c r="R47" s="35"/>
      <c r="S47" s="164"/>
      <c r="T47" s="188" t="str">
        <f>IF('Regular Symbol'!T47="","",'Regular Symbol'!T47)</f>
        <v/>
      </c>
      <c r="U47" s="188" t="str">
        <f>IF('Regular Symbol'!U47="","",'Regular Symbol'!U47)</f>
        <v/>
      </c>
      <c r="V47" s="188" t="str">
        <f>IF('Regular Symbol'!V47="","",'Regular Symbol'!V47)</f>
        <v/>
      </c>
      <c r="W47" s="188" t="str">
        <f>IF('Regular Symbol'!W47="","",'Regular Symbol'!W47)</f>
        <v/>
      </c>
      <c r="X47" s="188" t="str">
        <f>IF('Regular Symbol'!X47="","",'Regular Symbol'!X47)</f>
        <v/>
      </c>
      <c r="Y47" s="1"/>
      <c r="Z47" s="164"/>
      <c r="AA47" s="205" t="str">
        <f t="shared" si="18"/>
        <v/>
      </c>
      <c r="AB47" s="205" t="str">
        <f t="shared" si="19"/>
        <v/>
      </c>
      <c r="AC47" s="205" t="str">
        <f t="shared" si="20"/>
        <v/>
      </c>
      <c r="AD47" s="205" t="str">
        <f t="shared" si="21"/>
        <v/>
      </c>
      <c r="AE47" s="205" t="str">
        <f t="shared" si="22"/>
        <v/>
      </c>
    </row>
    <row r="48" spans="2:31" ht="18">
      <c r="I48" s="35"/>
      <c r="J48" s="35"/>
      <c r="L48" s="164">
        <v>45</v>
      </c>
      <c r="M48" s="268" t="str">
        <f t="shared" si="6"/>
        <v/>
      </c>
      <c r="N48" s="268" t="str">
        <f t="shared" si="7"/>
        <v/>
      </c>
      <c r="O48" s="268" t="str">
        <f t="shared" si="8"/>
        <v/>
      </c>
      <c r="P48" s="268" t="str">
        <f t="shared" si="9"/>
        <v/>
      </c>
      <c r="Q48" s="268" t="str">
        <f t="shared" si="10"/>
        <v/>
      </c>
      <c r="R48" s="35"/>
      <c r="S48" s="164"/>
      <c r="T48" s="188" t="str">
        <f>IF('Regular Symbol'!T48="","",'Regular Symbol'!T48)</f>
        <v/>
      </c>
      <c r="U48" s="188" t="str">
        <f>IF('Regular Symbol'!U48="","",'Regular Symbol'!U48)</f>
        <v/>
      </c>
      <c r="V48" s="188" t="str">
        <f>IF('Regular Symbol'!V48="","",'Regular Symbol'!V48)</f>
        <v/>
      </c>
      <c r="W48" s="188" t="str">
        <f>IF('Regular Symbol'!W48="","",'Regular Symbol'!W48)</f>
        <v/>
      </c>
      <c r="X48" s="188" t="str">
        <f>IF('Regular Symbol'!X48="","",'Regular Symbol'!X48)</f>
        <v/>
      </c>
      <c r="Y48" s="1"/>
      <c r="Z48" s="164"/>
      <c r="AA48" s="205" t="str">
        <f t="shared" si="18"/>
        <v/>
      </c>
      <c r="AB48" s="205" t="str">
        <f t="shared" si="19"/>
        <v/>
      </c>
      <c r="AC48" s="205" t="str">
        <f t="shared" si="20"/>
        <v/>
      </c>
      <c r="AD48" s="205" t="str">
        <f t="shared" si="21"/>
        <v/>
      </c>
      <c r="AE48" s="205" t="str">
        <f t="shared" si="22"/>
        <v/>
      </c>
    </row>
    <row r="49" spans="9:33" ht="18">
      <c r="I49" s="35"/>
      <c r="J49" s="35"/>
      <c r="L49" s="164">
        <v>46</v>
      </c>
      <c r="M49" s="268" t="str">
        <f t="shared" si="6"/>
        <v/>
      </c>
      <c r="N49" s="268" t="str">
        <f t="shared" si="7"/>
        <v/>
      </c>
      <c r="O49" s="268" t="str">
        <f t="shared" si="8"/>
        <v/>
      </c>
      <c r="P49" s="268" t="str">
        <f t="shared" si="9"/>
        <v/>
      </c>
      <c r="Q49" s="268" t="str">
        <f t="shared" si="10"/>
        <v/>
      </c>
      <c r="S49" s="164"/>
      <c r="T49" s="188" t="str">
        <f>IF('Regular Symbol'!T49="","",'Regular Symbol'!T49)</f>
        <v/>
      </c>
      <c r="U49" s="188" t="str">
        <f>IF('Regular Symbol'!U49="","",'Regular Symbol'!U49)</f>
        <v/>
      </c>
      <c r="V49" s="188" t="str">
        <f>IF('Regular Symbol'!V49="","",'Regular Symbol'!V49)</f>
        <v/>
      </c>
      <c r="W49" s="188" t="str">
        <f>IF('Regular Symbol'!W49="","",'Regular Symbol'!W49)</f>
        <v/>
      </c>
      <c r="X49" s="188" t="str">
        <f>IF('Regular Symbol'!X49="","",'Regular Symbol'!X49)</f>
        <v/>
      </c>
      <c r="Z49" s="164"/>
      <c r="AA49" s="205" t="str">
        <f t="shared" si="18"/>
        <v/>
      </c>
      <c r="AB49" s="205" t="str">
        <f t="shared" si="19"/>
        <v/>
      </c>
      <c r="AC49" s="205" t="str">
        <f t="shared" si="20"/>
        <v/>
      </c>
      <c r="AD49" s="205" t="str">
        <f t="shared" si="21"/>
        <v/>
      </c>
      <c r="AE49" s="205" t="str">
        <f t="shared" si="22"/>
        <v/>
      </c>
    </row>
    <row r="50" spans="9:33" ht="18">
      <c r="I50" s="35"/>
      <c r="J50" s="35"/>
      <c r="L50" s="164">
        <v>47</v>
      </c>
      <c r="M50" s="268" t="str">
        <f t="shared" si="6"/>
        <v/>
      </c>
      <c r="N50" s="268" t="str">
        <f t="shared" si="7"/>
        <v/>
      </c>
      <c r="O50" s="268" t="str">
        <f t="shared" si="8"/>
        <v/>
      </c>
      <c r="P50" s="268" t="str">
        <f t="shared" si="9"/>
        <v/>
      </c>
      <c r="Q50" s="268" t="str">
        <f t="shared" si="10"/>
        <v/>
      </c>
      <c r="S50" s="164"/>
      <c r="T50" s="188" t="str">
        <f>IF('Regular Symbol'!T50="","",'Regular Symbol'!T50)</f>
        <v/>
      </c>
      <c r="U50" s="188" t="str">
        <f>IF('Regular Symbol'!U50="","",'Regular Symbol'!U50)</f>
        <v/>
      </c>
      <c r="V50" s="188" t="str">
        <f>IF('Regular Symbol'!V50="","",'Regular Symbol'!V50)</f>
        <v/>
      </c>
      <c r="W50" s="188" t="str">
        <f>IF('Regular Symbol'!W50="","",'Regular Symbol'!W50)</f>
        <v/>
      </c>
      <c r="X50" s="188" t="str">
        <f>IF('Regular Symbol'!X50="","",'Regular Symbol'!X50)</f>
        <v/>
      </c>
      <c r="Z50" s="164"/>
      <c r="AA50" s="205" t="str">
        <f t="shared" si="18"/>
        <v/>
      </c>
      <c r="AB50" s="205" t="str">
        <f t="shared" si="19"/>
        <v/>
      </c>
      <c r="AC50" s="205" t="str">
        <f t="shared" si="20"/>
        <v/>
      </c>
      <c r="AD50" s="205" t="str">
        <f t="shared" si="21"/>
        <v/>
      </c>
      <c r="AE50" s="205" t="str">
        <f t="shared" si="22"/>
        <v/>
      </c>
    </row>
    <row r="51" spans="9:33" ht="18">
      <c r="I51" s="35"/>
      <c r="J51" s="35"/>
      <c r="L51" s="164">
        <v>48</v>
      </c>
      <c r="M51" s="268" t="str">
        <f t="shared" si="6"/>
        <v/>
      </c>
      <c r="N51" s="268" t="str">
        <f t="shared" si="7"/>
        <v/>
      </c>
      <c r="O51" s="268" t="str">
        <f t="shared" si="8"/>
        <v/>
      </c>
      <c r="P51" s="268" t="str">
        <f t="shared" si="9"/>
        <v/>
      </c>
      <c r="Q51" s="268" t="str">
        <f t="shared" si="10"/>
        <v/>
      </c>
      <c r="S51" s="164"/>
      <c r="T51" s="188" t="str">
        <f>IF('Regular Symbol'!T51="","",'Regular Symbol'!T51)</f>
        <v/>
      </c>
      <c r="U51" s="188" t="str">
        <f>IF('Regular Symbol'!U51="","",'Regular Symbol'!U51)</f>
        <v/>
      </c>
      <c r="V51" s="188" t="str">
        <f>IF('Regular Symbol'!V51="","",'Regular Symbol'!V51)</f>
        <v/>
      </c>
      <c r="W51" s="188" t="str">
        <f>IF('Regular Symbol'!W51="","",'Regular Symbol'!W51)</f>
        <v/>
      </c>
      <c r="X51" s="188" t="str">
        <f>IF('Regular Symbol'!X51="","",'Regular Symbol'!X51)</f>
        <v/>
      </c>
      <c r="Z51" s="164"/>
      <c r="AA51" s="205" t="str">
        <f t="shared" si="18"/>
        <v/>
      </c>
      <c r="AB51" s="205" t="str">
        <f t="shared" si="19"/>
        <v/>
      </c>
      <c r="AC51" s="205" t="str">
        <f t="shared" si="20"/>
        <v/>
      </c>
      <c r="AD51" s="205" t="str">
        <f t="shared" si="21"/>
        <v/>
      </c>
      <c r="AE51" s="205" t="str">
        <f t="shared" si="22"/>
        <v/>
      </c>
    </row>
    <row r="52" spans="9:33" ht="18">
      <c r="I52" s="35"/>
      <c r="J52" s="35"/>
      <c r="L52" s="164">
        <v>49</v>
      </c>
      <c r="M52" s="268" t="str">
        <f t="shared" si="6"/>
        <v/>
      </c>
      <c r="N52" s="268" t="str">
        <f t="shared" si="7"/>
        <v/>
      </c>
      <c r="O52" s="268" t="str">
        <f t="shared" si="8"/>
        <v/>
      </c>
      <c r="P52" s="268" t="str">
        <f t="shared" si="9"/>
        <v/>
      </c>
      <c r="Q52" s="268" t="str">
        <f t="shared" si="10"/>
        <v/>
      </c>
      <c r="S52" s="164"/>
      <c r="T52" s="188" t="str">
        <f>IF('Regular Symbol'!T52="","",'Regular Symbol'!T52)</f>
        <v/>
      </c>
      <c r="U52" s="188" t="str">
        <f>IF('Regular Symbol'!U52="","",'Regular Symbol'!U52)</f>
        <v/>
      </c>
      <c r="V52" s="188" t="str">
        <f>IF('Regular Symbol'!V52="","",'Regular Symbol'!V52)</f>
        <v/>
      </c>
      <c r="W52" s="188" t="str">
        <f>IF('Regular Symbol'!W52="","",'Regular Symbol'!W52)</f>
        <v/>
      </c>
      <c r="X52" s="188" t="str">
        <f>IF('Regular Symbol'!X52="","",'Regular Symbol'!X52)</f>
        <v/>
      </c>
      <c r="Z52" s="164"/>
      <c r="AA52" s="205" t="str">
        <f t="shared" si="18"/>
        <v/>
      </c>
      <c r="AB52" s="205" t="str">
        <f t="shared" si="19"/>
        <v/>
      </c>
      <c r="AC52" s="205" t="str">
        <f t="shared" si="20"/>
        <v/>
      </c>
      <c r="AD52" s="205" t="str">
        <f t="shared" si="21"/>
        <v/>
      </c>
      <c r="AE52" s="205" t="str">
        <f t="shared" si="22"/>
        <v/>
      </c>
    </row>
    <row r="53" spans="9:33" ht="18">
      <c r="J53" s="35"/>
      <c r="L53" s="164">
        <v>50</v>
      </c>
      <c r="M53" s="268" t="str">
        <f t="shared" si="6"/>
        <v/>
      </c>
      <c r="N53" s="268" t="str">
        <f t="shared" si="7"/>
        <v/>
      </c>
      <c r="O53" s="268" t="str">
        <f t="shared" si="8"/>
        <v/>
      </c>
      <c r="P53" s="268" t="str">
        <f t="shared" si="9"/>
        <v/>
      </c>
      <c r="Q53" s="268" t="str">
        <f t="shared" si="10"/>
        <v/>
      </c>
      <c r="S53" s="164"/>
      <c r="T53" s="188" t="str">
        <f>IF('Regular Symbol'!T53="","",'Regular Symbol'!T53)</f>
        <v/>
      </c>
      <c r="U53" s="188" t="str">
        <f>IF('Regular Symbol'!U53="","",'Regular Symbol'!U53)</f>
        <v/>
      </c>
      <c r="V53" s="188" t="str">
        <f>IF('Regular Symbol'!V53="","",'Regular Symbol'!V53)</f>
        <v/>
      </c>
      <c r="W53" s="188" t="str">
        <f>IF('Regular Symbol'!W53="","",'Regular Symbol'!W53)</f>
        <v/>
      </c>
      <c r="X53" s="188" t="str">
        <f>IF('Regular Symbol'!X53="","",'Regular Symbol'!X53)</f>
        <v/>
      </c>
      <c r="Z53" s="164"/>
      <c r="AA53" s="205" t="str">
        <f t="shared" si="18"/>
        <v/>
      </c>
      <c r="AB53" s="205" t="str">
        <f t="shared" si="19"/>
        <v/>
      </c>
      <c r="AC53" s="205" t="str">
        <f t="shared" si="20"/>
        <v/>
      </c>
      <c r="AD53" s="205" t="str">
        <f t="shared" si="21"/>
        <v/>
      </c>
      <c r="AE53" s="205" t="str">
        <f t="shared" si="22"/>
        <v/>
      </c>
    </row>
    <row r="54" spans="9:33" ht="18">
      <c r="L54" s="164">
        <v>51</v>
      </c>
      <c r="M54" s="268" t="str">
        <f t="shared" si="6"/>
        <v/>
      </c>
      <c r="N54" s="268" t="str">
        <f t="shared" si="7"/>
        <v/>
      </c>
      <c r="O54" s="268" t="str">
        <f t="shared" si="8"/>
        <v/>
      </c>
      <c r="P54" s="268" t="str">
        <f t="shared" si="9"/>
        <v/>
      </c>
      <c r="Q54" s="268" t="str">
        <f t="shared" si="10"/>
        <v/>
      </c>
      <c r="S54" s="164"/>
      <c r="T54" s="188" t="str">
        <f>IF('Regular Symbol'!T54="","",'Regular Symbol'!T54)</f>
        <v/>
      </c>
      <c r="U54" s="188" t="str">
        <f>IF('Regular Symbol'!U54="","",'Regular Symbol'!U54)</f>
        <v/>
      </c>
      <c r="V54" s="188" t="str">
        <f>IF('Regular Symbol'!V54="","",'Regular Symbol'!V54)</f>
        <v/>
      </c>
      <c r="W54" s="188" t="str">
        <f>IF('Regular Symbol'!W54="","",'Regular Symbol'!W54)</f>
        <v/>
      </c>
      <c r="X54" s="188" t="str">
        <f>IF('Regular Symbol'!X54="","",'Regular Symbol'!X54)</f>
        <v/>
      </c>
      <c r="Z54" s="164"/>
      <c r="AA54" s="205" t="str">
        <f t="shared" si="18"/>
        <v/>
      </c>
      <c r="AB54" s="205" t="str">
        <f t="shared" si="19"/>
        <v/>
      </c>
      <c r="AC54" s="205" t="str">
        <f t="shared" si="20"/>
        <v/>
      </c>
      <c r="AD54" s="205" t="str">
        <f t="shared" si="21"/>
        <v/>
      </c>
      <c r="AE54" s="205" t="str">
        <f t="shared" si="22"/>
        <v/>
      </c>
      <c r="AF54" s="87"/>
      <c r="AG54" s="87"/>
    </row>
    <row r="55" spans="9:33" ht="18">
      <c r="L55" s="164">
        <v>52</v>
      </c>
      <c r="M55" s="268" t="str">
        <f t="shared" si="6"/>
        <v/>
      </c>
      <c r="N55" s="268" t="str">
        <f t="shared" si="7"/>
        <v/>
      </c>
      <c r="O55" s="268" t="str">
        <f t="shared" si="8"/>
        <v/>
      </c>
      <c r="P55" s="268" t="str">
        <f t="shared" si="9"/>
        <v/>
      </c>
      <c r="Q55" s="268" t="str">
        <f t="shared" si="10"/>
        <v/>
      </c>
      <c r="S55" s="164"/>
      <c r="T55" s="188" t="str">
        <f>IF('Regular Symbol'!T55="","",'Regular Symbol'!T55)</f>
        <v/>
      </c>
      <c r="U55" s="188" t="str">
        <f>IF('Regular Symbol'!U55="","",'Regular Symbol'!U55)</f>
        <v/>
      </c>
      <c r="V55" s="188" t="str">
        <f>IF('Regular Symbol'!V55="","",'Regular Symbol'!V55)</f>
        <v/>
      </c>
      <c r="W55" s="188" t="str">
        <f>IF('Regular Symbol'!W55="","",'Regular Symbol'!W55)</f>
        <v/>
      </c>
      <c r="X55" s="188" t="str">
        <f>IF('Regular Symbol'!X55="","",'Regular Symbol'!X55)</f>
        <v/>
      </c>
      <c r="Z55" s="164"/>
      <c r="AA55" s="205" t="str">
        <f t="shared" si="18"/>
        <v/>
      </c>
      <c r="AB55" s="205" t="str">
        <f t="shared" si="19"/>
        <v/>
      </c>
      <c r="AC55" s="205" t="str">
        <f t="shared" si="20"/>
        <v/>
      </c>
      <c r="AD55" s="205" t="str">
        <f t="shared" si="21"/>
        <v/>
      </c>
      <c r="AE55" s="205" t="str">
        <f t="shared" si="22"/>
        <v/>
      </c>
      <c r="AF55" s="164"/>
      <c r="AG55" s="164"/>
    </row>
    <row r="56" spans="9:33" ht="18">
      <c r="L56" s="164">
        <v>53</v>
      </c>
      <c r="M56" s="268" t="str">
        <f t="shared" si="6"/>
        <v/>
      </c>
      <c r="N56" s="268" t="str">
        <f t="shared" si="7"/>
        <v/>
      </c>
      <c r="O56" s="268" t="str">
        <f t="shared" si="8"/>
        <v/>
      </c>
      <c r="P56" s="268" t="str">
        <f t="shared" si="9"/>
        <v/>
      </c>
      <c r="Q56" s="268" t="str">
        <f t="shared" si="10"/>
        <v/>
      </c>
      <c r="S56" s="164"/>
      <c r="T56" s="188" t="str">
        <f>IF('Regular Symbol'!T56="","",'Regular Symbol'!T56)</f>
        <v/>
      </c>
      <c r="U56" s="188" t="str">
        <f>IF('Regular Symbol'!U56="","",'Regular Symbol'!U56)</f>
        <v/>
      </c>
      <c r="V56" s="188" t="str">
        <f>IF('Regular Symbol'!V56="","",'Regular Symbol'!V56)</f>
        <v/>
      </c>
      <c r="W56" s="188" t="str">
        <f>IF('Regular Symbol'!W56="","",'Regular Symbol'!W56)</f>
        <v/>
      </c>
      <c r="X56" s="188" t="str">
        <f>IF('Regular Symbol'!X56="","",'Regular Symbol'!X56)</f>
        <v/>
      </c>
      <c r="Z56" s="164"/>
      <c r="AA56" s="205" t="str">
        <f t="shared" si="18"/>
        <v/>
      </c>
      <c r="AB56" s="205" t="str">
        <f t="shared" si="19"/>
        <v/>
      </c>
      <c r="AC56" s="205" t="str">
        <f t="shared" si="20"/>
        <v/>
      </c>
      <c r="AD56" s="205" t="str">
        <f t="shared" si="21"/>
        <v/>
      </c>
      <c r="AE56" s="205" t="str">
        <f t="shared" si="22"/>
        <v/>
      </c>
      <c r="AF56" s="164"/>
      <c r="AG56" s="164"/>
    </row>
    <row r="57" spans="9:33" ht="18">
      <c r="L57" s="164">
        <v>54</v>
      </c>
      <c r="M57" s="268" t="str">
        <f t="shared" si="6"/>
        <v/>
      </c>
      <c r="N57" s="268" t="str">
        <f t="shared" si="7"/>
        <v/>
      </c>
      <c r="O57" s="268" t="str">
        <f t="shared" si="8"/>
        <v/>
      </c>
      <c r="P57" s="268" t="str">
        <f t="shared" si="9"/>
        <v/>
      </c>
      <c r="Q57" s="268" t="str">
        <f t="shared" si="10"/>
        <v/>
      </c>
      <c r="S57" s="164"/>
      <c r="T57" s="188" t="str">
        <f>IF('Regular Symbol'!T57="","",'Regular Symbol'!T57)</f>
        <v/>
      </c>
      <c r="U57" s="188" t="str">
        <f>IF('Regular Symbol'!U57="","",'Regular Symbol'!U57)</f>
        <v/>
      </c>
      <c r="V57" s="188" t="str">
        <f>IF('Regular Symbol'!V57="","",'Regular Symbol'!V57)</f>
        <v/>
      </c>
      <c r="W57" s="188" t="str">
        <f>IF('Regular Symbol'!W57="","",'Regular Symbol'!W57)</f>
        <v/>
      </c>
      <c r="X57" s="188" t="str">
        <f>IF('Regular Symbol'!X57="","",'Regular Symbol'!X57)</f>
        <v/>
      </c>
      <c r="Z57" s="164"/>
      <c r="AA57" s="205" t="str">
        <f t="shared" si="18"/>
        <v/>
      </c>
      <c r="AB57" s="205" t="str">
        <f t="shared" si="19"/>
        <v/>
      </c>
      <c r="AC57" s="205" t="str">
        <f t="shared" si="20"/>
        <v/>
      </c>
      <c r="AD57" s="205" t="str">
        <f t="shared" si="21"/>
        <v/>
      </c>
      <c r="AE57" s="205" t="str">
        <f t="shared" si="22"/>
        <v/>
      </c>
      <c r="AF57" s="164"/>
      <c r="AG57" s="164"/>
    </row>
    <row r="58" spans="9:33" ht="18">
      <c r="L58" s="164">
        <v>55</v>
      </c>
      <c r="M58" s="268" t="str">
        <f t="shared" si="6"/>
        <v/>
      </c>
      <c r="N58" s="268" t="str">
        <f t="shared" si="7"/>
        <v/>
      </c>
      <c r="O58" s="268" t="str">
        <f t="shared" si="8"/>
        <v/>
      </c>
      <c r="P58" s="268" t="str">
        <f t="shared" si="9"/>
        <v/>
      </c>
      <c r="Q58" s="268" t="str">
        <f t="shared" si="10"/>
        <v/>
      </c>
      <c r="S58" s="164"/>
      <c r="T58" s="188" t="str">
        <f>IF('Regular Symbol'!T58="","",'Regular Symbol'!T58)</f>
        <v/>
      </c>
      <c r="U58" s="188" t="str">
        <f>IF('Regular Symbol'!U58="","",'Regular Symbol'!U58)</f>
        <v/>
      </c>
      <c r="V58" s="188" t="str">
        <f>IF('Regular Symbol'!V58="","",'Regular Symbol'!V58)</f>
        <v/>
      </c>
      <c r="W58" s="188" t="str">
        <f>IF('Regular Symbol'!W58="","",'Regular Symbol'!W58)</f>
        <v/>
      </c>
      <c r="X58" s="188" t="str">
        <f>IF('Regular Symbol'!X58="","",'Regular Symbol'!X58)</f>
        <v/>
      </c>
      <c r="Z58" s="164"/>
      <c r="AA58" s="205" t="str">
        <f t="shared" si="18"/>
        <v/>
      </c>
      <c r="AB58" s="205" t="str">
        <f t="shared" si="19"/>
        <v/>
      </c>
      <c r="AC58" s="205" t="str">
        <f t="shared" si="20"/>
        <v/>
      </c>
      <c r="AD58" s="205" t="str">
        <f t="shared" si="21"/>
        <v/>
      </c>
      <c r="AE58" s="205" t="str">
        <f t="shared" si="22"/>
        <v/>
      </c>
      <c r="AF58" s="164"/>
      <c r="AG58" s="164"/>
    </row>
    <row r="59" spans="9:33" ht="18">
      <c r="L59" s="164">
        <v>56</v>
      </c>
      <c r="M59" s="268" t="str">
        <f t="shared" si="6"/>
        <v/>
      </c>
      <c r="N59" s="268" t="str">
        <f t="shared" si="7"/>
        <v/>
      </c>
      <c r="O59" s="268" t="str">
        <f t="shared" si="8"/>
        <v/>
      </c>
      <c r="P59" s="268" t="str">
        <f t="shared" si="9"/>
        <v/>
      </c>
      <c r="Q59" s="268" t="str">
        <f t="shared" si="10"/>
        <v/>
      </c>
      <c r="S59" s="164"/>
      <c r="T59" s="188" t="str">
        <f>IF('Regular Symbol'!T59="","",'Regular Symbol'!T59)</f>
        <v/>
      </c>
      <c r="U59" s="188" t="str">
        <f>IF('Regular Symbol'!U59="","",'Regular Symbol'!U59)</f>
        <v/>
      </c>
      <c r="V59" s="188" t="str">
        <f>IF('Regular Symbol'!V59="","",'Regular Symbol'!V59)</f>
        <v/>
      </c>
      <c r="W59" s="188" t="str">
        <f>IF('Regular Symbol'!W59="","",'Regular Symbol'!W59)</f>
        <v/>
      </c>
      <c r="X59" s="188" t="str">
        <f>IF('Regular Symbol'!X59="","",'Regular Symbol'!X59)</f>
        <v/>
      </c>
      <c r="Z59" s="164"/>
      <c r="AA59" s="205" t="str">
        <f t="shared" si="18"/>
        <v/>
      </c>
      <c r="AB59" s="205" t="str">
        <f t="shared" si="19"/>
        <v/>
      </c>
      <c r="AC59" s="205" t="str">
        <f t="shared" si="20"/>
        <v/>
      </c>
      <c r="AD59" s="205" t="str">
        <f t="shared" si="21"/>
        <v/>
      </c>
      <c r="AE59" s="205" t="str">
        <f t="shared" si="22"/>
        <v/>
      </c>
      <c r="AF59" s="164"/>
      <c r="AG59" s="164"/>
    </row>
    <row r="60" spans="9:33" ht="18">
      <c r="L60" s="164">
        <v>57</v>
      </c>
      <c r="M60" s="268" t="str">
        <f t="shared" si="6"/>
        <v/>
      </c>
      <c r="N60" s="268" t="str">
        <f t="shared" si="7"/>
        <v/>
      </c>
      <c r="O60" s="268" t="str">
        <f t="shared" si="8"/>
        <v/>
      </c>
      <c r="P60" s="268" t="str">
        <f t="shared" si="9"/>
        <v/>
      </c>
      <c r="Q60" s="268" t="str">
        <f t="shared" si="10"/>
        <v/>
      </c>
      <c r="S60" s="164"/>
      <c r="T60" s="188" t="str">
        <f>IF('Regular Symbol'!T60="","",'Regular Symbol'!T60)</f>
        <v/>
      </c>
      <c r="U60" s="188" t="str">
        <f>IF('Regular Symbol'!U60="","",'Regular Symbol'!U60)</f>
        <v/>
      </c>
      <c r="V60" s="188" t="str">
        <f>IF('Regular Symbol'!V60="","",'Regular Symbol'!V60)</f>
        <v/>
      </c>
      <c r="W60" s="188" t="str">
        <f>IF('Regular Symbol'!W60="","",'Regular Symbol'!W60)</f>
        <v/>
      </c>
      <c r="X60" s="188" t="str">
        <f>IF('Regular Symbol'!X60="","",'Regular Symbol'!X60)</f>
        <v/>
      </c>
      <c r="Z60" s="164"/>
      <c r="AA60" s="205" t="str">
        <f t="shared" si="18"/>
        <v/>
      </c>
      <c r="AB60" s="205" t="str">
        <f t="shared" si="19"/>
        <v/>
      </c>
      <c r="AC60" s="205" t="str">
        <f t="shared" si="20"/>
        <v/>
      </c>
      <c r="AD60" s="205" t="str">
        <f t="shared" si="21"/>
        <v/>
      </c>
      <c r="AE60" s="205" t="str">
        <f t="shared" si="22"/>
        <v/>
      </c>
      <c r="AF60" s="164"/>
      <c r="AG60" s="164"/>
    </row>
    <row r="61" spans="9:33" ht="18">
      <c r="L61" s="164">
        <v>58</v>
      </c>
      <c r="M61" s="268" t="str">
        <f t="shared" si="6"/>
        <v/>
      </c>
      <c r="N61" s="268" t="str">
        <f t="shared" si="7"/>
        <v/>
      </c>
      <c r="O61" s="268" t="str">
        <f t="shared" si="8"/>
        <v/>
      </c>
      <c r="P61" s="268" t="str">
        <f t="shared" si="9"/>
        <v/>
      </c>
      <c r="Q61" s="268" t="str">
        <f t="shared" si="10"/>
        <v/>
      </c>
      <c r="S61" s="164"/>
      <c r="T61" s="188" t="str">
        <f>IF('Regular Symbol'!T61="","",'Regular Symbol'!T61)</f>
        <v/>
      </c>
      <c r="U61" s="188" t="str">
        <f>IF('Regular Symbol'!U61="","",'Regular Symbol'!U61)</f>
        <v/>
      </c>
      <c r="V61" s="188" t="str">
        <f>IF('Regular Symbol'!V61="","",'Regular Symbol'!V61)</f>
        <v/>
      </c>
      <c r="W61" s="188" t="str">
        <f>IF('Regular Symbol'!W61="","",'Regular Symbol'!W61)</f>
        <v/>
      </c>
      <c r="X61" s="188" t="str">
        <f>IF('Regular Symbol'!X61="","",'Regular Symbol'!X61)</f>
        <v/>
      </c>
      <c r="Z61" s="164"/>
      <c r="AA61" s="205" t="str">
        <f t="shared" si="18"/>
        <v/>
      </c>
      <c r="AB61" s="205" t="str">
        <f t="shared" si="19"/>
        <v/>
      </c>
      <c r="AC61" s="205" t="str">
        <f t="shared" si="20"/>
        <v/>
      </c>
      <c r="AD61" s="205" t="str">
        <f t="shared" si="21"/>
        <v/>
      </c>
      <c r="AE61" s="205" t="str">
        <f t="shared" si="22"/>
        <v/>
      </c>
      <c r="AF61" s="164"/>
      <c r="AG61" s="164"/>
    </row>
    <row r="62" spans="9:33" ht="18">
      <c r="L62" s="164">
        <v>59</v>
      </c>
      <c r="M62" s="268" t="str">
        <f t="shared" si="6"/>
        <v/>
      </c>
      <c r="N62" s="268" t="str">
        <f t="shared" si="7"/>
        <v/>
      </c>
      <c r="O62" s="268" t="str">
        <f t="shared" si="8"/>
        <v/>
      </c>
      <c r="P62" s="268" t="str">
        <f t="shared" si="9"/>
        <v/>
      </c>
      <c r="Q62" s="268" t="str">
        <f t="shared" si="10"/>
        <v/>
      </c>
      <c r="S62" s="164"/>
      <c r="T62" s="188" t="str">
        <f>IF('Regular Symbol'!T62="","",'Regular Symbol'!T62)</f>
        <v/>
      </c>
      <c r="U62" s="188" t="str">
        <f>IF('Regular Symbol'!U62="","",'Regular Symbol'!U62)</f>
        <v/>
      </c>
      <c r="V62" s="188" t="str">
        <f>IF('Regular Symbol'!V62="","",'Regular Symbol'!V62)</f>
        <v/>
      </c>
      <c r="W62" s="188" t="str">
        <f>IF('Regular Symbol'!W62="","",'Regular Symbol'!W62)</f>
        <v/>
      </c>
      <c r="X62" s="188" t="str">
        <f>IF('Regular Symbol'!X62="","",'Regular Symbol'!X62)</f>
        <v/>
      </c>
      <c r="Z62" s="164"/>
      <c r="AA62" s="205" t="str">
        <f t="shared" si="18"/>
        <v/>
      </c>
      <c r="AB62" s="205" t="str">
        <f t="shared" si="19"/>
        <v/>
      </c>
      <c r="AC62" s="205" t="str">
        <f t="shared" si="20"/>
        <v/>
      </c>
      <c r="AD62" s="205" t="str">
        <f t="shared" si="21"/>
        <v/>
      </c>
      <c r="AE62" s="205" t="str">
        <f t="shared" si="22"/>
        <v/>
      </c>
      <c r="AF62" s="164"/>
      <c r="AG62" s="164"/>
    </row>
    <row r="63" spans="9:33" ht="18">
      <c r="L63" s="164">
        <v>60</v>
      </c>
      <c r="M63" s="268" t="str">
        <f t="shared" si="6"/>
        <v/>
      </c>
      <c r="N63" s="268" t="str">
        <f t="shared" si="7"/>
        <v/>
      </c>
      <c r="O63" s="268" t="str">
        <f t="shared" si="8"/>
        <v/>
      </c>
      <c r="P63" s="268" t="str">
        <f t="shared" si="9"/>
        <v/>
      </c>
      <c r="Q63" s="268" t="str">
        <f t="shared" si="10"/>
        <v/>
      </c>
      <c r="S63" s="164"/>
      <c r="T63" s="188" t="str">
        <f>IF('Regular Symbol'!T63="","",'Regular Symbol'!T63)</f>
        <v/>
      </c>
      <c r="U63" s="188" t="str">
        <f>IF('Regular Symbol'!U63="","",'Regular Symbol'!U63)</f>
        <v/>
      </c>
      <c r="V63" s="188" t="str">
        <f>IF('Regular Symbol'!V63="","",'Regular Symbol'!V63)</f>
        <v/>
      </c>
      <c r="W63" s="188" t="str">
        <f>IF('Regular Symbol'!W63="","",'Regular Symbol'!W63)</f>
        <v/>
      </c>
      <c r="X63" s="188" t="str">
        <f>IF('Regular Symbol'!X63="","",'Regular Symbol'!X63)</f>
        <v/>
      </c>
      <c r="Z63" s="164"/>
      <c r="AA63" s="205" t="str">
        <f t="shared" si="18"/>
        <v/>
      </c>
      <c r="AB63" s="205" t="str">
        <f t="shared" si="19"/>
        <v/>
      </c>
      <c r="AC63" s="205" t="str">
        <f t="shared" si="20"/>
        <v/>
      </c>
      <c r="AD63" s="205" t="str">
        <f t="shared" si="21"/>
        <v/>
      </c>
      <c r="AE63" s="205" t="str">
        <f t="shared" si="22"/>
        <v/>
      </c>
      <c r="AF63" s="164"/>
      <c r="AG63" s="164"/>
    </row>
    <row r="64" spans="9:33" ht="18">
      <c r="L64" s="164">
        <v>61</v>
      </c>
      <c r="M64" s="268" t="str">
        <f t="shared" si="6"/>
        <v/>
      </c>
      <c r="N64" s="268" t="str">
        <f t="shared" si="7"/>
        <v/>
      </c>
      <c r="O64" s="268" t="str">
        <f t="shared" si="8"/>
        <v/>
      </c>
      <c r="P64" s="268" t="str">
        <f t="shared" si="9"/>
        <v/>
      </c>
      <c r="Q64" s="268" t="str">
        <f t="shared" si="10"/>
        <v/>
      </c>
      <c r="S64" s="164"/>
      <c r="T64" s="188" t="str">
        <f>IF('Regular Symbol'!T64="","",'Regular Symbol'!T64)</f>
        <v/>
      </c>
      <c r="U64" s="188" t="str">
        <f>IF('Regular Symbol'!U64="","",'Regular Symbol'!U64)</f>
        <v/>
      </c>
      <c r="V64" s="188" t="str">
        <f>IF('Regular Symbol'!V64="","",'Regular Symbol'!V64)</f>
        <v/>
      </c>
      <c r="W64" s="188" t="str">
        <f>IF('Regular Symbol'!W64="","",'Regular Symbol'!W64)</f>
        <v/>
      </c>
      <c r="X64" s="188" t="str">
        <f>IF('Regular Symbol'!X64="","",'Regular Symbol'!X64)</f>
        <v/>
      </c>
      <c r="Z64" s="164"/>
      <c r="AA64" s="205" t="str">
        <f t="shared" si="18"/>
        <v/>
      </c>
      <c r="AB64" s="205" t="str">
        <f t="shared" si="19"/>
        <v/>
      </c>
      <c r="AC64" s="205" t="str">
        <f t="shared" si="20"/>
        <v/>
      </c>
      <c r="AD64" s="205" t="str">
        <f t="shared" si="21"/>
        <v/>
      </c>
      <c r="AE64" s="205" t="str">
        <f t="shared" si="22"/>
        <v/>
      </c>
      <c r="AF64" s="164"/>
      <c r="AG64" s="164"/>
    </row>
    <row r="65" spans="12:33" ht="18">
      <c r="L65" s="164">
        <v>62</v>
      </c>
      <c r="M65" s="268" t="str">
        <f t="shared" si="6"/>
        <v/>
      </c>
      <c r="N65" s="268" t="str">
        <f t="shared" si="7"/>
        <v/>
      </c>
      <c r="O65" s="268" t="str">
        <f t="shared" si="8"/>
        <v/>
      </c>
      <c r="P65" s="268" t="str">
        <f t="shared" si="9"/>
        <v/>
      </c>
      <c r="Q65" s="268" t="str">
        <f t="shared" si="10"/>
        <v/>
      </c>
      <c r="S65" s="164"/>
      <c r="T65" s="188" t="str">
        <f>IF('Regular Symbol'!T65="","",'Regular Symbol'!T65)</f>
        <v/>
      </c>
      <c r="U65" s="188" t="str">
        <f>IF('Regular Symbol'!U65="","",'Regular Symbol'!U65)</f>
        <v/>
      </c>
      <c r="V65" s="188" t="str">
        <f>IF('Regular Symbol'!V65="","",'Regular Symbol'!V65)</f>
        <v/>
      </c>
      <c r="W65" s="188" t="str">
        <f>IF('Regular Symbol'!W65="","",'Regular Symbol'!W65)</f>
        <v/>
      </c>
      <c r="X65" s="188" t="str">
        <f>IF('Regular Symbol'!X65="","",'Regular Symbol'!X65)</f>
        <v/>
      </c>
      <c r="Z65" s="164"/>
      <c r="AA65" s="205" t="str">
        <f t="shared" si="18"/>
        <v/>
      </c>
      <c r="AB65" s="205" t="str">
        <f t="shared" si="19"/>
        <v/>
      </c>
      <c r="AC65" s="205" t="str">
        <f t="shared" si="20"/>
        <v/>
      </c>
      <c r="AD65" s="205" t="str">
        <f t="shared" si="21"/>
        <v/>
      </c>
      <c r="AE65" s="205" t="str">
        <f t="shared" si="22"/>
        <v/>
      </c>
      <c r="AF65" s="164"/>
      <c r="AG65" s="164"/>
    </row>
    <row r="66" spans="12:33" ht="18">
      <c r="L66" s="164">
        <v>63</v>
      </c>
      <c r="M66" s="268" t="str">
        <f t="shared" si="6"/>
        <v/>
      </c>
      <c r="N66" s="268" t="str">
        <f t="shared" si="7"/>
        <v/>
      </c>
      <c r="O66" s="268" t="str">
        <f t="shared" si="8"/>
        <v/>
      </c>
      <c r="P66" s="268" t="str">
        <f t="shared" si="9"/>
        <v/>
      </c>
      <c r="Q66" s="268" t="str">
        <f t="shared" si="10"/>
        <v/>
      </c>
      <c r="S66" s="164"/>
      <c r="T66" s="188" t="str">
        <f>IF('Regular Symbol'!T66="","",'Regular Symbol'!T66)</f>
        <v/>
      </c>
      <c r="U66" s="188" t="str">
        <f>IF('Regular Symbol'!U66="","",'Regular Symbol'!U66)</f>
        <v/>
      </c>
      <c r="V66" s="188" t="str">
        <f>IF('Regular Symbol'!V66="","",'Regular Symbol'!V66)</f>
        <v/>
      </c>
      <c r="W66" s="188" t="str">
        <f>IF('Regular Symbol'!W66="","",'Regular Symbol'!W66)</f>
        <v/>
      </c>
      <c r="X66" s="188" t="str">
        <f>IF('Regular Symbol'!X66="","",'Regular Symbol'!X66)</f>
        <v/>
      </c>
      <c r="Z66" s="164"/>
      <c r="AA66" s="205" t="str">
        <f t="shared" si="18"/>
        <v/>
      </c>
      <c r="AB66" s="205" t="str">
        <f t="shared" si="19"/>
        <v/>
      </c>
      <c r="AC66" s="205" t="str">
        <f t="shared" si="20"/>
        <v/>
      </c>
      <c r="AD66" s="205" t="str">
        <f t="shared" si="21"/>
        <v/>
      </c>
      <c r="AE66" s="205" t="str">
        <f t="shared" si="22"/>
        <v/>
      </c>
      <c r="AF66" s="164"/>
      <c r="AG66" s="164"/>
    </row>
    <row r="67" spans="12:33" ht="18">
      <c r="L67" s="164">
        <v>64</v>
      </c>
      <c r="M67" s="268" t="str">
        <f t="shared" ref="M67:M130" si="23">IF(T67="","",VLOOKUP(T67,$A$3:$B$15,2,FALSE))</f>
        <v/>
      </c>
      <c r="N67" s="268" t="str">
        <f t="shared" ref="N67:N130" si="24">IF(U67="","",VLOOKUP(U67,$A$3:$B$15,2,FALSE))</f>
        <v/>
      </c>
      <c r="O67" s="268" t="str">
        <f t="shared" ref="O67:O130" si="25">IF(V67="","",VLOOKUP(V67,$A$3:$B$15,2,FALSE))</f>
        <v/>
      </c>
      <c r="P67" s="268" t="str">
        <f t="shared" ref="P67:P130" si="26">IF(W67="","",VLOOKUP(W67,$A$3:$B$15,2,FALSE))</f>
        <v/>
      </c>
      <c r="Q67" s="268" t="str">
        <f t="shared" ref="Q67:Q130" si="27">IF(X67="","",VLOOKUP(X67,$A$3:$B$15,2,FALSE))</f>
        <v/>
      </c>
      <c r="S67" s="164"/>
      <c r="T67" s="188" t="str">
        <f>IF('Regular Symbol'!T67="","",'Regular Symbol'!T67)</f>
        <v/>
      </c>
      <c r="U67" s="188" t="str">
        <f>IF('Regular Symbol'!U67="","",'Regular Symbol'!U67)</f>
        <v/>
      </c>
      <c r="V67" s="188" t="str">
        <f>IF('Regular Symbol'!V67="","",'Regular Symbol'!V67)</f>
        <v/>
      </c>
      <c r="W67" s="188" t="str">
        <f>IF('Regular Symbol'!W67="","",'Regular Symbol'!W67)</f>
        <v/>
      </c>
      <c r="X67" s="188" t="str">
        <f>IF('Regular Symbol'!X67="","",'Regular Symbol'!X67)</f>
        <v/>
      </c>
      <c r="Z67" s="164"/>
      <c r="AA67" s="205" t="str">
        <f t="shared" ref="AA67:AA90" si="28">IF(T67="","",VLOOKUP(T67,$A$3:$C$15,3,FALSE))</f>
        <v/>
      </c>
      <c r="AB67" s="205" t="str">
        <f t="shared" ref="AB67:AB90" si="29">IF(U67="","",VLOOKUP(U67,$A$3:$C$15,3,FALSE))</f>
        <v/>
      </c>
      <c r="AC67" s="205" t="str">
        <f t="shared" ref="AC67:AC90" si="30">IF(V67="","",VLOOKUP(V67,$A$3:$C$15,3,FALSE))</f>
        <v/>
      </c>
      <c r="AD67" s="205" t="str">
        <f t="shared" ref="AD67:AD90" si="31">IF(W67="","",VLOOKUP(W67,$A$3:$C$15,3,FALSE))</f>
        <v/>
      </c>
      <c r="AE67" s="205" t="str">
        <f t="shared" ref="AE67:AE90" si="32">IF(X67="","",VLOOKUP(X67,$A$3:$C$15,3,FALSE))</f>
        <v/>
      </c>
      <c r="AF67" s="164"/>
      <c r="AG67" s="164"/>
    </row>
    <row r="68" spans="12:33" ht="18">
      <c r="L68" s="164">
        <v>65</v>
      </c>
      <c r="M68" s="268" t="str">
        <f t="shared" si="23"/>
        <v/>
      </c>
      <c r="N68" s="268" t="str">
        <f t="shared" si="24"/>
        <v/>
      </c>
      <c r="O68" s="268" t="str">
        <f t="shared" si="25"/>
        <v/>
      </c>
      <c r="P68" s="268" t="str">
        <f t="shared" si="26"/>
        <v/>
      </c>
      <c r="Q68" s="268" t="str">
        <f t="shared" si="27"/>
        <v/>
      </c>
      <c r="S68" s="164"/>
      <c r="T68" s="188" t="str">
        <f>IF('Regular Symbol'!T68="","",'Regular Symbol'!T68)</f>
        <v/>
      </c>
      <c r="U68" s="188" t="str">
        <f>IF('Regular Symbol'!U68="","",'Regular Symbol'!U68)</f>
        <v/>
      </c>
      <c r="V68" s="188" t="str">
        <f>IF('Regular Symbol'!V68="","",'Regular Symbol'!V68)</f>
        <v/>
      </c>
      <c r="W68" s="188" t="str">
        <f>IF('Regular Symbol'!W68="","",'Regular Symbol'!W68)</f>
        <v/>
      </c>
      <c r="X68" s="188" t="str">
        <f>IF('Regular Symbol'!X68="","",'Regular Symbol'!X68)</f>
        <v/>
      </c>
      <c r="Z68" s="164"/>
      <c r="AA68" s="205" t="str">
        <f t="shared" si="28"/>
        <v/>
      </c>
      <c r="AB68" s="205" t="str">
        <f t="shared" si="29"/>
        <v/>
      </c>
      <c r="AC68" s="205" t="str">
        <f t="shared" si="30"/>
        <v/>
      </c>
      <c r="AD68" s="205" t="str">
        <f t="shared" si="31"/>
        <v/>
      </c>
      <c r="AE68" s="205" t="str">
        <f t="shared" si="32"/>
        <v/>
      </c>
      <c r="AF68" s="164"/>
      <c r="AG68" s="164"/>
    </row>
    <row r="69" spans="12:33" ht="18">
      <c r="L69" s="164">
        <v>66</v>
      </c>
      <c r="M69" s="268" t="str">
        <f t="shared" si="23"/>
        <v/>
      </c>
      <c r="N69" s="268" t="str">
        <f t="shared" si="24"/>
        <v/>
      </c>
      <c r="O69" s="268" t="str">
        <f t="shared" si="25"/>
        <v/>
      </c>
      <c r="P69" s="268" t="str">
        <f t="shared" si="26"/>
        <v/>
      </c>
      <c r="Q69" s="268" t="str">
        <f t="shared" si="27"/>
        <v/>
      </c>
      <c r="S69" s="164"/>
      <c r="T69" s="188" t="str">
        <f>IF('Regular Symbol'!T69="","",'Regular Symbol'!T69)</f>
        <v/>
      </c>
      <c r="U69" s="188" t="str">
        <f>IF('Regular Symbol'!U69="","",'Regular Symbol'!U69)</f>
        <v/>
      </c>
      <c r="V69" s="188" t="str">
        <f>IF('Regular Symbol'!V69="","",'Regular Symbol'!V69)</f>
        <v/>
      </c>
      <c r="W69" s="188" t="str">
        <f>IF('Regular Symbol'!W69="","",'Regular Symbol'!W69)</f>
        <v/>
      </c>
      <c r="X69" s="188" t="str">
        <f>IF('Regular Symbol'!X69="","",'Regular Symbol'!X69)</f>
        <v/>
      </c>
      <c r="Z69" s="164"/>
      <c r="AA69" s="205" t="str">
        <f t="shared" si="28"/>
        <v/>
      </c>
      <c r="AB69" s="205" t="str">
        <f t="shared" si="29"/>
        <v/>
      </c>
      <c r="AC69" s="205" t="str">
        <f t="shared" si="30"/>
        <v/>
      </c>
      <c r="AD69" s="205" t="str">
        <f t="shared" si="31"/>
        <v/>
      </c>
      <c r="AE69" s="205" t="str">
        <f t="shared" si="32"/>
        <v/>
      </c>
      <c r="AF69" s="164"/>
      <c r="AG69" s="164"/>
    </row>
    <row r="70" spans="12:33" ht="18">
      <c r="L70" s="164">
        <v>67</v>
      </c>
      <c r="M70" s="268" t="str">
        <f t="shared" si="23"/>
        <v/>
      </c>
      <c r="N70" s="268" t="str">
        <f t="shared" si="24"/>
        <v/>
      </c>
      <c r="O70" s="268" t="str">
        <f t="shared" si="25"/>
        <v/>
      </c>
      <c r="P70" s="268" t="str">
        <f t="shared" si="26"/>
        <v/>
      </c>
      <c r="Q70" s="268" t="str">
        <f t="shared" si="27"/>
        <v/>
      </c>
      <c r="S70" s="164"/>
      <c r="T70" s="188" t="str">
        <f>IF('Regular Symbol'!T70="","",'Regular Symbol'!T70)</f>
        <v/>
      </c>
      <c r="U70" s="188" t="str">
        <f>IF('Regular Symbol'!U70="","",'Regular Symbol'!U70)</f>
        <v/>
      </c>
      <c r="V70" s="188" t="str">
        <f>IF('Regular Symbol'!V70="","",'Regular Symbol'!V70)</f>
        <v/>
      </c>
      <c r="W70" s="188" t="str">
        <f>IF('Regular Symbol'!W70="","",'Regular Symbol'!W70)</f>
        <v/>
      </c>
      <c r="X70" s="188" t="str">
        <f>IF('Regular Symbol'!X70="","",'Regular Symbol'!X70)</f>
        <v/>
      </c>
      <c r="Z70" s="164"/>
      <c r="AA70" s="205" t="str">
        <f t="shared" si="28"/>
        <v/>
      </c>
      <c r="AB70" s="205" t="str">
        <f t="shared" si="29"/>
        <v/>
      </c>
      <c r="AC70" s="205" t="str">
        <f t="shared" si="30"/>
        <v/>
      </c>
      <c r="AD70" s="205" t="str">
        <f t="shared" si="31"/>
        <v/>
      </c>
      <c r="AE70" s="205" t="str">
        <f t="shared" si="32"/>
        <v/>
      </c>
      <c r="AF70" s="164"/>
      <c r="AG70" s="164"/>
    </row>
    <row r="71" spans="12:33" ht="18">
      <c r="L71" s="164">
        <v>68</v>
      </c>
      <c r="M71" s="268" t="str">
        <f t="shared" si="23"/>
        <v/>
      </c>
      <c r="N71" s="268" t="str">
        <f t="shared" si="24"/>
        <v/>
      </c>
      <c r="O71" s="268" t="str">
        <f t="shared" si="25"/>
        <v/>
      </c>
      <c r="P71" s="268" t="str">
        <f t="shared" si="26"/>
        <v/>
      </c>
      <c r="Q71" s="268" t="str">
        <f t="shared" si="27"/>
        <v/>
      </c>
      <c r="S71" s="164"/>
      <c r="T71" s="188" t="str">
        <f>IF('Regular Symbol'!T71="","",'Regular Symbol'!T71)</f>
        <v/>
      </c>
      <c r="U71" s="188" t="str">
        <f>IF('Regular Symbol'!U71="","",'Regular Symbol'!U71)</f>
        <v/>
      </c>
      <c r="V71" s="188" t="str">
        <f>IF('Regular Symbol'!V71="","",'Regular Symbol'!V71)</f>
        <v/>
      </c>
      <c r="W71" s="188" t="str">
        <f>IF('Regular Symbol'!W71="","",'Regular Symbol'!W71)</f>
        <v/>
      </c>
      <c r="X71" s="188" t="str">
        <f>IF('Regular Symbol'!X71="","",'Regular Symbol'!X71)</f>
        <v/>
      </c>
      <c r="Y71" s="1"/>
      <c r="Z71" s="164"/>
      <c r="AA71" s="205" t="str">
        <f t="shared" si="28"/>
        <v/>
      </c>
      <c r="AB71" s="205" t="str">
        <f t="shared" si="29"/>
        <v/>
      </c>
      <c r="AC71" s="205" t="str">
        <f t="shared" si="30"/>
        <v/>
      </c>
      <c r="AD71" s="205" t="str">
        <f t="shared" si="31"/>
        <v/>
      </c>
      <c r="AE71" s="205" t="str">
        <f t="shared" si="32"/>
        <v/>
      </c>
      <c r="AF71" s="164"/>
      <c r="AG71" s="164"/>
    </row>
    <row r="72" spans="12:33" ht="18">
      <c r="L72" s="164">
        <v>69</v>
      </c>
      <c r="M72" s="268" t="str">
        <f t="shared" si="23"/>
        <v/>
      </c>
      <c r="N72" s="268" t="str">
        <f t="shared" si="24"/>
        <v/>
      </c>
      <c r="O72" s="268" t="str">
        <f t="shared" si="25"/>
        <v/>
      </c>
      <c r="P72" s="268" t="str">
        <f t="shared" si="26"/>
        <v/>
      </c>
      <c r="Q72" s="268" t="str">
        <f t="shared" si="27"/>
        <v/>
      </c>
      <c r="S72" s="164"/>
      <c r="T72" s="188" t="str">
        <f>IF('Regular Symbol'!T72="","",'Regular Symbol'!T72)</f>
        <v/>
      </c>
      <c r="U72" s="188" t="str">
        <f>IF('Regular Symbol'!U72="","",'Regular Symbol'!U72)</f>
        <v/>
      </c>
      <c r="V72" s="188" t="str">
        <f>IF('Regular Symbol'!V72="","",'Regular Symbol'!V72)</f>
        <v/>
      </c>
      <c r="W72" s="188" t="str">
        <f>IF('Regular Symbol'!W72="","",'Regular Symbol'!W72)</f>
        <v/>
      </c>
      <c r="X72" s="188" t="str">
        <f>IF('Regular Symbol'!X72="","",'Regular Symbol'!X72)</f>
        <v/>
      </c>
      <c r="Z72" s="164"/>
      <c r="AA72" s="205" t="str">
        <f t="shared" si="28"/>
        <v/>
      </c>
      <c r="AB72" s="205" t="str">
        <f t="shared" si="29"/>
        <v/>
      </c>
      <c r="AC72" s="205" t="str">
        <f t="shared" si="30"/>
        <v/>
      </c>
      <c r="AD72" s="205" t="str">
        <f t="shared" si="31"/>
        <v/>
      </c>
      <c r="AE72" s="205" t="str">
        <f t="shared" si="32"/>
        <v/>
      </c>
      <c r="AF72" s="164"/>
      <c r="AG72" s="164"/>
    </row>
    <row r="73" spans="12:33" ht="18">
      <c r="L73" s="164">
        <v>70</v>
      </c>
      <c r="M73" s="268" t="str">
        <f t="shared" si="23"/>
        <v/>
      </c>
      <c r="N73" s="268" t="str">
        <f t="shared" si="24"/>
        <v/>
      </c>
      <c r="O73" s="268" t="str">
        <f t="shared" si="25"/>
        <v/>
      </c>
      <c r="P73" s="268" t="str">
        <f t="shared" si="26"/>
        <v/>
      </c>
      <c r="Q73" s="268" t="str">
        <f t="shared" si="27"/>
        <v/>
      </c>
      <c r="S73" s="164"/>
      <c r="T73" s="188" t="str">
        <f>IF('Regular Symbol'!T73="","",'Regular Symbol'!T73)</f>
        <v/>
      </c>
      <c r="U73" s="188" t="str">
        <f>IF('Regular Symbol'!U73="","",'Regular Symbol'!U73)</f>
        <v/>
      </c>
      <c r="V73" s="188" t="str">
        <f>IF('Regular Symbol'!V73="","",'Regular Symbol'!V73)</f>
        <v/>
      </c>
      <c r="W73" s="188" t="str">
        <f>IF('Regular Symbol'!W73="","",'Regular Symbol'!W73)</f>
        <v/>
      </c>
      <c r="X73" s="188" t="str">
        <f>IF('Regular Symbol'!X73="","",'Regular Symbol'!X73)</f>
        <v/>
      </c>
      <c r="Z73" s="164"/>
      <c r="AA73" s="205" t="str">
        <f t="shared" si="28"/>
        <v/>
      </c>
      <c r="AB73" s="205" t="str">
        <f t="shared" si="29"/>
        <v/>
      </c>
      <c r="AC73" s="205" t="str">
        <f t="shared" si="30"/>
        <v/>
      </c>
      <c r="AD73" s="205" t="str">
        <f t="shared" si="31"/>
        <v/>
      </c>
      <c r="AE73" s="205" t="str">
        <f t="shared" si="32"/>
        <v/>
      </c>
      <c r="AF73" s="164"/>
      <c r="AG73" s="164"/>
    </row>
    <row r="74" spans="12:33" ht="18">
      <c r="L74" s="164">
        <v>71</v>
      </c>
      <c r="M74" s="268" t="str">
        <f t="shared" si="23"/>
        <v/>
      </c>
      <c r="N74" s="268" t="str">
        <f t="shared" si="24"/>
        <v/>
      </c>
      <c r="O74" s="268" t="str">
        <f t="shared" si="25"/>
        <v/>
      </c>
      <c r="P74" s="268" t="str">
        <f t="shared" si="26"/>
        <v/>
      </c>
      <c r="Q74" s="268" t="str">
        <f t="shared" si="27"/>
        <v/>
      </c>
      <c r="S74" s="164"/>
      <c r="T74" s="188" t="str">
        <f>IF('Regular Symbol'!T74="","",'Regular Symbol'!T74)</f>
        <v/>
      </c>
      <c r="U74" s="188" t="str">
        <f>IF('Regular Symbol'!U74="","",'Regular Symbol'!U74)</f>
        <v/>
      </c>
      <c r="V74" s="188" t="str">
        <f>IF('Regular Symbol'!V74="","",'Regular Symbol'!V74)</f>
        <v/>
      </c>
      <c r="W74" s="188" t="str">
        <f>IF('Regular Symbol'!W74="","",'Regular Symbol'!W74)</f>
        <v/>
      </c>
      <c r="X74" s="188" t="str">
        <f>IF('Regular Symbol'!X74="","",'Regular Symbol'!X74)</f>
        <v/>
      </c>
      <c r="Z74" s="164"/>
      <c r="AA74" s="205" t="str">
        <f t="shared" si="28"/>
        <v/>
      </c>
      <c r="AB74" s="205" t="str">
        <f t="shared" si="29"/>
        <v/>
      </c>
      <c r="AC74" s="205" t="str">
        <f t="shared" si="30"/>
        <v/>
      </c>
      <c r="AD74" s="205" t="str">
        <f t="shared" si="31"/>
        <v/>
      </c>
      <c r="AE74" s="205" t="str">
        <f t="shared" si="32"/>
        <v/>
      </c>
      <c r="AF74" s="164"/>
      <c r="AG74" s="164"/>
    </row>
    <row r="75" spans="12:33" ht="18">
      <c r="L75" s="164">
        <v>72</v>
      </c>
      <c r="M75" s="268" t="str">
        <f t="shared" si="23"/>
        <v/>
      </c>
      <c r="N75" s="268" t="str">
        <f t="shared" si="24"/>
        <v/>
      </c>
      <c r="O75" s="268" t="str">
        <f t="shared" si="25"/>
        <v/>
      </c>
      <c r="P75" s="268" t="str">
        <f t="shared" si="26"/>
        <v/>
      </c>
      <c r="Q75" s="268" t="str">
        <f t="shared" si="27"/>
        <v/>
      </c>
      <c r="S75" s="164"/>
      <c r="T75" s="188" t="str">
        <f>IF('Regular Symbol'!T75="","",'Regular Symbol'!T75)</f>
        <v/>
      </c>
      <c r="U75" s="188" t="str">
        <f>IF('Regular Symbol'!U75="","",'Regular Symbol'!U75)</f>
        <v/>
      </c>
      <c r="V75" s="188" t="str">
        <f>IF('Regular Symbol'!V75="","",'Regular Symbol'!V75)</f>
        <v/>
      </c>
      <c r="W75" s="188" t="str">
        <f>IF('Regular Symbol'!W75="","",'Regular Symbol'!W75)</f>
        <v/>
      </c>
      <c r="X75" s="188" t="str">
        <f>IF('Regular Symbol'!X75="","",'Regular Symbol'!X75)</f>
        <v/>
      </c>
      <c r="Z75" s="164"/>
      <c r="AA75" s="205" t="str">
        <f t="shared" si="28"/>
        <v/>
      </c>
      <c r="AB75" s="205" t="str">
        <f t="shared" si="29"/>
        <v/>
      </c>
      <c r="AC75" s="205" t="str">
        <f t="shared" si="30"/>
        <v/>
      </c>
      <c r="AD75" s="205" t="str">
        <f t="shared" si="31"/>
        <v/>
      </c>
      <c r="AE75" s="205" t="str">
        <f t="shared" si="32"/>
        <v/>
      </c>
      <c r="AF75" s="164"/>
      <c r="AG75" s="164"/>
    </row>
    <row r="76" spans="12:33" ht="18">
      <c r="L76" s="164">
        <v>73</v>
      </c>
      <c r="M76" s="268" t="str">
        <f t="shared" si="23"/>
        <v/>
      </c>
      <c r="N76" s="268" t="str">
        <f t="shared" si="24"/>
        <v/>
      </c>
      <c r="O76" s="268" t="str">
        <f t="shared" si="25"/>
        <v/>
      </c>
      <c r="P76" s="268" t="str">
        <f t="shared" si="26"/>
        <v/>
      </c>
      <c r="Q76" s="268" t="str">
        <f t="shared" si="27"/>
        <v/>
      </c>
      <c r="S76" s="164"/>
      <c r="T76" s="188" t="str">
        <f>IF('Regular Symbol'!T76="","",'Regular Symbol'!T76)</f>
        <v/>
      </c>
      <c r="U76" s="188" t="str">
        <f>IF('Regular Symbol'!U76="","",'Regular Symbol'!U76)</f>
        <v/>
      </c>
      <c r="V76" s="188" t="str">
        <f>IF('Regular Symbol'!V76="","",'Regular Symbol'!V76)</f>
        <v/>
      </c>
      <c r="W76" s="188" t="str">
        <f>IF('Regular Symbol'!W76="","",'Regular Symbol'!W76)</f>
        <v/>
      </c>
      <c r="X76" s="188" t="str">
        <f>IF('Regular Symbol'!X76="","",'Regular Symbol'!X76)</f>
        <v/>
      </c>
      <c r="Z76" s="164"/>
      <c r="AA76" s="205" t="str">
        <f t="shared" si="28"/>
        <v/>
      </c>
      <c r="AB76" s="205" t="str">
        <f t="shared" si="29"/>
        <v/>
      </c>
      <c r="AC76" s="205" t="str">
        <f t="shared" si="30"/>
        <v/>
      </c>
      <c r="AD76" s="205" t="str">
        <f t="shared" si="31"/>
        <v/>
      </c>
      <c r="AE76" s="205" t="str">
        <f t="shared" si="32"/>
        <v/>
      </c>
      <c r="AF76" s="164"/>
      <c r="AG76" s="164"/>
    </row>
    <row r="77" spans="12:33" ht="18">
      <c r="L77" s="164">
        <v>74</v>
      </c>
      <c r="M77" s="268" t="str">
        <f t="shared" si="23"/>
        <v/>
      </c>
      <c r="N77" s="268" t="str">
        <f t="shared" si="24"/>
        <v/>
      </c>
      <c r="O77" s="268" t="str">
        <f t="shared" si="25"/>
        <v/>
      </c>
      <c r="P77" s="268" t="str">
        <f t="shared" si="26"/>
        <v/>
      </c>
      <c r="Q77" s="268" t="str">
        <f t="shared" si="27"/>
        <v/>
      </c>
      <c r="S77" s="164"/>
      <c r="T77" s="188" t="str">
        <f>IF('Regular Symbol'!T77="","",'Regular Symbol'!T77)</f>
        <v/>
      </c>
      <c r="U77" s="188" t="str">
        <f>IF('Regular Symbol'!U77="","",'Regular Symbol'!U77)</f>
        <v/>
      </c>
      <c r="V77" s="188" t="str">
        <f>IF('Regular Symbol'!V77="","",'Regular Symbol'!V77)</f>
        <v/>
      </c>
      <c r="W77" s="188" t="str">
        <f>IF('Regular Symbol'!W77="","",'Regular Symbol'!W77)</f>
        <v/>
      </c>
      <c r="X77" s="188" t="str">
        <f>IF('Regular Symbol'!X77="","",'Regular Symbol'!X77)</f>
        <v/>
      </c>
      <c r="Z77" s="164"/>
      <c r="AA77" s="205" t="str">
        <f t="shared" si="28"/>
        <v/>
      </c>
      <c r="AB77" s="205" t="str">
        <f t="shared" si="29"/>
        <v/>
      </c>
      <c r="AC77" s="205" t="str">
        <f t="shared" si="30"/>
        <v/>
      </c>
      <c r="AD77" s="205" t="str">
        <f t="shared" si="31"/>
        <v/>
      </c>
      <c r="AE77" s="205" t="str">
        <f t="shared" si="32"/>
        <v/>
      </c>
      <c r="AF77" s="164"/>
      <c r="AG77" s="164"/>
    </row>
    <row r="78" spans="12:33" ht="18">
      <c r="L78" s="164">
        <v>75</v>
      </c>
      <c r="M78" s="268" t="str">
        <f t="shared" si="23"/>
        <v/>
      </c>
      <c r="N78" s="268" t="str">
        <f t="shared" si="24"/>
        <v/>
      </c>
      <c r="O78" s="268" t="str">
        <f t="shared" si="25"/>
        <v/>
      </c>
      <c r="P78" s="268" t="str">
        <f t="shared" si="26"/>
        <v/>
      </c>
      <c r="Q78" s="268" t="str">
        <f t="shared" si="27"/>
        <v/>
      </c>
      <c r="S78" s="164"/>
      <c r="T78" s="188" t="str">
        <f>IF('Regular Symbol'!T78="","",'Regular Symbol'!T78)</f>
        <v/>
      </c>
      <c r="U78" s="188" t="str">
        <f>IF('Regular Symbol'!U78="","",'Regular Symbol'!U78)</f>
        <v/>
      </c>
      <c r="V78" s="188" t="str">
        <f>IF('Regular Symbol'!V78="","",'Regular Symbol'!V78)</f>
        <v/>
      </c>
      <c r="W78" s="188" t="str">
        <f>IF('Regular Symbol'!W78="","",'Regular Symbol'!W78)</f>
        <v/>
      </c>
      <c r="X78" s="188" t="str">
        <f>IF('Regular Symbol'!X78="","",'Regular Symbol'!X78)</f>
        <v/>
      </c>
      <c r="Z78" s="164"/>
      <c r="AA78" s="205" t="str">
        <f t="shared" si="28"/>
        <v/>
      </c>
      <c r="AB78" s="205" t="str">
        <f t="shared" si="29"/>
        <v/>
      </c>
      <c r="AC78" s="205" t="str">
        <f t="shared" si="30"/>
        <v/>
      </c>
      <c r="AD78" s="205" t="str">
        <f t="shared" si="31"/>
        <v/>
      </c>
      <c r="AE78" s="205" t="str">
        <f t="shared" si="32"/>
        <v/>
      </c>
      <c r="AF78" s="164"/>
      <c r="AG78" s="164"/>
    </row>
    <row r="79" spans="12:33" ht="18">
      <c r="L79" s="164">
        <v>76</v>
      </c>
      <c r="M79" s="268" t="str">
        <f t="shared" si="23"/>
        <v/>
      </c>
      <c r="N79" s="268" t="str">
        <f t="shared" si="24"/>
        <v/>
      </c>
      <c r="O79" s="268" t="str">
        <f t="shared" si="25"/>
        <v/>
      </c>
      <c r="P79" s="268" t="str">
        <f t="shared" si="26"/>
        <v/>
      </c>
      <c r="Q79" s="268" t="str">
        <f t="shared" si="27"/>
        <v/>
      </c>
      <c r="T79" s="188" t="str">
        <f>IF('Regular Symbol'!T79="","",'Regular Symbol'!T79)</f>
        <v/>
      </c>
      <c r="U79" s="188" t="str">
        <f>IF('Regular Symbol'!U79="","",'Regular Symbol'!U79)</f>
        <v/>
      </c>
      <c r="V79" s="188" t="str">
        <f>IF('Regular Symbol'!V79="","",'Regular Symbol'!V79)</f>
        <v/>
      </c>
      <c r="W79" s="188" t="str">
        <f>IF('Regular Symbol'!W79="","",'Regular Symbol'!W79)</f>
        <v/>
      </c>
      <c r="X79" s="188" t="str">
        <f>IF('Regular Symbol'!X79="","",'Regular Symbol'!X79)</f>
        <v/>
      </c>
      <c r="AA79" s="205" t="str">
        <f t="shared" si="28"/>
        <v/>
      </c>
      <c r="AB79" s="205" t="str">
        <f t="shared" si="29"/>
        <v/>
      </c>
      <c r="AC79" s="205" t="str">
        <f t="shared" si="30"/>
        <v/>
      </c>
      <c r="AD79" s="205" t="str">
        <f t="shared" si="31"/>
        <v/>
      </c>
      <c r="AE79" s="205" t="str">
        <f t="shared" si="32"/>
        <v/>
      </c>
      <c r="AF79" s="164"/>
      <c r="AG79" s="164"/>
    </row>
    <row r="80" spans="12:33" ht="18">
      <c r="L80" s="164">
        <v>77</v>
      </c>
      <c r="M80" s="268" t="str">
        <f t="shared" si="23"/>
        <v/>
      </c>
      <c r="N80" s="268" t="str">
        <f t="shared" si="24"/>
        <v/>
      </c>
      <c r="O80" s="268" t="str">
        <f t="shared" si="25"/>
        <v/>
      </c>
      <c r="P80" s="268" t="str">
        <f t="shared" si="26"/>
        <v/>
      </c>
      <c r="Q80" s="268" t="str">
        <f t="shared" si="27"/>
        <v/>
      </c>
      <c r="T80" s="188" t="str">
        <f>IF('Regular Symbol'!T80="","",'Regular Symbol'!T80)</f>
        <v/>
      </c>
      <c r="U80" s="188" t="str">
        <f>IF('Regular Symbol'!U80="","",'Regular Symbol'!U80)</f>
        <v/>
      </c>
      <c r="V80" s="188" t="str">
        <f>IF('Regular Symbol'!V80="","",'Regular Symbol'!V80)</f>
        <v/>
      </c>
      <c r="W80" s="188" t="str">
        <f>IF('Regular Symbol'!W80="","",'Regular Symbol'!W80)</f>
        <v/>
      </c>
      <c r="X80" s="188" t="str">
        <f>IF('Regular Symbol'!X80="","",'Regular Symbol'!X80)</f>
        <v/>
      </c>
      <c r="AA80" s="205" t="str">
        <f t="shared" si="28"/>
        <v/>
      </c>
      <c r="AB80" s="205" t="str">
        <f t="shared" si="29"/>
        <v/>
      </c>
      <c r="AC80" s="205" t="str">
        <f t="shared" si="30"/>
        <v/>
      </c>
      <c r="AD80" s="205" t="str">
        <f t="shared" si="31"/>
        <v/>
      </c>
      <c r="AE80" s="205" t="str">
        <f t="shared" si="32"/>
        <v/>
      </c>
      <c r="AF80" s="164"/>
      <c r="AG80" s="164"/>
    </row>
    <row r="81" spans="12:33" ht="18">
      <c r="L81" s="164">
        <v>78</v>
      </c>
      <c r="M81" s="268" t="str">
        <f t="shared" si="23"/>
        <v/>
      </c>
      <c r="N81" s="268" t="str">
        <f t="shared" si="24"/>
        <v/>
      </c>
      <c r="O81" s="268" t="str">
        <f t="shared" si="25"/>
        <v/>
      </c>
      <c r="P81" s="268" t="str">
        <f t="shared" si="26"/>
        <v/>
      </c>
      <c r="Q81" s="268" t="str">
        <f t="shared" si="27"/>
        <v/>
      </c>
      <c r="T81" s="188" t="str">
        <f>IF('Regular Symbol'!T81="","",'Regular Symbol'!T81)</f>
        <v/>
      </c>
      <c r="U81" s="188" t="str">
        <f>IF('Regular Symbol'!U81="","",'Regular Symbol'!U81)</f>
        <v/>
      </c>
      <c r="V81" s="188" t="str">
        <f>IF('Regular Symbol'!V81="","",'Regular Symbol'!V81)</f>
        <v/>
      </c>
      <c r="W81" s="188" t="str">
        <f>IF('Regular Symbol'!W81="","",'Regular Symbol'!W81)</f>
        <v/>
      </c>
      <c r="X81" s="188" t="str">
        <f>IF('Regular Symbol'!X81="","",'Regular Symbol'!X81)</f>
        <v/>
      </c>
      <c r="AA81" s="205" t="str">
        <f t="shared" si="28"/>
        <v/>
      </c>
      <c r="AB81" s="205" t="str">
        <f t="shared" si="29"/>
        <v/>
      </c>
      <c r="AC81" s="205" t="str">
        <f t="shared" si="30"/>
        <v/>
      </c>
      <c r="AD81" s="205" t="str">
        <f t="shared" si="31"/>
        <v/>
      </c>
      <c r="AE81" s="205" t="str">
        <f t="shared" si="32"/>
        <v/>
      </c>
      <c r="AF81" s="164"/>
      <c r="AG81" s="164"/>
    </row>
    <row r="82" spans="12:33" ht="18">
      <c r="L82" s="164">
        <v>79</v>
      </c>
      <c r="M82" s="268" t="str">
        <f t="shared" si="23"/>
        <v/>
      </c>
      <c r="N82" s="268" t="str">
        <f t="shared" si="24"/>
        <v/>
      </c>
      <c r="O82" s="268" t="str">
        <f t="shared" si="25"/>
        <v/>
      </c>
      <c r="P82" s="268" t="str">
        <f t="shared" si="26"/>
        <v/>
      </c>
      <c r="Q82" s="268" t="str">
        <f t="shared" si="27"/>
        <v/>
      </c>
      <c r="T82" s="188" t="str">
        <f>IF('Regular Symbol'!T82="","",'Regular Symbol'!T82)</f>
        <v/>
      </c>
      <c r="U82" s="188" t="str">
        <f>IF('Regular Symbol'!U82="","",'Regular Symbol'!U82)</f>
        <v/>
      </c>
      <c r="V82" s="188" t="str">
        <f>IF('Regular Symbol'!V82="","",'Regular Symbol'!V82)</f>
        <v/>
      </c>
      <c r="W82" s="188" t="str">
        <f>IF('Regular Symbol'!W82="","",'Regular Symbol'!W82)</f>
        <v/>
      </c>
      <c r="X82" s="188" t="str">
        <f>IF('Regular Symbol'!X82="","",'Regular Symbol'!X82)</f>
        <v/>
      </c>
      <c r="AA82" s="205" t="str">
        <f t="shared" si="28"/>
        <v/>
      </c>
      <c r="AB82" s="205" t="str">
        <f t="shared" si="29"/>
        <v/>
      </c>
      <c r="AC82" s="205" t="str">
        <f t="shared" si="30"/>
        <v/>
      </c>
      <c r="AD82" s="205" t="str">
        <f t="shared" si="31"/>
        <v/>
      </c>
      <c r="AE82" s="205" t="str">
        <f t="shared" si="32"/>
        <v/>
      </c>
      <c r="AF82" s="164"/>
      <c r="AG82" s="164"/>
    </row>
    <row r="83" spans="12:33" ht="18">
      <c r="L83" s="164">
        <v>80</v>
      </c>
      <c r="M83" s="268" t="str">
        <f t="shared" si="23"/>
        <v/>
      </c>
      <c r="N83" s="268" t="str">
        <f t="shared" si="24"/>
        <v/>
      </c>
      <c r="O83" s="268" t="str">
        <f t="shared" si="25"/>
        <v/>
      </c>
      <c r="P83" s="268" t="str">
        <f t="shared" si="26"/>
        <v/>
      </c>
      <c r="Q83" s="268" t="str">
        <f t="shared" si="27"/>
        <v/>
      </c>
      <c r="T83" s="188" t="str">
        <f>IF('Regular Symbol'!T83="","",'Regular Symbol'!T83)</f>
        <v/>
      </c>
      <c r="U83" s="188" t="str">
        <f>IF('Regular Symbol'!U83="","",'Regular Symbol'!U83)</f>
        <v/>
      </c>
      <c r="V83" s="188" t="str">
        <f>IF('Regular Symbol'!V83="","",'Regular Symbol'!V83)</f>
        <v/>
      </c>
      <c r="W83" s="188" t="str">
        <f>IF('Regular Symbol'!W83="","",'Regular Symbol'!W83)</f>
        <v/>
      </c>
      <c r="X83" s="188" t="str">
        <f>IF('Regular Symbol'!X83="","",'Regular Symbol'!X83)</f>
        <v/>
      </c>
      <c r="AA83" s="205" t="str">
        <f t="shared" si="28"/>
        <v/>
      </c>
      <c r="AB83" s="205" t="str">
        <f t="shared" si="29"/>
        <v/>
      </c>
      <c r="AC83" s="205" t="str">
        <f t="shared" si="30"/>
        <v/>
      </c>
      <c r="AD83" s="205" t="str">
        <f t="shared" si="31"/>
        <v/>
      </c>
      <c r="AE83" s="205" t="str">
        <f t="shared" si="32"/>
        <v/>
      </c>
      <c r="AF83" s="164"/>
      <c r="AG83" s="164"/>
    </row>
    <row r="84" spans="12:33" ht="18">
      <c r="L84" s="164">
        <v>81</v>
      </c>
      <c r="M84" s="268" t="str">
        <f t="shared" si="23"/>
        <v/>
      </c>
      <c r="N84" s="268" t="str">
        <f t="shared" si="24"/>
        <v/>
      </c>
      <c r="O84" s="268" t="str">
        <f t="shared" si="25"/>
        <v/>
      </c>
      <c r="P84" s="268" t="str">
        <f t="shared" si="26"/>
        <v/>
      </c>
      <c r="Q84" s="268" t="str">
        <f t="shared" si="27"/>
        <v/>
      </c>
      <c r="T84" s="188" t="str">
        <f>IF('Regular Symbol'!T84="","",'Regular Symbol'!T84)</f>
        <v/>
      </c>
      <c r="U84" s="188" t="str">
        <f>IF('Regular Symbol'!U84="","",'Regular Symbol'!U84)</f>
        <v/>
      </c>
      <c r="V84" s="188" t="str">
        <f>IF('Regular Symbol'!V84="","",'Regular Symbol'!V84)</f>
        <v/>
      </c>
      <c r="W84" s="188" t="str">
        <f>IF('Regular Symbol'!W84="","",'Regular Symbol'!W84)</f>
        <v/>
      </c>
      <c r="X84" s="188" t="str">
        <f>IF('Regular Symbol'!X84="","",'Regular Symbol'!X84)</f>
        <v/>
      </c>
      <c r="AA84" s="205" t="str">
        <f t="shared" si="28"/>
        <v/>
      </c>
      <c r="AB84" s="205" t="str">
        <f t="shared" si="29"/>
        <v/>
      </c>
      <c r="AC84" s="205" t="str">
        <f t="shared" si="30"/>
        <v/>
      </c>
      <c r="AD84" s="205" t="str">
        <f t="shared" si="31"/>
        <v/>
      </c>
      <c r="AE84" s="205" t="str">
        <f t="shared" si="32"/>
        <v/>
      </c>
      <c r="AF84" s="164"/>
      <c r="AG84" s="164"/>
    </row>
    <row r="85" spans="12:33" ht="18">
      <c r="L85" s="164">
        <v>82</v>
      </c>
      <c r="M85" s="268" t="str">
        <f t="shared" si="23"/>
        <v/>
      </c>
      <c r="N85" s="268" t="str">
        <f t="shared" si="24"/>
        <v/>
      </c>
      <c r="O85" s="268" t="str">
        <f t="shared" si="25"/>
        <v/>
      </c>
      <c r="P85" s="268" t="str">
        <f t="shared" si="26"/>
        <v/>
      </c>
      <c r="Q85" s="268" t="str">
        <f t="shared" si="27"/>
        <v/>
      </c>
      <c r="T85" s="188" t="str">
        <f>IF('Regular Symbol'!T85="","",'Regular Symbol'!T85)</f>
        <v/>
      </c>
      <c r="U85" s="188" t="str">
        <f>IF('Regular Symbol'!U85="","",'Regular Symbol'!U85)</f>
        <v/>
      </c>
      <c r="V85" s="188" t="str">
        <f>IF('Regular Symbol'!V85="","",'Regular Symbol'!V85)</f>
        <v/>
      </c>
      <c r="W85" s="188" t="str">
        <f>IF('Regular Symbol'!W85="","",'Regular Symbol'!W85)</f>
        <v/>
      </c>
      <c r="X85" s="188" t="str">
        <f>IF('Regular Symbol'!X85="","",'Regular Symbol'!X85)</f>
        <v/>
      </c>
      <c r="AA85" s="205" t="str">
        <f t="shared" si="28"/>
        <v/>
      </c>
      <c r="AB85" s="205" t="str">
        <f t="shared" si="29"/>
        <v/>
      </c>
      <c r="AC85" s="205" t="str">
        <f t="shared" si="30"/>
        <v/>
      </c>
      <c r="AD85" s="205" t="str">
        <f t="shared" si="31"/>
        <v/>
      </c>
      <c r="AE85" s="205" t="str">
        <f t="shared" si="32"/>
        <v/>
      </c>
      <c r="AF85" s="164"/>
      <c r="AG85" s="164"/>
    </row>
    <row r="86" spans="12:33" ht="18">
      <c r="L86" s="164">
        <v>83</v>
      </c>
      <c r="M86" s="268" t="str">
        <f t="shared" si="23"/>
        <v/>
      </c>
      <c r="N86" s="268" t="str">
        <f t="shared" si="24"/>
        <v/>
      </c>
      <c r="O86" s="268" t="str">
        <f t="shared" si="25"/>
        <v/>
      </c>
      <c r="P86" s="268" t="str">
        <f t="shared" si="26"/>
        <v/>
      </c>
      <c r="Q86" s="268" t="str">
        <f t="shared" si="27"/>
        <v/>
      </c>
      <c r="T86" s="188" t="str">
        <f>IF('Regular Symbol'!T86="","",'Regular Symbol'!T86)</f>
        <v/>
      </c>
      <c r="U86" s="188" t="str">
        <f>IF('Regular Symbol'!U86="","",'Regular Symbol'!U86)</f>
        <v/>
      </c>
      <c r="V86" s="188" t="str">
        <f>IF('Regular Symbol'!V86="","",'Regular Symbol'!V86)</f>
        <v/>
      </c>
      <c r="W86" s="188" t="str">
        <f>IF('Regular Symbol'!W86="","",'Regular Symbol'!W86)</f>
        <v/>
      </c>
      <c r="X86" s="188" t="str">
        <f>IF('Regular Symbol'!X86="","",'Regular Symbol'!X86)</f>
        <v/>
      </c>
      <c r="AA86" s="205" t="str">
        <f t="shared" si="28"/>
        <v/>
      </c>
      <c r="AB86" s="205" t="str">
        <f t="shared" si="29"/>
        <v/>
      </c>
      <c r="AC86" s="205" t="str">
        <f t="shared" si="30"/>
        <v/>
      </c>
      <c r="AD86" s="205" t="str">
        <f t="shared" si="31"/>
        <v/>
      </c>
      <c r="AE86" s="205" t="str">
        <f t="shared" si="32"/>
        <v/>
      </c>
      <c r="AF86" s="164"/>
      <c r="AG86" s="164"/>
    </row>
    <row r="87" spans="12:33" ht="18">
      <c r="L87" s="164">
        <v>84</v>
      </c>
      <c r="M87" s="268" t="str">
        <f t="shared" si="23"/>
        <v/>
      </c>
      <c r="N87" s="268" t="str">
        <f t="shared" si="24"/>
        <v/>
      </c>
      <c r="O87" s="268" t="str">
        <f t="shared" si="25"/>
        <v/>
      </c>
      <c r="P87" s="268" t="str">
        <f t="shared" si="26"/>
        <v/>
      </c>
      <c r="Q87" s="268" t="str">
        <f t="shared" si="27"/>
        <v/>
      </c>
      <c r="T87" s="188" t="str">
        <f>IF('Regular Symbol'!T87="","",'Regular Symbol'!T87)</f>
        <v/>
      </c>
      <c r="U87" s="188" t="str">
        <f>IF('Regular Symbol'!U87="","",'Regular Symbol'!U87)</f>
        <v/>
      </c>
      <c r="V87" s="188" t="str">
        <f>IF('Regular Symbol'!V87="","",'Regular Symbol'!V87)</f>
        <v/>
      </c>
      <c r="W87" s="188" t="str">
        <f>IF('Regular Symbol'!W87="","",'Regular Symbol'!W87)</f>
        <v/>
      </c>
      <c r="X87" s="188" t="str">
        <f>IF('Regular Symbol'!X87="","",'Regular Symbol'!X87)</f>
        <v/>
      </c>
      <c r="AA87" s="205" t="str">
        <f t="shared" si="28"/>
        <v/>
      </c>
      <c r="AB87" s="205" t="str">
        <f t="shared" si="29"/>
        <v/>
      </c>
      <c r="AC87" s="205" t="str">
        <f t="shared" si="30"/>
        <v/>
      </c>
      <c r="AD87" s="205" t="str">
        <f t="shared" si="31"/>
        <v/>
      </c>
      <c r="AE87" s="205" t="str">
        <f t="shared" si="32"/>
        <v/>
      </c>
      <c r="AF87" s="164"/>
      <c r="AG87" s="164"/>
    </row>
    <row r="88" spans="12:33" ht="18">
      <c r="L88" s="164">
        <v>85</v>
      </c>
      <c r="M88" s="268" t="str">
        <f t="shared" si="23"/>
        <v/>
      </c>
      <c r="N88" s="268" t="str">
        <f t="shared" si="24"/>
        <v/>
      </c>
      <c r="O88" s="268" t="str">
        <f t="shared" si="25"/>
        <v/>
      </c>
      <c r="P88" s="268" t="str">
        <f t="shared" si="26"/>
        <v/>
      </c>
      <c r="Q88" s="268" t="str">
        <f t="shared" si="27"/>
        <v/>
      </c>
      <c r="T88" s="188" t="str">
        <f>IF('Regular Symbol'!T88="","",'Regular Symbol'!T88)</f>
        <v/>
      </c>
      <c r="U88" s="188" t="str">
        <f>IF('Regular Symbol'!U88="","",'Regular Symbol'!U88)</f>
        <v/>
      </c>
      <c r="V88" s="188" t="str">
        <f>IF('Regular Symbol'!V88="","",'Regular Symbol'!V88)</f>
        <v/>
      </c>
      <c r="W88" s="188" t="str">
        <f>IF('Regular Symbol'!W88="","",'Regular Symbol'!W88)</f>
        <v/>
      </c>
      <c r="X88" s="188" t="str">
        <f>IF('Regular Symbol'!X88="","",'Regular Symbol'!X88)</f>
        <v/>
      </c>
      <c r="AA88" s="205" t="str">
        <f t="shared" si="28"/>
        <v/>
      </c>
      <c r="AB88" s="205" t="str">
        <f t="shared" si="29"/>
        <v/>
      </c>
      <c r="AC88" s="205" t="str">
        <f t="shared" si="30"/>
        <v/>
      </c>
      <c r="AD88" s="205" t="str">
        <f t="shared" si="31"/>
        <v/>
      </c>
      <c r="AE88" s="205" t="str">
        <f t="shared" si="32"/>
        <v/>
      </c>
      <c r="AF88" s="164"/>
      <c r="AG88" s="164"/>
    </row>
    <row r="89" spans="12:33" ht="18">
      <c r="L89" s="164">
        <v>86</v>
      </c>
      <c r="M89" s="268" t="str">
        <f t="shared" si="23"/>
        <v/>
      </c>
      <c r="N89" s="268" t="str">
        <f t="shared" si="24"/>
        <v/>
      </c>
      <c r="O89" s="268" t="str">
        <f t="shared" si="25"/>
        <v/>
      </c>
      <c r="P89" s="268" t="str">
        <f t="shared" si="26"/>
        <v/>
      </c>
      <c r="Q89" s="268" t="str">
        <f t="shared" si="27"/>
        <v/>
      </c>
      <c r="T89" s="188" t="str">
        <f>IF('Regular Symbol'!T89="","",'Regular Symbol'!T89)</f>
        <v/>
      </c>
      <c r="U89" s="188" t="str">
        <f>IF('Regular Symbol'!U89="","",'Regular Symbol'!U89)</f>
        <v/>
      </c>
      <c r="V89" s="188" t="str">
        <f>IF('Regular Symbol'!V89="","",'Regular Symbol'!V89)</f>
        <v/>
      </c>
      <c r="W89" s="188" t="str">
        <f>IF('Regular Symbol'!W89="","",'Regular Symbol'!W89)</f>
        <v/>
      </c>
      <c r="X89" s="188" t="str">
        <f>IF('Regular Symbol'!X89="","",'Regular Symbol'!X89)</f>
        <v/>
      </c>
      <c r="AA89" s="205" t="str">
        <f t="shared" si="28"/>
        <v/>
      </c>
      <c r="AB89" s="205" t="str">
        <f t="shared" si="29"/>
        <v/>
      </c>
      <c r="AC89" s="205" t="str">
        <f t="shared" si="30"/>
        <v/>
      </c>
      <c r="AD89" s="205" t="str">
        <f t="shared" si="31"/>
        <v/>
      </c>
      <c r="AE89" s="205" t="str">
        <f t="shared" si="32"/>
        <v/>
      </c>
      <c r="AF89" s="164"/>
      <c r="AG89" s="164"/>
    </row>
    <row r="90" spans="12:33" ht="18">
      <c r="L90" s="164">
        <v>87</v>
      </c>
      <c r="M90" s="268" t="str">
        <f t="shared" si="23"/>
        <v/>
      </c>
      <c r="N90" s="268" t="str">
        <f t="shared" si="24"/>
        <v/>
      </c>
      <c r="O90" s="268" t="str">
        <f t="shared" si="25"/>
        <v/>
      </c>
      <c r="P90" s="268" t="str">
        <f t="shared" si="26"/>
        <v/>
      </c>
      <c r="Q90" s="268" t="str">
        <f t="shared" si="27"/>
        <v/>
      </c>
      <c r="T90" s="188" t="str">
        <f>IF('Regular Symbol'!T90="","",'Regular Symbol'!T90)</f>
        <v/>
      </c>
      <c r="U90" s="188" t="str">
        <f>IF('Regular Symbol'!U90="","",'Regular Symbol'!U90)</f>
        <v/>
      </c>
      <c r="V90" s="188" t="str">
        <f>IF('Regular Symbol'!V90="","",'Regular Symbol'!V90)</f>
        <v/>
      </c>
      <c r="W90" s="188" t="str">
        <f>IF('Regular Symbol'!W90="","",'Regular Symbol'!W90)</f>
        <v/>
      </c>
      <c r="X90" s="188" t="str">
        <f>IF('Regular Symbol'!X90="","",'Regular Symbol'!X90)</f>
        <v/>
      </c>
      <c r="AA90" s="205" t="str">
        <f t="shared" si="28"/>
        <v/>
      </c>
      <c r="AB90" s="205" t="str">
        <f t="shared" si="29"/>
        <v/>
      </c>
      <c r="AC90" s="205" t="str">
        <f t="shared" si="30"/>
        <v/>
      </c>
      <c r="AD90" s="205" t="str">
        <f t="shared" si="31"/>
        <v/>
      </c>
      <c r="AE90" s="205" t="str">
        <f t="shared" si="32"/>
        <v/>
      </c>
      <c r="AF90" s="164"/>
      <c r="AG90" s="164"/>
    </row>
    <row r="91" spans="12:33" ht="18">
      <c r="L91" s="164">
        <v>88</v>
      </c>
      <c r="M91" s="268" t="str">
        <f t="shared" si="23"/>
        <v/>
      </c>
      <c r="N91" s="268" t="str">
        <f t="shared" si="24"/>
        <v/>
      </c>
      <c r="O91" s="268" t="str">
        <f t="shared" si="25"/>
        <v/>
      </c>
      <c r="P91" s="268" t="str">
        <f t="shared" si="26"/>
        <v/>
      </c>
      <c r="Q91" s="268" t="str">
        <f t="shared" si="27"/>
        <v/>
      </c>
      <c r="T91" s="188" t="str">
        <f>IF('Regular Symbol'!T91="","",'Regular Symbol'!T91)</f>
        <v/>
      </c>
      <c r="U91" s="188" t="str">
        <f>IF('Regular Symbol'!U91="","",'Regular Symbol'!U91)</f>
        <v/>
      </c>
      <c r="V91" s="188" t="str">
        <f>IF('Regular Symbol'!V91="","",'Regular Symbol'!V91)</f>
        <v/>
      </c>
      <c r="W91" s="188" t="str">
        <f>IF('Regular Symbol'!W91="","",'Regular Symbol'!W91)</f>
        <v/>
      </c>
      <c r="X91" s="188" t="str">
        <f>IF('Regular Symbol'!X91="","",'Regular Symbol'!X91)</f>
        <v/>
      </c>
      <c r="AB91" s="164"/>
      <c r="AC91" s="164"/>
      <c r="AD91" s="164"/>
      <c r="AE91" s="164"/>
      <c r="AF91" s="164"/>
      <c r="AG91" s="164"/>
    </row>
    <row r="92" spans="12:33" ht="18">
      <c r="L92" s="164">
        <v>89</v>
      </c>
      <c r="M92" s="268" t="str">
        <f t="shared" si="23"/>
        <v/>
      </c>
      <c r="N92" s="268" t="str">
        <f t="shared" si="24"/>
        <v/>
      </c>
      <c r="O92" s="268" t="str">
        <f t="shared" si="25"/>
        <v/>
      </c>
      <c r="P92" s="268" t="str">
        <f t="shared" si="26"/>
        <v/>
      </c>
      <c r="Q92" s="268" t="str">
        <f t="shared" si="27"/>
        <v/>
      </c>
      <c r="T92" s="188" t="str">
        <f>IF('Regular Symbol'!T92="","",'Regular Symbol'!T92)</f>
        <v/>
      </c>
      <c r="U92" s="188" t="str">
        <f>IF('Regular Symbol'!U92="","",'Regular Symbol'!U92)</f>
        <v/>
      </c>
      <c r="V92" s="188" t="str">
        <f>IF('Regular Symbol'!V92="","",'Regular Symbol'!V92)</f>
        <v/>
      </c>
      <c r="W92" s="188" t="str">
        <f>IF('Regular Symbol'!W92="","",'Regular Symbol'!W92)</f>
        <v/>
      </c>
      <c r="X92" s="188" t="str">
        <f>IF('Regular Symbol'!X92="","",'Regular Symbol'!X92)</f>
        <v/>
      </c>
      <c r="AB92" s="164"/>
      <c r="AC92" s="164"/>
      <c r="AD92" s="164"/>
      <c r="AE92" s="164"/>
      <c r="AF92" s="164"/>
      <c r="AG92" s="164"/>
    </row>
    <row r="93" spans="12:33" ht="18">
      <c r="L93" s="164">
        <v>90</v>
      </c>
      <c r="M93" s="268" t="str">
        <f t="shared" si="23"/>
        <v/>
      </c>
      <c r="N93" s="268" t="str">
        <f t="shared" si="24"/>
        <v/>
      </c>
      <c r="O93" s="268" t="str">
        <f t="shared" si="25"/>
        <v/>
      </c>
      <c r="P93" s="268" t="str">
        <f t="shared" si="26"/>
        <v/>
      </c>
      <c r="Q93" s="268" t="str">
        <f t="shared" si="27"/>
        <v/>
      </c>
      <c r="T93" s="188" t="str">
        <f>IF('Regular Symbol'!T93="","",'Regular Symbol'!T93)</f>
        <v/>
      </c>
      <c r="U93" s="188" t="str">
        <f>IF('Regular Symbol'!U93="","",'Regular Symbol'!U93)</f>
        <v/>
      </c>
      <c r="V93" s="188" t="str">
        <f>IF('Regular Symbol'!V93="","",'Regular Symbol'!V93)</f>
        <v/>
      </c>
      <c r="W93" s="188" t="str">
        <f>IF('Regular Symbol'!W93="","",'Regular Symbol'!W93)</f>
        <v/>
      </c>
      <c r="X93" s="188" t="str">
        <f>IF('Regular Symbol'!X93="","",'Regular Symbol'!X93)</f>
        <v/>
      </c>
      <c r="AB93" s="164"/>
      <c r="AC93" s="164"/>
      <c r="AD93" s="164"/>
      <c r="AE93" s="164"/>
      <c r="AF93" s="164"/>
      <c r="AG93" s="164"/>
    </row>
    <row r="94" spans="12:33" ht="18">
      <c r="L94" s="164">
        <v>91</v>
      </c>
      <c r="M94" s="268" t="str">
        <f t="shared" si="23"/>
        <v/>
      </c>
      <c r="N94" s="268" t="str">
        <f t="shared" si="24"/>
        <v/>
      </c>
      <c r="O94" s="268" t="str">
        <f t="shared" si="25"/>
        <v/>
      </c>
      <c r="P94" s="268" t="str">
        <f t="shared" si="26"/>
        <v/>
      </c>
      <c r="Q94" s="268" t="str">
        <f t="shared" si="27"/>
        <v/>
      </c>
      <c r="T94" s="188" t="str">
        <f>IF('Regular Symbol'!T94="","",'Regular Symbol'!T94)</f>
        <v/>
      </c>
      <c r="U94" s="188" t="str">
        <f>IF('Regular Symbol'!U94="","",'Regular Symbol'!U94)</f>
        <v/>
      </c>
      <c r="V94" s="188" t="str">
        <f>IF('Regular Symbol'!V94="","",'Regular Symbol'!V94)</f>
        <v/>
      </c>
      <c r="W94" s="188" t="str">
        <f>IF('Regular Symbol'!W94="","",'Regular Symbol'!W94)</f>
        <v/>
      </c>
      <c r="X94" s="188" t="str">
        <f>IF('Regular Symbol'!X94="","",'Regular Symbol'!X94)</f>
        <v/>
      </c>
      <c r="AB94" s="164"/>
      <c r="AC94" s="164"/>
      <c r="AD94" s="164"/>
      <c r="AE94" s="164"/>
      <c r="AF94" s="164"/>
      <c r="AG94" s="164"/>
    </row>
    <row r="95" spans="12:33" ht="18">
      <c r="L95" s="164">
        <v>92</v>
      </c>
      <c r="M95" s="268" t="str">
        <f t="shared" si="23"/>
        <v/>
      </c>
      <c r="N95" s="268" t="str">
        <f t="shared" si="24"/>
        <v/>
      </c>
      <c r="O95" s="268" t="str">
        <f t="shared" si="25"/>
        <v/>
      </c>
      <c r="P95" s="268" t="str">
        <f t="shared" si="26"/>
        <v/>
      </c>
      <c r="Q95" s="268" t="str">
        <f t="shared" si="27"/>
        <v/>
      </c>
      <c r="T95" s="188" t="str">
        <f>IF('Regular Symbol'!T95="","",'Regular Symbol'!T95)</f>
        <v/>
      </c>
      <c r="U95" s="188" t="str">
        <f>IF('Regular Symbol'!U95="","",'Regular Symbol'!U95)</f>
        <v/>
      </c>
      <c r="V95" s="188" t="str">
        <f>IF('Regular Symbol'!V95="","",'Regular Symbol'!V95)</f>
        <v/>
      </c>
      <c r="W95" s="188" t="str">
        <f>IF('Regular Symbol'!W95="","",'Regular Symbol'!W95)</f>
        <v/>
      </c>
      <c r="X95" s="188" t="str">
        <f>IF('Regular Symbol'!X95="","",'Regular Symbol'!X95)</f>
        <v/>
      </c>
      <c r="AB95" s="164"/>
      <c r="AC95" s="164"/>
      <c r="AD95" s="164"/>
      <c r="AE95" s="164"/>
      <c r="AF95" s="164"/>
      <c r="AG95" s="164"/>
    </row>
    <row r="96" spans="12:33" ht="18">
      <c r="L96" s="164">
        <v>93</v>
      </c>
      <c r="M96" s="268" t="str">
        <f t="shared" si="23"/>
        <v/>
      </c>
      <c r="N96" s="268" t="str">
        <f t="shared" si="24"/>
        <v/>
      </c>
      <c r="O96" s="268" t="str">
        <f t="shared" si="25"/>
        <v/>
      </c>
      <c r="P96" s="268" t="str">
        <f t="shared" si="26"/>
        <v/>
      </c>
      <c r="Q96" s="268" t="str">
        <f t="shared" si="27"/>
        <v/>
      </c>
      <c r="T96" s="188" t="str">
        <f>IF('Regular Symbol'!T96="","",'Regular Symbol'!T96)</f>
        <v/>
      </c>
      <c r="U96" s="188" t="str">
        <f>IF('Regular Symbol'!U96="","",'Regular Symbol'!U96)</f>
        <v/>
      </c>
      <c r="V96" s="188" t="str">
        <f>IF('Regular Symbol'!V96="","",'Regular Symbol'!V96)</f>
        <v/>
      </c>
      <c r="W96" s="188" t="str">
        <f>IF('Regular Symbol'!W96="","",'Regular Symbol'!W96)</f>
        <v/>
      </c>
      <c r="X96" s="188" t="str">
        <f>IF('Regular Symbol'!X96="","",'Regular Symbol'!X96)</f>
        <v/>
      </c>
      <c r="AB96" s="164"/>
      <c r="AC96" s="164"/>
      <c r="AD96" s="164"/>
      <c r="AE96" s="164"/>
      <c r="AF96" s="164"/>
      <c r="AG96" s="164"/>
    </row>
    <row r="97" spans="12:33" ht="18">
      <c r="L97" s="164">
        <v>94</v>
      </c>
      <c r="M97" s="268" t="str">
        <f t="shared" si="23"/>
        <v/>
      </c>
      <c r="N97" s="268" t="str">
        <f t="shared" si="24"/>
        <v/>
      </c>
      <c r="O97" s="268" t="str">
        <f t="shared" si="25"/>
        <v/>
      </c>
      <c r="P97" s="268" t="str">
        <f t="shared" si="26"/>
        <v/>
      </c>
      <c r="Q97" s="268" t="str">
        <f t="shared" si="27"/>
        <v/>
      </c>
      <c r="T97" s="188" t="str">
        <f>IF('Regular Symbol'!T97="","",'Regular Symbol'!T97)</f>
        <v/>
      </c>
      <c r="U97" s="188" t="str">
        <f>IF('Regular Symbol'!U97="","",'Regular Symbol'!U97)</f>
        <v/>
      </c>
      <c r="V97" s="188" t="str">
        <f>IF('Regular Symbol'!V97="","",'Regular Symbol'!V97)</f>
        <v/>
      </c>
      <c r="W97" s="188" t="str">
        <f>IF('Regular Symbol'!W97="","",'Regular Symbol'!W97)</f>
        <v/>
      </c>
      <c r="X97" s="188" t="str">
        <f>IF('Regular Symbol'!X97="","",'Regular Symbol'!X97)</f>
        <v/>
      </c>
      <c r="AB97" s="164"/>
      <c r="AC97" s="164"/>
      <c r="AD97" s="164"/>
      <c r="AE97" s="164"/>
      <c r="AF97" s="164"/>
      <c r="AG97" s="164"/>
    </row>
    <row r="98" spans="12:33" ht="18">
      <c r="L98" s="164">
        <v>95</v>
      </c>
      <c r="M98" s="268" t="str">
        <f t="shared" si="23"/>
        <v/>
      </c>
      <c r="N98" s="268" t="str">
        <f t="shared" si="24"/>
        <v/>
      </c>
      <c r="O98" s="268" t="str">
        <f t="shared" si="25"/>
        <v/>
      </c>
      <c r="P98" s="268" t="str">
        <f t="shared" si="26"/>
        <v/>
      </c>
      <c r="Q98" s="268" t="str">
        <f t="shared" si="27"/>
        <v/>
      </c>
      <c r="T98" s="188" t="str">
        <f>IF('Regular Symbol'!T98="","",'Regular Symbol'!T98)</f>
        <v/>
      </c>
      <c r="U98" s="188" t="str">
        <f>IF('Regular Symbol'!U98="","",'Regular Symbol'!U98)</f>
        <v/>
      </c>
      <c r="V98" s="188" t="str">
        <f>IF('Regular Symbol'!V98="","",'Regular Symbol'!V98)</f>
        <v/>
      </c>
      <c r="W98" s="188" t="str">
        <f>IF('Regular Symbol'!W98="","",'Regular Symbol'!W98)</f>
        <v/>
      </c>
      <c r="X98" s="188" t="str">
        <f>IF('Regular Symbol'!X98="","",'Regular Symbol'!X98)</f>
        <v/>
      </c>
      <c r="AB98" s="164"/>
      <c r="AC98" s="164"/>
      <c r="AD98" s="164"/>
      <c r="AE98" s="164"/>
      <c r="AF98" s="164"/>
      <c r="AG98" s="164"/>
    </row>
    <row r="99" spans="12:33" ht="18">
      <c r="L99" s="164">
        <v>96</v>
      </c>
      <c r="M99" s="268" t="str">
        <f t="shared" si="23"/>
        <v/>
      </c>
      <c r="N99" s="268" t="str">
        <f t="shared" si="24"/>
        <v/>
      </c>
      <c r="O99" s="268" t="str">
        <f t="shared" si="25"/>
        <v/>
      </c>
      <c r="P99" s="268" t="str">
        <f t="shared" si="26"/>
        <v/>
      </c>
      <c r="Q99" s="268" t="str">
        <f t="shared" si="27"/>
        <v/>
      </c>
      <c r="T99" s="188" t="str">
        <f>IF('Regular Symbol'!T99="","",'Regular Symbol'!T99)</f>
        <v/>
      </c>
      <c r="U99" s="188" t="str">
        <f>IF('Regular Symbol'!U99="","",'Regular Symbol'!U99)</f>
        <v/>
      </c>
      <c r="V99" s="188" t="str">
        <f>IF('Regular Symbol'!V99="","",'Regular Symbol'!V99)</f>
        <v/>
      </c>
      <c r="W99" s="188" t="str">
        <f>IF('Regular Symbol'!W99="","",'Regular Symbol'!W99)</f>
        <v/>
      </c>
      <c r="X99" s="188" t="str">
        <f>IF('Regular Symbol'!X99="","",'Regular Symbol'!X99)</f>
        <v/>
      </c>
      <c r="AB99" s="164"/>
      <c r="AC99" s="164"/>
      <c r="AD99" s="164"/>
      <c r="AE99" s="164"/>
      <c r="AF99" s="164"/>
      <c r="AG99" s="164"/>
    </row>
    <row r="100" spans="12:33" ht="18">
      <c r="L100" s="164">
        <v>97</v>
      </c>
      <c r="M100" s="268" t="str">
        <f t="shared" si="23"/>
        <v/>
      </c>
      <c r="N100" s="268" t="str">
        <f t="shared" si="24"/>
        <v/>
      </c>
      <c r="O100" s="268" t="str">
        <f t="shared" si="25"/>
        <v/>
      </c>
      <c r="P100" s="268" t="str">
        <f t="shared" si="26"/>
        <v/>
      </c>
      <c r="Q100" s="268" t="str">
        <f t="shared" si="27"/>
        <v/>
      </c>
      <c r="T100" s="188" t="str">
        <f>IF('Regular Symbol'!T100="","",'Regular Symbol'!T100)</f>
        <v/>
      </c>
      <c r="U100" s="188" t="str">
        <f>IF('Regular Symbol'!U100="","",'Regular Symbol'!U100)</f>
        <v/>
      </c>
      <c r="V100" s="188" t="str">
        <f>IF('Regular Symbol'!V100="","",'Regular Symbol'!V100)</f>
        <v/>
      </c>
      <c r="W100" s="188" t="str">
        <f>IF('Regular Symbol'!W100="","",'Regular Symbol'!W100)</f>
        <v/>
      </c>
      <c r="X100" s="188" t="str">
        <f>IF('Regular Symbol'!X100="","",'Regular Symbol'!X100)</f>
        <v/>
      </c>
      <c r="AB100" s="164"/>
      <c r="AC100" s="164"/>
      <c r="AD100" s="164"/>
      <c r="AE100" s="164"/>
      <c r="AF100" s="164"/>
      <c r="AG100" s="1"/>
    </row>
    <row r="101" spans="12:33" ht="18">
      <c r="L101" s="164">
        <v>98</v>
      </c>
      <c r="M101" s="268" t="str">
        <f t="shared" si="23"/>
        <v/>
      </c>
      <c r="N101" s="268" t="str">
        <f t="shared" si="24"/>
        <v/>
      </c>
      <c r="O101" s="268" t="str">
        <f t="shared" si="25"/>
        <v/>
      </c>
      <c r="P101" s="268" t="str">
        <f t="shared" si="26"/>
        <v/>
      </c>
      <c r="Q101" s="268" t="str">
        <f t="shared" si="27"/>
        <v/>
      </c>
      <c r="T101" s="188" t="str">
        <f>IF('Regular Symbol'!T101="","",'Regular Symbol'!T101)</f>
        <v/>
      </c>
      <c r="U101" s="188" t="str">
        <f>IF('Regular Symbol'!U101="","",'Regular Symbol'!U101)</f>
        <v/>
      </c>
      <c r="V101" s="188" t="str">
        <f>IF('Regular Symbol'!V101="","",'Regular Symbol'!V101)</f>
        <v/>
      </c>
      <c r="W101" s="188" t="str">
        <f>IF('Regular Symbol'!W101="","",'Regular Symbol'!W101)</f>
        <v/>
      </c>
      <c r="X101" s="188" t="str">
        <f>IF('Regular Symbol'!X101="","",'Regular Symbol'!X101)</f>
        <v/>
      </c>
      <c r="AB101" s="164"/>
      <c r="AC101" s="164"/>
      <c r="AD101" s="164"/>
      <c r="AE101" s="164"/>
      <c r="AF101" s="164"/>
      <c r="AG101" s="1"/>
    </row>
    <row r="102" spans="12:33" ht="18">
      <c r="L102" s="164">
        <v>99</v>
      </c>
      <c r="M102" s="268" t="str">
        <f t="shared" si="23"/>
        <v/>
      </c>
      <c r="N102" s="268" t="str">
        <f t="shared" si="24"/>
        <v/>
      </c>
      <c r="O102" s="268" t="str">
        <f t="shared" si="25"/>
        <v/>
      </c>
      <c r="P102" s="268" t="str">
        <f t="shared" si="26"/>
        <v/>
      </c>
      <c r="Q102" s="268" t="str">
        <f t="shared" si="27"/>
        <v/>
      </c>
      <c r="T102" s="188" t="str">
        <f>IF('Regular Symbol'!T102="","",'Regular Symbol'!T102)</f>
        <v/>
      </c>
      <c r="U102" s="188" t="str">
        <f>IF('Regular Symbol'!U102="","",'Regular Symbol'!U102)</f>
        <v/>
      </c>
      <c r="V102" s="188" t="str">
        <f>IF('Regular Symbol'!V102="","",'Regular Symbol'!V102)</f>
        <v/>
      </c>
      <c r="W102" s="188" t="str">
        <f>IF('Regular Symbol'!W102="","",'Regular Symbol'!W102)</f>
        <v/>
      </c>
      <c r="X102" s="188" t="str">
        <f>IF('Regular Symbol'!X102="","",'Regular Symbol'!X102)</f>
        <v/>
      </c>
      <c r="AB102" s="164"/>
      <c r="AC102" s="164"/>
      <c r="AD102" s="164"/>
      <c r="AE102" s="164"/>
      <c r="AF102" s="164"/>
      <c r="AG102" s="164"/>
    </row>
    <row r="103" spans="12:33" ht="18">
      <c r="L103" s="164">
        <v>100</v>
      </c>
      <c r="M103" s="268" t="str">
        <f t="shared" si="23"/>
        <v/>
      </c>
      <c r="N103" s="268" t="str">
        <f t="shared" si="24"/>
        <v/>
      </c>
      <c r="O103" s="268" t="str">
        <f t="shared" si="25"/>
        <v/>
      </c>
      <c r="P103" s="268" t="str">
        <f t="shared" si="26"/>
        <v/>
      </c>
      <c r="Q103" s="268" t="str">
        <f t="shared" si="27"/>
        <v/>
      </c>
      <c r="T103" s="188" t="str">
        <f>IF('Regular Symbol'!T103="","",'Regular Symbol'!T103)</f>
        <v/>
      </c>
      <c r="U103" s="188" t="str">
        <f>IF('Regular Symbol'!U103="","",'Regular Symbol'!U103)</f>
        <v/>
      </c>
      <c r="V103" s="188" t="str">
        <f>IF('Regular Symbol'!V103="","",'Regular Symbol'!V103)</f>
        <v/>
      </c>
      <c r="W103" s="188" t="str">
        <f>IF('Regular Symbol'!W103="","",'Regular Symbol'!W103)</f>
        <v/>
      </c>
      <c r="X103" s="188" t="str">
        <f>IF('Regular Symbol'!X103="","",'Regular Symbol'!X103)</f>
        <v/>
      </c>
      <c r="AB103" s="164"/>
      <c r="AC103" s="164"/>
      <c r="AD103" s="164"/>
      <c r="AE103" s="164"/>
      <c r="AF103" s="164"/>
      <c r="AG103" s="164"/>
    </row>
    <row r="104" spans="12:33" ht="18">
      <c r="L104" s="164">
        <v>101</v>
      </c>
      <c r="M104" s="268" t="str">
        <f t="shared" si="23"/>
        <v/>
      </c>
      <c r="N104" s="268" t="str">
        <f t="shared" si="24"/>
        <v/>
      </c>
      <c r="O104" s="268" t="str">
        <f t="shared" si="25"/>
        <v/>
      </c>
      <c r="P104" s="268" t="str">
        <f t="shared" si="26"/>
        <v/>
      </c>
      <c r="Q104" s="268" t="str">
        <f t="shared" si="27"/>
        <v/>
      </c>
      <c r="T104" s="188" t="str">
        <f>IF('Regular Symbol'!T104="","",'Regular Symbol'!T104)</f>
        <v/>
      </c>
      <c r="U104" s="188" t="str">
        <f>IF('Regular Symbol'!U104="","",'Regular Symbol'!U104)</f>
        <v/>
      </c>
      <c r="V104" s="188" t="str">
        <f>IF('Regular Symbol'!V104="","",'Regular Symbol'!V104)</f>
        <v/>
      </c>
      <c r="W104" s="188" t="str">
        <f>IF('Regular Symbol'!W104="","",'Regular Symbol'!W104)</f>
        <v/>
      </c>
      <c r="X104" s="188" t="str">
        <f>IF('Regular Symbol'!X104="","",'Regular Symbol'!X104)</f>
        <v/>
      </c>
      <c r="AB104" s="164"/>
      <c r="AC104" s="164"/>
      <c r="AD104" s="164"/>
      <c r="AE104" s="164"/>
      <c r="AF104" s="164"/>
      <c r="AG104" s="164"/>
    </row>
    <row r="105" spans="12:33" ht="18">
      <c r="L105" s="164">
        <v>102</v>
      </c>
      <c r="M105" s="268" t="str">
        <f t="shared" si="23"/>
        <v/>
      </c>
      <c r="N105" s="268" t="str">
        <f t="shared" si="24"/>
        <v/>
      </c>
      <c r="O105" s="268" t="str">
        <f t="shared" si="25"/>
        <v/>
      </c>
      <c r="P105" s="268" t="str">
        <f t="shared" si="26"/>
        <v/>
      </c>
      <c r="Q105" s="268" t="str">
        <f t="shared" si="27"/>
        <v/>
      </c>
      <c r="T105" s="188" t="str">
        <f>IF('Regular Symbol'!T105="","",'Regular Symbol'!T105)</f>
        <v/>
      </c>
      <c r="U105" s="188" t="str">
        <f>IF('Regular Symbol'!U105="","",'Regular Symbol'!U105)</f>
        <v/>
      </c>
      <c r="V105" s="188" t="str">
        <f>IF('Regular Symbol'!V105="","",'Regular Symbol'!V105)</f>
        <v/>
      </c>
      <c r="W105" s="188" t="str">
        <f>IF('Regular Symbol'!W105="","",'Regular Symbol'!W105)</f>
        <v/>
      </c>
      <c r="X105" s="188" t="str">
        <f>IF('Regular Symbol'!X105="","",'Regular Symbol'!X105)</f>
        <v/>
      </c>
      <c r="AB105" s="164"/>
      <c r="AC105" s="164"/>
      <c r="AD105" s="164"/>
      <c r="AE105" s="164"/>
      <c r="AF105" s="164"/>
      <c r="AG105" s="164"/>
    </row>
    <row r="106" spans="12:33" ht="18">
      <c r="L106" s="164">
        <v>103</v>
      </c>
      <c r="M106" s="268" t="str">
        <f t="shared" si="23"/>
        <v/>
      </c>
      <c r="N106" s="268" t="str">
        <f t="shared" si="24"/>
        <v/>
      </c>
      <c r="O106" s="268" t="str">
        <f t="shared" si="25"/>
        <v/>
      </c>
      <c r="P106" s="268" t="str">
        <f t="shared" si="26"/>
        <v/>
      </c>
      <c r="Q106" s="268" t="str">
        <f t="shared" si="27"/>
        <v/>
      </c>
      <c r="T106" s="188" t="str">
        <f>IF('Regular Symbol'!T106="","",'Regular Symbol'!T106)</f>
        <v/>
      </c>
      <c r="U106" s="188" t="str">
        <f>IF('Regular Symbol'!U106="","",'Regular Symbol'!U106)</f>
        <v/>
      </c>
      <c r="V106" s="188" t="str">
        <f>IF('Regular Symbol'!V106="","",'Regular Symbol'!V106)</f>
        <v/>
      </c>
      <c r="W106" s="188" t="str">
        <f>IF('Regular Symbol'!W106="","",'Regular Symbol'!W106)</f>
        <v/>
      </c>
      <c r="X106" s="188" t="str">
        <f>IF('Regular Symbol'!X106="","",'Regular Symbol'!X106)</f>
        <v/>
      </c>
      <c r="AB106" s="164"/>
      <c r="AC106" s="164"/>
      <c r="AD106" s="164"/>
      <c r="AE106" s="164"/>
      <c r="AF106" s="164"/>
      <c r="AG106" s="164"/>
    </row>
    <row r="107" spans="12:33" ht="18">
      <c r="L107" s="164">
        <v>104</v>
      </c>
      <c r="M107" s="268" t="str">
        <f t="shared" si="23"/>
        <v/>
      </c>
      <c r="N107" s="268" t="str">
        <f t="shared" si="24"/>
        <v/>
      </c>
      <c r="O107" s="268" t="str">
        <f t="shared" si="25"/>
        <v/>
      </c>
      <c r="P107" s="268" t="str">
        <f t="shared" si="26"/>
        <v/>
      </c>
      <c r="Q107" s="268" t="str">
        <f t="shared" si="27"/>
        <v/>
      </c>
      <c r="T107" s="188" t="str">
        <f>IF('Regular Symbol'!T107="","",'Regular Symbol'!T107)</f>
        <v/>
      </c>
      <c r="U107" s="188" t="str">
        <f>IF('Regular Symbol'!U107="","",'Regular Symbol'!U107)</f>
        <v/>
      </c>
      <c r="V107" s="188" t="str">
        <f>IF('Regular Symbol'!V107="","",'Regular Symbol'!V107)</f>
        <v/>
      </c>
      <c r="W107" s="188" t="str">
        <f>IF('Regular Symbol'!W107="","",'Regular Symbol'!W107)</f>
        <v/>
      </c>
      <c r="X107" s="188" t="str">
        <f>IF('Regular Symbol'!X107="","",'Regular Symbol'!X107)</f>
        <v/>
      </c>
      <c r="AB107" s="164"/>
      <c r="AC107" s="164"/>
      <c r="AD107" s="164"/>
      <c r="AE107" s="164"/>
      <c r="AF107" s="164"/>
      <c r="AG107" s="164"/>
    </row>
    <row r="108" spans="12:33" ht="18">
      <c r="L108" s="164">
        <v>105</v>
      </c>
      <c r="M108" s="268" t="str">
        <f t="shared" si="23"/>
        <v/>
      </c>
      <c r="N108" s="268" t="str">
        <f t="shared" si="24"/>
        <v/>
      </c>
      <c r="O108" s="268" t="str">
        <f t="shared" si="25"/>
        <v/>
      </c>
      <c r="P108" s="268" t="str">
        <f t="shared" si="26"/>
        <v/>
      </c>
      <c r="Q108" s="268" t="str">
        <f t="shared" si="27"/>
        <v/>
      </c>
      <c r="T108" s="188" t="str">
        <f>IF('Regular Symbol'!T108="","",'Regular Symbol'!T108)</f>
        <v/>
      </c>
      <c r="U108" s="188" t="str">
        <f>IF('Regular Symbol'!U108="","",'Regular Symbol'!U108)</f>
        <v/>
      </c>
      <c r="V108" s="188" t="str">
        <f>IF('Regular Symbol'!V108="","",'Regular Symbol'!V108)</f>
        <v/>
      </c>
      <c r="W108" s="188" t="str">
        <f>IF('Regular Symbol'!W108="","",'Regular Symbol'!W108)</f>
        <v/>
      </c>
      <c r="X108" s="188" t="str">
        <f>IF('Regular Symbol'!X108="","",'Regular Symbol'!X108)</f>
        <v/>
      </c>
      <c r="AB108" s="164"/>
      <c r="AC108" s="164"/>
      <c r="AD108" s="164"/>
      <c r="AE108" s="164"/>
      <c r="AF108" s="164"/>
      <c r="AG108" s="164"/>
    </row>
    <row r="109" spans="12:33" ht="18">
      <c r="L109" s="164">
        <v>106</v>
      </c>
      <c r="M109" s="268" t="str">
        <f t="shared" si="23"/>
        <v/>
      </c>
      <c r="N109" s="268" t="str">
        <f t="shared" si="24"/>
        <v/>
      </c>
      <c r="O109" s="268" t="str">
        <f t="shared" si="25"/>
        <v/>
      </c>
      <c r="P109" s="268" t="str">
        <f t="shared" si="26"/>
        <v/>
      </c>
      <c r="Q109" s="268" t="str">
        <f t="shared" si="27"/>
        <v/>
      </c>
      <c r="T109" s="188" t="str">
        <f>IF('Regular Symbol'!T109="","",'Regular Symbol'!T109)</f>
        <v/>
      </c>
      <c r="U109" s="188" t="str">
        <f>IF('Regular Symbol'!U109="","",'Regular Symbol'!U109)</f>
        <v/>
      </c>
      <c r="V109" s="188" t="str">
        <f>IF('Regular Symbol'!V109="","",'Regular Symbol'!V109)</f>
        <v/>
      </c>
      <c r="W109" s="188" t="str">
        <f>IF('Regular Symbol'!W109="","",'Regular Symbol'!W109)</f>
        <v/>
      </c>
      <c r="X109" s="188" t="str">
        <f>IF('Regular Symbol'!X109="","",'Regular Symbol'!X109)</f>
        <v/>
      </c>
      <c r="AB109" s="164"/>
      <c r="AC109" s="164"/>
      <c r="AD109" s="164"/>
      <c r="AE109" s="164"/>
      <c r="AF109" s="164"/>
      <c r="AG109" s="164"/>
    </row>
    <row r="110" spans="12:33" ht="18">
      <c r="L110" s="164">
        <v>107</v>
      </c>
      <c r="M110" s="268" t="str">
        <f t="shared" si="23"/>
        <v/>
      </c>
      <c r="N110" s="268" t="str">
        <f t="shared" si="24"/>
        <v/>
      </c>
      <c r="O110" s="268" t="str">
        <f t="shared" si="25"/>
        <v/>
      </c>
      <c r="P110" s="268" t="str">
        <f t="shared" si="26"/>
        <v/>
      </c>
      <c r="Q110" s="268" t="str">
        <f t="shared" si="27"/>
        <v/>
      </c>
      <c r="T110" s="188" t="str">
        <f>IF('Regular Symbol'!T110="","",'Regular Symbol'!T110)</f>
        <v/>
      </c>
      <c r="U110" s="188" t="str">
        <f>IF('Regular Symbol'!U110="","",'Regular Symbol'!U110)</f>
        <v/>
      </c>
      <c r="V110" s="188" t="str">
        <f>IF('Regular Symbol'!V110="","",'Regular Symbol'!V110)</f>
        <v/>
      </c>
      <c r="W110" s="188" t="str">
        <f>IF('Regular Symbol'!W110="","",'Regular Symbol'!W110)</f>
        <v/>
      </c>
      <c r="X110" s="188" t="str">
        <f>IF('Regular Symbol'!X110="","",'Regular Symbol'!X110)</f>
        <v/>
      </c>
      <c r="AB110" s="164"/>
      <c r="AC110" s="164"/>
      <c r="AD110" s="164"/>
      <c r="AE110" s="164"/>
      <c r="AF110" s="164"/>
      <c r="AG110" s="164"/>
    </row>
    <row r="111" spans="12:33" ht="18">
      <c r="L111" s="164">
        <v>108</v>
      </c>
      <c r="M111" s="268" t="str">
        <f t="shared" si="23"/>
        <v/>
      </c>
      <c r="N111" s="268" t="str">
        <f t="shared" si="24"/>
        <v/>
      </c>
      <c r="O111" s="268" t="str">
        <f t="shared" si="25"/>
        <v/>
      </c>
      <c r="P111" s="268" t="str">
        <f t="shared" si="26"/>
        <v/>
      </c>
      <c r="Q111" s="268" t="str">
        <f t="shared" si="27"/>
        <v/>
      </c>
      <c r="T111" s="188" t="str">
        <f>IF('Regular Symbol'!T111="","",'Regular Symbol'!T111)</f>
        <v/>
      </c>
      <c r="U111" s="188" t="str">
        <f>IF('Regular Symbol'!U111="","",'Regular Symbol'!U111)</f>
        <v/>
      </c>
      <c r="V111" s="188" t="str">
        <f>IF('Regular Symbol'!V111="","",'Regular Symbol'!V111)</f>
        <v/>
      </c>
      <c r="W111" s="188" t="str">
        <f>IF('Regular Symbol'!W111="","",'Regular Symbol'!W111)</f>
        <v/>
      </c>
      <c r="X111" s="188" t="str">
        <f>IF('Regular Symbol'!X111="","",'Regular Symbol'!X111)</f>
        <v/>
      </c>
      <c r="AB111" s="164"/>
      <c r="AD111" s="164"/>
      <c r="AE111" s="164"/>
      <c r="AF111" s="164"/>
      <c r="AG111" s="164"/>
    </row>
    <row r="112" spans="12:33" ht="18">
      <c r="L112" s="164">
        <v>109</v>
      </c>
      <c r="M112" s="268" t="str">
        <f t="shared" si="23"/>
        <v/>
      </c>
      <c r="N112" s="268" t="str">
        <f t="shared" si="24"/>
        <v/>
      </c>
      <c r="O112" s="268" t="str">
        <f t="shared" si="25"/>
        <v/>
      </c>
      <c r="P112" s="268" t="str">
        <f t="shared" si="26"/>
        <v/>
      </c>
      <c r="Q112" s="268" t="str">
        <f t="shared" si="27"/>
        <v/>
      </c>
      <c r="T112" s="188" t="str">
        <f>IF('Regular Symbol'!T112="","",'Regular Symbol'!T112)</f>
        <v/>
      </c>
      <c r="U112" s="188" t="str">
        <f>IF('Regular Symbol'!U112="","",'Regular Symbol'!U112)</f>
        <v/>
      </c>
      <c r="V112" s="188" t="str">
        <f>IF('Regular Symbol'!V112="","",'Regular Symbol'!V112)</f>
        <v/>
      </c>
      <c r="W112" s="188" t="str">
        <f>IF('Regular Symbol'!W112="","",'Regular Symbol'!W112)</f>
        <v/>
      </c>
      <c r="X112" s="188" t="str">
        <f>IF('Regular Symbol'!X112="","",'Regular Symbol'!X112)</f>
        <v/>
      </c>
      <c r="AB112" s="164"/>
      <c r="AD112" s="164"/>
      <c r="AE112" s="164"/>
      <c r="AF112" s="164"/>
      <c r="AG112" s="164"/>
    </row>
    <row r="113" spans="12:33" ht="18">
      <c r="L113" s="164">
        <v>110</v>
      </c>
      <c r="M113" s="268" t="str">
        <f t="shared" si="23"/>
        <v/>
      </c>
      <c r="N113" s="268" t="str">
        <f t="shared" si="24"/>
        <v/>
      </c>
      <c r="O113" s="268" t="str">
        <f t="shared" si="25"/>
        <v/>
      </c>
      <c r="P113" s="268" t="str">
        <f t="shared" si="26"/>
        <v/>
      </c>
      <c r="Q113" s="268" t="str">
        <f t="shared" si="27"/>
        <v/>
      </c>
      <c r="T113" s="188" t="str">
        <f>IF('Regular Symbol'!T113="","",'Regular Symbol'!T113)</f>
        <v/>
      </c>
      <c r="U113" s="188" t="str">
        <f>IF('Regular Symbol'!U113="","",'Regular Symbol'!U113)</f>
        <v/>
      </c>
      <c r="V113" s="188" t="str">
        <f>IF('Regular Symbol'!V113="","",'Regular Symbol'!V113)</f>
        <v/>
      </c>
      <c r="W113" s="188" t="str">
        <f>IF('Regular Symbol'!W113="","",'Regular Symbol'!W113)</f>
        <v/>
      </c>
      <c r="X113" s="188" t="str">
        <f>IF('Regular Symbol'!X113="","",'Regular Symbol'!X113)</f>
        <v/>
      </c>
      <c r="AB113" s="164"/>
      <c r="AD113" s="164"/>
      <c r="AE113" s="164"/>
      <c r="AF113" s="164"/>
      <c r="AG113" s="164"/>
    </row>
    <row r="114" spans="12:33" ht="18">
      <c r="L114" s="164">
        <v>111</v>
      </c>
      <c r="M114" s="268" t="str">
        <f t="shared" si="23"/>
        <v/>
      </c>
      <c r="N114" s="268" t="str">
        <f t="shared" si="24"/>
        <v/>
      </c>
      <c r="O114" s="268" t="str">
        <f t="shared" si="25"/>
        <v/>
      </c>
      <c r="P114" s="268" t="str">
        <f t="shared" si="26"/>
        <v/>
      </c>
      <c r="Q114" s="268" t="str">
        <f t="shared" si="27"/>
        <v/>
      </c>
      <c r="T114" s="188" t="str">
        <f>IF('Regular Symbol'!T114="","",'Regular Symbol'!T114)</f>
        <v/>
      </c>
      <c r="U114" s="188" t="str">
        <f>IF('Regular Symbol'!U114="","",'Regular Symbol'!U114)</f>
        <v/>
      </c>
      <c r="V114" s="188" t="str">
        <f>IF('Regular Symbol'!V114="","",'Regular Symbol'!V114)</f>
        <v/>
      </c>
      <c r="W114" s="188" t="str">
        <f>IF('Regular Symbol'!W114="","",'Regular Symbol'!W114)</f>
        <v/>
      </c>
      <c r="X114" s="188" t="str">
        <f>IF('Regular Symbol'!X114="","",'Regular Symbol'!X114)</f>
        <v/>
      </c>
    </row>
    <row r="115" spans="12:33" ht="18">
      <c r="L115" s="164">
        <v>112</v>
      </c>
      <c r="M115" s="268" t="str">
        <f t="shared" si="23"/>
        <v/>
      </c>
      <c r="N115" s="268" t="str">
        <f t="shared" si="24"/>
        <v/>
      </c>
      <c r="O115" s="268" t="str">
        <f t="shared" si="25"/>
        <v/>
      </c>
      <c r="P115" s="268" t="str">
        <f t="shared" si="26"/>
        <v/>
      </c>
      <c r="Q115" s="268" t="str">
        <f t="shared" si="27"/>
        <v/>
      </c>
      <c r="T115" s="188" t="str">
        <f>IF('Regular Symbol'!T115="","",'Regular Symbol'!T115)</f>
        <v/>
      </c>
      <c r="U115" s="188" t="str">
        <f>IF('Regular Symbol'!U115="","",'Regular Symbol'!U115)</f>
        <v/>
      </c>
      <c r="V115" s="188" t="str">
        <f>IF('Regular Symbol'!V115="","",'Regular Symbol'!V115)</f>
        <v/>
      </c>
      <c r="W115" s="188" t="str">
        <f>IF('Regular Symbol'!W115="","",'Regular Symbol'!W115)</f>
        <v/>
      </c>
      <c r="X115" s="188" t="str">
        <f>IF('Regular Symbol'!X115="","",'Regular Symbol'!X115)</f>
        <v/>
      </c>
    </row>
    <row r="116" spans="12:33" ht="18">
      <c r="L116" s="164">
        <v>113</v>
      </c>
      <c r="M116" s="268" t="str">
        <f t="shared" si="23"/>
        <v/>
      </c>
      <c r="N116" s="268" t="str">
        <f t="shared" si="24"/>
        <v/>
      </c>
      <c r="O116" s="268" t="str">
        <f t="shared" si="25"/>
        <v/>
      </c>
      <c r="P116" s="268" t="str">
        <f t="shared" si="26"/>
        <v/>
      </c>
      <c r="Q116" s="268" t="str">
        <f t="shared" si="27"/>
        <v/>
      </c>
      <c r="T116" s="188" t="str">
        <f>IF('Regular Symbol'!T116="","",'Regular Symbol'!T116)</f>
        <v/>
      </c>
      <c r="U116" s="188" t="str">
        <f>IF('Regular Symbol'!U116="","",'Regular Symbol'!U116)</f>
        <v/>
      </c>
      <c r="V116" s="188" t="str">
        <f>IF('Regular Symbol'!V116="","",'Regular Symbol'!V116)</f>
        <v/>
      </c>
      <c r="W116" s="188" t="str">
        <f>IF('Regular Symbol'!W116="","",'Regular Symbol'!W116)</f>
        <v/>
      </c>
      <c r="X116" s="188" t="str">
        <f>IF('Regular Symbol'!X116="","",'Regular Symbol'!X116)</f>
        <v/>
      </c>
    </row>
    <row r="117" spans="12:33" ht="18">
      <c r="L117" s="164">
        <v>114</v>
      </c>
      <c r="M117" s="268" t="str">
        <f t="shared" si="23"/>
        <v/>
      </c>
      <c r="N117" s="268" t="str">
        <f t="shared" si="24"/>
        <v/>
      </c>
      <c r="O117" s="268" t="str">
        <f t="shared" si="25"/>
        <v/>
      </c>
      <c r="P117" s="268" t="str">
        <f t="shared" si="26"/>
        <v/>
      </c>
      <c r="Q117" s="268" t="str">
        <f t="shared" si="27"/>
        <v/>
      </c>
      <c r="T117" s="188" t="str">
        <f>IF('Regular Symbol'!T117="","",'Regular Symbol'!T117)</f>
        <v/>
      </c>
      <c r="U117" s="188" t="str">
        <f>IF('Regular Symbol'!U117="","",'Regular Symbol'!U117)</f>
        <v/>
      </c>
      <c r="V117" s="188" t="str">
        <f>IF('Regular Symbol'!V117="","",'Regular Symbol'!V117)</f>
        <v/>
      </c>
      <c r="W117" s="188" t="str">
        <f>IF('Regular Symbol'!W117="","",'Regular Symbol'!W117)</f>
        <v/>
      </c>
      <c r="X117" s="188" t="str">
        <f>IF('Regular Symbol'!X117="","",'Regular Symbol'!X117)</f>
        <v/>
      </c>
    </row>
    <row r="118" spans="12:33" ht="18">
      <c r="L118" s="164">
        <v>115</v>
      </c>
      <c r="M118" s="268" t="str">
        <f t="shared" si="23"/>
        <v/>
      </c>
      <c r="N118" s="268" t="str">
        <f t="shared" si="24"/>
        <v/>
      </c>
      <c r="O118" s="268" t="str">
        <f t="shared" si="25"/>
        <v/>
      </c>
      <c r="P118" s="268" t="str">
        <f t="shared" si="26"/>
        <v/>
      </c>
      <c r="Q118" s="268" t="str">
        <f t="shared" si="27"/>
        <v/>
      </c>
      <c r="T118" s="188" t="str">
        <f>IF('Regular Symbol'!T118="","",'Regular Symbol'!T118)</f>
        <v/>
      </c>
      <c r="U118" s="188" t="str">
        <f>IF('Regular Symbol'!U118="","",'Regular Symbol'!U118)</f>
        <v/>
      </c>
      <c r="V118" s="188" t="str">
        <f>IF('Regular Symbol'!V118="","",'Regular Symbol'!V118)</f>
        <v/>
      </c>
      <c r="W118" s="188" t="str">
        <f>IF('Regular Symbol'!W118="","",'Regular Symbol'!W118)</f>
        <v/>
      </c>
      <c r="X118" s="188" t="str">
        <f>IF('Regular Symbol'!X118="","",'Regular Symbol'!X118)</f>
        <v/>
      </c>
    </row>
    <row r="119" spans="12:33" ht="18">
      <c r="L119" s="164">
        <v>116</v>
      </c>
      <c r="M119" s="268" t="str">
        <f t="shared" si="23"/>
        <v/>
      </c>
      <c r="N119" s="268" t="str">
        <f t="shared" si="24"/>
        <v/>
      </c>
      <c r="O119" s="268" t="str">
        <f t="shared" si="25"/>
        <v/>
      </c>
      <c r="P119" s="268" t="str">
        <f t="shared" si="26"/>
        <v/>
      </c>
      <c r="Q119" s="268" t="str">
        <f t="shared" si="27"/>
        <v/>
      </c>
      <c r="T119" s="188" t="str">
        <f>IF('Regular Symbol'!T119="","",'Regular Symbol'!T119)</f>
        <v/>
      </c>
      <c r="U119" s="188" t="str">
        <f>IF('Regular Symbol'!U119="","",'Regular Symbol'!U119)</f>
        <v/>
      </c>
      <c r="V119" s="188" t="str">
        <f>IF('Regular Symbol'!V119="","",'Regular Symbol'!V119)</f>
        <v/>
      </c>
      <c r="W119" s="188" t="str">
        <f>IF('Regular Symbol'!W119="","",'Regular Symbol'!W119)</f>
        <v/>
      </c>
      <c r="X119" s="188" t="str">
        <f>IF('Regular Symbol'!X119="","",'Regular Symbol'!X119)</f>
        <v/>
      </c>
    </row>
    <row r="120" spans="12:33" ht="18">
      <c r="L120" s="164">
        <v>117</v>
      </c>
      <c r="M120" s="268" t="str">
        <f t="shared" si="23"/>
        <v/>
      </c>
      <c r="N120" s="268" t="str">
        <f t="shared" si="24"/>
        <v/>
      </c>
      <c r="O120" s="268" t="str">
        <f t="shared" si="25"/>
        <v/>
      </c>
      <c r="P120" s="268" t="str">
        <f t="shared" si="26"/>
        <v/>
      </c>
      <c r="Q120" s="268" t="str">
        <f t="shared" si="27"/>
        <v/>
      </c>
      <c r="T120" s="188" t="str">
        <f>IF('Regular Symbol'!T120="","",'Regular Symbol'!T120)</f>
        <v/>
      </c>
      <c r="U120" s="188" t="str">
        <f>IF('Regular Symbol'!U120="","",'Regular Symbol'!U120)</f>
        <v/>
      </c>
      <c r="V120" s="188" t="str">
        <f>IF('Regular Symbol'!V120="","",'Regular Symbol'!V120)</f>
        <v/>
      </c>
      <c r="W120" s="188" t="str">
        <f>IF('Regular Symbol'!W120="","",'Regular Symbol'!W120)</f>
        <v/>
      </c>
      <c r="X120" s="188" t="str">
        <f>IF('Regular Symbol'!X120="","",'Regular Symbol'!X120)</f>
        <v/>
      </c>
    </row>
    <row r="121" spans="12:33" ht="18">
      <c r="L121" s="164">
        <v>118</v>
      </c>
      <c r="M121" s="268" t="str">
        <f t="shared" si="23"/>
        <v/>
      </c>
      <c r="N121" s="268" t="str">
        <f t="shared" si="24"/>
        <v/>
      </c>
      <c r="O121" s="268" t="str">
        <f t="shared" si="25"/>
        <v/>
      </c>
      <c r="P121" s="268" t="str">
        <f t="shared" si="26"/>
        <v/>
      </c>
      <c r="Q121" s="268" t="str">
        <f t="shared" si="27"/>
        <v/>
      </c>
      <c r="T121" s="188" t="str">
        <f>IF('Regular Symbol'!T121="","",'Regular Symbol'!T121)</f>
        <v/>
      </c>
      <c r="U121" s="188" t="str">
        <f>IF('Regular Symbol'!U121="","",'Regular Symbol'!U121)</f>
        <v/>
      </c>
      <c r="V121" s="188" t="str">
        <f>IF('Regular Symbol'!V121="","",'Regular Symbol'!V121)</f>
        <v/>
      </c>
      <c r="W121" s="188" t="str">
        <f>IF('Regular Symbol'!W121="","",'Regular Symbol'!W121)</f>
        <v/>
      </c>
      <c r="X121" s="188" t="str">
        <f>IF('Regular Symbol'!X121="","",'Regular Symbol'!X121)</f>
        <v/>
      </c>
    </row>
    <row r="122" spans="12:33" ht="18">
      <c r="L122" s="164">
        <v>119</v>
      </c>
      <c r="M122" s="268" t="str">
        <f t="shared" si="23"/>
        <v/>
      </c>
      <c r="N122" s="268" t="str">
        <f t="shared" si="24"/>
        <v/>
      </c>
      <c r="O122" s="268" t="str">
        <f t="shared" si="25"/>
        <v/>
      </c>
      <c r="P122" s="268" t="str">
        <f t="shared" si="26"/>
        <v/>
      </c>
      <c r="Q122" s="268" t="str">
        <f t="shared" si="27"/>
        <v/>
      </c>
      <c r="T122" s="188" t="str">
        <f>IF('Regular Symbol'!T122="","",'Regular Symbol'!T122)</f>
        <v/>
      </c>
      <c r="U122" s="188" t="str">
        <f>IF('Regular Symbol'!U122="","",'Regular Symbol'!U122)</f>
        <v/>
      </c>
      <c r="V122" s="188" t="str">
        <f>IF('Regular Symbol'!V122="","",'Regular Symbol'!V122)</f>
        <v/>
      </c>
      <c r="W122" s="188" t="str">
        <f>IF('Regular Symbol'!W122="","",'Regular Symbol'!W122)</f>
        <v/>
      </c>
      <c r="X122" s="188" t="str">
        <f>IF('Regular Symbol'!X122="","",'Regular Symbol'!X122)</f>
        <v/>
      </c>
    </row>
    <row r="123" spans="12:33" ht="18">
      <c r="L123" s="164">
        <v>120</v>
      </c>
      <c r="M123" s="268" t="str">
        <f t="shared" si="23"/>
        <v/>
      </c>
      <c r="N123" s="268" t="str">
        <f t="shared" si="24"/>
        <v/>
      </c>
      <c r="O123" s="268" t="str">
        <f t="shared" si="25"/>
        <v/>
      </c>
      <c r="P123" s="268" t="str">
        <f t="shared" si="26"/>
        <v/>
      </c>
      <c r="Q123" s="268" t="str">
        <f t="shared" si="27"/>
        <v/>
      </c>
      <c r="T123" s="188" t="str">
        <f>IF('Regular Symbol'!T123="","",'Regular Symbol'!T123)</f>
        <v/>
      </c>
      <c r="U123" s="188" t="str">
        <f>IF('Regular Symbol'!U123="","",'Regular Symbol'!U123)</f>
        <v/>
      </c>
      <c r="V123" s="188" t="str">
        <f>IF('Regular Symbol'!V123="","",'Regular Symbol'!V123)</f>
        <v/>
      </c>
      <c r="W123" s="188" t="str">
        <f>IF('Regular Symbol'!W123="","",'Regular Symbol'!W123)</f>
        <v/>
      </c>
      <c r="X123" s="188" t="str">
        <f>IF('Regular Symbol'!X123="","",'Regular Symbol'!X123)</f>
        <v/>
      </c>
    </row>
    <row r="124" spans="12:33" ht="18">
      <c r="L124" s="164">
        <v>121</v>
      </c>
      <c r="M124" s="268" t="str">
        <f t="shared" si="23"/>
        <v/>
      </c>
      <c r="N124" s="268" t="str">
        <f t="shared" si="24"/>
        <v/>
      </c>
      <c r="O124" s="268" t="str">
        <f t="shared" si="25"/>
        <v/>
      </c>
      <c r="P124" s="268" t="str">
        <f t="shared" si="26"/>
        <v/>
      </c>
      <c r="Q124" s="268" t="str">
        <f t="shared" si="27"/>
        <v/>
      </c>
      <c r="T124" s="188" t="str">
        <f>IF('Regular Symbol'!T124="","",'Regular Symbol'!T124)</f>
        <v/>
      </c>
      <c r="U124" s="188" t="str">
        <f>IF('Regular Symbol'!U124="","",'Regular Symbol'!U124)</f>
        <v/>
      </c>
      <c r="V124" s="188" t="str">
        <f>IF('Regular Symbol'!V124="","",'Regular Symbol'!V124)</f>
        <v/>
      </c>
      <c r="W124" s="188" t="str">
        <f>IF('Regular Symbol'!W124="","",'Regular Symbol'!W124)</f>
        <v/>
      </c>
      <c r="X124" s="188" t="str">
        <f>IF('Regular Symbol'!X124="","",'Regular Symbol'!X124)</f>
        <v/>
      </c>
    </row>
    <row r="125" spans="12:33" ht="18">
      <c r="L125" s="164">
        <v>122</v>
      </c>
      <c r="M125" s="268" t="str">
        <f t="shared" si="23"/>
        <v/>
      </c>
      <c r="N125" s="268" t="str">
        <f t="shared" si="24"/>
        <v/>
      </c>
      <c r="O125" s="268" t="str">
        <f t="shared" si="25"/>
        <v/>
      </c>
      <c r="P125" s="268" t="str">
        <f t="shared" si="26"/>
        <v/>
      </c>
      <c r="Q125" s="268" t="str">
        <f t="shared" si="27"/>
        <v/>
      </c>
      <c r="T125" s="188" t="str">
        <f>IF('Regular Symbol'!T125="","",'Regular Symbol'!T125)</f>
        <v/>
      </c>
      <c r="U125" s="188" t="str">
        <f>IF('Regular Symbol'!U125="","",'Regular Symbol'!U125)</f>
        <v/>
      </c>
      <c r="V125" s="188" t="str">
        <f>IF('Regular Symbol'!V125="","",'Regular Symbol'!V125)</f>
        <v/>
      </c>
      <c r="W125" s="188" t="str">
        <f>IF('Regular Symbol'!W125="","",'Regular Symbol'!W125)</f>
        <v/>
      </c>
      <c r="X125" s="188" t="str">
        <f>IF('Regular Symbol'!X125="","",'Regular Symbol'!X125)</f>
        <v/>
      </c>
    </row>
    <row r="126" spans="12:33" ht="18">
      <c r="L126" s="164">
        <v>123</v>
      </c>
      <c r="M126" s="268" t="str">
        <f t="shared" si="23"/>
        <v/>
      </c>
      <c r="N126" s="268" t="str">
        <f t="shared" si="24"/>
        <v/>
      </c>
      <c r="O126" s="268" t="str">
        <f t="shared" si="25"/>
        <v/>
      </c>
      <c r="P126" s="268" t="str">
        <f t="shared" si="26"/>
        <v/>
      </c>
      <c r="Q126" s="268" t="str">
        <f t="shared" si="27"/>
        <v/>
      </c>
      <c r="T126" s="188" t="str">
        <f>IF('Regular Symbol'!T126="","",'Regular Symbol'!T126)</f>
        <v/>
      </c>
      <c r="U126" s="188" t="str">
        <f>IF('Regular Symbol'!U126="","",'Regular Symbol'!U126)</f>
        <v/>
      </c>
      <c r="V126" s="188" t="str">
        <f>IF('Regular Symbol'!V126="","",'Regular Symbol'!V126)</f>
        <v/>
      </c>
      <c r="W126" s="188" t="str">
        <f>IF('Regular Symbol'!W126="","",'Regular Symbol'!W126)</f>
        <v/>
      </c>
      <c r="X126" s="188" t="str">
        <f>IF('Regular Symbol'!X126="","",'Regular Symbol'!X126)</f>
        <v/>
      </c>
    </row>
    <row r="127" spans="12:33" ht="18">
      <c r="L127" s="164">
        <v>124</v>
      </c>
      <c r="M127" s="268" t="str">
        <f t="shared" si="23"/>
        <v/>
      </c>
      <c r="N127" s="268" t="str">
        <f t="shared" si="24"/>
        <v/>
      </c>
      <c r="O127" s="268" t="str">
        <f t="shared" si="25"/>
        <v/>
      </c>
      <c r="P127" s="268" t="str">
        <f t="shared" si="26"/>
        <v/>
      </c>
      <c r="Q127" s="268" t="str">
        <f t="shared" si="27"/>
        <v/>
      </c>
      <c r="T127" s="188" t="str">
        <f>IF('Regular Symbol'!T127="","",'Regular Symbol'!T127)</f>
        <v/>
      </c>
      <c r="U127" s="188" t="str">
        <f>IF('Regular Symbol'!U127="","",'Regular Symbol'!U127)</f>
        <v/>
      </c>
      <c r="V127" s="188" t="str">
        <f>IF('Regular Symbol'!V127="","",'Regular Symbol'!V127)</f>
        <v/>
      </c>
      <c r="W127" s="188" t="str">
        <f>IF('Regular Symbol'!W127="","",'Regular Symbol'!W127)</f>
        <v/>
      </c>
      <c r="X127" s="188" t="str">
        <f>IF('Regular Symbol'!X127="","",'Regular Symbol'!X127)</f>
        <v/>
      </c>
    </row>
    <row r="128" spans="12:33" ht="18">
      <c r="L128" s="164">
        <v>125</v>
      </c>
      <c r="M128" s="268" t="str">
        <f t="shared" si="23"/>
        <v/>
      </c>
      <c r="N128" s="268" t="str">
        <f t="shared" si="24"/>
        <v/>
      </c>
      <c r="O128" s="268" t="str">
        <f t="shared" si="25"/>
        <v/>
      </c>
      <c r="P128" s="268" t="str">
        <f t="shared" si="26"/>
        <v/>
      </c>
      <c r="Q128" s="268" t="str">
        <f t="shared" si="27"/>
        <v/>
      </c>
      <c r="T128" s="188" t="str">
        <f>IF('Regular Symbol'!T128="","",'Regular Symbol'!T128)</f>
        <v/>
      </c>
      <c r="U128" s="188" t="str">
        <f>IF('Regular Symbol'!U128="","",'Regular Symbol'!U128)</f>
        <v/>
      </c>
      <c r="V128" s="188" t="str">
        <f>IF('Regular Symbol'!V128="","",'Regular Symbol'!V128)</f>
        <v/>
      </c>
      <c r="W128" s="188" t="str">
        <f>IF('Regular Symbol'!W128="","",'Regular Symbol'!W128)</f>
        <v/>
      </c>
      <c r="X128" s="188" t="str">
        <f>IF('Regular Symbol'!X128="","",'Regular Symbol'!X128)</f>
        <v/>
      </c>
    </row>
    <row r="129" spans="12:24" ht="18">
      <c r="L129" s="164">
        <v>126</v>
      </c>
      <c r="M129" s="268" t="str">
        <f t="shared" si="23"/>
        <v/>
      </c>
      <c r="N129" s="268" t="str">
        <f t="shared" si="24"/>
        <v/>
      </c>
      <c r="O129" s="268" t="str">
        <f t="shared" si="25"/>
        <v/>
      </c>
      <c r="P129" s="268" t="str">
        <f t="shared" si="26"/>
        <v/>
      </c>
      <c r="Q129" s="268" t="str">
        <f t="shared" si="27"/>
        <v/>
      </c>
      <c r="T129" s="188" t="str">
        <f>IF('Regular Symbol'!T129="","",'Regular Symbol'!T129)</f>
        <v/>
      </c>
      <c r="U129" s="188" t="str">
        <f>IF('Regular Symbol'!U129="","",'Regular Symbol'!U129)</f>
        <v/>
      </c>
      <c r="V129" s="188" t="str">
        <f>IF('Regular Symbol'!V129="","",'Regular Symbol'!V129)</f>
        <v/>
      </c>
      <c r="W129" s="188" t="str">
        <f>IF('Regular Symbol'!W129="","",'Regular Symbol'!W129)</f>
        <v/>
      </c>
      <c r="X129" s="188" t="str">
        <f>IF('Regular Symbol'!X129="","",'Regular Symbol'!X129)</f>
        <v/>
      </c>
    </row>
    <row r="130" spans="12:24" ht="18">
      <c r="L130" s="164">
        <v>127</v>
      </c>
      <c r="M130" s="268" t="str">
        <f t="shared" si="23"/>
        <v/>
      </c>
      <c r="N130" s="268" t="str">
        <f t="shared" si="24"/>
        <v/>
      </c>
      <c r="O130" s="268" t="str">
        <f t="shared" si="25"/>
        <v/>
      </c>
      <c r="P130" s="268" t="str">
        <f t="shared" si="26"/>
        <v/>
      </c>
      <c r="Q130" s="268" t="str">
        <f t="shared" si="27"/>
        <v/>
      </c>
      <c r="T130" s="188" t="str">
        <f>IF('Regular Symbol'!T130="","",'Regular Symbol'!T130)</f>
        <v/>
      </c>
      <c r="U130" s="188" t="str">
        <f>IF('Regular Symbol'!U130="","",'Regular Symbol'!U130)</f>
        <v/>
      </c>
      <c r="V130" s="188" t="str">
        <f>IF('Regular Symbol'!V130="","",'Regular Symbol'!V130)</f>
        <v/>
      </c>
      <c r="W130" s="188" t="str">
        <f>IF('Regular Symbol'!W130="","",'Regular Symbol'!W130)</f>
        <v/>
      </c>
      <c r="X130" s="188" t="str">
        <f>IF('Regular Symbol'!X130="","",'Regular Symbol'!X130)</f>
        <v/>
      </c>
    </row>
    <row r="131" spans="12:24" ht="18">
      <c r="L131" s="164">
        <v>128</v>
      </c>
      <c r="M131" s="268" t="str">
        <f t="shared" ref="M131:M194" si="33">IF(T131="","",VLOOKUP(T131,$A$3:$B$15,2,FALSE))</f>
        <v/>
      </c>
      <c r="N131" s="268" t="str">
        <f t="shared" ref="N131:N194" si="34">IF(U131="","",VLOOKUP(U131,$A$3:$B$15,2,FALSE))</f>
        <v/>
      </c>
      <c r="O131" s="268" t="str">
        <f t="shared" ref="O131:O194" si="35">IF(V131="","",VLOOKUP(V131,$A$3:$B$15,2,FALSE))</f>
        <v/>
      </c>
      <c r="P131" s="268" t="str">
        <f t="shared" ref="P131:P194" si="36">IF(W131="","",VLOOKUP(W131,$A$3:$B$15,2,FALSE))</f>
        <v/>
      </c>
      <c r="Q131" s="268" t="str">
        <f t="shared" ref="Q131:Q194" si="37">IF(X131="","",VLOOKUP(X131,$A$3:$B$15,2,FALSE))</f>
        <v/>
      </c>
      <c r="T131" s="188" t="str">
        <f>IF('Regular Symbol'!T131="","",'Regular Symbol'!T131)</f>
        <v/>
      </c>
      <c r="U131" s="188" t="str">
        <f>IF('Regular Symbol'!U131="","",'Regular Symbol'!U131)</f>
        <v/>
      </c>
      <c r="V131" s="188" t="str">
        <f>IF('Regular Symbol'!V131="","",'Regular Symbol'!V131)</f>
        <v/>
      </c>
      <c r="W131" s="188" t="str">
        <f>IF('Regular Symbol'!W131="","",'Regular Symbol'!W131)</f>
        <v/>
      </c>
      <c r="X131" s="188" t="str">
        <f>IF('Regular Symbol'!X131="","",'Regular Symbol'!X131)</f>
        <v/>
      </c>
    </row>
    <row r="132" spans="12:24" ht="18">
      <c r="L132" s="164">
        <v>129</v>
      </c>
      <c r="M132" s="268" t="str">
        <f t="shared" si="33"/>
        <v/>
      </c>
      <c r="N132" s="268" t="str">
        <f t="shared" si="34"/>
        <v/>
      </c>
      <c r="O132" s="268" t="str">
        <f t="shared" si="35"/>
        <v/>
      </c>
      <c r="P132" s="268" t="str">
        <f t="shared" si="36"/>
        <v/>
      </c>
      <c r="Q132" s="268" t="str">
        <f t="shared" si="37"/>
        <v/>
      </c>
      <c r="T132" s="188" t="str">
        <f>IF('Regular Symbol'!T132="","",'Regular Symbol'!T132)</f>
        <v/>
      </c>
      <c r="U132" s="188" t="str">
        <f>IF('Regular Symbol'!U132="","",'Regular Symbol'!U132)</f>
        <v/>
      </c>
      <c r="V132" s="188" t="str">
        <f>IF('Regular Symbol'!V132="","",'Regular Symbol'!V132)</f>
        <v/>
      </c>
      <c r="W132" s="188" t="str">
        <f>IF('Regular Symbol'!W132="","",'Regular Symbol'!W132)</f>
        <v/>
      </c>
      <c r="X132" s="188" t="str">
        <f>IF('Regular Symbol'!X132="","",'Regular Symbol'!X132)</f>
        <v/>
      </c>
    </row>
    <row r="133" spans="12:24" ht="18">
      <c r="L133" s="164">
        <v>130</v>
      </c>
      <c r="M133" s="268" t="str">
        <f t="shared" si="33"/>
        <v/>
      </c>
      <c r="N133" s="268" t="str">
        <f t="shared" si="34"/>
        <v/>
      </c>
      <c r="O133" s="268" t="str">
        <f t="shared" si="35"/>
        <v/>
      </c>
      <c r="P133" s="268" t="str">
        <f t="shared" si="36"/>
        <v/>
      </c>
      <c r="Q133" s="268" t="str">
        <f t="shared" si="37"/>
        <v/>
      </c>
      <c r="T133" s="188" t="str">
        <f>IF('Regular Symbol'!T133="","",'Regular Symbol'!T133)</f>
        <v/>
      </c>
      <c r="U133" s="188" t="str">
        <f>IF('Regular Symbol'!U133="","",'Regular Symbol'!U133)</f>
        <v/>
      </c>
      <c r="V133" s="188" t="str">
        <f>IF('Regular Symbol'!V133="","",'Regular Symbol'!V133)</f>
        <v/>
      </c>
      <c r="W133" s="188" t="str">
        <f>IF('Regular Symbol'!W133="","",'Regular Symbol'!W133)</f>
        <v/>
      </c>
      <c r="X133" s="188" t="str">
        <f>IF('Regular Symbol'!X133="","",'Regular Symbol'!X133)</f>
        <v/>
      </c>
    </row>
    <row r="134" spans="12:24" ht="18">
      <c r="L134" s="164">
        <v>131</v>
      </c>
      <c r="M134" s="268" t="str">
        <f t="shared" si="33"/>
        <v/>
      </c>
      <c r="N134" s="268" t="str">
        <f t="shared" si="34"/>
        <v/>
      </c>
      <c r="O134" s="268" t="str">
        <f t="shared" si="35"/>
        <v/>
      </c>
      <c r="P134" s="268" t="str">
        <f t="shared" si="36"/>
        <v/>
      </c>
      <c r="Q134" s="268" t="str">
        <f t="shared" si="37"/>
        <v/>
      </c>
      <c r="T134" s="188" t="str">
        <f>IF('Regular Symbol'!T134="","",'Regular Symbol'!T134)</f>
        <v/>
      </c>
      <c r="U134" s="188" t="str">
        <f>IF('Regular Symbol'!U134="","",'Regular Symbol'!U134)</f>
        <v/>
      </c>
      <c r="V134" s="188" t="str">
        <f>IF('Regular Symbol'!V134="","",'Regular Symbol'!V134)</f>
        <v/>
      </c>
      <c r="W134" s="188" t="str">
        <f>IF('Regular Symbol'!W134="","",'Regular Symbol'!W134)</f>
        <v/>
      </c>
      <c r="X134" s="188" t="str">
        <f>IF('Regular Symbol'!X134="","",'Regular Symbol'!X134)</f>
        <v/>
      </c>
    </row>
    <row r="135" spans="12:24" ht="18">
      <c r="L135" s="164">
        <v>132</v>
      </c>
      <c r="M135" s="268" t="str">
        <f t="shared" si="33"/>
        <v/>
      </c>
      <c r="N135" s="268" t="str">
        <f t="shared" si="34"/>
        <v/>
      </c>
      <c r="O135" s="268" t="str">
        <f t="shared" si="35"/>
        <v/>
      </c>
      <c r="P135" s="268" t="str">
        <f t="shared" si="36"/>
        <v/>
      </c>
      <c r="Q135" s="268" t="str">
        <f t="shared" si="37"/>
        <v/>
      </c>
      <c r="T135" s="188" t="str">
        <f>IF('Regular Symbol'!T135="","",'Regular Symbol'!T135)</f>
        <v/>
      </c>
      <c r="U135" s="188" t="str">
        <f>IF('Regular Symbol'!U135="","",'Regular Symbol'!U135)</f>
        <v/>
      </c>
      <c r="V135" s="188" t="str">
        <f>IF('Regular Symbol'!V135="","",'Regular Symbol'!V135)</f>
        <v/>
      </c>
      <c r="W135" s="188" t="str">
        <f>IF('Regular Symbol'!W135="","",'Regular Symbol'!W135)</f>
        <v/>
      </c>
      <c r="X135" s="188" t="str">
        <f>IF('Regular Symbol'!X135="","",'Regular Symbol'!X135)</f>
        <v/>
      </c>
    </row>
    <row r="136" spans="12:24" ht="18">
      <c r="L136" s="164">
        <v>133</v>
      </c>
      <c r="M136" s="268" t="str">
        <f t="shared" si="33"/>
        <v/>
      </c>
      <c r="N136" s="268" t="str">
        <f t="shared" si="34"/>
        <v/>
      </c>
      <c r="O136" s="268" t="str">
        <f t="shared" si="35"/>
        <v/>
      </c>
      <c r="P136" s="268" t="str">
        <f t="shared" si="36"/>
        <v/>
      </c>
      <c r="Q136" s="268" t="str">
        <f t="shared" si="37"/>
        <v/>
      </c>
      <c r="T136" s="188" t="str">
        <f>IF('Regular Symbol'!T136="","",'Regular Symbol'!T136)</f>
        <v/>
      </c>
      <c r="U136" s="188" t="str">
        <f>IF('Regular Symbol'!U136="","",'Regular Symbol'!U136)</f>
        <v/>
      </c>
      <c r="V136" s="188" t="str">
        <f>IF('Regular Symbol'!V136="","",'Regular Symbol'!V136)</f>
        <v/>
      </c>
      <c r="W136" s="188" t="str">
        <f>IF('Regular Symbol'!W136="","",'Regular Symbol'!W136)</f>
        <v/>
      </c>
      <c r="X136" s="188" t="str">
        <f>IF('Regular Symbol'!X136="","",'Regular Symbol'!X136)</f>
        <v/>
      </c>
    </row>
    <row r="137" spans="12:24" ht="18">
      <c r="L137" s="164">
        <v>134</v>
      </c>
      <c r="M137" s="268" t="str">
        <f t="shared" si="33"/>
        <v/>
      </c>
      <c r="N137" s="268" t="str">
        <f t="shared" si="34"/>
        <v/>
      </c>
      <c r="O137" s="268" t="str">
        <f t="shared" si="35"/>
        <v/>
      </c>
      <c r="P137" s="268" t="str">
        <f t="shared" si="36"/>
        <v/>
      </c>
      <c r="Q137" s="268" t="str">
        <f t="shared" si="37"/>
        <v/>
      </c>
      <c r="T137" s="188" t="str">
        <f>IF('Regular Symbol'!T137="","",'Regular Symbol'!T137)</f>
        <v/>
      </c>
      <c r="U137" s="188" t="str">
        <f>IF('Regular Symbol'!U137="","",'Regular Symbol'!U137)</f>
        <v/>
      </c>
      <c r="V137" s="188" t="str">
        <f>IF('Regular Symbol'!V137="","",'Regular Symbol'!V137)</f>
        <v/>
      </c>
      <c r="W137" s="188" t="str">
        <f>IF('Regular Symbol'!W137="","",'Regular Symbol'!W137)</f>
        <v/>
      </c>
      <c r="X137" s="188" t="str">
        <f>IF('Regular Symbol'!X137="","",'Regular Symbol'!X137)</f>
        <v/>
      </c>
    </row>
    <row r="138" spans="12:24" ht="18">
      <c r="L138" s="164">
        <v>135</v>
      </c>
      <c r="M138" s="268" t="str">
        <f t="shared" si="33"/>
        <v/>
      </c>
      <c r="N138" s="268" t="str">
        <f t="shared" si="34"/>
        <v/>
      </c>
      <c r="O138" s="268" t="str">
        <f t="shared" si="35"/>
        <v/>
      </c>
      <c r="P138" s="268" t="str">
        <f t="shared" si="36"/>
        <v/>
      </c>
      <c r="Q138" s="268" t="str">
        <f t="shared" si="37"/>
        <v/>
      </c>
      <c r="T138" s="188" t="str">
        <f>IF('Regular Symbol'!T138="","",'Regular Symbol'!T138)</f>
        <v/>
      </c>
      <c r="U138" s="188" t="str">
        <f>IF('Regular Symbol'!U138="","",'Regular Symbol'!U138)</f>
        <v/>
      </c>
      <c r="V138" s="188" t="str">
        <f>IF('Regular Symbol'!V138="","",'Regular Symbol'!V138)</f>
        <v/>
      </c>
      <c r="W138" s="188" t="str">
        <f>IF('Regular Symbol'!W138="","",'Regular Symbol'!W138)</f>
        <v/>
      </c>
      <c r="X138" s="188" t="str">
        <f>IF('Regular Symbol'!X138="","",'Regular Symbol'!X138)</f>
        <v/>
      </c>
    </row>
    <row r="139" spans="12:24" ht="18">
      <c r="L139" s="164">
        <v>136</v>
      </c>
      <c r="M139" s="268" t="str">
        <f t="shared" si="33"/>
        <v/>
      </c>
      <c r="N139" s="268" t="str">
        <f t="shared" si="34"/>
        <v/>
      </c>
      <c r="O139" s="268" t="str">
        <f t="shared" si="35"/>
        <v/>
      </c>
      <c r="P139" s="268" t="str">
        <f t="shared" si="36"/>
        <v/>
      </c>
      <c r="Q139" s="268" t="str">
        <f t="shared" si="37"/>
        <v/>
      </c>
      <c r="T139" s="188" t="str">
        <f>IF('Regular Symbol'!T139="","",'Regular Symbol'!T139)</f>
        <v/>
      </c>
      <c r="U139" s="188" t="str">
        <f>IF('Regular Symbol'!U139="","",'Regular Symbol'!U139)</f>
        <v/>
      </c>
      <c r="V139" s="188" t="str">
        <f>IF('Regular Symbol'!V139="","",'Regular Symbol'!V139)</f>
        <v/>
      </c>
      <c r="W139" s="188" t="str">
        <f>IF('Regular Symbol'!W139="","",'Regular Symbol'!W139)</f>
        <v/>
      </c>
      <c r="X139" s="188" t="str">
        <f>IF('Regular Symbol'!X139="","",'Regular Symbol'!X139)</f>
        <v/>
      </c>
    </row>
    <row r="140" spans="12:24" ht="18">
      <c r="L140" s="164">
        <v>137</v>
      </c>
      <c r="M140" s="268" t="str">
        <f t="shared" si="33"/>
        <v/>
      </c>
      <c r="N140" s="268" t="str">
        <f t="shared" si="34"/>
        <v/>
      </c>
      <c r="O140" s="268" t="str">
        <f t="shared" si="35"/>
        <v/>
      </c>
      <c r="P140" s="268" t="str">
        <f t="shared" si="36"/>
        <v/>
      </c>
      <c r="Q140" s="268" t="str">
        <f t="shared" si="37"/>
        <v/>
      </c>
      <c r="T140" s="188" t="str">
        <f>IF('Regular Symbol'!T140="","",'Regular Symbol'!T140)</f>
        <v/>
      </c>
      <c r="U140" s="188" t="str">
        <f>IF('Regular Symbol'!U140="","",'Regular Symbol'!U140)</f>
        <v/>
      </c>
      <c r="V140" s="188" t="str">
        <f>IF('Regular Symbol'!V140="","",'Regular Symbol'!V140)</f>
        <v/>
      </c>
      <c r="W140" s="188" t="str">
        <f>IF('Regular Symbol'!W140="","",'Regular Symbol'!W140)</f>
        <v/>
      </c>
      <c r="X140" s="188" t="str">
        <f>IF('Regular Symbol'!X140="","",'Regular Symbol'!X140)</f>
        <v/>
      </c>
    </row>
    <row r="141" spans="12:24" ht="18">
      <c r="L141" s="164">
        <v>138</v>
      </c>
      <c r="M141" s="268" t="str">
        <f t="shared" si="33"/>
        <v/>
      </c>
      <c r="N141" s="268" t="str">
        <f t="shared" si="34"/>
        <v/>
      </c>
      <c r="O141" s="268" t="str">
        <f t="shared" si="35"/>
        <v/>
      </c>
      <c r="P141" s="268" t="str">
        <f t="shared" si="36"/>
        <v/>
      </c>
      <c r="Q141" s="268" t="str">
        <f t="shared" si="37"/>
        <v/>
      </c>
      <c r="T141" s="188" t="str">
        <f>IF('Regular Symbol'!T141="","",'Regular Symbol'!T141)</f>
        <v/>
      </c>
      <c r="U141" s="188" t="str">
        <f>IF('Regular Symbol'!U141="","",'Regular Symbol'!U141)</f>
        <v/>
      </c>
      <c r="V141" s="188" t="str">
        <f>IF('Regular Symbol'!V141="","",'Regular Symbol'!V141)</f>
        <v/>
      </c>
      <c r="W141" s="188" t="str">
        <f>IF('Regular Symbol'!W141="","",'Regular Symbol'!W141)</f>
        <v/>
      </c>
      <c r="X141" s="188" t="str">
        <f>IF('Regular Symbol'!X141="","",'Regular Symbol'!X141)</f>
        <v/>
      </c>
    </row>
    <row r="142" spans="12:24" ht="18">
      <c r="L142" s="164">
        <v>139</v>
      </c>
      <c r="M142" s="268" t="str">
        <f t="shared" si="33"/>
        <v/>
      </c>
      <c r="N142" s="268" t="str">
        <f t="shared" si="34"/>
        <v/>
      </c>
      <c r="O142" s="268" t="str">
        <f t="shared" si="35"/>
        <v/>
      </c>
      <c r="P142" s="268" t="str">
        <f t="shared" si="36"/>
        <v/>
      </c>
      <c r="Q142" s="268" t="str">
        <f t="shared" si="37"/>
        <v/>
      </c>
      <c r="T142" s="188" t="str">
        <f>IF('Regular Symbol'!T142="","",'Regular Symbol'!T142)</f>
        <v/>
      </c>
      <c r="U142" s="188" t="str">
        <f>IF('Regular Symbol'!U142="","",'Regular Symbol'!U142)</f>
        <v/>
      </c>
      <c r="V142" s="188" t="str">
        <f>IF('Regular Symbol'!V142="","",'Regular Symbol'!V142)</f>
        <v/>
      </c>
      <c r="W142" s="188" t="str">
        <f>IF('Regular Symbol'!W142="","",'Regular Symbol'!W142)</f>
        <v/>
      </c>
      <c r="X142" s="188" t="str">
        <f>IF('Regular Symbol'!X142="","",'Regular Symbol'!X142)</f>
        <v/>
      </c>
    </row>
    <row r="143" spans="12:24" ht="18">
      <c r="L143" s="164">
        <v>140</v>
      </c>
      <c r="M143" s="268" t="str">
        <f t="shared" si="33"/>
        <v/>
      </c>
      <c r="N143" s="268" t="str">
        <f t="shared" si="34"/>
        <v/>
      </c>
      <c r="O143" s="268" t="str">
        <f t="shared" si="35"/>
        <v/>
      </c>
      <c r="P143" s="268" t="str">
        <f t="shared" si="36"/>
        <v/>
      </c>
      <c r="Q143" s="268" t="str">
        <f t="shared" si="37"/>
        <v/>
      </c>
      <c r="T143" s="188" t="str">
        <f>IF('Regular Symbol'!T143="","",'Regular Symbol'!T143)</f>
        <v/>
      </c>
      <c r="U143" s="188" t="str">
        <f>IF('Regular Symbol'!U143="","",'Regular Symbol'!U143)</f>
        <v/>
      </c>
      <c r="V143" s="188" t="str">
        <f>IF('Regular Symbol'!V143="","",'Regular Symbol'!V143)</f>
        <v/>
      </c>
      <c r="W143" s="188" t="str">
        <f>IF('Regular Symbol'!W143="","",'Regular Symbol'!W143)</f>
        <v/>
      </c>
      <c r="X143" s="188" t="str">
        <f>IF('Regular Symbol'!X143="","",'Regular Symbol'!X143)</f>
        <v/>
      </c>
    </row>
    <row r="144" spans="12:24" ht="18">
      <c r="L144" s="164">
        <v>141</v>
      </c>
      <c r="M144" s="268" t="str">
        <f t="shared" si="33"/>
        <v/>
      </c>
      <c r="N144" s="268" t="str">
        <f t="shared" si="34"/>
        <v/>
      </c>
      <c r="O144" s="268" t="str">
        <f t="shared" si="35"/>
        <v/>
      </c>
      <c r="P144" s="268" t="str">
        <f t="shared" si="36"/>
        <v/>
      </c>
      <c r="Q144" s="268" t="str">
        <f t="shared" si="37"/>
        <v/>
      </c>
      <c r="T144" s="188" t="str">
        <f>IF('Regular Symbol'!T144="","",'Regular Symbol'!T144)</f>
        <v/>
      </c>
      <c r="U144" s="188" t="str">
        <f>IF('Regular Symbol'!U144="","",'Regular Symbol'!U144)</f>
        <v/>
      </c>
      <c r="V144" s="188" t="str">
        <f>IF('Regular Symbol'!V144="","",'Regular Symbol'!V144)</f>
        <v/>
      </c>
      <c r="W144" s="188" t="str">
        <f>IF('Regular Symbol'!W144="","",'Regular Symbol'!W144)</f>
        <v/>
      </c>
      <c r="X144" s="188" t="str">
        <f>IF('Regular Symbol'!X144="","",'Regular Symbol'!X144)</f>
        <v/>
      </c>
    </row>
    <row r="145" spans="12:24" ht="18">
      <c r="L145" s="164">
        <v>142</v>
      </c>
      <c r="M145" s="268" t="str">
        <f t="shared" si="33"/>
        <v/>
      </c>
      <c r="N145" s="268" t="str">
        <f t="shared" si="34"/>
        <v/>
      </c>
      <c r="O145" s="268" t="str">
        <f t="shared" si="35"/>
        <v/>
      </c>
      <c r="P145" s="268" t="str">
        <f t="shared" si="36"/>
        <v/>
      </c>
      <c r="Q145" s="268" t="str">
        <f t="shared" si="37"/>
        <v/>
      </c>
      <c r="T145" s="188" t="str">
        <f>IF('Regular Symbol'!T145="","",'Regular Symbol'!T145)</f>
        <v/>
      </c>
      <c r="U145" s="188" t="str">
        <f>IF('Regular Symbol'!U145="","",'Regular Symbol'!U145)</f>
        <v/>
      </c>
      <c r="V145" s="188" t="str">
        <f>IF('Regular Symbol'!V145="","",'Regular Symbol'!V145)</f>
        <v/>
      </c>
      <c r="W145" s="188" t="str">
        <f>IF('Regular Symbol'!W145="","",'Regular Symbol'!W145)</f>
        <v/>
      </c>
      <c r="X145" s="188" t="str">
        <f>IF('Regular Symbol'!X145="","",'Regular Symbol'!X145)</f>
        <v/>
      </c>
    </row>
    <row r="146" spans="12:24" ht="18">
      <c r="L146" s="164">
        <v>143</v>
      </c>
      <c r="M146" s="268" t="str">
        <f t="shared" si="33"/>
        <v/>
      </c>
      <c r="N146" s="268" t="str">
        <f t="shared" si="34"/>
        <v/>
      </c>
      <c r="O146" s="268" t="str">
        <f t="shared" si="35"/>
        <v/>
      </c>
      <c r="P146" s="268" t="str">
        <f t="shared" si="36"/>
        <v/>
      </c>
      <c r="Q146" s="268" t="str">
        <f t="shared" si="37"/>
        <v/>
      </c>
      <c r="T146" s="188" t="str">
        <f>IF('Regular Symbol'!T146="","",'Regular Symbol'!T146)</f>
        <v/>
      </c>
      <c r="U146" s="188" t="str">
        <f>IF('Regular Symbol'!U146="","",'Regular Symbol'!U146)</f>
        <v/>
      </c>
      <c r="V146" s="188" t="str">
        <f>IF('Regular Symbol'!V146="","",'Regular Symbol'!V146)</f>
        <v/>
      </c>
      <c r="W146" s="188" t="str">
        <f>IF('Regular Symbol'!W146="","",'Regular Symbol'!W146)</f>
        <v/>
      </c>
      <c r="X146" s="188" t="str">
        <f>IF('Regular Symbol'!X146="","",'Regular Symbol'!X146)</f>
        <v/>
      </c>
    </row>
    <row r="147" spans="12:24" ht="18">
      <c r="L147" s="164">
        <v>144</v>
      </c>
      <c r="M147" s="268" t="str">
        <f t="shared" si="33"/>
        <v/>
      </c>
      <c r="N147" s="268" t="str">
        <f t="shared" si="34"/>
        <v/>
      </c>
      <c r="O147" s="268" t="str">
        <f t="shared" si="35"/>
        <v/>
      </c>
      <c r="P147" s="268" t="str">
        <f t="shared" si="36"/>
        <v/>
      </c>
      <c r="Q147" s="268" t="str">
        <f t="shared" si="37"/>
        <v/>
      </c>
      <c r="T147" s="188" t="str">
        <f>IF('Regular Symbol'!T147="","",'Regular Symbol'!T147)</f>
        <v/>
      </c>
      <c r="U147" s="188" t="str">
        <f>IF('Regular Symbol'!U147="","",'Regular Symbol'!U147)</f>
        <v/>
      </c>
      <c r="V147" s="188" t="str">
        <f>IF('Regular Symbol'!V147="","",'Regular Symbol'!V147)</f>
        <v/>
      </c>
      <c r="W147" s="188" t="str">
        <f>IF('Regular Symbol'!W147="","",'Regular Symbol'!W147)</f>
        <v/>
      </c>
      <c r="X147" s="188" t="str">
        <f>IF('Regular Symbol'!X147="","",'Regular Symbol'!X147)</f>
        <v/>
      </c>
    </row>
    <row r="148" spans="12:24" ht="18">
      <c r="L148" s="164">
        <v>145</v>
      </c>
      <c r="M148" s="268" t="str">
        <f t="shared" si="33"/>
        <v/>
      </c>
      <c r="N148" s="268" t="str">
        <f t="shared" si="34"/>
        <v/>
      </c>
      <c r="O148" s="268" t="str">
        <f t="shared" si="35"/>
        <v/>
      </c>
      <c r="P148" s="268" t="str">
        <f t="shared" si="36"/>
        <v/>
      </c>
      <c r="Q148" s="268" t="str">
        <f t="shared" si="37"/>
        <v/>
      </c>
      <c r="T148" s="188" t="str">
        <f>IF('Regular Symbol'!T148="","",'Regular Symbol'!T148)</f>
        <v/>
      </c>
      <c r="U148" s="188" t="str">
        <f>IF('Regular Symbol'!U148="","",'Regular Symbol'!U148)</f>
        <v/>
      </c>
      <c r="V148" s="188" t="str">
        <f>IF('Regular Symbol'!V148="","",'Regular Symbol'!V148)</f>
        <v/>
      </c>
      <c r="W148" s="188" t="str">
        <f>IF('Regular Symbol'!W148="","",'Regular Symbol'!W148)</f>
        <v/>
      </c>
      <c r="X148" s="188" t="str">
        <f>IF('Regular Symbol'!X148="","",'Regular Symbol'!X148)</f>
        <v/>
      </c>
    </row>
    <row r="149" spans="12:24" ht="18">
      <c r="L149" s="164">
        <v>146</v>
      </c>
      <c r="M149" s="268" t="str">
        <f t="shared" si="33"/>
        <v/>
      </c>
      <c r="N149" s="268" t="str">
        <f t="shared" si="34"/>
        <v/>
      </c>
      <c r="O149" s="268" t="str">
        <f t="shared" si="35"/>
        <v/>
      </c>
      <c r="P149" s="268" t="str">
        <f t="shared" si="36"/>
        <v/>
      </c>
      <c r="Q149" s="268" t="str">
        <f t="shared" si="37"/>
        <v/>
      </c>
      <c r="T149" s="188" t="str">
        <f>IF('Regular Symbol'!T149="","",'Regular Symbol'!T149)</f>
        <v/>
      </c>
      <c r="U149" s="188" t="str">
        <f>IF('Regular Symbol'!U149="","",'Regular Symbol'!U149)</f>
        <v/>
      </c>
      <c r="V149" s="188" t="str">
        <f>IF('Regular Symbol'!V149="","",'Regular Symbol'!V149)</f>
        <v/>
      </c>
      <c r="W149" s="188" t="str">
        <f>IF('Regular Symbol'!W149="","",'Regular Symbol'!W149)</f>
        <v/>
      </c>
      <c r="X149" s="188" t="str">
        <f>IF('Regular Symbol'!X149="","",'Regular Symbol'!X149)</f>
        <v/>
      </c>
    </row>
    <row r="150" spans="12:24" ht="18">
      <c r="L150" s="164">
        <v>147</v>
      </c>
      <c r="M150" s="268" t="str">
        <f t="shared" si="33"/>
        <v/>
      </c>
      <c r="N150" s="268" t="str">
        <f t="shared" si="34"/>
        <v/>
      </c>
      <c r="O150" s="268" t="str">
        <f t="shared" si="35"/>
        <v/>
      </c>
      <c r="P150" s="268" t="str">
        <f t="shared" si="36"/>
        <v/>
      </c>
      <c r="Q150" s="268" t="str">
        <f t="shared" si="37"/>
        <v/>
      </c>
      <c r="T150" s="188" t="str">
        <f>IF('Regular Symbol'!T150="","",'Regular Symbol'!T150)</f>
        <v/>
      </c>
      <c r="U150" s="188" t="str">
        <f>IF('Regular Symbol'!U150="","",'Regular Symbol'!U150)</f>
        <v/>
      </c>
      <c r="V150" s="188" t="str">
        <f>IF('Regular Symbol'!V150="","",'Regular Symbol'!V150)</f>
        <v/>
      </c>
      <c r="W150" s="188" t="str">
        <f>IF('Regular Symbol'!W150="","",'Regular Symbol'!W150)</f>
        <v/>
      </c>
      <c r="X150" s="188" t="str">
        <f>IF('Regular Symbol'!X150="","",'Regular Symbol'!X150)</f>
        <v/>
      </c>
    </row>
    <row r="151" spans="12:24" ht="18">
      <c r="L151" s="164">
        <v>148</v>
      </c>
      <c r="M151" s="268" t="str">
        <f t="shared" si="33"/>
        <v/>
      </c>
      <c r="N151" s="268" t="str">
        <f t="shared" si="34"/>
        <v/>
      </c>
      <c r="O151" s="268" t="str">
        <f t="shared" si="35"/>
        <v/>
      </c>
      <c r="P151" s="268" t="str">
        <f t="shared" si="36"/>
        <v/>
      </c>
      <c r="Q151" s="268" t="str">
        <f t="shared" si="37"/>
        <v/>
      </c>
      <c r="T151" s="188" t="str">
        <f>IF('Regular Symbol'!T151="","",'Regular Symbol'!T151)</f>
        <v/>
      </c>
      <c r="U151" s="188" t="str">
        <f>IF('Regular Symbol'!U151="","",'Regular Symbol'!U151)</f>
        <v/>
      </c>
      <c r="V151" s="188" t="str">
        <f>IF('Regular Symbol'!V151="","",'Regular Symbol'!V151)</f>
        <v/>
      </c>
      <c r="W151" s="188" t="str">
        <f>IF('Regular Symbol'!W151="","",'Regular Symbol'!W151)</f>
        <v/>
      </c>
      <c r="X151" s="188" t="str">
        <f>IF('Regular Symbol'!X151="","",'Regular Symbol'!X151)</f>
        <v/>
      </c>
    </row>
    <row r="152" spans="12:24" ht="18">
      <c r="L152" s="164">
        <v>149</v>
      </c>
      <c r="M152" s="268" t="str">
        <f t="shared" si="33"/>
        <v/>
      </c>
      <c r="N152" s="268" t="str">
        <f t="shared" si="34"/>
        <v/>
      </c>
      <c r="O152" s="268" t="str">
        <f t="shared" si="35"/>
        <v/>
      </c>
      <c r="P152" s="268" t="str">
        <f t="shared" si="36"/>
        <v/>
      </c>
      <c r="Q152" s="268" t="str">
        <f t="shared" si="37"/>
        <v/>
      </c>
      <c r="T152" s="188" t="str">
        <f>IF('Regular Symbol'!T152="","",'Regular Symbol'!T152)</f>
        <v/>
      </c>
      <c r="U152" s="188" t="str">
        <f>IF('Regular Symbol'!U152="","",'Regular Symbol'!U152)</f>
        <v/>
      </c>
      <c r="V152" s="188" t="str">
        <f>IF('Regular Symbol'!V152="","",'Regular Symbol'!V152)</f>
        <v/>
      </c>
      <c r="W152" s="188" t="str">
        <f>IF('Regular Symbol'!W152="","",'Regular Symbol'!W152)</f>
        <v/>
      </c>
      <c r="X152" s="188" t="str">
        <f>IF('Regular Symbol'!X152="","",'Regular Symbol'!X152)</f>
        <v/>
      </c>
    </row>
    <row r="153" spans="12:24" ht="18">
      <c r="L153" s="164">
        <v>150</v>
      </c>
      <c r="M153" s="268" t="str">
        <f t="shared" si="33"/>
        <v/>
      </c>
      <c r="N153" s="268" t="str">
        <f t="shared" si="34"/>
        <v/>
      </c>
      <c r="O153" s="268" t="str">
        <f t="shared" si="35"/>
        <v/>
      </c>
      <c r="P153" s="268" t="str">
        <f t="shared" si="36"/>
        <v/>
      </c>
      <c r="Q153" s="268" t="str">
        <f t="shared" si="37"/>
        <v/>
      </c>
      <c r="T153" s="188" t="str">
        <f>IF('Regular Symbol'!T153="","",'Regular Symbol'!T153)</f>
        <v/>
      </c>
      <c r="U153" s="188" t="str">
        <f>IF('Regular Symbol'!U153="","",'Regular Symbol'!U153)</f>
        <v/>
      </c>
      <c r="V153" s="188" t="str">
        <f>IF('Regular Symbol'!V153="","",'Regular Symbol'!V153)</f>
        <v/>
      </c>
      <c r="W153" s="188" t="str">
        <f>IF('Regular Symbol'!W153="","",'Regular Symbol'!W153)</f>
        <v/>
      </c>
      <c r="X153" s="188" t="str">
        <f>IF('Regular Symbol'!X153="","",'Regular Symbol'!X153)</f>
        <v/>
      </c>
    </row>
    <row r="154" spans="12:24" ht="18">
      <c r="L154" s="164">
        <v>151</v>
      </c>
      <c r="M154" s="268" t="str">
        <f t="shared" si="33"/>
        <v/>
      </c>
      <c r="N154" s="268" t="str">
        <f t="shared" si="34"/>
        <v/>
      </c>
      <c r="O154" s="268" t="str">
        <f t="shared" si="35"/>
        <v/>
      </c>
      <c r="P154" s="268" t="str">
        <f t="shared" si="36"/>
        <v/>
      </c>
      <c r="Q154" s="268" t="str">
        <f t="shared" si="37"/>
        <v/>
      </c>
      <c r="T154" s="188" t="str">
        <f>IF('Regular Symbol'!T154="","",'Regular Symbol'!T154)</f>
        <v/>
      </c>
      <c r="U154" s="188" t="str">
        <f>IF('Regular Symbol'!U154="","",'Regular Symbol'!U154)</f>
        <v/>
      </c>
      <c r="V154" s="188" t="str">
        <f>IF('Regular Symbol'!V154="","",'Regular Symbol'!V154)</f>
        <v/>
      </c>
      <c r="W154" s="188" t="str">
        <f>IF('Regular Symbol'!W154="","",'Regular Symbol'!W154)</f>
        <v/>
      </c>
      <c r="X154" s="188" t="str">
        <f>IF('Regular Symbol'!X154="","",'Regular Symbol'!X154)</f>
        <v/>
      </c>
    </row>
    <row r="155" spans="12:24" ht="18">
      <c r="L155" s="164">
        <v>152</v>
      </c>
      <c r="M155" s="268" t="str">
        <f t="shared" si="33"/>
        <v/>
      </c>
      <c r="N155" s="268" t="str">
        <f t="shared" si="34"/>
        <v/>
      </c>
      <c r="O155" s="268" t="str">
        <f t="shared" si="35"/>
        <v/>
      </c>
      <c r="P155" s="268" t="str">
        <f t="shared" si="36"/>
        <v/>
      </c>
      <c r="Q155" s="268" t="str">
        <f t="shared" si="37"/>
        <v/>
      </c>
      <c r="T155" s="188" t="str">
        <f>IF('Regular Symbol'!T155="","",'Regular Symbol'!T155)</f>
        <v/>
      </c>
      <c r="U155" s="188" t="str">
        <f>IF('Regular Symbol'!U155="","",'Regular Symbol'!U155)</f>
        <v/>
      </c>
      <c r="V155" s="188" t="str">
        <f>IF('Regular Symbol'!V155="","",'Regular Symbol'!V155)</f>
        <v/>
      </c>
      <c r="W155" s="188" t="str">
        <f>IF('Regular Symbol'!W155="","",'Regular Symbol'!W155)</f>
        <v/>
      </c>
      <c r="X155" s="188" t="str">
        <f>IF('Regular Symbol'!X155="","",'Regular Symbol'!X155)</f>
        <v/>
      </c>
    </row>
    <row r="156" spans="12:24" ht="18">
      <c r="L156" s="164">
        <v>153</v>
      </c>
      <c r="M156" s="268" t="str">
        <f t="shared" si="33"/>
        <v/>
      </c>
      <c r="N156" s="268" t="str">
        <f t="shared" si="34"/>
        <v/>
      </c>
      <c r="O156" s="268" t="str">
        <f t="shared" si="35"/>
        <v/>
      </c>
      <c r="P156" s="268" t="str">
        <f t="shared" si="36"/>
        <v/>
      </c>
      <c r="Q156" s="268" t="str">
        <f t="shared" si="37"/>
        <v/>
      </c>
      <c r="T156" s="188" t="str">
        <f>IF('Regular Symbol'!T156="","",'Regular Symbol'!T156)</f>
        <v/>
      </c>
      <c r="U156" s="188" t="str">
        <f>IF('Regular Symbol'!U156="","",'Regular Symbol'!U156)</f>
        <v/>
      </c>
      <c r="V156" s="188" t="str">
        <f>IF('Regular Symbol'!V156="","",'Regular Symbol'!V156)</f>
        <v/>
      </c>
      <c r="W156" s="188" t="str">
        <f>IF('Regular Symbol'!W156="","",'Regular Symbol'!W156)</f>
        <v/>
      </c>
      <c r="X156" s="188" t="str">
        <f>IF('Regular Symbol'!X156="","",'Regular Symbol'!X156)</f>
        <v/>
      </c>
    </row>
    <row r="157" spans="12:24" ht="18">
      <c r="L157" s="164">
        <v>154</v>
      </c>
      <c r="M157" s="268" t="str">
        <f t="shared" si="33"/>
        <v/>
      </c>
      <c r="N157" s="268" t="str">
        <f t="shared" si="34"/>
        <v/>
      </c>
      <c r="O157" s="268" t="str">
        <f t="shared" si="35"/>
        <v/>
      </c>
      <c r="P157" s="268" t="str">
        <f t="shared" si="36"/>
        <v/>
      </c>
      <c r="Q157" s="268" t="str">
        <f t="shared" si="37"/>
        <v/>
      </c>
      <c r="T157" s="188" t="str">
        <f>IF('Regular Symbol'!T157="","",'Regular Symbol'!T157)</f>
        <v/>
      </c>
      <c r="U157" s="188" t="str">
        <f>IF('Regular Symbol'!U157="","",'Regular Symbol'!U157)</f>
        <v/>
      </c>
      <c r="V157" s="188" t="str">
        <f>IF('Regular Symbol'!V157="","",'Regular Symbol'!V157)</f>
        <v/>
      </c>
      <c r="W157" s="188" t="str">
        <f>IF('Regular Symbol'!W157="","",'Regular Symbol'!W157)</f>
        <v/>
      </c>
      <c r="X157" s="188" t="str">
        <f>IF('Regular Symbol'!X157="","",'Regular Symbol'!X157)</f>
        <v/>
      </c>
    </row>
    <row r="158" spans="12:24" ht="18">
      <c r="L158" s="164">
        <v>155</v>
      </c>
      <c r="M158" s="268" t="str">
        <f t="shared" si="33"/>
        <v/>
      </c>
      <c r="N158" s="268" t="str">
        <f t="shared" si="34"/>
        <v/>
      </c>
      <c r="O158" s="268" t="str">
        <f t="shared" si="35"/>
        <v/>
      </c>
      <c r="P158" s="268" t="str">
        <f t="shared" si="36"/>
        <v/>
      </c>
      <c r="Q158" s="268" t="str">
        <f t="shared" si="37"/>
        <v/>
      </c>
      <c r="T158" s="188" t="str">
        <f>IF('Regular Symbol'!T158="","",'Regular Symbol'!T158)</f>
        <v/>
      </c>
      <c r="U158" s="188" t="str">
        <f>IF('Regular Symbol'!U158="","",'Regular Symbol'!U158)</f>
        <v/>
      </c>
      <c r="V158" s="188" t="str">
        <f>IF('Regular Symbol'!V158="","",'Regular Symbol'!V158)</f>
        <v/>
      </c>
      <c r="W158" s="188" t="str">
        <f>IF('Regular Symbol'!W158="","",'Regular Symbol'!W158)</f>
        <v/>
      </c>
      <c r="X158" s="188" t="str">
        <f>IF('Regular Symbol'!X158="","",'Regular Symbol'!X158)</f>
        <v/>
      </c>
    </row>
    <row r="159" spans="12:24" ht="18">
      <c r="L159" s="164">
        <v>156</v>
      </c>
      <c r="M159" s="268" t="str">
        <f t="shared" si="33"/>
        <v/>
      </c>
      <c r="N159" s="268" t="str">
        <f t="shared" si="34"/>
        <v/>
      </c>
      <c r="O159" s="268" t="str">
        <f t="shared" si="35"/>
        <v/>
      </c>
      <c r="P159" s="268" t="str">
        <f t="shared" si="36"/>
        <v/>
      </c>
      <c r="Q159" s="268" t="str">
        <f t="shared" si="37"/>
        <v/>
      </c>
      <c r="T159" s="188" t="str">
        <f>IF('Regular Symbol'!T159="","",'Regular Symbol'!T159)</f>
        <v/>
      </c>
      <c r="U159" s="188" t="str">
        <f>IF('Regular Symbol'!U159="","",'Regular Symbol'!U159)</f>
        <v/>
      </c>
      <c r="V159" s="188" t="str">
        <f>IF('Regular Symbol'!V159="","",'Regular Symbol'!V159)</f>
        <v/>
      </c>
      <c r="W159" s="188" t="str">
        <f>IF('Regular Symbol'!W159="","",'Regular Symbol'!W159)</f>
        <v/>
      </c>
      <c r="X159" s="188" t="str">
        <f>IF('Regular Symbol'!X159="","",'Regular Symbol'!X159)</f>
        <v/>
      </c>
    </row>
    <row r="160" spans="12:24" ht="18">
      <c r="L160" s="164">
        <v>157</v>
      </c>
      <c r="M160" s="268" t="str">
        <f t="shared" si="33"/>
        <v/>
      </c>
      <c r="N160" s="268" t="str">
        <f t="shared" si="34"/>
        <v/>
      </c>
      <c r="O160" s="268" t="str">
        <f t="shared" si="35"/>
        <v/>
      </c>
      <c r="P160" s="268" t="str">
        <f t="shared" si="36"/>
        <v/>
      </c>
      <c r="Q160" s="268" t="str">
        <f t="shared" si="37"/>
        <v/>
      </c>
      <c r="T160" s="188" t="str">
        <f>IF('Regular Symbol'!T160="","",'Regular Symbol'!T160)</f>
        <v/>
      </c>
      <c r="U160" s="188" t="str">
        <f>IF('Regular Symbol'!U160="","",'Regular Symbol'!U160)</f>
        <v/>
      </c>
      <c r="V160" s="188" t="str">
        <f>IF('Regular Symbol'!V160="","",'Regular Symbol'!V160)</f>
        <v/>
      </c>
      <c r="W160" s="188" t="str">
        <f>IF('Regular Symbol'!W160="","",'Regular Symbol'!W160)</f>
        <v/>
      </c>
      <c r="X160" s="188" t="str">
        <f>IF('Regular Symbol'!X160="","",'Regular Symbol'!X160)</f>
        <v/>
      </c>
    </row>
    <row r="161" spans="12:24" ht="18">
      <c r="L161" s="164">
        <v>158</v>
      </c>
      <c r="M161" s="268" t="str">
        <f t="shared" si="33"/>
        <v/>
      </c>
      <c r="N161" s="268" t="str">
        <f t="shared" si="34"/>
        <v/>
      </c>
      <c r="O161" s="268" t="str">
        <f t="shared" si="35"/>
        <v/>
      </c>
      <c r="P161" s="268" t="str">
        <f t="shared" si="36"/>
        <v/>
      </c>
      <c r="Q161" s="268" t="str">
        <f t="shared" si="37"/>
        <v/>
      </c>
      <c r="T161" s="188" t="str">
        <f>IF('Regular Symbol'!T161="","",'Regular Symbol'!T161)</f>
        <v/>
      </c>
      <c r="U161" s="188" t="str">
        <f>IF('Regular Symbol'!U161="","",'Regular Symbol'!U161)</f>
        <v/>
      </c>
      <c r="V161" s="188" t="str">
        <f>IF('Regular Symbol'!V161="","",'Regular Symbol'!V161)</f>
        <v/>
      </c>
      <c r="W161" s="188" t="str">
        <f>IF('Regular Symbol'!W161="","",'Regular Symbol'!W161)</f>
        <v/>
      </c>
      <c r="X161" s="188" t="str">
        <f>IF('Regular Symbol'!X161="","",'Regular Symbol'!X161)</f>
        <v/>
      </c>
    </row>
    <row r="162" spans="12:24" ht="18">
      <c r="L162" s="164">
        <v>159</v>
      </c>
      <c r="M162" s="268" t="str">
        <f t="shared" si="33"/>
        <v/>
      </c>
      <c r="N162" s="268" t="str">
        <f t="shared" si="34"/>
        <v/>
      </c>
      <c r="O162" s="268" t="str">
        <f t="shared" si="35"/>
        <v/>
      </c>
      <c r="P162" s="268" t="str">
        <f t="shared" si="36"/>
        <v/>
      </c>
      <c r="Q162" s="268" t="str">
        <f t="shared" si="37"/>
        <v/>
      </c>
      <c r="T162" s="188" t="str">
        <f>IF('Regular Symbol'!T162="","",'Regular Symbol'!T162)</f>
        <v/>
      </c>
      <c r="U162" s="188" t="str">
        <f>IF('Regular Symbol'!U162="","",'Regular Symbol'!U162)</f>
        <v/>
      </c>
      <c r="V162" s="188" t="str">
        <f>IF('Regular Symbol'!V162="","",'Regular Symbol'!V162)</f>
        <v/>
      </c>
      <c r="W162" s="188" t="str">
        <f>IF('Regular Symbol'!W162="","",'Regular Symbol'!W162)</f>
        <v/>
      </c>
      <c r="X162" s="188" t="str">
        <f>IF('Regular Symbol'!X162="","",'Regular Symbol'!X162)</f>
        <v/>
      </c>
    </row>
    <row r="163" spans="12:24" ht="18">
      <c r="L163" s="164">
        <v>160</v>
      </c>
      <c r="M163" s="268" t="str">
        <f t="shared" si="33"/>
        <v/>
      </c>
      <c r="N163" s="268" t="str">
        <f t="shared" si="34"/>
        <v/>
      </c>
      <c r="O163" s="268" t="str">
        <f t="shared" si="35"/>
        <v/>
      </c>
      <c r="P163" s="268" t="str">
        <f t="shared" si="36"/>
        <v/>
      </c>
      <c r="Q163" s="268" t="str">
        <f t="shared" si="37"/>
        <v/>
      </c>
      <c r="T163" s="188" t="str">
        <f>IF('Regular Symbol'!T163="","",'Regular Symbol'!T163)</f>
        <v/>
      </c>
      <c r="U163" s="188" t="str">
        <f>IF('Regular Symbol'!U163="","",'Regular Symbol'!U163)</f>
        <v/>
      </c>
      <c r="V163" s="188" t="str">
        <f>IF('Regular Symbol'!V163="","",'Regular Symbol'!V163)</f>
        <v/>
      </c>
      <c r="W163" s="188" t="str">
        <f>IF('Regular Symbol'!W163="","",'Regular Symbol'!W163)</f>
        <v/>
      </c>
      <c r="X163" s="188" t="str">
        <f>IF('Regular Symbol'!X163="","",'Regular Symbol'!X163)</f>
        <v/>
      </c>
    </row>
    <row r="164" spans="12:24" ht="18">
      <c r="L164" s="164">
        <v>161</v>
      </c>
      <c r="M164" s="268" t="str">
        <f t="shared" si="33"/>
        <v/>
      </c>
      <c r="N164" s="268" t="str">
        <f t="shared" si="34"/>
        <v/>
      </c>
      <c r="O164" s="268" t="str">
        <f t="shared" si="35"/>
        <v/>
      </c>
      <c r="P164" s="268" t="str">
        <f t="shared" si="36"/>
        <v/>
      </c>
      <c r="Q164" s="268" t="str">
        <f t="shared" si="37"/>
        <v/>
      </c>
      <c r="T164" s="188" t="str">
        <f>IF('Regular Symbol'!T164="","",'Regular Symbol'!T164)</f>
        <v/>
      </c>
      <c r="U164" s="188" t="str">
        <f>IF('Regular Symbol'!U164="","",'Regular Symbol'!U164)</f>
        <v/>
      </c>
      <c r="V164" s="188" t="str">
        <f>IF('Regular Symbol'!V164="","",'Regular Symbol'!V164)</f>
        <v/>
      </c>
      <c r="W164" s="188" t="str">
        <f>IF('Regular Symbol'!W164="","",'Regular Symbol'!W164)</f>
        <v/>
      </c>
      <c r="X164" s="188" t="str">
        <f>IF('Regular Symbol'!X164="","",'Regular Symbol'!X164)</f>
        <v/>
      </c>
    </row>
    <row r="165" spans="12:24" ht="18">
      <c r="L165" s="164">
        <v>162</v>
      </c>
      <c r="M165" s="268" t="str">
        <f t="shared" si="33"/>
        <v/>
      </c>
      <c r="N165" s="268" t="str">
        <f t="shared" si="34"/>
        <v/>
      </c>
      <c r="O165" s="268" t="str">
        <f t="shared" si="35"/>
        <v/>
      </c>
      <c r="P165" s="268" t="str">
        <f t="shared" si="36"/>
        <v/>
      </c>
      <c r="Q165" s="268" t="str">
        <f t="shared" si="37"/>
        <v/>
      </c>
      <c r="T165" s="188" t="str">
        <f>IF('Regular Symbol'!T165="","",'Regular Symbol'!T165)</f>
        <v/>
      </c>
      <c r="U165" s="188" t="str">
        <f>IF('Regular Symbol'!U165="","",'Regular Symbol'!U165)</f>
        <v/>
      </c>
      <c r="V165" s="188" t="str">
        <f>IF('Regular Symbol'!V165="","",'Regular Symbol'!V165)</f>
        <v/>
      </c>
      <c r="W165" s="188" t="str">
        <f>IF('Regular Symbol'!W165="","",'Regular Symbol'!W165)</f>
        <v/>
      </c>
      <c r="X165" s="188" t="str">
        <f>IF('Regular Symbol'!X165="","",'Regular Symbol'!X165)</f>
        <v/>
      </c>
    </row>
    <row r="166" spans="12:24" ht="18">
      <c r="L166" s="164">
        <v>163</v>
      </c>
      <c r="M166" s="268" t="str">
        <f t="shared" si="33"/>
        <v/>
      </c>
      <c r="N166" s="268" t="str">
        <f t="shared" si="34"/>
        <v/>
      </c>
      <c r="O166" s="268" t="str">
        <f t="shared" si="35"/>
        <v/>
      </c>
      <c r="P166" s="268" t="str">
        <f t="shared" si="36"/>
        <v/>
      </c>
      <c r="Q166" s="268" t="str">
        <f t="shared" si="37"/>
        <v/>
      </c>
      <c r="T166" s="188" t="str">
        <f>IF('Regular Symbol'!T166="","",'Regular Symbol'!T166)</f>
        <v/>
      </c>
      <c r="U166" s="188" t="str">
        <f>IF('Regular Symbol'!U166="","",'Regular Symbol'!U166)</f>
        <v/>
      </c>
      <c r="V166" s="188" t="str">
        <f>IF('Regular Symbol'!V166="","",'Regular Symbol'!V166)</f>
        <v/>
      </c>
      <c r="W166" s="188" t="str">
        <f>IF('Regular Symbol'!W166="","",'Regular Symbol'!W166)</f>
        <v/>
      </c>
      <c r="X166" s="188" t="str">
        <f>IF('Regular Symbol'!X166="","",'Regular Symbol'!X166)</f>
        <v/>
      </c>
    </row>
    <row r="167" spans="12:24" ht="18">
      <c r="L167" s="164">
        <v>164</v>
      </c>
      <c r="M167" s="268" t="str">
        <f t="shared" si="33"/>
        <v/>
      </c>
      <c r="N167" s="268" t="str">
        <f t="shared" si="34"/>
        <v/>
      </c>
      <c r="O167" s="268" t="str">
        <f t="shared" si="35"/>
        <v/>
      </c>
      <c r="P167" s="268" t="str">
        <f t="shared" si="36"/>
        <v/>
      </c>
      <c r="Q167" s="268" t="str">
        <f t="shared" si="37"/>
        <v/>
      </c>
      <c r="T167" s="188" t="str">
        <f>IF('Regular Symbol'!T167="","",'Regular Symbol'!T167)</f>
        <v/>
      </c>
      <c r="U167" s="188" t="str">
        <f>IF('Regular Symbol'!U167="","",'Regular Symbol'!U167)</f>
        <v/>
      </c>
      <c r="V167" s="188" t="str">
        <f>IF('Regular Symbol'!V167="","",'Regular Symbol'!V167)</f>
        <v/>
      </c>
      <c r="W167" s="188" t="str">
        <f>IF('Regular Symbol'!W167="","",'Regular Symbol'!W167)</f>
        <v/>
      </c>
      <c r="X167" s="188" t="str">
        <f>IF('Regular Symbol'!X167="","",'Regular Symbol'!X167)</f>
        <v/>
      </c>
    </row>
    <row r="168" spans="12:24" ht="18">
      <c r="L168" s="164">
        <v>165</v>
      </c>
      <c r="M168" s="268" t="str">
        <f t="shared" si="33"/>
        <v/>
      </c>
      <c r="N168" s="268" t="str">
        <f t="shared" si="34"/>
        <v/>
      </c>
      <c r="O168" s="268" t="str">
        <f t="shared" si="35"/>
        <v/>
      </c>
      <c r="P168" s="268" t="str">
        <f t="shared" si="36"/>
        <v/>
      </c>
      <c r="Q168" s="268" t="str">
        <f t="shared" si="37"/>
        <v/>
      </c>
      <c r="T168" s="188" t="str">
        <f>IF('Regular Symbol'!T168="","",'Regular Symbol'!T168)</f>
        <v/>
      </c>
      <c r="U168" s="188" t="str">
        <f>IF('Regular Symbol'!U168="","",'Regular Symbol'!U168)</f>
        <v/>
      </c>
      <c r="V168" s="188" t="str">
        <f>IF('Regular Symbol'!V168="","",'Regular Symbol'!V168)</f>
        <v/>
      </c>
      <c r="W168" s="188" t="str">
        <f>IF('Regular Symbol'!W168="","",'Regular Symbol'!W168)</f>
        <v/>
      </c>
      <c r="X168" s="188" t="str">
        <f>IF('Regular Symbol'!X168="","",'Regular Symbol'!X168)</f>
        <v/>
      </c>
    </row>
    <row r="169" spans="12:24" ht="18">
      <c r="L169" s="164">
        <v>166</v>
      </c>
      <c r="M169" s="268" t="str">
        <f t="shared" si="33"/>
        <v/>
      </c>
      <c r="N169" s="268" t="str">
        <f t="shared" si="34"/>
        <v/>
      </c>
      <c r="O169" s="268" t="str">
        <f t="shared" si="35"/>
        <v/>
      </c>
      <c r="P169" s="268" t="str">
        <f t="shared" si="36"/>
        <v/>
      </c>
      <c r="Q169" s="268" t="str">
        <f t="shared" si="37"/>
        <v/>
      </c>
      <c r="T169" s="188" t="str">
        <f>IF('Regular Symbol'!T169="","",'Regular Symbol'!T169)</f>
        <v/>
      </c>
      <c r="U169" s="188" t="str">
        <f>IF('Regular Symbol'!U169="","",'Regular Symbol'!U169)</f>
        <v/>
      </c>
      <c r="V169" s="188" t="str">
        <f>IF('Regular Symbol'!V169="","",'Regular Symbol'!V169)</f>
        <v/>
      </c>
      <c r="W169" s="188" t="str">
        <f>IF('Regular Symbol'!W169="","",'Regular Symbol'!W169)</f>
        <v/>
      </c>
      <c r="X169" s="188" t="str">
        <f>IF('Regular Symbol'!X169="","",'Regular Symbol'!X169)</f>
        <v/>
      </c>
    </row>
    <row r="170" spans="12:24" ht="18">
      <c r="L170" s="164">
        <v>167</v>
      </c>
      <c r="M170" s="268" t="str">
        <f t="shared" si="33"/>
        <v/>
      </c>
      <c r="N170" s="268" t="str">
        <f t="shared" si="34"/>
        <v/>
      </c>
      <c r="O170" s="268" t="str">
        <f t="shared" si="35"/>
        <v/>
      </c>
      <c r="P170" s="268" t="str">
        <f t="shared" si="36"/>
        <v/>
      </c>
      <c r="Q170" s="268" t="str">
        <f t="shared" si="37"/>
        <v/>
      </c>
      <c r="T170" s="188" t="str">
        <f>IF('Regular Symbol'!T170="","",'Regular Symbol'!T170)</f>
        <v/>
      </c>
      <c r="U170" s="188" t="str">
        <f>IF('Regular Symbol'!U170="","",'Regular Symbol'!U170)</f>
        <v/>
      </c>
      <c r="V170" s="188" t="str">
        <f>IF('Regular Symbol'!V170="","",'Regular Symbol'!V170)</f>
        <v/>
      </c>
      <c r="W170" s="188" t="str">
        <f>IF('Regular Symbol'!W170="","",'Regular Symbol'!W170)</f>
        <v/>
      </c>
      <c r="X170" s="188" t="str">
        <f>IF('Regular Symbol'!X170="","",'Regular Symbol'!X170)</f>
        <v/>
      </c>
    </row>
    <row r="171" spans="12:24" ht="18">
      <c r="L171" s="164">
        <v>168</v>
      </c>
      <c r="M171" s="268" t="str">
        <f t="shared" si="33"/>
        <v/>
      </c>
      <c r="N171" s="268" t="str">
        <f t="shared" si="34"/>
        <v/>
      </c>
      <c r="O171" s="268" t="str">
        <f t="shared" si="35"/>
        <v/>
      </c>
      <c r="P171" s="268" t="str">
        <f t="shared" si="36"/>
        <v/>
      </c>
      <c r="Q171" s="268" t="str">
        <f t="shared" si="37"/>
        <v/>
      </c>
      <c r="T171" s="188" t="str">
        <f>IF('Regular Symbol'!T171="","",'Regular Symbol'!T171)</f>
        <v/>
      </c>
      <c r="U171" s="188" t="str">
        <f>IF('Regular Symbol'!U171="","",'Regular Symbol'!U171)</f>
        <v/>
      </c>
      <c r="V171" s="188" t="str">
        <f>IF('Regular Symbol'!V171="","",'Regular Symbol'!V171)</f>
        <v/>
      </c>
      <c r="W171" s="188" t="str">
        <f>IF('Regular Symbol'!W171="","",'Regular Symbol'!W171)</f>
        <v/>
      </c>
      <c r="X171" s="188" t="str">
        <f>IF('Regular Symbol'!X171="","",'Regular Symbol'!X171)</f>
        <v/>
      </c>
    </row>
    <row r="172" spans="12:24" ht="18">
      <c r="L172" s="164">
        <v>169</v>
      </c>
      <c r="M172" s="268" t="str">
        <f t="shared" si="33"/>
        <v/>
      </c>
      <c r="N172" s="268" t="str">
        <f t="shared" si="34"/>
        <v/>
      </c>
      <c r="O172" s="268" t="str">
        <f t="shared" si="35"/>
        <v/>
      </c>
      <c r="P172" s="268" t="str">
        <f t="shared" si="36"/>
        <v/>
      </c>
      <c r="Q172" s="268" t="str">
        <f t="shared" si="37"/>
        <v/>
      </c>
      <c r="T172" s="188" t="str">
        <f>IF('Regular Symbol'!T172="","",'Regular Symbol'!T172)</f>
        <v/>
      </c>
      <c r="U172" s="188" t="str">
        <f>IF('Regular Symbol'!U172="","",'Regular Symbol'!U172)</f>
        <v/>
      </c>
      <c r="V172" s="188" t="str">
        <f>IF('Regular Symbol'!V172="","",'Regular Symbol'!V172)</f>
        <v/>
      </c>
      <c r="W172" s="188" t="str">
        <f>IF('Regular Symbol'!W172="","",'Regular Symbol'!W172)</f>
        <v/>
      </c>
      <c r="X172" s="188" t="str">
        <f>IF('Regular Symbol'!X172="","",'Regular Symbol'!X172)</f>
        <v/>
      </c>
    </row>
    <row r="173" spans="12:24" ht="18">
      <c r="L173" s="164">
        <v>170</v>
      </c>
      <c r="M173" s="268" t="str">
        <f t="shared" si="33"/>
        <v/>
      </c>
      <c r="N173" s="268" t="str">
        <f t="shared" si="34"/>
        <v/>
      </c>
      <c r="O173" s="268" t="str">
        <f t="shared" si="35"/>
        <v/>
      </c>
      <c r="P173" s="268" t="str">
        <f t="shared" si="36"/>
        <v/>
      </c>
      <c r="Q173" s="268" t="str">
        <f t="shared" si="37"/>
        <v/>
      </c>
      <c r="T173" s="188" t="str">
        <f>IF('Regular Symbol'!T173="","",'Regular Symbol'!T173)</f>
        <v/>
      </c>
      <c r="U173" s="188" t="str">
        <f>IF('Regular Symbol'!U173="","",'Regular Symbol'!U173)</f>
        <v/>
      </c>
      <c r="V173" s="188" t="str">
        <f>IF('Regular Symbol'!V173="","",'Regular Symbol'!V173)</f>
        <v/>
      </c>
      <c r="W173" s="188" t="str">
        <f>IF('Regular Symbol'!W173="","",'Regular Symbol'!W173)</f>
        <v/>
      </c>
      <c r="X173" s="188" t="str">
        <f>IF('Regular Symbol'!X173="","",'Regular Symbol'!X173)</f>
        <v/>
      </c>
    </row>
    <row r="174" spans="12:24" ht="18">
      <c r="L174" s="164">
        <v>171</v>
      </c>
      <c r="M174" s="268" t="str">
        <f t="shared" si="33"/>
        <v/>
      </c>
      <c r="N174" s="268" t="str">
        <f t="shared" si="34"/>
        <v/>
      </c>
      <c r="O174" s="268" t="str">
        <f t="shared" si="35"/>
        <v/>
      </c>
      <c r="P174" s="268" t="str">
        <f t="shared" si="36"/>
        <v/>
      </c>
      <c r="Q174" s="268" t="str">
        <f t="shared" si="37"/>
        <v/>
      </c>
      <c r="T174" s="188" t="str">
        <f>IF('Regular Symbol'!T174="","",'Regular Symbol'!T174)</f>
        <v/>
      </c>
      <c r="U174" s="188" t="str">
        <f>IF('Regular Symbol'!U174="","",'Regular Symbol'!U174)</f>
        <v/>
      </c>
      <c r="V174" s="188" t="str">
        <f>IF('Regular Symbol'!V174="","",'Regular Symbol'!V174)</f>
        <v/>
      </c>
      <c r="W174" s="188" t="str">
        <f>IF('Regular Symbol'!W174="","",'Regular Symbol'!W174)</f>
        <v/>
      </c>
      <c r="X174" s="188" t="str">
        <f>IF('Regular Symbol'!X174="","",'Regular Symbol'!X174)</f>
        <v/>
      </c>
    </row>
    <row r="175" spans="12:24" ht="18">
      <c r="L175" s="164">
        <v>172</v>
      </c>
      <c r="M175" s="268" t="str">
        <f t="shared" si="33"/>
        <v/>
      </c>
      <c r="N175" s="268" t="str">
        <f t="shared" si="34"/>
        <v/>
      </c>
      <c r="O175" s="268" t="str">
        <f t="shared" si="35"/>
        <v/>
      </c>
      <c r="P175" s="268" t="str">
        <f t="shared" si="36"/>
        <v/>
      </c>
      <c r="Q175" s="268" t="str">
        <f t="shared" si="37"/>
        <v/>
      </c>
      <c r="T175" s="188" t="str">
        <f>IF('Regular Symbol'!T175="","",'Regular Symbol'!T175)</f>
        <v/>
      </c>
      <c r="U175" s="188" t="str">
        <f>IF('Regular Symbol'!U175="","",'Regular Symbol'!U175)</f>
        <v/>
      </c>
      <c r="V175" s="188" t="str">
        <f>IF('Regular Symbol'!V175="","",'Regular Symbol'!V175)</f>
        <v/>
      </c>
      <c r="W175" s="188" t="str">
        <f>IF('Regular Symbol'!W175="","",'Regular Symbol'!W175)</f>
        <v/>
      </c>
      <c r="X175" s="188" t="str">
        <f>IF('Regular Symbol'!X175="","",'Regular Symbol'!X175)</f>
        <v/>
      </c>
    </row>
    <row r="176" spans="12:24" ht="18">
      <c r="L176" s="164">
        <v>173</v>
      </c>
      <c r="M176" s="268" t="str">
        <f t="shared" si="33"/>
        <v/>
      </c>
      <c r="N176" s="268" t="str">
        <f t="shared" si="34"/>
        <v/>
      </c>
      <c r="O176" s="268" t="str">
        <f t="shared" si="35"/>
        <v/>
      </c>
      <c r="P176" s="268" t="str">
        <f t="shared" si="36"/>
        <v/>
      </c>
      <c r="Q176" s="268" t="str">
        <f t="shared" si="37"/>
        <v/>
      </c>
      <c r="T176" s="188" t="str">
        <f>IF('Regular Symbol'!T176="","",'Regular Symbol'!T176)</f>
        <v/>
      </c>
      <c r="U176" s="188" t="str">
        <f>IF('Regular Symbol'!U176="","",'Regular Symbol'!U176)</f>
        <v/>
      </c>
      <c r="V176" s="188" t="str">
        <f>IF('Regular Symbol'!V176="","",'Regular Symbol'!V176)</f>
        <v/>
      </c>
      <c r="W176" s="188" t="str">
        <f>IF('Regular Symbol'!W176="","",'Regular Symbol'!W176)</f>
        <v/>
      </c>
      <c r="X176" s="188" t="str">
        <f>IF('Regular Symbol'!X176="","",'Regular Symbol'!X176)</f>
        <v/>
      </c>
    </row>
    <row r="177" spans="12:24" ht="18">
      <c r="L177" s="164">
        <v>174</v>
      </c>
      <c r="M177" s="268" t="str">
        <f t="shared" si="33"/>
        <v/>
      </c>
      <c r="N177" s="268" t="str">
        <f t="shared" si="34"/>
        <v/>
      </c>
      <c r="O177" s="268" t="str">
        <f t="shared" si="35"/>
        <v/>
      </c>
      <c r="P177" s="268" t="str">
        <f t="shared" si="36"/>
        <v/>
      </c>
      <c r="Q177" s="268" t="str">
        <f t="shared" si="37"/>
        <v/>
      </c>
      <c r="T177" s="188" t="str">
        <f>IF('Regular Symbol'!T177="","",'Regular Symbol'!T177)</f>
        <v/>
      </c>
      <c r="U177" s="188" t="str">
        <f>IF('Regular Symbol'!U177="","",'Regular Symbol'!U177)</f>
        <v/>
      </c>
      <c r="V177" s="188" t="str">
        <f>IF('Regular Symbol'!V177="","",'Regular Symbol'!V177)</f>
        <v/>
      </c>
      <c r="W177" s="188" t="str">
        <f>IF('Regular Symbol'!W177="","",'Regular Symbol'!W177)</f>
        <v/>
      </c>
      <c r="X177" s="188" t="str">
        <f>IF('Regular Symbol'!X177="","",'Regular Symbol'!X177)</f>
        <v/>
      </c>
    </row>
    <row r="178" spans="12:24" ht="18">
      <c r="L178" s="164">
        <v>175</v>
      </c>
      <c r="M178" s="268" t="str">
        <f t="shared" si="33"/>
        <v/>
      </c>
      <c r="N178" s="268" t="str">
        <f t="shared" si="34"/>
        <v/>
      </c>
      <c r="O178" s="268" t="str">
        <f t="shared" si="35"/>
        <v/>
      </c>
      <c r="P178" s="268" t="str">
        <f t="shared" si="36"/>
        <v/>
      </c>
      <c r="Q178" s="268" t="str">
        <f t="shared" si="37"/>
        <v/>
      </c>
      <c r="T178" s="188" t="str">
        <f>IF('Regular Symbol'!T178="","",'Regular Symbol'!T178)</f>
        <v/>
      </c>
      <c r="U178" s="188" t="str">
        <f>IF('Regular Symbol'!U178="","",'Regular Symbol'!U178)</f>
        <v/>
      </c>
      <c r="V178" s="188" t="str">
        <f>IF('Regular Symbol'!V178="","",'Regular Symbol'!V178)</f>
        <v/>
      </c>
      <c r="W178" s="188" t="str">
        <f>IF('Regular Symbol'!W178="","",'Regular Symbol'!W178)</f>
        <v/>
      </c>
      <c r="X178" s="188" t="str">
        <f>IF('Regular Symbol'!X178="","",'Regular Symbol'!X178)</f>
        <v/>
      </c>
    </row>
    <row r="179" spans="12:24" ht="18">
      <c r="L179" s="164">
        <v>176</v>
      </c>
      <c r="M179" s="268" t="str">
        <f t="shared" si="33"/>
        <v/>
      </c>
      <c r="N179" s="268" t="str">
        <f t="shared" si="34"/>
        <v/>
      </c>
      <c r="O179" s="268" t="str">
        <f t="shared" si="35"/>
        <v/>
      </c>
      <c r="P179" s="268" t="str">
        <f t="shared" si="36"/>
        <v/>
      </c>
      <c r="Q179" s="268" t="str">
        <f t="shared" si="37"/>
        <v/>
      </c>
      <c r="T179" s="188" t="str">
        <f>IF('Regular Symbol'!T179="","",'Regular Symbol'!T179)</f>
        <v/>
      </c>
      <c r="U179" s="188" t="str">
        <f>IF('Regular Symbol'!U179="","",'Regular Symbol'!U179)</f>
        <v/>
      </c>
      <c r="V179" s="188" t="str">
        <f>IF('Regular Symbol'!V179="","",'Regular Symbol'!V179)</f>
        <v/>
      </c>
      <c r="W179" s="188" t="str">
        <f>IF('Regular Symbol'!W179="","",'Regular Symbol'!W179)</f>
        <v/>
      </c>
      <c r="X179" s="188" t="str">
        <f>IF('Regular Symbol'!X179="","",'Regular Symbol'!X179)</f>
        <v/>
      </c>
    </row>
    <row r="180" spans="12:24" ht="18">
      <c r="L180" s="164">
        <v>177</v>
      </c>
      <c r="M180" s="268" t="str">
        <f t="shared" si="33"/>
        <v/>
      </c>
      <c r="N180" s="268" t="str">
        <f t="shared" si="34"/>
        <v/>
      </c>
      <c r="O180" s="268" t="str">
        <f t="shared" si="35"/>
        <v/>
      </c>
      <c r="P180" s="268" t="str">
        <f t="shared" si="36"/>
        <v/>
      </c>
      <c r="Q180" s="268" t="str">
        <f t="shared" si="37"/>
        <v/>
      </c>
      <c r="T180" s="188" t="str">
        <f>IF('Regular Symbol'!T180="","",'Regular Symbol'!T180)</f>
        <v/>
      </c>
      <c r="U180" s="188" t="str">
        <f>IF('Regular Symbol'!U180="","",'Regular Symbol'!U180)</f>
        <v/>
      </c>
      <c r="V180" s="188" t="str">
        <f>IF('Regular Symbol'!V180="","",'Regular Symbol'!V180)</f>
        <v/>
      </c>
      <c r="W180" s="188" t="str">
        <f>IF('Regular Symbol'!W180="","",'Regular Symbol'!W180)</f>
        <v/>
      </c>
      <c r="X180" s="188" t="str">
        <f>IF('Regular Symbol'!X180="","",'Regular Symbol'!X180)</f>
        <v/>
      </c>
    </row>
    <row r="181" spans="12:24" ht="18">
      <c r="L181" s="164">
        <v>178</v>
      </c>
      <c r="M181" s="268" t="str">
        <f t="shared" si="33"/>
        <v/>
      </c>
      <c r="N181" s="268" t="str">
        <f t="shared" si="34"/>
        <v/>
      </c>
      <c r="O181" s="268" t="str">
        <f t="shared" si="35"/>
        <v/>
      </c>
      <c r="P181" s="268" t="str">
        <f t="shared" si="36"/>
        <v/>
      </c>
      <c r="Q181" s="268" t="str">
        <f t="shared" si="37"/>
        <v/>
      </c>
      <c r="T181" s="188" t="str">
        <f>IF('Regular Symbol'!T181="","",'Regular Symbol'!T181)</f>
        <v/>
      </c>
      <c r="U181" s="188" t="str">
        <f>IF('Regular Symbol'!U181="","",'Regular Symbol'!U181)</f>
        <v/>
      </c>
      <c r="V181" s="188" t="str">
        <f>IF('Regular Symbol'!V181="","",'Regular Symbol'!V181)</f>
        <v/>
      </c>
      <c r="W181" s="188" t="str">
        <f>IF('Regular Symbol'!W181="","",'Regular Symbol'!W181)</f>
        <v/>
      </c>
      <c r="X181" s="188" t="str">
        <f>IF('Regular Symbol'!X181="","",'Regular Symbol'!X181)</f>
        <v/>
      </c>
    </row>
    <row r="182" spans="12:24" ht="18">
      <c r="L182" s="164">
        <v>179</v>
      </c>
      <c r="M182" s="268" t="str">
        <f t="shared" si="33"/>
        <v/>
      </c>
      <c r="N182" s="268" t="str">
        <f t="shared" si="34"/>
        <v/>
      </c>
      <c r="O182" s="268" t="str">
        <f t="shared" si="35"/>
        <v/>
      </c>
      <c r="P182" s="268" t="str">
        <f t="shared" si="36"/>
        <v/>
      </c>
      <c r="Q182" s="268" t="str">
        <f t="shared" si="37"/>
        <v/>
      </c>
      <c r="T182" s="188" t="str">
        <f>IF('Regular Symbol'!T182="","",'Regular Symbol'!T182)</f>
        <v/>
      </c>
      <c r="U182" s="188" t="str">
        <f>IF('Regular Symbol'!U182="","",'Regular Symbol'!U182)</f>
        <v/>
      </c>
      <c r="V182" s="188" t="str">
        <f>IF('Regular Symbol'!V182="","",'Regular Symbol'!V182)</f>
        <v/>
      </c>
      <c r="W182" s="188" t="str">
        <f>IF('Regular Symbol'!W182="","",'Regular Symbol'!W182)</f>
        <v/>
      </c>
      <c r="X182" s="188" t="str">
        <f>IF('Regular Symbol'!X182="","",'Regular Symbol'!X182)</f>
        <v/>
      </c>
    </row>
    <row r="183" spans="12:24" ht="18">
      <c r="L183" s="164">
        <v>180</v>
      </c>
      <c r="M183" s="268" t="str">
        <f t="shared" si="33"/>
        <v/>
      </c>
      <c r="N183" s="268" t="str">
        <f t="shared" si="34"/>
        <v/>
      </c>
      <c r="O183" s="268" t="str">
        <f t="shared" si="35"/>
        <v/>
      </c>
      <c r="P183" s="268" t="str">
        <f t="shared" si="36"/>
        <v/>
      </c>
      <c r="Q183" s="268" t="str">
        <f t="shared" si="37"/>
        <v/>
      </c>
      <c r="T183" s="188" t="str">
        <f>IF('Regular Symbol'!T183="","",'Regular Symbol'!T183)</f>
        <v/>
      </c>
      <c r="U183" s="188" t="str">
        <f>IF('Regular Symbol'!U183="","",'Regular Symbol'!U183)</f>
        <v/>
      </c>
      <c r="V183" s="188" t="str">
        <f>IF('Regular Symbol'!V183="","",'Regular Symbol'!V183)</f>
        <v/>
      </c>
      <c r="W183" s="188" t="str">
        <f>IF('Regular Symbol'!W183="","",'Regular Symbol'!W183)</f>
        <v/>
      </c>
      <c r="X183" s="188" t="str">
        <f>IF('Regular Symbol'!X183="","",'Regular Symbol'!X183)</f>
        <v/>
      </c>
    </row>
    <row r="184" spans="12:24" ht="18">
      <c r="L184" s="164">
        <v>181</v>
      </c>
      <c r="M184" s="268" t="str">
        <f t="shared" si="33"/>
        <v/>
      </c>
      <c r="N184" s="268" t="str">
        <f t="shared" si="34"/>
        <v/>
      </c>
      <c r="O184" s="268" t="str">
        <f t="shared" si="35"/>
        <v/>
      </c>
      <c r="P184" s="268" t="str">
        <f t="shared" si="36"/>
        <v/>
      </c>
      <c r="Q184" s="268" t="str">
        <f t="shared" si="37"/>
        <v/>
      </c>
      <c r="T184" s="188" t="str">
        <f>IF('Regular Symbol'!T184="","",'Regular Symbol'!T184)</f>
        <v/>
      </c>
      <c r="U184" s="188" t="str">
        <f>IF('Regular Symbol'!U184="","",'Regular Symbol'!U184)</f>
        <v/>
      </c>
      <c r="V184" s="188" t="str">
        <f>IF('Regular Symbol'!V184="","",'Regular Symbol'!V184)</f>
        <v/>
      </c>
      <c r="W184" s="188" t="str">
        <f>IF('Regular Symbol'!W184="","",'Regular Symbol'!W184)</f>
        <v/>
      </c>
      <c r="X184" s="188" t="str">
        <f>IF('Regular Symbol'!X184="","",'Regular Symbol'!X184)</f>
        <v/>
      </c>
    </row>
    <row r="185" spans="12:24" ht="18">
      <c r="L185" s="164">
        <v>182</v>
      </c>
      <c r="M185" s="268" t="str">
        <f t="shared" si="33"/>
        <v/>
      </c>
      <c r="N185" s="268" t="str">
        <f t="shared" si="34"/>
        <v/>
      </c>
      <c r="O185" s="268" t="str">
        <f t="shared" si="35"/>
        <v/>
      </c>
      <c r="P185" s="268" t="str">
        <f t="shared" si="36"/>
        <v/>
      </c>
      <c r="Q185" s="268" t="str">
        <f t="shared" si="37"/>
        <v/>
      </c>
      <c r="T185" s="188" t="str">
        <f>IF('Regular Symbol'!T185="","",'Regular Symbol'!T185)</f>
        <v/>
      </c>
      <c r="U185" s="188" t="str">
        <f>IF('Regular Symbol'!U185="","",'Regular Symbol'!U185)</f>
        <v/>
      </c>
      <c r="V185" s="188" t="str">
        <f>IF('Regular Symbol'!V185="","",'Regular Symbol'!V185)</f>
        <v/>
      </c>
      <c r="W185" s="188" t="str">
        <f>IF('Regular Symbol'!W185="","",'Regular Symbol'!W185)</f>
        <v/>
      </c>
      <c r="X185" s="188" t="str">
        <f>IF('Regular Symbol'!X185="","",'Regular Symbol'!X185)</f>
        <v/>
      </c>
    </row>
    <row r="186" spans="12:24" ht="18">
      <c r="L186" s="164">
        <v>183</v>
      </c>
      <c r="M186" s="268" t="str">
        <f t="shared" si="33"/>
        <v/>
      </c>
      <c r="N186" s="268" t="str">
        <f t="shared" si="34"/>
        <v/>
      </c>
      <c r="O186" s="268" t="str">
        <f t="shared" si="35"/>
        <v/>
      </c>
      <c r="P186" s="268" t="str">
        <f t="shared" si="36"/>
        <v/>
      </c>
      <c r="Q186" s="268" t="str">
        <f t="shared" si="37"/>
        <v/>
      </c>
      <c r="T186" s="188" t="str">
        <f>IF('Regular Symbol'!T186="","",'Regular Symbol'!T186)</f>
        <v/>
      </c>
      <c r="U186" s="188" t="str">
        <f>IF('Regular Symbol'!U186="","",'Regular Symbol'!U186)</f>
        <v/>
      </c>
      <c r="V186" s="188" t="str">
        <f>IF('Regular Symbol'!V186="","",'Regular Symbol'!V186)</f>
        <v/>
      </c>
      <c r="W186" s="188" t="str">
        <f>IF('Regular Symbol'!W186="","",'Regular Symbol'!W186)</f>
        <v/>
      </c>
      <c r="X186" s="188" t="str">
        <f>IF('Regular Symbol'!X186="","",'Regular Symbol'!X186)</f>
        <v/>
      </c>
    </row>
    <row r="187" spans="12:24" ht="18">
      <c r="L187" s="164">
        <v>184</v>
      </c>
      <c r="M187" s="268" t="str">
        <f t="shared" si="33"/>
        <v/>
      </c>
      <c r="N187" s="268" t="str">
        <f t="shared" si="34"/>
        <v/>
      </c>
      <c r="O187" s="268" t="str">
        <f t="shared" si="35"/>
        <v/>
      </c>
      <c r="P187" s="268" t="str">
        <f t="shared" si="36"/>
        <v/>
      </c>
      <c r="Q187" s="268" t="str">
        <f t="shared" si="37"/>
        <v/>
      </c>
      <c r="T187" s="188" t="str">
        <f>IF('Regular Symbol'!T187="","",'Regular Symbol'!T187)</f>
        <v/>
      </c>
      <c r="U187" s="188" t="str">
        <f>IF('Regular Symbol'!U187="","",'Regular Symbol'!U187)</f>
        <v/>
      </c>
      <c r="V187" s="188" t="str">
        <f>IF('Regular Symbol'!V187="","",'Regular Symbol'!V187)</f>
        <v/>
      </c>
      <c r="W187" s="188" t="str">
        <f>IF('Regular Symbol'!W187="","",'Regular Symbol'!W187)</f>
        <v/>
      </c>
      <c r="X187" s="188" t="str">
        <f>IF('Regular Symbol'!X187="","",'Regular Symbol'!X187)</f>
        <v/>
      </c>
    </row>
    <row r="188" spans="12:24" ht="18">
      <c r="L188" s="164">
        <v>185</v>
      </c>
      <c r="M188" s="268" t="str">
        <f t="shared" si="33"/>
        <v/>
      </c>
      <c r="N188" s="268" t="str">
        <f t="shared" si="34"/>
        <v/>
      </c>
      <c r="O188" s="268" t="str">
        <f t="shared" si="35"/>
        <v/>
      </c>
      <c r="P188" s="268" t="str">
        <f t="shared" si="36"/>
        <v/>
      </c>
      <c r="Q188" s="268" t="str">
        <f t="shared" si="37"/>
        <v/>
      </c>
      <c r="T188" s="188" t="str">
        <f>IF('Regular Symbol'!T188="","",'Regular Symbol'!T188)</f>
        <v/>
      </c>
      <c r="U188" s="188" t="str">
        <f>IF('Regular Symbol'!U188="","",'Regular Symbol'!U188)</f>
        <v/>
      </c>
      <c r="V188" s="188" t="str">
        <f>IF('Regular Symbol'!V188="","",'Regular Symbol'!V188)</f>
        <v/>
      </c>
      <c r="W188" s="188" t="str">
        <f>IF('Regular Symbol'!W188="","",'Regular Symbol'!W188)</f>
        <v/>
      </c>
      <c r="X188" s="188" t="str">
        <f>IF('Regular Symbol'!X188="","",'Regular Symbol'!X188)</f>
        <v/>
      </c>
    </row>
    <row r="189" spans="12:24" ht="18">
      <c r="L189" s="164">
        <v>186</v>
      </c>
      <c r="M189" s="268" t="str">
        <f t="shared" si="33"/>
        <v/>
      </c>
      <c r="N189" s="268" t="str">
        <f t="shared" si="34"/>
        <v/>
      </c>
      <c r="O189" s="268" t="str">
        <f t="shared" si="35"/>
        <v/>
      </c>
      <c r="P189" s="268" t="str">
        <f t="shared" si="36"/>
        <v/>
      </c>
      <c r="Q189" s="268" t="str">
        <f t="shared" si="37"/>
        <v/>
      </c>
      <c r="T189" s="188" t="str">
        <f>IF('Regular Symbol'!T189="","",'Regular Symbol'!T189)</f>
        <v/>
      </c>
      <c r="U189" s="188" t="str">
        <f>IF('Regular Symbol'!U189="","",'Regular Symbol'!U189)</f>
        <v/>
      </c>
      <c r="V189" s="188" t="str">
        <f>IF('Regular Symbol'!V189="","",'Regular Symbol'!V189)</f>
        <v/>
      </c>
      <c r="W189" s="188" t="str">
        <f>IF('Regular Symbol'!W189="","",'Regular Symbol'!W189)</f>
        <v/>
      </c>
      <c r="X189" s="188" t="str">
        <f>IF('Regular Symbol'!X189="","",'Regular Symbol'!X189)</f>
        <v/>
      </c>
    </row>
    <row r="190" spans="12:24" ht="18">
      <c r="L190" s="164">
        <v>187</v>
      </c>
      <c r="M190" s="268" t="str">
        <f t="shared" si="33"/>
        <v/>
      </c>
      <c r="N190" s="268" t="str">
        <f t="shared" si="34"/>
        <v/>
      </c>
      <c r="O190" s="268" t="str">
        <f t="shared" si="35"/>
        <v/>
      </c>
      <c r="P190" s="268" t="str">
        <f t="shared" si="36"/>
        <v/>
      </c>
      <c r="Q190" s="268" t="str">
        <f t="shared" si="37"/>
        <v/>
      </c>
      <c r="T190" s="188" t="str">
        <f>IF('Regular Symbol'!T190="","",'Regular Symbol'!T190)</f>
        <v/>
      </c>
      <c r="U190" s="188" t="str">
        <f>IF('Regular Symbol'!U190="","",'Regular Symbol'!U190)</f>
        <v/>
      </c>
      <c r="V190" s="188" t="str">
        <f>IF('Regular Symbol'!V190="","",'Regular Symbol'!V190)</f>
        <v/>
      </c>
      <c r="W190" s="188" t="str">
        <f>IF('Regular Symbol'!W190="","",'Regular Symbol'!W190)</f>
        <v/>
      </c>
      <c r="X190" s="188" t="str">
        <f>IF('Regular Symbol'!X190="","",'Regular Symbol'!X190)</f>
        <v/>
      </c>
    </row>
    <row r="191" spans="12:24" ht="18">
      <c r="L191" s="164">
        <v>188</v>
      </c>
      <c r="M191" s="268" t="str">
        <f t="shared" si="33"/>
        <v/>
      </c>
      <c r="N191" s="268" t="str">
        <f t="shared" si="34"/>
        <v/>
      </c>
      <c r="O191" s="268" t="str">
        <f t="shared" si="35"/>
        <v/>
      </c>
      <c r="P191" s="268" t="str">
        <f t="shared" si="36"/>
        <v/>
      </c>
      <c r="Q191" s="268" t="str">
        <f t="shared" si="37"/>
        <v/>
      </c>
      <c r="T191" s="188" t="str">
        <f>IF('Regular Symbol'!T191="","",'Regular Symbol'!T191)</f>
        <v/>
      </c>
      <c r="U191" s="188" t="str">
        <f>IF('Regular Symbol'!U191="","",'Regular Symbol'!U191)</f>
        <v/>
      </c>
      <c r="V191" s="188" t="str">
        <f>IF('Regular Symbol'!V191="","",'Regular Symbol'!V191)</f>
        <v/>
      </c>
      <c r="W191" s="188" t="str">
        <f>IF('Regular Symbol'!W191="","",'Regular Symbol'!W191)</f>
        <v/>
      </c>
      <c r="X191" s="188" t="str">
        <f>IF('Regular Symbol'!X191="","",'Regular Symbol'!X191)</f>
        <v/>
      </c>
    </row>
    <row r="192" spans="12:24" ht="18">
      <c r="L192" s="164">
        <v>189</v>
      </c>
      <c r="M192" s="268" t="str">
        <f t="shared" si="33"/>
        <v/>
      </c>
      <c r="N192" s="268" t="str">
        <f t="shared" si="34"/>
        <v/>
      </c>
      <c r="O192" s="268" t="str">
        <f t="shared" si="35"/>
        <v/>
      </c>
      <c r="P192" s="268" t="str">
        <f t="shared" si="36"/>
        <v/>
      </c>
      <c r="Q192" s="268" t="str">
        <f t="shared" si="37"/>
        <v/>
      </c>
      <c r="T192" s="188" t="str">
        <f>IF('Regular Symbol'!T192="","",'Regular Symbol'!T192)</f>
        <v/>
      </c>
      <c r="U192" s="188" t="str">
        <f>IF('Regular Symbol'!U192="","",'Regular Symbol'!U192)</f>
        <v/>
      </c>
      <c r="V192" s="188" t="str">
        <f>IF('Regular Symbol'!V192="","",'Regular Symbol'!V192)</f>
        <v/>
      </c>
      <c r="W192" s="188" t="str">
        <f>IF('Regular Symbol'!W192="","",'Regular Symbol'!W192)</f>
        <v/>
      </c>
      <c r="X192" s="188" t="str">
        <f>IF('Regular Symbol'!X192="","",'Regular Symbol'!X192)</f>
        <v/>
      </c>
    </row>
    <row r="193" spans="12:24" ht="18">
      <c r="L193" s="164">
        <v>190</v>
      </c>
      <c r="M193" s="268" t="str">
        <f t="shared" si="33"/>
        <v/>
      </c>
      <c r="N193" s="268" t="str">
        <f t="shared" si="34"/>
        <v/>
      </c>
      <c r="O193" s="268" t="str">
        <f t="shared" si="35"/>
        <v/>
      </c>
      <c r="P193" s="268" t="str">
        <f t="shared" si="36"/>
        <v/>
      </c>
      <c r="Q193" s="268" t="str">
        <f t="shared" si="37"/>
        <v/>
      </c>
      <c r="T193" s="188" t="str">
        <f>IF('Regular Symbol'!T193="","",'Regular Symbol'!T193)</f>
        <v/>
      </c>
      <c r="U193" s="188" t="str">
        <f>IF('Regular Symbol'!U193="","",'Regular Symbol'!U193)</f>
        <v/>
      </c>
      <c r="V193" s="188" t="str">
        <f>IF('Regular Symbol'!V193="","",'Regular Symbol'!V193)</f>
        <v/>
      </c>
      <c r="W193" s="188" t="str">
        <f>IF('Regular Symbol'!W193="","",'Regular Symbol'!W193)</f>
        <v/>
      </c>
      <c r="X193" s="188" t="str">
        <f>IF('Regular Symbol'!X193="","",'Regular Symbol'!X193)</f>
        <v/>
      </c>
    </row>
    <row r="194" spans="12:24" ht="18">
      <c r="L194" s="164">
        <v>191</v>
      </c>
      <c r="M194" s="268" t="str">
        <f t="shared" si="33"/>
        <v/>
      </c>
      <c r="N194" s="268" t="str">
        <f t="shared" si="34"/>
        <v/>
      </c>
      <c r="O194" s="268" t="str">
        <f t="shared" si="35"/>
        <v/>
      </c>
      <c r="P194" s="268" t="str">
        <f t="shared" si="36"/>
        <v/>
      </c>
      <c r="Q194" s="268" t="str">
        <f t="shared" si="37"/>
        <v/>
      </c>
      <c r="T194" s="188" t="str">
        <f>IF('Regular Symbol'!T194="","",'Regular Symbol'!T194)</f>
        <v/>
      </c>
      <c r="U194" s="188" t="str">
        <f>IF('Regular Symbol'!U194="","",'Regular Symbol'!U194)</f>
        <v/>
      </c>
      <c r="V194" s="188" t="str">
        <f>IF('Regular Symbol'!V194="","",'Regular Symbol'!V194)</f>
        <v/>
      </c>
      <c r="W194" s="188" t="str">
        <f>IF('Regular Symbol'!W194="","",'Regular Symbol'!W194)</f>
        <v/>
      </c>
      <c r="X194" s="188" t="str">
        <f>IF('Regular Symbol'!X194="","",'Regular Symbol'!X194)</f>
        <v/>
      </c>
    </row>
    <row r="195" spans="12:24" ht="18">
      <c r="L195" s="164">
        <v>192</v>
      </c>
      <c r="M195" s="268" t="str">
        <f t="shared" ref="M195:M258" si="38">IF(T195="","",VLOOKUP(T195,$A$3:$B$15,2,FALSE))</f>
        <v/>
      </c>
      <c r="N195" s="268" t="str">
        <f t="shared" ref="N195:N258" si="39">IF(U195="","",VLOOKUP(U195,$A$3:$B$15,2,FALSE))</f>
        <v/>
      </c>
      <c r="O195" s="268" t="str">
        <f t="shared" ref="O195:O258" si="40">IF(V195="","",VLOOKUP(V195,$A$3:$B$15,2,FALSE))</f>
        <v/>
      </c>
      <c r="P195" s="268" t="str">
        <f t="shared" ref="P195:P258" si="41">IF(W195="","",VLOOKUP(W195,$A$3:$B$15,2,FALSE))</f>
        <v/>
      </c>
      <c r="Q195" s="268" t="str">
        <f t="shared" ref="Q195:Q258" si="42">IF(X195="","",VLOOKUP(X195,$A$3:$B$15,2,FALSE))</f>
        <v/>
      </c>
      <c r="T195" s="188" t="str">
        <f>IF('Regular Symbol'!T195="","",'Regular Symbol'!T195)</f>
        <v/>
      </c>
      <c r="U195" s="188" t="str">
        <f>IF('Regular Symbol'!U195="","",'Regular Symbol'!U195)</f>
        <v/>
      </c>
      <c r="V195" s="188" t="str">
        <f>IF('Regular Symbol'!V195="","",'Regular Symbol'!V195)</f>
        <v/>
      </c>
      <c r="W195" s="188" t="str">
        <f>IF('Regular Symbol'!W195="","",'Regular Symbol'!W195)</f>
        <v/>
      </c>
      <c r="X195" s="188" t="str">
        <f>IF('Regular Symbol'!X195="","",'Regular Symbol'!X195)</f>
        <v/>
      </c>
    </row>
    <row r="196" spans="12:24" ht="18">
      <c r="L196" s="164">
        <v>193</v>
      </c>
      <c r="M196" s="268" t="str">
        <f t="shared" si="38"/>
        <v/>
      </c>
      <c r="N196" s="268" t="str">
        <f t="shared" si="39"/>
        <v/>
      </c>
      <c r="O196" s="268" t="str">
        <f t="shared" si="40"/>
        <v/>
      </c>
      <c r="P196" s="268" t="str">
        <f t="shared" si="41"/>
        <v/>
      </c>
      <c r="Q196" s="268" t="str">
        <f t="shared" si="42"/>
        <v/>
      </c>
      <c r="T196" s="188" t="str">
        <f>IF('Regular Symbol'!T196="","",'Regular Symbol'!T196)</f>
        <v/>
      </c>
      <c r="U196" s="188" t="str">
        <f>IF('Regular Symbol'!U196="","",'Regular Symbol'!U196)</f>
        <v/>
      </c>
      <c r="V196" s="188" t="str">
        <f>IF('Regular Symbol'!V196="","",'Regular Symbol'!V196)</f>
        <v/>
      </c>
      <c r="W196" s="188" t="str">
        <f>IF('Regular Symbol'!W196="","",'Regular Symbol'!W196)</f>
        <v/>
      </c>
      <c r="X196" s="188" t="str">
        <f>IF('Regular Symbol'!X196="","",'Regular Symbol'!X196)</f>
        <v/>
      </c>
    </row>
    <row r="197" spans="12:24" ht="18">
      <c r="L197" s="164">
        <v>194</v>
      </c>
      <c r="M197" s="268" t="str">
        <f t="shared" si="38"/>
        <v/>
      </c>
      <c r="N197" s="268" t="str">
        <f t="shared" si="39"/>
        <v/>
      </c>
      <c r="O197" s="268" t="str">
        <f t="shared" si="40"/>
        <v/>
      </c>
      <c r="P197" s="268" t="str">
        <f t="shared" si="41"/>
        <v/>
      </c>
      <c r="Q197" s="268" t="str">
        <f t="shared" si="42"/>
        <v/>
      </c>
      <c r="T197" s="188" t="str">
        <f>IF('Regular Symbol'!T197="","",'Regular Symbol'!T197)</f>
        <v/>
      </c>
      <c r="U197" s="188" t="str">
        <f>IF('Regular Symbol'!U197="","",'Regular Symbol'!U197)</f>
        <v/>
      </c>
      <c r="V197" s="188" t="str">
        <f>IF('Regular Symbol'!V197="","",'Regular Symbol'!V197)</f>
        <v/>
      </c>
      <c r="W197" s="188" t="str">
        <f>IF('Regular Symbol'!W197="","",'Regular Symbol'!W197)</f>
        <v/>
      </c>
      <c r="X197" s="188" t="str">
        <f>IF('Regular Symbol'!X197="","",'Regular Symbol'!X197)</f>
        <v/>
      </c>
    </row>
    <row r="198" spans="12:24" ht="18">
      <c r="L198" s="164">
        <v>195</v>
      </c>
      <c r="M198" s="268" t="str">
        <f t="shared" si="38"/>
        <v/>
      </c>
      <c r="N198" s="268" t="str">
        <f t="shared" si="39"/>
        <v/>
      </c>
      <c r="O198" s="268" t="str">
        <f t="shared" si="40"/>
        <v/>
      </c>
      <c r="P198" s="268" t="str">
        <f t="shared" si="41"/>
        <v/>
      </c>
      <c r="Q198" s="268" t="str">
        <f t="shared" si="42"/>
        <v/>
      </c>
      <c r="T198" s="188" t="str">
        <f>IF('Regular Symbol'!T198="","",'Regular Symbol'!T198)</f>
        <v/>
      </c>
      <c r="U198" s="188" t="str">
        <f>IF('Regular Symbol'!U198="","",'Regular Symbol'!U198)</f>
        <v/>
      </c>
      <c r="V198" s="188" t="str">
        <f>IF('Regular Symbol'!V198="","",'Regular Symbol'!V198)</f>
        <v/>
      </c>
      <c r="W198" s="188" t="str">
        <f>IF('Regular Symbol'!W198="","",'Regular Symbol'!W198)</f>
        <v/>
      </c>
      <c r="X198" s="188" t="str">
        <f>IF('Regular Symbol'!X198="","",'Regular Symbol'!X198)</f>
        <v/>
      </c>
    </row>
    <row r="199" spans="12:24" ht="18">
      <c r="L199" s="164">
        <v>196</v>
      </c>
      <c r="M199" s="268" t="str">
        <f t="shared" si="38"/>
        <v/>
      </c>
      <c r="N199" s="268" t="str">
        <f t="shared" si="39"/>
        <v/>
      </c>
      <c r="O199" s="268" t="str">
        <f t="shared" si="40"/>
        <v/>
      </c>
      <c r="P199" s="268" t="str">
        <f t="shared" si="41"/>
        <v/>
      </c>
      <c r="Q199" s="268" t="str">
        <f t="shared" si="42"/>
        <v/>
      </c>
      <c r="T199" s="188" t="str">
        <f>IF('Regular Symbol'!T199="","",'Regular Symbol'!T199)</f>
        <v/>
      </c>
      <c r="U199" s="188" t="str">
        <f>IF('Regular Symbol'!U199="","",'Regular Symbol'!U199)</f>
        <v/>
      </c>
      <c r="V199" s="188" t="str">
        <f>IF('Regular Symbol'!V199="","",'Regular Symbol'!V199)</f>
        <v/>
      </c>
      <c r="W199" s="188" t="str">
        <f>IF('Regular Symbol'!W199="","",'Regular Symbol'!W199)</f>
        <v/>
      </c>
      <c r="X199" s="188" t="str">
        <f>IF('Regular Symbol'!X199="","",'Regular Symbol'!X199)</f>
        <v/>
      </c>
    </row>
    <row r="200" spans="12:24" ht="18">
      <c r="L200" s="164">
        <v>197</v>
      </c>
      <c r="M200" s="268" t="str">
        <f t="shared" si="38"/>
        <v/>
      </c>
      <c r="N200" s="268" t="str">
        <f t="shared" si="39"/>
        <v/>
      </c>
      <c r="O200" s="268" t="str">
        <f t="shared" si="40"/>
        <v/>
      </c>
      <c r="P200" s="268" t="str">
        <f t="shared" si="41"/>
        <v/>
      </c>
      <c r="Q200" s="268" t="str">
        <f t="shared" si="42"/>
        <v/>
      </c>
      <c r="T200" s="188" t="str">
        <f>IF('Regular Symbol'!T200="","",'Regular Symbol'!T200)</f>
        <v/>
      </c>
      <c r="U200" s="188" t="str">
        <f>IF('Regular Symbol'!U200="","",'Regular Symbol'!U200)</f>
        <v/>
      </c>
      <c r="V200" s="188" t="str">
        <f>IF('Regular Symbol'!V200="","",'Regular Symbol'!V200)</f>
        <v/>
      </c>
      <c r="W200" s="188" t="str">
        <f>IF('Regular Symbol'!W200="","",'Regular Symbol'!W200)</f>
        <v/>
      </c>
      <c r="X200" s="188" t="str">
        <f>IF('Regular Symbol'!X200="","",'Regular Symbol'!X200)</f>
        <v/>
      </c>
    </row>
    <row r="201" spans="12:24" ht="18">
      <c r="L201" s="164">
        <v>198</v>
      </c>
      <c r="M201" s="268" t="str">
        <f t="shared" si="38"/>
        <v/>
      </c>
      <c r="N201" s="268" t="str">
        <f t="shared" si="39"/>
        <v/>
      </c>
      <c r="O201" s="268" t="str">
        <f t="shared" si="40"/>
        <v/>
      </c>
      <c r="P201" s="268" t="str">
        <f t="shared" si="41"/>
        <v/>
      </c>
      <c r="Q201" s="268" t="str">
        <f t="shared" si="42"/>
        <v/>
      </c>
      <c r="T201" s="188" t="str">
        <f>IF('Regular Symbol'!T201="","",'Regular Symbol'!T201)</f>
        <v/>
      </c>
      <c r="U201" s="188" t="str">
        <f>IF('Regular Symbol'!U201="","",'Regular Symbol'!U201)</f>
        <v/>
      </c>
      <c r="V201" s="188" t="str">
        <f>IF('Regular Symbol'!V201="","",'Regular Symbol'!V201)</f>
        <v/>
      </c>
      <c r="W201" s="188" t="str">
        <f>IF('Regular Symbol'!W201="","",'Regular Symbol'!W201)</f>
        <v/>
      </c>
      <c r="X201" s="188" t="str">
        <f>IF('Regular Symbol'!X201="","",'Regular Symbol'!X201)</f>
        <v/>
      </c>
    </row>
    <row r="202" spans="12:24" ht="18">
      <c r="L202" s="164">
        <v>199</v>
      </c>
      <c r="M202" s="268" t="str">
        <f t="shared" si="38"/>
        <v/>
      </c>
      <c r="N202" s="268" t="str">
        <f t="shared" si="39"/>
        <v/>
      </c>
      <c r="O202" s="268" t="str">
        <f t="shared" si="40"/>
        <v/>
      </c>
      <c r="P202" s="268" t="str">
        <f t="shared" si="41"/>
        <v/>
      </c>
      <c r="Q202" s="268" t="str">
        <f t="shared" si="42"/>
        <v/>
      </c>
      <c r="T202" s="188" t="str">
        <f>IF('Regular Symbol'!T202="","",'Regular Symbol'!T202)</f>
        <v/>
      </c>
      <c r="U202" s="188" t="str">
        <f>IF('Regular Symbol'!U202="","",'Regular Symbol'!U202)</f>
        <v/>
      </c>
      <c r="V202" s="188" t="str">
        <f>IF('Regular Symbol'!V202="","",'Regular Symbol'!V202)</f>
        <v/>
      </c>
      <c r="W202" s="188" t="str">
        <f>IF('Regular Symbol'!W202="","",'Regular Symbol'!W202)</f>
        <v/>
      </c>
      <c r="X202" s="188" t="str">
        <f>IF('Regular Symbol'!X202="","",'Regular Symbol'!X202)</f>
        <v/>
      </c>
    </row>
    <row r="203" spans="12:24" ht="18">
      <c r="L203" s="164">
        <v>200</v>
      </c>
      <c r="M203" s="268" t="str">
        <f t="shared" si="38"/>
        <v/>
      </c>
      <c r="N203" s="268" t="str">
        <f t="shared" si="39"/>
        <v/>
      </c>
      <c r="O203" s="268" t="str">
        <f t="shared" si="40"/>
        <v/>
      </c>
      <c r="P203" s="268" t="str">
        <f t="shared" si="41"/>
        <v/>
      </c>
      <c r="Q203" s="268" t="str">
        <f t="shared" si="42"/>
        <v/>
      </c>
      <c r="T203" s="188" t="str">
        <f>IF('Regular Symbol'!T203="","",'Regular Symbol'!T203)</f>
        <v/>
      </c>
      <c r="U203" s="188" t="str">
        <f>IF('Regular Symbol'!U203="","",'Regular Symbol'!U203)</f>
        <v/>
      </c>
      <c r="V203" s="188" t="str">
        <f>IF('Regular Symbol'!V203="","",'Regular Symbol'!V203)</f>
        <v/>
      </c>
      <c r="W203" s="188" t="str">
        <f>IF('Regular Symbol'!W203="","",'Regular Symbol'!W203)</f>
        <v/>
      </c>
      <c r="X203" s="188" t="str">
        <f>IF('Regular Symbol'!X203="","",'Regular Symbol'!X203)</f>
        <v/>
      </c>
    </row>
    <row r="204" spans="12:24" ht="18">
      <c r="L204" s="164">
        <v>201</v>
      </c>
      <c r="M204" s="268" t="str">
        <f t="shared" si="38"/>
        <v/>
      </c>
      <c r="N204" s="268" t="str">
        <f t="shared" si="39"/>
        <v/>
      </c>
      <c r="O204" s="268" t="str">
        <f t="shared" si="40"/>
        <v/>
      </c>
      <c r="P204" s="268" t="str">
        <f t="shared" si="41"/>
        <v/>
      </c>
      <c r="Q204" s="268" t="str">
        <f t="shared" si="42"/>
        <v/>
      </c>
      <c r="T204" s="188" t="str">
        <f>IF('Regular Symbol'!T204="","",'Regular Symbol'!T204)</f>
        <v/>
      </c>
      <c r="U204" s="188" t="str">
        <f>IF('Regular Symbol'!U204="","",'Regular Symbol'!U204)</f>
        <v/>
      </c>
      <c r="V204" s="188" t="str">
        <f>IF('Regular Symbol'!V204="","",'Regular Symbol'!V204)</f>
        <v/>
      </c>
      <c r="W204" s="188" t="str">
        <f>IF('Regular Symbol'!W204="","",'Regular Symbol'!W204)</f>
        <v/>
      </c>
      <c r="X204" s="188" t="str">
        <f>IF('Regular Symbol'!X204="","",'Regular Symbol'!X204)</f>
        <v/>
      </c>
    </row>
    <row r="205" spans="12:24" ht="18">
      <c r="L205" s="164">
        <v>202</v>
      </c>
      <c r="M205" s="268" t="str">
        <f t="shared" si="38"/>
        <v/>
      </c>
      <c r="N205" s="268" t="str">
        <f t="shared" si="39"/>
        <v/>
      </c>
      <c r="O205" s="268" t="str">
        <f t="shared" si="40"/>
        <v/>
      </c>
      <c r="P205" s="268" t="str">
        <f t="shared" si="41"/>
        <v/>
      </c>
      <c r="Q205" s="268" t="str">
        <f t="shared" si="42"/>
        <v/>
      </c>
      <c r="T205" s="188" t="str">
        <f>IF('Regular Symbol'!T205="","",'Regular Symbol'!T205)</f>
        <v/>
      </c>
      <c r="U205" s="188" t="str">
        <f>IF('Regular Symbol'!U205="","",'Regular Symbol'!U205)</f>
        <v/>
      </c>
      <c r="V205" s="188" t="str">
        <f>IF('Regular Symbol'!V205="","",'Regular Symbol'!V205)</f>
        <v/>
      </c>
      <c r="W205" s="188" t="str">
        <f>IF('Regular Symbol'!W205="","",'Regular Symbol'!W205)</f>
        <v/>
      </c>
      <c r="X205" s="188" t="str">
        <f>IF('Regular Symbol'!X205="","",'Regular Symbol'!X205)</f>
        <v/>
      </c>
    </row>
    <row r="206" spans="12:24" ht="18">
      <c r="L206" s="164">
        <v>203</v>
      </c>
      <c r="M206" s="268" t="str">
        <f t="shared" si="38"/>
        <v/>
      </c>
      <c r="N206" s="268" t="str">
        <f t="shared" si="39"/>
        <v/>
      </c>
      <c r="O206" s="268" t="str">
        <f t="shared" si="40"/>
        <v/>
      </c>
      <c r="P206" s="268" t="str">
        <f t="shared" si="41"/>
        <v/>
      </c>
      <c r="Q206" s="268" t="str">
        <f t="shared" si="42"/>
        <v/>
      </c>
      <c r="T206" s="188" t="str">
        <f>IF('Regular Symbol'!T206="","",'Regular Symbol'!T206)</f>
        <v/>
      </c>
      <c r="U206" s="188" t="str">
        <f>IF('Regular Symbol'!U206="","",'Regular Symbol'!U206)</f>
        <v/>
      </c>
      <c r="V206" s="188" t="str">
        <f>IF('Regular Symbol'!V206="","",'Regular Symbol'!V206)</f>
        <v/>
      </c>
      <c r="W206" s="188" t="str">
        <f>IF('Regular Symbol'!W206="","",'Regular Symbol'!W206)</f>
        <v/>
      </c>
      <c r="X206" s="188" t="str">
        <f>IF('Regular Symbol'!X206="","",'Regular Symbol'!X206)</f>
        <v/>
      </c>
    </row>
    <row r="207" spans="12:24" ht="18">
      <c r="L207" s="164">
        <v>204</v>
      </c>
      <c r="M207" s="268" t="str">
        <f t="shared" si="38"/>
        <v/>
      </c>
      <c r="N207" s="268" t="str">
        <f t="shared" si="39"/>
        <v/>
      </c>
      <c r="O207" s="268" t="str">
        <f t="shared" si="40"/>
        <v/>
      </c>
      <c r="P207" s="268" t="str">
        <f t="shared" si="41"/>
        <v/>
      </c>
      <c r="Q207" s="268" t="str">
        <f t="shared" si="42"/>
        <v/>
      </c>
      <c r="T207" s="188" t="str">
        <f>IF('Regular Symbol'!T207="","",'Regular Symbol'!T207)</f>
        <v/>
      </c>
      <c r="U207" s="188" t="str">
        <f>IF('Regular Symbol'!U207="","",'Regular Symbol'!U207)</f>
        <v/>
      </c>
      <c r="V207" s="188" t="str">
        <f>IF('Regular Symbol'!V207="","",'Regular Symbol'!V207)</f>
        <v/>
      </c>
      <c r="W207" s="188" t="str">
        <f>IF('Regular Symbol'!W207="","",'Regular Symbol'!W207)</f>
        <v/>
      </c>
      <c r="X207" s="188" t="str">
        <f>IF('Regular Symbol'!X207="","",'Regular Symbol'!X207)</f>
        <v/>
      </c>
    </row>
    <row r="208" spans="12:24" ht="18">
      <c r="L208" s="164">
        <v>205</v>
      </c>
      <c r="M208" s="268" t="str">
        <f t="shared" si="38"/>
        <v/>
      </c>
      <c r="N208" s="268" t="str">
        <f t="shared" si="39"/>
        <v/>
      </c>
      <c r="O208" s="268" t="str">
        <f t="shared" si="40"/>
        <v/>
      </c>
      <c r="P208" s="268" t="str">
        <f t="shared" si="41"/>
        <v/>
      </c>
      <c r="Q208" s="268" t="str">
        <f t="shared" si="42"/>
        <v/>
      </c>
      <c r="T208" s="188" t="str">
        <f>IF('Regular Symbol'!T208="","",'Regular Symbol'!T208)</f>
        <v/>
      </c>
      <c r="U208" s="188" t="str">
        <f>IF('Regular Symbol'!U208="","",'Regular Symbol'!U208)</f>
        <v/>
      </c>
      <c r="V208" s="188" t="str">
        <f>IF('Regular Symbol'!V208="","",'Regular Symbol'!V208)</f>
        <v/>
      </c>
      <c r="W208" s="188" t="str">
        <f>IF('Regular Symbol'!W208="","",'Regular Symbol'!W208)</f>
        <v/>
      </c>
      <c r="X208" s="188" t="str">
        <f>IF('Regular Symbol'!X208="","",'Regular Symbol'!X208)</f>
        <v/>
      </c>
    </row>
    <row r="209" spans="12:24" ht="18">
      <c r="L209" s="164">
        <v>206</v>
      </c>
      <c r="M209" s="268" t="str">
        <f t="shared" si="38"/>
        <v/>
      </c>
      <c r="N209" s="268" t="str">
        <f t="shared" si="39"/>
        <v/>
      </c>
      <c r="O209" s="268" t="str">
        <f t="shared" si="40"/>
        <v/>
      </c>
      <c r="P209" s="268" t="str">
        <f t="shared" si="41"/>
        <v/>
      </c>
      <c r="Q209" s="268" t="str">
        <f t="shared" si="42"/>
        <v/>
      </c>
      <c r="T209" s="188" t="str">
        <f>IF('Regular Symbol'!T209="","",'Regular Symbol'!T209)</f>
        <v/>
      </c>
      <c r="U209" s="188" t="str">
        <f>IF('Regular Symbol'!U209="","",'Regular Symbol'!U209)</f>
        <v/>
      </c>
      <c r="V209" s="188" t="str">
        <f>IF('Regular Symbol'!V209="","",'Regular Symbol'!V209)</f>
        <v/>
      </c>
      <c r="W209" s="188" t="str">
        <f>IF('Regular Symbol'!W209="","",'Regular Symbol'!W209)</f>
        <v/>
      </c>
      <c r="X209" s="188" t="str">
        <f>IF('Regular Symbol'!X209="","",'Regular Symbol'!X209)</f>
        <v/>
      </c>
    </row>
    <row r="210" spans="12:24" ht="18">
      <c r="L210" s="164">
        <v>207</v>
      </c>
      <c r="M210" s="268" t="str">
        <f t="shared" si="38"/>
        <v/>
      </c>
      <c r="N210" s="268" t="str">
        <f t="shared" si="39"/>
        <v/>
      </c>
      <c r="O210" s="268" t="str">
        <f t="shared" si="40"/>
        <v/>
      </c>
      <c r="P210" s="268" t="str">
        <f t="shared" si="41"/>
        <v/>
      </c>
      <c r="Q210" s="268" t="str">
        <f t="shared" si="42"/>
        <v/>
      </c>
      <c r="T210" s="188" t="str">
        <f>IF('Regular Symbol'!T210="","",'Regular Symbol'!T210)</f>
        <v/>
      </c>
      <c r="U210" s="188" t="str">
        <f>IF('Regular Symbol'!U210="","",'Regular Symbol'!U210)</f>
        <v/>
      </c>
      <c r="V210" s="188" t="str">
        <f>IF('Regular Symbol'!V210="","",'Regular Symbol'!V210)</f>
        <v/>
      </c>
      <c r="W210" s="188" t="str">
        <f>IF('Regular Symbol'!W210="","",'Regular Symbol'!W210)</f>
        <v/>
      </c>
      <c r="X210" s="188" t="str">
        <f>IF('Regular Symbol'!X210="","",'Regular Symbol'!X210)</f>
        <v/>
      </c>
    </row>
    <row r="211" spans="12:24" ht="18">
      <c r="L211" s="164">
        <v>208</v>
      </c>
      <c r="M211" s="268" t="str">
        <f t="shared" si="38"/>
        <v/>
      </c>
      <c r="N211" s="268" t="str">
        <f t="shared" si="39"/>
        <v/>
      </c>
      <c r="O211" s="268" t="str">
        <f t="shared" si="40"/>
        <v/>
      </c>
      <c r="P211" s="268" t="str">
        <f t="shared" si="41"/>
        <v/>
      </c>
      <c r="Q211" s="268" t="str">
        <f t="shared" si="42"/>
        <v/>
      </c>
      <c r="T211" s="188" t="str">
        <f>IF('Regular Symbol'!T211="","",'Regular Symbol'!T211)</f>
        <v/>
      </c>
      <c r="U211" s="188" t="str">
        <f>IF('Regular Symbol'!U211="","",'Regular Symbol'!U211)</f>
        <v/>
      </c>
      <c r="V211" s="188" t="str">
        <f>IF('Regular Symbol'!V211="","",'Regular Symbol'!V211)</f>
        <v/>
      </c>
      <c r="W211" s="188" t="str">
        <f>IF('Regular Symbol'!W211="","",'Regular Symbol'!W211)</f>
        <v/>
      </c>
      <c r="X211" s="188" t="str">
        <f>IF('Regular Symbol'!X211="","",'Regular Symbol'!X211)</f>
        <v/>
      </c>
    </row>
    <row r="212" spans="12:24" ht="18">
      <c r="L212" s="164">
        <v>209</v>
      </c>
      <c r="M212" s="268" t="str">
        <f t="shared" si="38"/>
        <v/>
      </c>
      <c r="N212" s="268" t="str">
        <f t="shared" si="39"/>
        <v/>
      </c>
      <c r="O212" s="268" t="str">
        <f t="shared" si="40"/>
        <v/>
      </c>
      <c r="P212" s="268" t="str">
        <f t="shared" si="41"/>
        <v/>
      </c>
      <c r="Q212" s="268" t="str">
        <f t="shared" si="42"/>
        <v/>
      </c>
      <c r="T212" s="188" t="str">
        <f>IF('Regular Symbol'!T212="","",'Regular Symbol'!T212)</f>
        <v/>
      </c>
      <c r="U212" s="188" t="str">
        <f>IF('Regular Symbol'!U212="","",'Regular Symbol'!U212)</f>
        <v/>
      </c>
      <c r="V212" s="188" t="str">
        <f>IF('Regular Symbol'!V212="","",'Regular Symbol'!V212)</f>
        <v/>
      </c>
      <c r="W212" s="188" t="str">
        <f>IF('Regular Symbol'!W212="","",'Regular Symbol'!W212)</f>
        <v/>
      </c>
      <c r="X212" s="188" t="str">
        <f>IF('Regular Symbol'!X212="","",'Regular Symbol'!X212)</f>
        <v/>
      </c>
    </row>
    <row r="213" spans="12:24" ht="18">
      <c r="L213" s="164">
        <v>210</v>
      </c>
      <c r="M213" s="268" t="str">
        <f t="shared" si="38"/>
        <v/>
      </c>
      <c r="N213" s="268" t="str">
        <f t="shared" si="39"/>
        <v/>
      </c>
      <c r="O213" s="268" t="str">
        <f t="shared" si="40"/>
        <v/>
      </c>
      <c r="P213" s="268" t="str">
        <f t="shared" si="41"/>
        <v/>
      </c>
      <c r="Q213" s="268" t="str">
        <f t="shared" si="42"/>
        <v/>
      </c>
      <c r="T213" s="188" t="str">
        <f>IF('Regular Symbol'!T213="","",'Regular Symbol'!T213)</f>
        <v/>
      </c>
      <c r="U213" s="188" t="str">
        <f>IF('Regular Symbol'!U213="","",'Regular Symbol'!U213)</f>
        <v/>
      </c>
      <c r="V213" s="188" t="str">
        <f>IF('Regular Symbol'!V213="","",'Regular Symbol'!V213)</f>
        <v/>
      </c>
      <c r="W213" s="188" t="str">
        <f>IF('Regular Symbol'!W213="","",'Regular Symbol'!W213)</f>
        <v/>
      </c>
      <c r="X213" s="188" t="str">
        <f>IF('Regular Symbol'!X213="","",'Regular Symbol'!X213)</f>
        <v/>
      </c>
    </row>
    <row r="214" spans="12:24" ht="18">
      <c r="L214" s="164">
        <v>211</v>
      </c>
      <c r="M214" s="268" t="str">
        <f t="shared" si="38"/>
        <v/>
      </c>
      <c r="N214" s="268" t="str">
        <f t="shared" si="39"/>
        <v/>
      </c>
      <c r="O214" s="268" t="str">
        <f t="shared" si="40"/>
        <v/>
      </c>
      <c r="P214" s="268" t="str">
        <f t="shared" si="41"/>
        <v/>
      </c>
      <c r="Q214" s="268" t="str">
        <f t="shared" si="42"/>
        <v/>
      </c>
      <c r="T214" s="188" t="str">
        <f>IF('Regular Symbol'!T214="","",'Regular Symbol'!T214)</f>
        <v/>
      </c>
      <c r="U214" s="188" t="str">
        <f>IF('Regular Symbol'!U214="","",'Regular Symbol'!U214)</f>
        <v/>
      </c>
      <c r="V214" s="188" t="str">
        <f>IF('Regular Symbol'!V214="","",'Regular Symbol'!V214)</f>
        <v/>
      </c>
      <c r="W214" s="188" t="str">
        <f>IF('Regular Symbol'!W214="","",'Regular Symbol'!W214)</f>
        <v/>
      </c>
      <c r="X214" s="188" t="str">
        <f>IF('Regular Symbol'!X214="","",'Regular Symbol'!X214)</f>
        <v/>
      </c>
    </row>
    <row r="215" spans="12:24" ht="18">
      <c r="L215" s="164">
        <v>212</v>
      </c>
      <c r="M215" s="268" t="str">
        <f t="shared" si="38"/>
        <v/>
      </c>
      <c r="N215" s="268" t="str">
        <f t="shared" si="39"/>
        <v/>
      </c>
      <c r="O215" s="268" t="str">
        <f t="shared" si="40"/>
        <v/>
      </c>
      <c r="P215" s="268" t="str">
        <f t="shared" si="41"/>
        <v/>
      </c>
      <c r="Q215" s="268" t="str">
        <f t="shared" si="42"/>
        <v/>
      </c>
      <c r="T215" s="188" t="str">
        <f>IF('Regular Symbol'!T215="","",'Regular Symbol'!T215)</f>
        <v/>
      </c>
      <c r="U215" s="188" t="str">
        <f>IF('Regular Symbol'!U215="","",'Regular Symbol'!U215)</f>
        <v/>
      </c>
      <c r="V215" s="188" t="str">
        <f>IF('Regular Symbol'!V215="","",'Regular Symbol'!V215)</f>
        <v/>
      </c>
      <c r="W215" s="188" t="str">
        <f>IF('Regular Symbol'!W215="","",'Regular Symbol'!W215)</f>
        <v/>
      </c>
      <c r="X215" s="188" t="str">
        <f>IF('Regular Symbol'!X215="","",'Regular Symbol'!X215)</f>
        <v/>
      </c>
    </row>
    <row r="216" spans="12:24" ht="18">
      <c r="L216" s="164">
        <v>213</v>
      </c>
      <c r="M216" s="268" t="str">
        <f t="shared" si="38"/>
        <v/>
      </c>
      <c r="N216" s="268" t="str">
        <f t="shared" si="39"/>
        <v/>
      </c>
      <c r="O216" s="268" t="str">
        <f t="shared" si="40"/>
        <v/>
      </c>
      <c r="P216" s="268" t="str">
        <f t="shared" si="41"/>
        <v/>
      </c>
      <c r="Q216" s="268" t="str">
        <f t="shared" si="42"/>
        <v/>
      </c>
      <c r="T216" s="188" t="str">
        <f>IF('Regular Symbol'!T216="","",'Regular Symbol'!T216)</f>
        <v/>
      </c>
      <c r="U216" s="188" t="str">
        <f>IF('Regular Symbol'!U216="","",'Regular Symbol'!U216)</f>
        <v/>
      </c>
      <c r="V216" s="188" t="str">
        <f>IF('Regular Symbol'!V216="","",'Regular Symbol'!V216)</f>
        <v/>
      </c>
      <c r="W216" s="188" t="str">
        <f>IF('Regular Symbol'!W216="","",'Regular Symbol'!W216)</f>
        <v/>
      </c>
      <c r="X216" s="188" t="str">
        <f>IF('Regular Symbol'!X216="","",'Regular Symbol'!X216)</f>
        <v/>
      </c>
    </row>
    <row r="217" spans="12:24" ht="18">
      <c r="L217" s="164">
        <v>214</v>
      </c>
      <c r="M217" s="268" t="str">
        <f t="shared" si="38"/>
        <v/>
      </c>
      <c r="N217" s="268" t="str">
        <f t="shared" si="39"/>
        <v/>
      </c>
      <c r="O217" s="268" t="str">
        <f t="shared" si="40"/>
        <v/>
      </c>
      <c r="P217" s="268" t="str">
        <f t="shared" si="41"/>
        <v/>
      </c>
      <c r="Q217" s="268" t="str">
        <f t="shared" si="42"/>
        <v/>
      </c>
      <c r="T217" s="188" t="str">
        <f>IF('Regular Symbol'!T217="","",'Regular Symbol'!T217)</f>
        <v/>
      </c>
      <c r="U217" s="188" t="str">
        <f>IF('Regular Symbol'!U217="","",'Regular Symbol'!U217)</f>
        <v/>
      </c>
      <c r="V217" s="188" t="str">
        <f>IF('Regular Symbol'!V217="","",'Regular Symbol'!V217)</f>
        <v/>
      </c>
      <c r="W217" s="188" t="str">
        <f>IF('Regular Symbol'!W217="","",'Regular Symbol'!W217)</f>
        <v/>
      </c>
      <c r="X217" s="188" t="str">
        <f>IF('Regular Symbol'!X217="","",'Regular Symbol'!X217)</f>
        <v/>
      </c>
    </row>
    <row r="218" spans="12:24" ht="18">
      <c r="L218" s="164">
        <v>215</v>
      </c>
      <c r="M218" s="268" t="str">
        <f t="shared" si="38"/>
        <v/>
      </c>
      <c r="N218" s="268" t="str">
        <f t="shared" si="39"/>
        <v/>
      </c>
      <c r="O218" s="268" t="str">
        <f t="shared" si="40"/>
        <v/>
      </c>
      <c r="P218" s="268" t="str">
        <f t="shared" si="41"/>
        <v/>
      </c>
      <c r="Q218" s="268" t="str">
        <f t="shared" si="42"/>
        <v/>
      </c>
      <c r="T218" s="188" t="str">
        <f>IF('Regular Symbol'!T218="","",'Regular Symbol'!T218)</f>
        <v/>
      </c>
      <c r="U218" s="188" t="str">
        <f>IF('Regular Symbol'!U218="","",'Regular Symbol'!U218)</f>
        <v/>
      </c>
      <c r="V218" s="188" t="str">
        <f>IF('Regular Symbol'!V218="","",'Regular Symbol'!V218)</f>
        <v/>
      </c>
      <c r="W218" s="188" t="str">
        <f>IF('Regular Symbol'!W218="","",'Regular Symbol'!W218)</f>
        <v/>
      </c>
      <c r="X218" s="188" t="str">
        <f>IF('Regular Symbol'!X218="","",'Regular Symbol'!X218)</f>
        <v/>
      </c>
    </row>
    <row r="219" spans="12:24" ht="18">
      <c r="L219" s="164">
        <v>216</v>
      </c>
      <c r="M219" s="268" t="str">
        <f t="shared" si="38"/>
        <v/>
      </c>
      <c r="N219" s="268" t="str">
        <f t="shared" si="39"/>
        <v/>
      </c>
      <c r="O219" s="268" t="str">
        <f t="shared" si="40"/>
        <v/>
      </c>
      <c r="P219" s="268" t="str">
        <f t="shared" si="41"/>
        <v/>
      </c>
      <c r="Q219" s="268" t="str">
        <f t="shared" si="42"/>
        <v/>
      </c>
      <c r="T219" s="188" t="str">
        <f>IF('Regular Symbol'!T219="","",'Regular Symbol'!T219)</f>
        <v/>
      </c>
      <c r="U219" s="188" t="str">
        <f>IF('Regular Symbol'!U219="","",'Regular Symbol'!U219)</f>
        <v/>
      </c>
      <c r="V219" s="188" t="str">
        <f>IF('Regular Symbol'!V219="","",'Regular Symbol'!V219)</f>
        <v/>
      </c>
      <c r="W219" s="188" t="str">
        <f>IF('Regular Symbol'!W219="","",'Regular Symbol'!W219)</f>
        <v/>
      </c>
      <c r="X219" s="188" t="str">
        <f>IF('Regular Symbol'!X219="","",'Regular Symbol'!X219)</f>
        <v/>
      </c>
    </row>
    <row r="220" spans="12:24" ht="18">
      <c r="L220" s="164">
        <v>217</v>
      </c>
      <c r="M220" s="268" t="str">
        <f t="shared" si="38"/>
        <v/>
      </c>
      <c r="N220" s="268" t="str">
        <f t="shared" si="39"/>
        <v/>
      </c>
      <c r="O220" s="268" t="str">
        <f t="shared" si="40"/>
        <v/>
      </c>
      <c r="P220" s="268" t="str">
        <f t="shared" si="41"/>
        <v/>
      </c>
      <c r="Q220" s="268" t="str">
        <f t="shared" si="42"/>
        <v/>
      </c>
      <c r="T220" s="188" t="str">
        <f>IF('Regular Symbol'!T220="","",'Regular Symbol'!T220)</f>
        <v/>
      </c>
      <c r="U220" s="188" t="str">
        <f>IF('Regular Symbol'!U220="","",'Regular Symbol'!U220)</f>
        <v/>
      </c>
      <c r="V220" s="188" t="str">
        <f>IF('Regular Symbol'!V220="","",'Regular Symbol'!V220)</f>
        <v/>
      </c>
      <c r="W220" s="188" t="str">
        <f>IF('Regular Symbol'!W220="","",'Regular Symbol'!W220)</f>
        <v/>
      </c>
      <c r="X220" s="188" t="str">
        <f>IF('Regular Symbol'!X220="","",'Regular Symbol'!X220)</f>
        <v/>
      </c>
    </row>
    <row r="221" spans="12:24" ht="18">
      <c r="L221" s="164">
        <v>218</v>
      </c>
      <c r="M221" s="268" t="str">
        <f t="shared" si="38"/>
        <v/>
      </c>
      <c r="N221" s="268" t="str">
        <f t="shared" si="39"/>
        <v/>
      </c>
      <c r="O221" s="268" t="str">
        <f t="shared" si="40"/>
        <v/>
      </c>
      <c r="P221" s="268" t="str">
        <f t="shared" si="41"/>
        <v/>
      </c>
      <c r="Q221" s="268" t="str">
        <f t="shared" si="42"/>
        <v/>
      </c>
      <c r="T221" s="188" t="str">
        <f>IF('Regular Symbol'!T221="","",'Regular Symbol'!T221)</f>
        <v/>
      </c>
      <c r="U221" s="188" t="str">
        <f>IF('Regular Symbol'!U221="","",'Regular Symbol'!U221)</f>
        <v/>
      </c>
      <c r="V221" s="188" t="str">
        <f>IF('Regular Symbol'!V221="","",'Regular Symbol'!V221)</f>
        <v/>
      </c>
      <c r="W221" s="188" t="str">
        <f>IF('Regular Symbol'!W221="","",'Regular Symbol'!W221)</f>
        <v/>
      </c>
      <c r="X221" s="188" t="str">
        <f>IF('Regular Symbol'!X221="","",'Regular Symbol'!X221)</f>
        <v/>
      </c>
    </row>
    <row r="222" spans="12:24" ht="18">
      <c r="L222" s="164">
        <v>219</v>
      </c>
      <c r="M222" s="268" t="str">
        <f t="shared" si="38"/>
        <v/>
      </c>
      <c r="N222" s="268" t="str">
        <f t="shared" si="39"/>
        <v/>
      </c>
      <c r="O222" s="268" t="str">
        <f t="shared" si="40"/>
        <v/>
      </c>
      <c r="P222" s="268" t="str">
        <f t="shared" si="41"/>
        <v/>
      </c>
      <c r="Q222" s="268" t="str">
        <f t="shared" si="42"/>
        <v/>
      </c>
      <c r="T222" s="188" t="str">
        <f>IF('Regular Symbol'!T222="","",'Regular Symbol'!T222)</f>
        <v/>
      </c>
      <c r="U222" s="188" t="str">
        <f>IF('Regular Symbol'!U222="","",'Regular Symbol'!U222)</f>
        <v/>
      </c>
      <c r="V222" s="188" t="str">
        <f>IF('Regular Symbol'!V222="","",'Regular Symbol'!V222)</f>
        <v/>
      </c>
      <c r="W222" s="188" t="str">
        <f>IF('Regular Symbol'!W222="","",'Regular Symbol'!W222)</f>
        <v/>
      </c>
      <c r="X222" s="188" t="str">
        <f>IF('Regular Symbol'!X222="","",'Regular Symbol'!X222)</f>
        <v/>
      </c>
    </row>
    <row r="223" spans="12:24" ht="18">
      <c r="L223" s="164">
        <v>220</v>
      </c>
      <c r="M223" s="268" t="str">
        <f t="shared" si="38"/>
        <v/>
      </c>
      <c r="N223" s="268" t="str">
        <f t="shared" si="39"/>
        <v/>
      </c>
      <c r="O223" s="268" t="str">
        <f t="shared" si="40"/>
        <v/>
      </c>
      <c r="P223" s="268" t="str">
        <f t="shared" si="41"/>
        <v/>
      </c>
      <c r="Q223" s="268" t="str">
        <f t="shared" si="42"/>
        <v/>
      </c>
      <c r="T223" s="188" t="str">
        <f>IF('Regular Symbol'!T223="","",'Regular Symbol'!T223)</f>
        <v/>
      </c>
      <c r="U223" s="188" t="str">
        <f>IF('Regular Symbol'!U223="","",'Regular Symbol'!U223)</f>
        <v/>
      </c>
      <c r="V223" s="188" t="str">
        <f>IF('Regular Symbol'!V223="","",'Regular Symbol'!V223)</f>
        <v/>
      </c>
      <c r="W223" s="188" t="str">
        <f>IF('Regular Symbol'!W223="","",'Regular Symbol'!W223)</f>
        <v/>
      </c>
      <c r="X223" s="188" t="str">
        <f>IF('Regular Symbol'!X223="","",'Regular Symbol'!X223)</f>
        <v/>
      </c>
    </row>
    <row r="224" spans="12:24" ht="18">
      <c r="L224" s="164">
        <v>221</v>
      </c>
      <c r="M224" s="268" t="str">
        <f t="shared" si="38"/>
        <v/>
      </c>
      <c r="N224" s="268" t="str">
        <f t="shared" si="39"/>
        <v/>
      </c>
      <c r="O224" s="268" t="str">
        <f t="shared" si="40"/>
        <v/>
      </c>
      <c r="P224" s="268" t="str">
        <f t="shared" si="41"/>
        <v/>
      </c>
      <c r="Q224" s="268" t="str">
        <f t="shared" si="42"/>
        <v/>
      </c>
      <c r="T224" s="188" t="str">
        <f>IF('Regular Symbol'!T224="","",'Regular Symbol'!T224)</f>
        <v/>
      </c>
      <c r="U224" s="188" t="str">
        <f>IF('Regular Symbol'!U224="","",'Regular Symbol'!U224)</f>
        <v/>
      </c>
      <c r="V224" s="188" t="str">
        <f>IF('Regular Symbol'!V224="","",'Regular Symbol'!V224)</f>
        <v/>
      </c>
      <c r="W224" s="188" t="str">
        <f>IF('Regular Symbol'!W224="","",'Regular Symbol'!W224)</f>
        <v/>
      </c>
      <c r="X224" s="188" t="str">
        <f>IF('Regular Symbol'!X224="","",'Regular Symbol'!X224)</f>
        <v/>
      </c>
    </row>
    <row r="225" spans="12:24" ht="18">
      <c r="L225" s="164">
        <v>222</v>
      </c>
      <c r="M225" s="268" t="str">
        <f t="shared" si="38"/>
        <v/>
      </c>
      <c r="N225" s="268" t="str">
        <f t="shared" si="39"/>
        <v/>
      </c>
      <c r="O225" s="268" t="str">
        <f t="shared" si="40"/>
        <v/>
      </c>
      <c r="P225" s="268" t="str">
        <f t="shared" si="41"/>
        <v/>
      </c>
      <c r="Q225" s="268" t="str">
        <f t="shared" si="42"/>
        <v/>
      </c>
      <c r="T225" s="188" t="str">
        <f>IF('Regular Symbol'!T225="","",'Regular Symbol'!T225)</f>
        <v/>
      </c>
      <c r="U225" s="188" t="str">
        <f>IF('Regular Symbol'!U225="","",'Regular Symbol'!U225)</f>
        <v/>
      </c>
      <c r="V225" s="188" t="str">
        <f>IF('Regular Symbol'!V225="","",'Regular Symbol'!V225)</f>
        <v/>
      </c>
      <c r="W225" s="188" t="str">
        <f>IF('Regular Symbol'!W225="","",'Regular Symbol'!W225)</f>
        <v/>
      </c>
      <c r="X225" s="188" t="str">
        <f>IF('Regular Symbol'!X225="","",'Regular Symbol'!X225)</f>
        <v/>
      </c>
    </row>
    <row r="226" spans="12:24" ht="18">
      <c r="L226" s="164">
        <v>223</v>
      </c>
      <c r="M226" s="268" t="str">
        <f t="shared" si="38"/>
        <v/>
      </c>
      <c r="N226" s="268" t="str">
        <f t="shared" si="39"/>
        <v/>
      </c>
      <c r="O226" s="268" t="str">
        <f t="shared" si="40"/>
        <v/>
      </c>
      <c r="P226" s="268" t="str">
        <f t="shared" si="41"/>
        <v/>
      </c>
      <c r="Q226" s="268" t="str">
        <f t="shared" si="42"/>
        <v/>
      </c>
    </row>
    <row r="227" spans="12:24" ht="18">
      <c r="L227" s="164">
        <v>224</v>
      </c>
      <c r="M227" s="268" t="str">
        <f t="shared" si="38"/>
        <v/>
      </c>
      <c r="N227" s="268" t="str">
        <f t="shared" si="39"/>
        <v/>
      </c>
      <c r="O227" s="268" t="str">
        <f t="shared" si="40"/>
        <v/>
      </c>
      <c r="P227" s="268" t="str">
        <f t="shared" si="41"/>
        <v/>
      </c>
      <c r="Q227" s="268" t="str">
        <f t="shared" si="42"/>
        <v/>
      </c>
    </row>
    <row r="228" spans="12:24" ht="18">
      <c r="L228" s="164">
        <v>225</v>
      </c>
      <c r="M228" s="268" t="str">
        <f t="shared" si="38"/>
        <v/>
      </c>
      <c r="N228" s="268" t="str">
        <f t="shared" si="39"/>
        <v/>
      </c>
      <c r="O228" s="268" t="str">
        <f t="shared" si="40"/>
        <v/>
      </c>
      <c r="P228" s="268" t="str">
        <f t="shared" si="41"/>
        <v/>
      </c>
      <c r="Q228" s="268" t="str">
        <f t="shared" si="42"/>
        <v/>
      </c>
    </row>
    <row r="229" spans="12:24" ht="18">
      <c r="L229" s="164">
        <v>226</v>
      </c>
      <c r="M229" s="268" t="str">
        <f t="shared" si="38"/>
        <v/>
      </c>
      <c r="N229" s="268" t="str">
        <f t="shared" si="39"/>
        <v/>
      </c>
      <c r="O229" s="268" t="str">
        <f t="shared" si="40"/>
        <v/>
      </c>
      <c r="P229" s="268" t="str">
        <f t="shared" si="41"/>
        <v/>
      </c>
      <c r="Q229" s="268" t="str">
        <f t="shared" si="42"/>
        <v/>
      </c>
    </row>
    <row r="230" spans="12:24" ht="18">
      <c r="L230" s="164">
        <v>227</v>
      </c>
      <c r="M230" s="268" t="str">
        <f t="shared" si="38"/>
        <v/>
      </c>
      <c r="N230" s="268" t="str">
        <f t="shared" si="39"/>
        <v/>
      </c>
      <c r="O230" s="268" t="str">
        <f t="shared" si="40"/>
        <v/>
      </c>
      <c r="P230" s="268" t="str">
        <f t="shared" si="41"/>
        <v/>
      </c>
      <c r="Q230" s="268" t="str">
        <f t="shared" si="42"/>
        <v/>
      </c>
    </row>
    <row r="231" spans="12:24" ht="18">
      <c r="L231" s="164">
        <v>228</v>
      </c>
      <c r="M231" s="268" t="str">
        <f t="shared" si="38"/>
        <v/>
      </c>
      <c r="N231" s="268" t="str">
        <f t="shared" si="39"/>
        <v/>
      </c>
      <c r="O231" s="268" t="str">
        <f t="shared" si="40"/>
        <v/>
      </c>
      <c r="P231" s="268" t="str">
        <f t="shared" si="41"/>
        <v/>
      </c>
      <c r="Q231" s="268" t="str">
        <f t="shared" si="42"/>
        <v/>
      </c>
    </row>
    <row r="232" spans="12:24" ht="18">
      <c r="L232" s="164">
        <v>229</v>
      </c>
      <c r="M232" s="268" t="str">
        <f t="shared" si="38"/>
        <v/>
      </c>
      <c r="N232" s="268" t="str">
        <f t="shared" si="39"/>
        <v/>
      </c>
      <c r="O232" s="268" t="str">
        <f t="shared" si="40"/>
        <v/>
      </c>
      <c r="P232" s="268" t="str">
        <f t="shared" si="41"/>
        <v/>
      </c>
      <c r="Q232" s="268" t="str">
        <f t="shared" si="42"/>
        <v/>
      </c>
    </row>
    <row r="233" spans="12:24" ht="18">
      <c r="L233" s="164">
        <v>230</v>
      </c>
      <c r="M233" s="268" t="str">
        <f t="shared" si="38"/>
        <v/>
      </c>
      <c r="N233" s="268" t="str">
        <f t="shared" si="39"/>
        <v/>
      </c>
      <c r="O233" s="268" t="str">
        <f t="shared" si="40"/>
        <v/>
      </c>
      <c r="P233" s="268" t="str">
        <f t="shared" si="41"/>
        <v/>
      </c>
      <c r="Q233" s="268" t="str">
        <f t="shared" si="42"/>
        <v/>
      </c>
    </row>
    <row r="234" spans="12:24" ht="18">
      <c r="L234" s="164">
        <v>231</v>
      </c>
      <c r="M234" s="268" t="str">
        <f t="shared" si="38"/>
        <v/>
      </c>
      <c r="N234" s="268" t="str">
        <f t="shared" si="39"/>
        <v/>
      </c>
      <c r="O234" s="268" t="str">
        <f t="shared" si="40"/>
        <v/>
      </c>
      <c r="P234" s="268" t="str">
        <f t="shared" si="41"/>
        <v/>
      </c>
      <c r="Q234" s="268" t="str">
        <f t="shared" si="42"/>
        <v/>
      </c>
    </row>
    <row r="235" spans="12:24" ht="18">
      <c r="L235" s="164">
        <v>232</v>
      </c>
      <c r="M235" s="268" t="str">
        <f t="shared" si="38"/>
        <v/>
      </c>
      <c r="N235" s="268" t="str">
        <f t="shared" si="39"/>
        <v/>
      </c>
      <c r="O235" s="268" t="str">
        <f t="shared" si="40"/>
        <v/>
      </c>
      <c r="P235" s="268" t="str">
        <f t="shared" si="41"/>
        <v/>
      </c>
      <c r="Q235" s="268" t="str">
        <f t="shared" si="42"/>
        <v/>
      </c>
    </row>
    <row r="236" spans="12:24" ht="18">
      <c r="L236" s="164">
        <v>233</v>
      </c>
      <c r="M236" s="268" t="str">
        <f t="shared" si="38"/>
        <v/>
      </c>
      <c r="N236" s="268" t="str">
        <f t="shared" si="39"/>
        <v/>
      </c>
      <c r="O236" s="268" t="str">
        <f t="shared" si="40"/>
        <v/>
      </c>
      <c r="P236" s="268" t="str">
        <f t="shared" si="41"/>
        <v/>
      </c>
      <c r="Q236" s="268" t="str">
        <f t="shared" si="42"/>
        <v/>
      </c>
    </row>
    <row r="237" spans="12:24" ht="18">
      <c r="L237" s="164">
        <v>234</v>
      </c>
      <c r="M237" s="268" t="str">
        <f t="shared" si="38"/>
        <v/>
      </c>
      <c r="N237" s="268" t="str">
        <f t="shared" si="39"/>
        <v/>
      </c>
      <c r="O237" s="268" t="str">
        <f t="shared" si="40"/>
        <v/>
      </c>
      <c r="P237" s="268" t="str">
        <f t="shared" si="41"/>
        <v/>
      </c>
      <c r="Q237" s="268" t="str">
        <f t="shared" si="42"/>
        <v/>
      </c>
    </row>
    <row r="238" spans="12:24" ht="18">
      <c r="L238" s="164">
        <v>235</v>
      </c>
      <c r="M238" s="268" t="str">
        <f t="shared" si="38"/>
        <v/>
      </c>
      <c r="N238" s="268" t="str">
        <f t="shared" si="39"/>
        <v/>
      </c>
      <c r="O238" s="268" t="str">
        <f t="shared" si="40"/>
        <v/>
      </c>
      <c r="P238" s="268" t="str">
        <f t="shared" si="41"/>
        <v/>
      </c>
      <c r="Q238" s="268" t="str">
        <f t="shared" si="42"/>
        <v/>
      </c>
    </row>
    <row r="239" spans="12:24" ht="18">
      <c r="L239" s="164">
        <v>236</v>
      </c>
      <c r="M239" s="268" t="str">
        <f t="shared" si="38"/>
        <v/>
      </c>
      <c r="N239" s="268" t="str">
        <f t="shared" si="39"/>
        <v/>
      </c>
      <c r="O239" s="268" t="str">
        <f t="shared" si="40"/>
        <v/>
      </c>
      <c r="P239" s="268" t="str">
        <f t="shared" si="41"/>
        <v/>
      </c>
      <c r="Q239" s="268" t="str">
        <f t="shared" si="42"/>
        <v/>
      </c>
    </row>
    <row r="240" spans="12:24" ht="18">
      <c r="L240" s="164">
        <v>237</v>
      </c>
      <c r="M240" s="268" t="str">
        <f t="shared" si="38"/>
        <v/>
      </c>
      <c r="N240" s="268" t="str">
        <f t="shared" si="39"/>
        <v/>
      </c>
      <c r="O240" s="268" t="str">
        <f t="shared" si="40"/>
        <v/>
      </c>
      <c r="P240" s="268" t="str">
        <f t="shared" si="41"/>
        <v/>
      </c>
      <c r="Q240" s="268" t="str">
        <f t="shared" si="42"/>
        <v/>
      </c>
    </row>
    <row r="241" spans="12:17" ht="18">
      <c r="L241" s="164">
        <v>238</v>
      </c>
      <c r="M241" s="268" t="str">
        <f t="shared" si="38"/>
        <v/>
      </c>
      <c r="N241" s="268" t="str">
        <f t="shared" si="39"/>
        <v/>
      </c>
      <c r="O241" s="268" t="str">
        <f t="shared" si="40"/>
        <v/>
      </c>
      <c r="P241" s="268" t="str">
        <f t="shared" si="41"/>
        <v/>
      </c>
      <c r="Q241" s="268" t="str">
        <f t="shared" si="42"/>
        <v/>
      </c>
    </row>
    <row r="242" spans="12:17" ht="18">
      <c r="L242" s="164">
        <v>239</v>
      </c>
      <c r="M242" s="268" t="str">
        <f t="shared" si="38"/>
        <v/>
      </c>
      <c r="N242" s="268" t="str">
        <f t="shared" si="39"/>
        <v/>
      </c>
      <c r="O242" s="268" t="str">
        <f t="shared" si="40"/>
        <v/>
      </c>
      <c r="P242" s="268" t="str">
        <f t="shared" si="41"/>
        <v/>
      </c>
      <c r="Q242" s="268" t="str">
        <f t="shared" si="42"/>
        <v/>
      </c>
    </row>
    <row r="243" spans="12:17" ht="18">
      <c r="L243" s="164">
        <v>240</v>
      </c>
      <c r="M243" s="268" t="str">
        <f t="shared" si="38"/>
        <v/>
      </c>
      <c r="N243" s="268" t="str">
        <f t="shared" si="39"/>
        <v/>
      </c>
      <c r="O243" s="268" t="str">
        <f t="shared" si="40"/>
        <v/>
      </c>
      <c r="P243" s="268" t="str">
        <f t="shared" si="41"/>
        <v/>
      </c>
      <c r="Q243" s="268" t="str">
        <f t="shared" si="42"/>
        <v/>
      </c>
    </row>
    <row r="244" spans="12:17" ht="18">
      <c r="L244" s="164">
        <v>241</v>
      </c>
      <c r="M244" s="268" t="str">
        <f t="shared" si="38"/>
        <v/>
      </c>
      <c r="N244" s="268" t="str">
        <f t="shared" si="39"/>
        <v/>
      </c>
      <c r="O244" s="268" t="str">
        <f t="shared" si="40"/>
        <v/>
      </c>
      <c r="P244" s="268" t="str">
        <f t="shared" si="41"/>
        <v/>
      </c>
      <c r="Q244" s="268" t="str">
        <f t="shared" si="42"/>
        <v/>
      </c>
    </row>
    <row r="245" spans="12:17" ht="18">
      <c r="L245" s="164">
        <v>242</v>
      </c>
      <c r="M245" s="268" t="str">
        <f t="shared" si="38"/>
        <v/>
      </c>
      <c r="N245" s="268" t="str">
        <f t="shared" si="39"/>
        <v/>
      </c>
      <c r="O245" s="268" t="str">
        <f t="shared" si="40"/>
        <v/>
      </c>
      <c r="P245" s="268" t="str">
        <f t="shared" si="41"/>
        <v/>
      </c>
      <c r="Q245" s="268" t="str">
        <f t="shared" si="42"/>
        <v/>
      </c>
    </row>
    <row r="246" spans="12:17" ht="18">
      <c r="L246" s="164">
        <v>243</v>
      </c>
      <c r="M246" s="268" t="str">
        <f t="shared" si="38"/>
        <v/>
      </c>
      <c r="N246" s="268" t="str">
        <f t="shared" si="39"/>
        <v/>
      </c>
      <c r="O246" s="268" t="str">
        <f t="shared" si="40"/>
        <v/>
      </c>
      <c r="P246" s="268" t="str">
        <f t="shared" si="41"/>
        <v/>
      </c>
      <c r="Q246" s="268" t="str">
        <f t="shared" si="42"/>
        <v/>
      </c>
    </row>
    <row r="247" spans="12:17" ht="18">
      <c r="L247" s="164">
        <v>244</v>
      </c>
      <c r="M247" s="268" t="str">
        <f t="shared" si="38"/>
        <v/>
      </c>
      <c r="N247" s="268" t="str">
        <f t="shared" si="39"/>
        <v/>
      </c>
      <c r="O247" s="268" t="str">
        <f t="shared" si="40"/>
        <v/>
      </c>
      <c r="P247" s="268" t="str">
        <f t="shared" si="41"/>
        <v/>
      </c>
      <c r="Q247" s="268" t="str">
        <f t="shared" si="42"/>
        <v/>
      </c>
    </row>
    <row r="248" spans="12:17" ht="18">
      <c r="L248" s="164">
        <v>245</v>
      </c>
      <c r="M248" s="268" t="str">
        <f t="shared" si="38"/>
        <v/>
      </c>
      <c r="N248" s="268" t="str">
        <f t="shared" si="39"/>
        <v/>
      </c>
      <c r="O248" s="268" t="str">
        <f t="shared" si="40"/>
        <v/>
      </c>
      <c r="P248" s="268" t="str">
        <f t="shared" si="41"/>
        <v/>
      </c>
      <c r="Q248" s="268" t="str">
        <f t="shared" si="42"/>
        <v/>
      </c>
    </row>
    <row r="249" spans="12:17" ht="18">
      <c r="L249" s="164">
        <v>246</v>
      </c>
      <c r="M249" s="268" t="str">
        <f t="shared" si="38"/>
        <v/>
      </c>
      <c r="N249" s="268" t="str">
        <f t="shared" si="39"/>
        <v/>
      </c>
      <c r="O249" s="268" t="str">
        <f t="shared" si="40"/>
        <v/>
      </c>
      <c r="P249" s="268" t="str">
        <f t="shared" si="41"/>
        <v/>
      </c>
      <c r="Q249" s="268" t="str">
        <f t="shared" si="42"/>
        <v/>
      </c>
    </row>
    <row r="250" spans="12:17" ht="18">
      <c r="L250" s="164">
        <v>247</v>
      </c>
      <c r="M250" s="268" t="str">
        <f t="shared" si="38"/>
        <v/>
      </c>
      <c r="N250" s="268" t="str">
        <f t="shared" si="39"/>
        <v/>
      </c>
      <c r="O250" s="268" t="str">
        <f t="shared" si="40"/>
        <v/>
      </c>
      <c r="P250" s="268" t="str">
        <f t="shared" si="41"/>
        <v/>
      </c>
      <c r="Q250" s="268" t="str">
        <f t="shared" si="42"/>
        <v/>
      </c>
    </row>
    <row r="251" spans="12:17" ht="18">
      <c r="L251" s="164">
        <v>248</v>
      </c>
      <c r="M251" s="268" t="str">
        <f t="shared" si="38"/>
        <v/>
      </c>
      <c r="N251" s="268" t="str">
        <f t="shared" si="39"/>
        <v/>
      </c>
      <c r="O251" s="268" t="str">
        <f t="shared" si="40"/>
        <v/>
      </c>
      <c r="P251" s="268" t="str">
        <f t="shared" si="41"/>
        <v/>
      </c>
      <c r="Q251" s="268" t="str">
        <f t="shared" si="42"/>
        <v/>
      </c>
    </row>
    <row r="252" spans="12:17" ht="18">
      <c r="L252" s="164">
        <v>249</v>
      </c>
      <c r="M252" s="268" t="str">
        <f t="shared" si="38"/>
        <v/>
      </c>
      <c r="N252" s="268" t="str">
        <f t="shared" si="39"/>
        <v/>
      </c>
      <c r="O252" s="268" t="str">
        <f t="shared" si="40"/>
        <v/>
      </c>
      <c r="P252" s="268" t="str">
        <f t="shared" si="41"/>
        <v/>
      </c>
      <c r="Q252" s="268" t="str">
        <f t="shared" si="42"/>
        <v/>
      </c>
    </row>
    <row r="253" spans="12:17" ht="18">
      <c r="L253" s="164">
        <v>250</v>
      </c>
      <c r="M253" s="268" t="str">
        <f t="shared" si="38"/>
        <v/>
      </c>
      <c r="N253" s="268" t="str">
        <f t="shared" si="39"/>
        <v/>
      </c>
      <c r="O253" s="268" t="str">
        <f t="shared" si="40"/>
        <v/>
      </c>
      <c r="P253" s="268" t="str">
        <f t="shared" si="41"/>
        <v/>
      </c>
      <c r="Q253" s="268" t="str">
        <f t="shared" si="42"/>
        <v/>
      </c>
    </row>
    <row r="254" spans="12:17" ht="18">
      <c r="L254" s="164">
        <v>251</v>
      </c>
      <c r="M254" s="268" t="str">
        <f t="shared" si="38"/>
        <v/>
      </c>
      <c r="N254" s="268" t="str">
        <f t="shared" si="39"/>
        <v/>
      </c>
      <c r="O254" s="268" t="str">
        <f t="shared" si="40"/>
        <v/>
      </c>
      <c r="P254" s="268" t="str">
        <f t="shared" si="41"/>
        <v/>
      </c>
      <c r="Q254" s="268" t="str">
        <f t="shared" si="42"/>
        <v/>
      </c>
    </row>
    <row r="255" spans="12:17" ht="18">
      <c r="L255" s="164">
        <v>252</v>
      </c>
      <c r="M255" s="268" t="str">
        <f t="shared" si="38"/>
        <v/>
      </c>
      <c r="N255" s="268" t="str">
        <f t="shared" si="39"/>
        <v/>
      </c>
      <c r="O255" s="268" t="str">
        <f t="shared" si="40"/>
        <v/>
      </c>
      <c r="P255" s="268" t="str">
        <f t="shared" si="41"/>
        <v/>
      </c>
      <c r="Q255" s="268" t="str">
        <f t="shared" si="42"/>
        <v/>
      </c>
    </row>
    <row r="256" spans="12:17" ht="18">
      <c r="L256" s="164">
        <v>253</v>
      </c>
      <c r="M256" s="268" t="str">
        <f t="shared" si="38"/>
        <v/>
      </c>
      <c r="N256" s="268" t="str">
        <f t="shared" si="39"/>
        <v/>
      </c>
      <c r="O256" s="268" t="str">
        <f t="shared" si="40"/>
        <v/>
      </c>
      <c r="P256" s="268" t="str">
        <f t="shared" si="41"/>
        <v/>
      </c>
      <c r="Q256" s="268" t="str">
        <f t="shared" si="42"/>
        <v/>
      </c>
    </row>
    <row r="257" spans="12:17" ht="18">
      <c r="L257" s="164">
        <v>254</v>
      </c>
      <c r="M257" s="268" t="str">
        <f t="shared" si="38"/>
        <v/>
      </c>
      <c r="N257" s="268" t="str">
        <f t="shared" si="39"/>
        <v/>
      </c>
      <c r="O257" s="268" t="str">
        <f t="shared" si="40"/>
        <v/>
      </c>
      <c r="P257" s="268" t="str">
        <f t="shared" si="41"/>
        <v/>
      </c>
      <c r="Q257" s="268" t="str">
        <f t="shared" si="42"/>
        <v/>
      </c>
    </row>
    <row r="258" spans="12:17" ht="18">
      <c r="L258" s="164">
        <v>255</v>
      </c>
      <c r="M258" s="268" t="str">
        <f t="shared" si="38"/>
        <v/>
      </c>
      <c r="N258" s="268" t="str">
        <f t="shared" si="39"/>
        <v/>
      </c>
      <c r="O258" s="268" t="str">
        <f t="shared" si="40"/>
        <v/>
      </c>
      <c r="P258" s="268" t="str">
        <f t="shared" si="41"/>
        <v/>
      </c>
      <c r="Q258" s="268" t="str">
        <f t="shared" si="42"/>
        <v/>
      </c>
    </row>
    <row r="259" spans="12:17" ht="18">
      <c r="L259" s="164">
        <v>256</v>
      </c>
      <c r="M259" s="268" t="str">
        <f t="shared" ref="M259:M322" si="43">IF(T259="","",VLOOKUP(T259,$A$3:$B$15,2,FALSE))</f>
        <v/>
      </c>
      <c r="N259" s="268" t="str">
        <f t="shared" ref="N259:N322" si="44">IF(U259="","",VLOOKUP(U259,$A$3:$B$15,2,FALSE))</f>
        <v/>
      </c>
      <c r="O259" s="268" t="str">
        <f t="shared" ref="O259:O322" si="45">IF(V259="","",VLOOKUP(V259,$A$3:$B$15,2,FALSE))</f>
        <v/>
      </c>
      <c r="P259" s="268" t="str">
        <f t="shared" ref="P259:P322" si="46">IF(W259="","",VLOOKUP(W259,$A$3:$B$15,2,FALSE))</f>
        <v/>
      </c>
      <c r="Q259" s="268" t="str">
        <f t="shared" ref="Q259:Q322" si="47">IF(X259="","",VLOOKUP(X259,$A$3:$B$15,2,FALSE))</f>
        <v/>
      </c>
    </row>
    <row r="260" spans="12:17" ht="18">
      <c r="L260" s="164">
        <v>257</v>
      </c>
      <c r="M260" s="268" t="str">
        <f t="shared" si="43"/>
        <v/>
      </c>
      <c r="N260" s="268" t="str">
        <f t="shared" si="44"/>
        <v/>
      </c>
      <c r="O260" s="268" t="str">
        <f t="shared" si="45"/>
        <v/>
      </c>
      <c r="P260" s="268" t="str">
        <f t="shared" si="46"/>
        <v/>
      </c>
      <c r="Q260" s="268" t="str">
        <f t="shared" si="47"/>
        <v/>
      </c>
    </row>
    <row r="261" spans="12:17" ht="18">
      <c r="L261" s="164">
        <v>258</v>
      </c>
      <c r="M261" s="268" t="str">
        <f t="shared" si="43"/>
        <v/>
      </c>
      <c r="N261" s="268" t="str">
        <f t="shared" si="44"/>
        <v/>
      </c>
      <c r="O261" s="268" t="str">
        <f t="shared" si="45"/>
        <v/>
      </c>
      <c r="P261" s="268" t="str">
        <f t="shared" si="46"/>
        <v/>
      </c>
      <c r="Q261" s="268" t="str">
        <f t="shared" si="47"/>
        <v/>
      </c>
    </row>
    <row r="262" spans="12:17" ht="18">
      <c r="L262" s="164">
        <v>259</v>
      </c>
      <c r="M262" s="268" t="str">
        <f t="shared" si="43"/>
        <v/>
      </c>
      <c r="N262" s="268" t="str">
        <f t="shared" si="44"/>
        <v/>
      </c>
      <c r="O262" s="268" t="str">
        <f t="shared" si="45"/>
        <v/>
      </c>
      <c r="P262" s="268" t="str">
        <f t="shared" si="46"/>
        <v/>
      </c>
      <c r="Q262" s="268" t="str">
        <f t="shared" si="47"/>
        <v/>
      </c>
    </row>
    <row r="263" spans="12:17" ht="18">
      <c r="L263" s="164">
        <v>260</v>
      </c>
      <c r="M263" s="268" t="str">
        <f t="shared" si="43"/>
        <v/>
      </c>
      <c r="N263" s="268" t="str">
        <f t="shared" si="44"/>
        <v/>
      </c>
      <c r="O263" s="268" t="str">
        <f t="shared" si="45"/>
        <v/>
      </c>
      <c r="P263" s="268" t="str">
        <f t="shared" si="46"/>
        <v/>
      </c>
      <c r="Q263" s="268" t="str">
        <f t="shared" si="47"/>
        <v/>
      </c>
    </row>
    <row r="264" spans="12:17" ht="18">
      <c r="L264" s="164">
        <v>261</v>
      </c>
      <c r="M264" s="268" t="str">
        <f t="shared" si="43"/>
        <v/>
      </c>
      <c r="N264" s="268" t="str">
        <f t="shared" si="44"/>
        <v/>
      </c>
      <c r="O264" s="268" t="str">
        <f t="shared" si="45"/>
        <v/>
      </c>
      <c r="P264" s="268" t="str">
        <f t="shared" si="46"/>
        <v/>
      </c>
      <c r="Q264" s="268" t="str">
        <f t="shared" si="47"/>
        <v/>
      </c>
    </row>
    <row r="265" spans="12:17" ht="18">
      <c r="L265" s="164">
        <v>262</v>
      </c>
      <c r="M265" s="268" t="str">
        <f t="shared" si="43"/>
        <v/>
      </c>
      <c r="N265" s="268" t="str">
        <f t="shared" si="44"/>
        <v/>
      </c>
      <c r="O265" s="268" t="str">
        <f t="shared" si="45"/>
        <v/>
      </c>
      <c r="P265" s="268" t="str">
        <f t="shared" si="46"/>
        <v/>
      </c>
      <c r="Q265" s="268" t="str">
        <f t="shared" si="47"/>
        <v/>
      </c>
    </row>
    <row r="266" spans="12:17" ht="18">
      <c r="L266" s="164">
        <v>263</v>
      </c>
      <c r="M266" s="268" t="str">
        <f t="shared" si="43"/>
        <v/>
      </c>
      <c r="N266" s="268" t="str">
        <f t="shared" si="44"/>
        <v/>
      </c>
      <c r="O266" s="268" t="str">
        <f t="shared" si="45"/>
        <v/>
      </c>
      <c r="P266" s="268" t="str">
        <f t="shared" si="46"/>
        <v/>
      </c>
      <c r="Q266" s="268" t="str">
        <f t="shared" si="47"/>
        <v/>
      </c>
    </row>
    <row r="267" spans="12:17" ht="18">
      <c r="L267" s="164">
        <v>264</v>
      </c>
      <c r="M267" s="268" t="str">
        <f t="shared" si="43"/>
        <v/>
      </c>
      <c r="N267" s="268" t="str">
        <f t="shared" si="44"/>
        <v/>
      </c>
      <c r="O267" s="268" t="str">
        <f t="shared" si="45"/>
        <v/>
      </c>
      <c r="P267" s="268" t="str">
        <f t="shared" si="46"/>
        <v/>
      </c>
      <c r="Q267" s="268" t="str">
        <f t="shared" si="47"/>
        <v/>
      </c>
    </row>
    <row r="268" spans="12:17" ht="18">
      <c r="L268" s="164">
        <v>265</v>
      </c>
      <c r="M268" s="268" t="str">
        <f t="shared" si="43"/>
        <v/>
      </c>
      <c r="N268" s="268" t="str">
        <f t="shared" si="44"/>
        <v/>
      </c>
      <c r="O268" s="268" t="str">
        <f t="shared" si="45"/>
        <v/>
      </c>
      <c r="P268" s="268" t="str">
        <f t="shared" si="46"/>
        <v/>
      </c>
      <c r="Q268" s="268" t="str">
        <f t="shared" si="47"/>
        <v/>
      </c>
    </row>
    <row r="269" spans="12:17" ht="18">
      <c r="L269" s="164">
        <v>266</v>
      </c>
      <c r="M269" s="268" t="str">
        <f t="shared" si="43"/>
        <v/>
      </c>
      <c r="N269" s="268" t="str">
        <f t="shared" si="44"/>
        <v/>
      </c>
      <c r="O269" s="268" t="str">
        <f t="shared" si="45"/>
        <v/>
      </c>
      <c r="P269" s="268" t="str">
        <f t="shared" si="46"/>
        <v/>
      </c>
      <c r="Q269" s="268" t="str">
        <f t="shared" si="47"/>
        <v/>
      </c>
    </row>
    <row r="270" spans="12:17" ht="18">
      <c r="L270" s="164">
        <v>267</v>
      </c>
      <c r="M270" s="268" t="str">
        <f t="shared" si="43"/>
        <v/>
      </c>
      <c r="N270" s="268" t="str">
        <f t="shared" si="44"/>
        <v/>
      </c>
      <c r="O270" s="268" t="str">
        <f t="shared" si="45"/>
        <v/>
      </c>
      <c r="P270" s="268" t="str">
        <f t="shared" si="46"/>
        <v/>
      </c>
      <c r="Q270" s="268" t="str">
        <f t="shared" si="47"/>
        <v/>
      </c>
    </row>
    <row r="271" spans="12:17" ht="18">
      <c r="L271" s="164">
        <v>268</v>
      </c>
      <c r="M271" s="268" t="str">
        <f t="shared" si="43"/>
        <v/>
      </c>
      <c r="N271" s="268" t="str">
        <f t="shared" si="44"/>
        <v/>
      </c>
      <c r="O271" s="268" t="str">
        <f t="shared" si="45"/>
        <v/>
      </c>
      <c r="P271" s="268" t="str">
        <f t="shared" si="46"/>
        <v/>
      </c>
      <c r="Q271" s="268" t="str">
        <f t="shared" si="47"/>
        <v/>
      </c>
    </row>
    <row r="272" spans="12:17" ht="18">
      <c r="L272" s="164">
        <v>269</v>
      </c>
      <c r="M272" s="268" t="str">
        <f t="shared" si="43"/>
        <v/>
      </c>
      <c r="N272" s="268" t="str">
        <f t="shared" si="44"/>
        <v/>
      </c>
      <c r="O272" s="268" t="str">
        <f t="shared" si="45"/>
        <v/>
      </c>
      <c r="P272" s="268" t="str">
        <f t="shared" si="46"/>
        <v/>
      </c>
      <c r="Q272" s="268" t="str">
        <f t="shared" si="47"/>
        <v/>
      </c>
    </row>
    <row r="273" spans="12:17" ht="18">
      <c r="L273" s="164">
        <v>270</v>
      </c>
      <c r="M273" s="268" t="str">
        <f t="shared" si="43"/>
        <v/>
      </c>
      <c r="N273" s="268" t="str">
        <f t="shared" si="44"/>
        <v/>
      </c>
      <c r="O273" s="268" t="str">
        <f t="shared" si="45"/>
        <v/>
      </c>
      <c r="P273" s="268" t="str">
        <f t="shared" si="46"/>
        <v/>
      </c>
      <c r="Q273" s="268" t="str">
        <f t="shared" si="47"/>
        <v/>
      </c>
    </row>
    <row r="274" spans="12:17" ht="18">
      <c r="L274" s="164">
        <v>271</v>
      </c>
      <c r="M274" s="268" t="str">
        <f t="shared" si="43"/>
        <v/>
      </c>
      <c r="N274" s="268" t="str">
        <f t="shared" si="44"/>
        <v/>
      </c>
      <c r="O274" s="268" t="str">
        <f t="shared" si="45"/>
        <v/>
      </c>
      <c r="P274" s="268" t="str">
        <f t="shared" si="46"/>
        <v/>
      </c>
      <c r="Q274" s="268" t="str">
        <f t="shared" si="47"/>
        <v/>
      </c>
    </row>
    <row r="275" spans="12:17" ht="18">
      <c r="L275" s="164">
        <v>272</v>
      </c>
      <c r="M275" s="268" t="str">
        <f t="shared" si="43"/>
        <v/>
      </c>
      <c r="N275" s="268" t="str">
        <f t="shared" si="44"/>
        <v/>
      </c>
      <c r="O275" s="268" t="str">
        <f t="shared" si="45"/>
        <v/>
      </c>
      <c r="P275" s="268" t="str">
        <f t="shared" si="46"/>
        <v/>
      </c>
      <c r="Q275" s="268" t="str">
        <f t="shared" si="47"/>
        <v/>
      </c>
    </row>
    <row r="276" spans="12:17" ht="18">
      <c r="L276" s="164">
        <v>273</v>
      </c>
      <c r="M276" s="268" t="str">
        <f t="shared" si="43"/>
        <v/>
      </c>
      <c r="N276" s="268" t="str">
        <f t="shared" si="44"/>
        <v/>
      </c>
      <c r="O276" s="268" t="str">
        <f t="shared" si="45"/>
        <v/>
      </c>
      <c r="P276" s="268" t="str">
        <f t="shared" si="46"/>
        <v/>
      </c>
      <c r="Q276" s="268" t="str">
        <f t="shared" si="47"/>
        <v/>
      </c>
    </row>
    <row r="277" spans="12:17" ht="18">
      <c r="L277" s="164">
        <v>274</v>
      </c>
      <c r="M277" s="268" t="str">
        <f t="shared" si="43"/>
        <v/>
      </c>
      <c r="N277" s="268" t="str">
        <f t="shared" si="44"/>
        <v/>
      </c>
      <c r="O277" s="268" t="str">
        <f t="shared" si="45"/>
        <v/>
      </c>
      <c r="P277" s="268" t="str">
        <f t="shared" si="46"/>
        <v/>
      </c>
      <c r="Q277" s="268" t="str">
        <f t="shared" si="47"/>
        <v/>
      </c>
    </row>
    <row r="278" spans="12:17" ht="18">
      <c r="L278" s="164">
        <v>275</v>
      </c>
      <c r="M278" s="268" t="str">
        <f t="shared" si="43"/>
        <v/>
      </c>
      <c r="N278" s="268" t="str">
        <f t="shared" si="44"/>
        <v/>
      </c>
      <c r="O278" s="268" t="str">
        <f t="shared" si="45"/>
        <v/>
      </c>
      <c r="P278" s="268" t="str">
        <f t="shared" si="46"/>
        <v/>
      </c>
      <c r="Q278" s="268" t="str">
        <f t="shared" si="47"/>
        <v/>
      </c>
    </row>
    <row r="279" spans="12:17" ht="18">
      <c r="L279" s="164">
        <v>276</v>
      </c>
      <c r="M279" s="268" t="str">
        <f t="shared" si="43"/>
        <v/>
      </c>
      <c r="N279" s="268" t="str">
        <f t="shared" si="44"/>
        <v/>
      </c>
      <c r="O279" s="268" t="str">
        <f t="shared" si="45"/>
        <v/>
      </c>
      <c r="P279" s="268" t="str">
        <f t="shared" si="46"/>
        <v/>
      </c>
      <c r="Q279" s="268" t="str">
        <f t="shared" si="47"/>
        <v/>
      </c>
    </row>
    <row r="280" spans="12:17" ht="18">
      <c r="L280" s="164">
        <v>277</v>
      </c>
      <c r="M280" s="268" t="str">
        <f t="shared" si="43"/>
        <v/>
      </c>
      <c r="N280" s="268" t="str">
        <f t="shared" si="44"/>
        <v/>
      </c>
      <c r="O280" s="268" t="str">
        <f t="shared" si="45"/>
        <v/>
      </c>
      <c r="P280" s="268" t="str">
        <f t="shared" si="46"/>
        <v/>
      </c>
      <c r="Q280" s="268" t="str">
        <f t="shared" si="47"/>
        <v/>
      </c>
    </row>
    <row r="281" spans="12:17" ht="18">
      <c r="L281" s="164">
        <v>278</v>
      </c>
      <c r="M281" s="268" t="str">
        <f t="shared" si="43"/>
        <v/>
      </c>
      <c r="N281" s="268" t="str">
        <f t="shared" si="44"/>
        <v/>
      </c>
      <c r="O281" s="268" t="str">
        <f t="shared" si="45"/>
        <v/>
      </c>
      <c r="P281" s="268" t="str">
        <f t="shared" si="46"/>
        <v/>
      </c>
      <c r="Q281" s="268" t="str">
        <f t="shared" si="47"/>
        <v/>
      </c>
    </row>
    <row r="282" spans="12:17" ht="18">
      <c r="L282" s="164">
        <v>279</v>
      </c>
      <c r="M282" s="268" t="str">
        <f t="shared" si="43"/>
        <v/>
      </c>
      <c r="N282" s="268" t="str">
        <f t="shared" si="44"/>
        <v/>
      </c>
      <c r="O282" s="268" t="str">
        <f t="shared" si="45"/>
        <v/>
      </c>
      <c r="P282" s="268" t="str">
        <f t="shared" si="46"/>
        <v/>
      </c>
      <c r="Q282" s="268" t="str">
        <f t="shared" si="47"/>
        <v/>
      </c>
    </row>
    <row r="283" spans="12:17" ht="18">
      <c r="L283" s="164">
        <v>280</v>
      </c>
      <c r="M283" s="268" t="str">
        <f t="shared" si="43"/>
        <v/>
      </c>
      <c r="N283" s="268" t="str">
        <f t="shared" si="44"/>
        <v/>
      </c>
      <c r="O283" s="268" t="str">
        <f t="shared" si="45"/>
        <v/>
      </c>
      <c r="P283" s="268" t="str">
        <f t="shared" si="46"/>
        <v/>
      </c>
      <c r="Q283" s="268" t="str">
        <f t="shared" si="47"/>
        <v/>
      </c>
    </row>
    <row r="284" spans="12:17" ht="18">
      <c r="L284" s="164">
        <v>281</v>
      </c>
      <c r="M284" s="268" t="str">
        <f t="shared" si="43"/>
        <v/>
      </c>
      <c r="N284" s="268" t="str">
        <f t="shared" si="44"/>
        <v/>
      </c>
      <c r="O284" s="268" t="str">
        <f t="shared" si="45"/>
        <v/>
      </c>
      <c r="P284" s="268" t="str">
        <f t="shared" si="46"/>
        <v/>
      </c>
      <c r="Q284" s="268" t="str">
        <f t="shared" si="47"/>
        <v/>
      </c>
    </row>
    <row r="285" spans="12:17" ht="18">
      <c r="L285" s="164">
        <v>282</v>
      </c>
      <c r="M285" s="268" t="str">
        <f t="shared" si="43"/>
        <v/>
      </c>
      <c r="N285" s="268" t="str">
        <f t="shared" si="44"/>
        <v/>
      </c>
      <c r="O285" s="268" t="str">
        <f t="shared" si="45"/>
        <v/>
      </c>
      <c r="P285" s="268" t="str">
        <f t="shared" si="46"/>
        <v/>
      </c>
      <c r="Q285" s="268" t="str">
        <f t="shared" si="47"/>
        <v/>
      </c>
    </row>
    <row r="286" spans="12:17" ht="18">
      <c r="L286" s="164">
        <v>283</v>
      </c>
      <c r="M286" s="268" t="str">
        <f t="shared" si="43"/>
        <v/>
      </c>
      <c r="N286" s="268" t="str">
        <f t="shared" si="44"/>
        <v/>
      </c>
      <c r="O286" s="268" t="str">
        <f t="shared" si="45"/>
        <v/>
      </c>
      <c r="P286" s="268" t="str">
        <f t="shared" si="46"/>
        <v/>
      </c>
      <c r="Q286" s="268" t="str">
        <f t="shared" si="47"/>
        <v/>
      </c>
    </row>
    <row r="287" spans="12:17" ht="18">
      <c r="L287" s="164">
        <v>284</v>
      </c>
      <c r="M287" s="268" t="str">
        <f t="shared" si="43"/>
        <v/>
      </c>
      <c r="N287" s="268" t="str">
        <f t="shared" si="44"/>
        <v/>
      </c>
      <c r="O287" s="268" t="str">
        <f t="shared" si="45"/>
        <v/>
      </c>
      <c r="P287" s="268" t="str">
        <f t="shared" si="46"/>
        <v/>
      </c>
      <c r="Q287" s="268" t="str">
        <f t="shared" si="47"/>
        <v/>
      </c>
    </row>
    <row r="288" spans="12:17" ht="18">
      <c r="L288" s="164">
        <v>285</v>
      </c>
      <c r="M288" s="268" t="str">
        <f t="shared" si="43"/>
        <v/>
      </c>
      <c r="N288" s="268" t="str">
        <f t="shared" si="44"/>
        <v/>
      </c>
      <c r="O288" s="268" t="str">
        <f t="shared" si="45"/>
        <v/>
      </c>
      <c r="P288" s="268" t="str">
        <f t="shared" si="46"/>
        <v/>
      </c>
      <c r="Q288" s="268" t="str">
        <f t="shared" si="47"/>
        <v/>
      </c>
    </row>
    <row r="289" spans="12:17" ht="18">
      <c r="L289" s="164">
        <v>286</v>
      </c>
      <c r="M289" s="268" t="str">
        <f t="shared" si="43"/>
        <v/>
      </c>
      <c r="N289" s="268" t="str">
        <f t="shared" si="44"/>
        <v/>
      </c>
      <c r="O289" s="268" t="str">
        <f t="shared" si="45"/>
        <v/>
      </c>
      <c r="P289" s="268" t="str">
        <f t="shared" si="46"/>
        <v/>
      </c>
      <c r="Q289" s="268" t="str">
        <f t="shared" si="47"/>
        <v/>
      </c>
    </row>
    <row r="290" spans="12:17" ht="18">
      <c r="L290" s="164">
        <v>287</v>
      </c>
      <c r="M290" s="268" t="str">
        <f t="shared" si="43"/>
        <v/>
      </c>
      <c r="N290" s="268" t="str">
        <f t="shared" si="44"/>
        <v/>
      </c>
      <c r="O290" s="268" t="str">
        <f t="shared" si="45"/>
        <v/>
      </c>
      <c r="P290" s="268" t="str">
        <f t="shared" si="46"/>
        <v/>
      </c>
      <c r="Q290" s="268" t="str">
        <f t="shared" si="47"/>
        <v/>
      </c>
    </row>
    <row r="291" spans="12:17" ht="18">
      <c r="L291" s="164">
        <v>288</v>
      </c>
      <c r="M291" s="268" t="str">
        <f t="shared" si="43"/>
        <v/>
      </c>
      <c r="N291" s="268" t="str">
        <f t="shared" si="44"/>
        <v/>
      </c>
      <c r="O291" s="268" t="str">
        <f t="shared" si="45"/>
        <v/>
      </c>
      <c r="P291" s="268" t="str">
        <f t="shared" si="46"/>
        <v/>
      </c>
      <c r="Q291" s="268" t="str">
        <f t="shared" si="47"/>
        <v/>
      </c>
    </row>
    <row r="292" spans="12:17" ht="18">
      <c r="L292" s="164">
        <v>289</v>
      </c>
      <c r="M292" s="268" t="str">
        <f t="shared" si="43"/>
        <v/>
      </c>
      <c r="N292" s="268" t="str">
        <f t="shared" si="44"/>
        <v/>
      </c>
      <c r="O292" s="268" t="str">
        <f t="shared" si="45"/>
        <v/>
      </c>
      <c r="P292" s="268" t="str">
        <f t="shared" si="46"/>
        <v/>
      </c>
      <c r="Q292" s="268" t="str">
        <f t="shared" si="47"/>
        <v/>
      </c>
    </row>
    <row r="293" spans="12:17" ht="18">
      <c r="L293" s="164">
        <v>290</v>
      </c>
      <c r="M293" s="268" t="str">
        <f t="shared" si="43"/>
        <v/>
      </c>
      <c r="N293" s="268" t="str">
        <f t="shared" si="44"/>
        <v/>
      </c>
      <c r="O293" s="268" t="str">
        <f t="shared" si="45"/>
        <v/>
      </c>
      <c r="P293" s="268" t="str">
        <f t="shared" si="46"/>
        <v/>
      </c>
      <c r="Q293" s="268" t="str">
        <f t="shared" si="47"/>
        <v/>
      </c>
    </row>
    <row r="294" spans="12:17" ht="18">
      <c r="L294" s="164">
        <v>291</v>
      </c>
      <c r="M294" s="268" t="str">
        <f t="shared" si="43"/>
        <v/>
      </c>
      <c r="N294" s="268" t="str">
        <f t="shared" si="44"/>
        <v/>
      </c>
      <c r="O294" s="268" t="str">
        <f t="shared" si="45"/>
        <v/>
      </c>
      <c r="P294" s="268" t="str">
        <f t="shared" si="46"/>
        <v/>
      </c>
      <c r="Q294" s="268" t="str">
        <f t="shared" si="47"/>
        <v/>
      </c>
    </row>
    <row r="295" spans="12:17" ht="18">
      <c r="L295" s="164">
        <v>292</v>
      </c>
      <c r="M295" s="268" t="str">
        <f t="shared" si="43"/>
        <v/>
      </c>
      <c r="N295" s="268" t="str">
        <f t="shared" si="44"/>
        <v/>
      </c>
      <c r="O295" s="268" t="str">
        <f t="shared" si="45"/>
        <v/>
      </c>
      <c r="P295" s="268" t="str">
        <f t="shared" si="46"/>
        <v/>
      </c>
      <c r="Q295" s="268" t="str">
        <f t="shared" si="47"/>
        <v/>
      </c>
    </row>
    <row r="296" spans="12:17" ht="18">
      <c r="L296" s="164">
        <v>293</v>
      </c>
      <c r="M296" s="268" t="str">
        <f t="shared" si="43"/>
        <v/>
      </c>
      <c r="N296" s="268" t="str">
        <f t="shared" si="44"/>
        <v/>
      </c>
      <c r="O296" s="268" t="str">
        <f t="shared" si="45"/>
        <v/>
      </c>
      <c r="P296" s="268" t="str">
        <f t="shared" si="46"/>
        <v/>
      </c>
      <c r="Q296" s="268" t="str">
        <f t="shared" si="47"/>
        <v/>
      </c>
    </row>
    <row r="297" spans="12:17" ht="18">
      <c r="L297" s="164">
        <v>294</v>
      </c>
      <c r="M297" s="268" t="str">
        <f t="shared" si="43"/>
        <v/>
      </c>
      <c r="N297" s="268" t="str">
        <f t="shared" si="44"/>
        <v/>
      </c>
      <c r="O297" s="268" t="str">
        <f t="shared" si="45"/>
        <v/>
      </c>
      <c r="P297" s="268" t="str">
        <f t="shared" si="46"/>
        <v/>
      </c>
      <c r="Q297" s="268" t="str">
        <f t="shared" si="47"/>
        <v/>
      </c>
    </row>
    <row r="298" spans="12:17" ht="18">
      <c r="L298" s="164">
        <v>295</v>
      </c>
      <c r="M298" s="268" t="str">
        <f t="shared" si="43"/>
        <v/>
      </c>
      <c r="N298" s="268" t="str">
        <f t="shared" si="44"/>
        <v/>
      </c>
      <c r="O298" s="268" t="str">
        <f t="shared" si="45"/>
        <v/>
      </c>
      <c r="P298" s="268" t="str">
        <f t="shared" si="46"/>
        <v/>
      </c>
      <c r="Q298" s="268" t="str">
        <f t="shared" si="47"/>
        <v/>
      </c>
    </row>
    <row r="299" spans="12:17" ht="18">
      <c r="L299" s="164">
        <v>296</v>
      </c>
      <c r="M299" s="268" t="str">
        <f t="shared" si="43"/>
        <v/>
      </c>
      <c r="N299" s="268" t="str">
        <f t="shared" si="44"/>
        <v/>
      </c>
      <c r="O299" s="268" t="str">
        <f t="shared" si="45"/>
        <v/>
      </c>
      <c r="P299" s="268" t="str">
        <f t="shared" si="46"/>
        <v/>
      </c>
      <c r="Q299" s="268" t="str">
        <f t="shared" si="47"/>
        <v/>
      </c>
    </row>
    <row r="300" spans="12:17" ht="18">
      <c r="L300" s="164">
        <v>297</v>
      </c>
      <c r="M300" s="268" t="str">
        <f t="shared" si="43"/>
        <v/>
      </c>
      <c r="N300" s="268" t="str">
        <f t="shared" si="44"/>
        <v/>
      </c>
      <c r="O300" s="268" t="str">
        <f t="shared" si="45"/>
        <v/>
      </c>
      <c r="P300" s="268" t="str">
        <f t="shared" si="46"/>
        <v/>
      </c>
      <c r="Q300" s="268" t="str">
        <f t="shared" si="47"/>
        <v/>
      </c>
    </row>
    <row r="301" spans="12:17" ht="18">
      <c r="L301" s="164">
        <v>298</v>
      </c>
      <c r="M301" s="268" t="str">
        <f t="shared" si="43"/>
        <v/>
      </c>
      <c r="N301" s="268" t="str">
        <f t="shared" si="44"/>
        <v/>
      </c>
      <c r="O301" s="268" t="str">
        <f t="shared" si="45"/>
        <v/>
      </c>
      <c r="P301" s="268" t="str">
        <f t="shared" si="46"/>
        <v/>
      </c>
      <c r="Q301" s="268" t="str">
        <f t="shared" si="47"/>
        <v/>
      </c>
    </row>
    <row r="302" spans="12:17" ht="18">
      <c r="L302" s="164">
        <v>299</v>
      </c>
      <c r="M302" s="268" t="str">
        <f t="shared" si="43"/>
        <v/>
      </c>
      <c r="N302" s="268" t="str">
        <f t="shared" si="44"/>
        <v/>
      </c>
      <c r="O302" s="268" t="str">
        <f t="shared" si="45"/>
        <v/>
      </c>
      <c r="P302" s="268" t="str">
        <f t="shared" si="46"/>
        <v/>
      </c>
      <c r="Q302" s="268" t="str">
        <f t="shared" si="47"/>
        <v/>
      </c>
    </row>
    <row r="303" spans="12:17" ht="18">
      <c r="L303" s="164">
        <v>300</v>
      </c>
      <c r="M303" s="268" t="str">
        <f t="shared" si="43"/>
        <v/>
      </c>
      <c r="N303" s="268" t="str">
        <f t="shared" si="44"/>
        <v/>
      </c>
      <c r="O303" s="268" t="str">
        <f t="shared" si="45"/>
        <v/>
      </c>
      <c r="P303" s="268" t="str">
        <f t="shared" si="46"/>
        <v/>
      </c>
      <c r="Q303" s="268" t="str">
        <f t="shared" si="47"/>
        <v/>
      </c>
    </row>
    <row r="304" spans="12:17" ht="18">
      <c r="L304" s="164">
        <v>301</v>
      </c>
      <c r="M304" s="268" t="str">
        <f t="shared" si="43"/>
        <v/>
      </c>
      <c r="N304" s="268" t="str">
        <f t="shared" si="44"/>
        <v/>
      </c>
      <c r="O304" s="268" t="str">
        <f t="shared" si="45"/>
        <v/>
      </c>
      <c r="P304" s="268" t="str">
        <f t="shared" si="46"/>
        <v/>
      </c>
      <c r="Q304" s="268" t="str">
        <f t="shared" si="47"/>
        <v/>
      </c>
    </row>
    <row r="305" spans="12:17" ht="18">
      <c r="L305" s="164">
        <v>302</v>
      </c>
      <c r="M305" s="268" t="str">
        <f t="shared" si="43"/>
        <v/>
      </c>
      <c r="N305" s="268" t="str">
        <f t="shared" si="44"/>
        <v/>
      </c>
      <c r="O305" s="268" t="str">
        <f t="shared" si="45"/>
        <v/>
      </c>
      <c r="P305" s="268" t="str">
        <f t="shared" si="46"/>
        <v/>
      </c>
      <c r="Q305" s="268" t="str">
        <f t="shared" si="47"/>
        <v/>
      </c>
    </row>
    <row r="306" spans="12:17" ht="18">
      <c r="L306" s="164">
        <v>303</v>
      </c>
      <c r="M306" s="268" t="str">
        <f t="shared" si="43"/>
        <v/>
      </c>
      <c r="N306" s="268" t="str">
        <f t="shared" si="44"/>
        <v/>
      </c>
      <c r="O306" s="268" t="str">
        <f t="shared" si="45"/>
        <v/>
      </c>
      <c r="P306" s="268" t="str">
        <f t="shared" si="46"/>
        <v/>
      </c>
      <c r="Q306" s="268" t="str">
        <f t="shared" si="47"/>
        <v/>
      </c>
    </row>
    <row r="307" spans="12:17" ht="18">
      <c r="L307" s="164">
        <v>304</v>
      </c>
      <c r="M307" s="268" t="str">
        <f t="shared" si="43"/>
        <v/>
      </c>
      <c r="N307" s="268" t="str">
        <f t="shared" si="44"/>
        <v/>
      </c>
      <c r="O307" s="268" t="str">
        <f t="shared" si="45"/>
        <v/>
      </c>
      <c r="P307" s="268" t="str">
        <f t="shared" si="46"/>
        <v/>
      </c>
      <c r="Q307" s="268" t="str">
        <f t="shared" si="47"/>
        <v/>
      </c>
    </row>
    <row r="308" spans="12:17" ht="18">
      <c r="L308" s="164">
        <v>305</v>
      </c>
      <c r="M308" s="268" t="str">
        <f t="shared" si="43"/>
        <v/>
      </c>
      <c r="N308" s="268" t="str">
        <f t="shared" si="44"/>
        <v/>
      </c>
      <c r="O308" s="268" t="str">
        <f t="shared" si="45"/>
        <v/>
      </c>
      <c r="P308" s="268" t="str">
        <f t="shared" si="46"/>
        <v/>
      </c>
      <c r="Q308" s="268" t="str">
        <f t="shared" si="47"/>
        <v/>
      </c>
    </row>
    <row r="309" spans="12:17" ht="18">
      <c r="L309" s="164">
        <v>306</v>
      </c>
      <c r="M309" s="268" t="str">
        <f t="shared" si="43"/>
        <v/>
      </c>
      <c r="N309" s="268" t="str">
        <f t="shared" si="44"/>
        <v/>
      </c>
      <c r="O309" s="268" t="str">
        <f t="shared" si="45"/>
        <v/>
      </c>
      <c r="P309" s="268" t="str">
        <f t="shared" si="46"/>
        <v/>
      </c>
      <c r="Q309" s="268" t="str">
        <f t="shared" si="47"/>
        <v/>
      </c>
    </row>
    <row r="310" spans="12:17" ht="18">
      <c r="L310" s="164">
        <v>307</v>
      </c>
      <c r="M310" s="268" t="str">
        <f t="shared" si="43"/>
        <v/>
      </c>
      <c r="N310" s="268" t="str">
        <f t="shared" si="44"/>
        <v/>
      </c>
      <c r="O310" s="268" t="str">
        <f t="shared" si="45"/>
        <v/>
      </c>
      <c r="P310" s="268" t="str">
        <f t="shared" si="46"/>
        <v/>
      </c>
      <c r="Q310" s="268" t="str">
        <f t="shared" si="47"/>
        <v/>
      </c>
    </row>
    <row r="311" spans="12:17" ht="18">
      <c r="L311" s="164">
        <v>308</v>
      </c>
      <c r="M311" s="268" t="str">
        <f t="shared" si="43"/>
        <v/>
      </c>
      <c r="N311" s="268" t="str">
        <f t="shared" si="44"/>
        <v/>
      </c>
      <c r="O311" s="268" t="str">
        <f t="shared" si="45"/>
        <v/>
      </c>
      <c r="P311" s="268" t="str">
        <f t="shared" si="46"/>
        <v/>
      </c>
      <c r="Q311" s="268" t="str">
        <f t="shared" si="47"/>
        <v/>
      </c>
    </row>
    <row r="312" spans="12:17" ht="18">
      <c r="L312" s="164">
        <v>309</v>
      </c>
      <c r="M312" s="268" t="str">
        <f t="shared" si="43"/>
        <v/>
      </c>
      <c r="N312" s="268" t="str">
        <f t="shared" si="44"/>
        <v/>
      </c>
      <c r="O312" s="268" t="str">
        <f t="shared" si="45"/>
        <v/>
      </c>
      <c r="P312" s="268" t="str">
        <f t="shared" si="46"/>
        <v/>
      </c>
      <c r="Q312" s="268" t="str">
        <f t="shared" si="47"/>
        <v/>
      </c>
    </row>
    <row r="313" spans="12:17" ht="18">
      <c r="L313" s="164">
        <v>310</v>
      </c>
      <c r="M313" s="268" t="str">
        <f t="shared" si="43"/>
        <v/>
      </c>
      <c r="N313" s="268" t="str">
        <f t="shared" si="44"/>
        <v/>
      </c>
      <c r="O313" s="268" t="str">
        <f t="shared" si="45"/>
        <v/>
      </c>
      <c r="P313" s="268" t="str">
        <f t="shared" si="46"/>
        <v/>
      </c>
      <c r="Q313" s="268" t="str">
        <f t="shared" si="47"/>
        <v/>
      </c>
    </row>
    <row r="314" spans="12:17" ht="18">
      <c r="L314" s="164">
        <v>311</v>
      </c>
      <c r="M314" s="268" t="str">
        <f t="shared" si="43"/>
        <v/>
      </c>
      <c r="N314" s="268" t="str">
        <f t="shared" si="44"/>
        <v/>
      </c>
      <c r="O314" s="268" t="str">
        <f t="shared" si="45"/>
        <v/>
      </c>
      <c r="P314" s="268" t="str">
        <f t="shared" si="46"/>
        <v/>
      </c>
      <c r="Q314" s="268" t="str">
        <f t="shared" si="47"/>
        <v/>
      </c>
    </row>
    <row r="315" spans="12:17" ht="18">
      <c r="L315" s="164">
        <v>312</v>
      </c>
      <c r="M315" s="268" t="str">
        <f t="shared" si="43"/>
        <v/>
      </c>
      <c r="N315" s="268" t="str">
        <f t="shared" si="44"/>
        <v/>
      </c>
      <c r="O315" s="268" t="str">
        <f t="shared" si="45"/>
        <v/>
      </c>
      <c r="P315" s="268" t="str">
        <f t="shared" si="46"/>
        <v/>
      </c>
      <c r="Q315" s="268" t="str">
        <f t="shared" si="47"/>
        <v/>
      </c>
    </row>
    <row r="316" spans="12:17" ht="18">
      <c r="L316" s="164">
        <v>313</v>
      </c>
      <c r="M316" s="268" t="str">
        <f t="shared" si="43"/>
        <v/>
      </c>
      <c r="N316" s="268" t="str">
        <f t="shared" si="44"/>
        <v/>
      </c>
      <c r="O316" s="268" t="str">
        <f t="shared" si="45"/>
        <v/>
      </c>
      <c r="P316" s="268" t="str">
        <f t="shared" si="46"/>
        <v/>
      </c>
      <c r="Q316" s="268" t="str">
        <f t="shared" si="47"/>
        <v/>
      </c>
    </row>
    <row r="317" spans="12:17" ht="18">
      <c r="L317" s="164">
        <v>314</v>
      </c>
      <c r="M317" s="268" t="str">
        <f t="shared" si="43"/>
        <v/>
      </c>
      <c r="N317" s="268" t="str">
        <f t="shared" si="44"/>
        <v/>
      </c>
      <c r="O317" s="268" t="str">
        <f t="shared" si="45"/>
        <v/>
      </c>
      <c r="P317" s="268" t="str">
        <f t="shared" si="46"/>
        <v/>
      </c>
      <c r="Q317" s="268" t="str">
        <f t="shared" si="47"/>
        <v/>
      </c>
    </row>
    <row r="318" spans="12:17" ht="18">
      <c r="L318" s="164">
        <v>315</v>
      </c>
      <c r="M318" s="268" t="str">
        <f t="shared" si="43"/>
        <v/>
      </c>
      <c r="N318" s="268" t="str">
        <f t="shared" si="44"/>
        <v/>
      </c>
      <c r="O318" s="268" t="str">
        <f t="shared" si="45"/>
        <v/>
      </c>
      <c r="P318" s="268" t="str">
        <f t="shared" si="46"/>
        <v/>
      </c>
      <c r="Q318" s="268" t="str">
        <f t="shared" si="47"/>
        <v/>
      </c>
    </row>
    <row r="319" spans="12:17" ht="18">
      <c r="L319" s="164">
        <v>316</v>
      </c>
      <c r="M319" s="268" t="str">
        <f t="shared" si="43"/>
        <v/>
      </c>
      <c r="N319" s="268" t="str">
        <f t="shared" si="44"/>
        <v/>
      </c>
      <c r="O319" s="268" t="str">
        <f t="shared" si="45"/>
        <v/>
      </c>
      <c r="P319" s="268" t="str">
        <f t="shared" si="46"/>
        <v/>
      </c>
      <c r="Q319" s="268" t="str">
        <f t="shared" si="47"/>
        <v/>
      </c>
    </row>
    <row r="320" spans="12:17" ht="18">
      <c r="L320" s="164">
        <v>317</v>
      </c>
      <c r="M320" s="268" t="str">
        <f t="shared" si="43"/>
        <v/>
      </c>
      <c r="N320" s="268" t="str">
        <f t="shared" si="44"/>
        <v/>
      </c>
      <c r="O320" s="268" t="str">
        <f t="shared" si="45"/>
        <v/>
      </c>
      <c r="P320" s="268" t="str">
        <f t="shared" si="46"/>
        <v/>
      </c>
      <c r="Q320" s="268" t="str">
        <f t="shared" si="47"/>
        <v/>
      </c>
    </row>
    <row r="321" spans="12:17" ht="18">
      <c r="L321" s="164">
        <v>318</v>
      </c>
      <c r="M321" s="268" t="str">
        <f t="shared" si="43"/>
        <v/>
      </c>
      <c r="N321" s="268" t="str">
        <f t="shared" si="44"/>
        <v/>
      </c>
      <c r="O321" s="268" t="str">
        <f t="shared" si="45"/>
        <v/>
      </c>
      <c r="P321" s="268" t="str">
        <f t="shared" si="46"/>
        <v/>
      </c>
      <c r="Q321" s="268" t="str">
        <f t="shared" si="47"/>
        <v/>
      </c>
    </row>
    <row r="322" spans="12:17" ht="18">
      <c r="L322" s="164">
        <v>319</v>
      </c>
      <c r="M322" s="268" t="str">
        <f t="shared" si="43"/>
        <v/>
      </c>
      <c r="N322" s="268" t="str">
        <f t="shared" si="44"/>
        <v/>
      </c>
      <c r="O322" s="268" t="str">
        <f t="shared" si="45"/>
        <v/>
      </c>
      <c r="P322" s="268" t="str">
        <f t="shared" si="46"/>
        <v/>
      </c>
      <c r="Q322" s="268" t="str">
        <f t="shared" si="47"/>
        <v/>
      </c>
    </row>
    <row r="323" spans="12:17" ht="18">
      <c r="L323" s="164">
        <v>320</v>
      </c>
      <c r="M323" s="268" t="str">
        <f t="shared" ref="M323:M362" si="48">IF(T323="","",VLOOKUP(T323,$A$3:$B$15,2,FALSE))</f>
        <v/>
      </c>
      <c r="N323" s="268" t="str">
        <f t="shared" ref="N323:N362" si="49">IF(U323="","",VLOOKUP(U323,$A$3:$B$15,2,FALSE))</f>
        <v/>
      </c>
      <c r="O323" s="268" t="str">
        <f t="shared" ref="O323:O362" si="50">IF(V323="","",VLOOKUP(V323,$A$3:$B$15,2,FALSE))</f>
        <v/>
      </c>
      <c r="P323" s="268" t="str">
        <f t="shared" ref="P323:P362" si="51">IF(W323="","",VLOOKUP(W323,$A$3:$B$15,2,FALSE))</f>
        <v/>
      </c>
      <c r="Q323" s="268" t="str">
        <f t="shared" ref="Q323:Q362" si="52">IF(X323="","",VLOOKUP(X323,$A$3:$B$15,2,FALSE))</f>
        <v/>
      </c>
    </row>
    <row r="324" spans="12:17" ht="18">
      <c r="L324" s="164">
        <v>321</v>
      </c>
      <c r="M324" s="268" t="str">
        <f t="shared" si="48"/>
        <v/>
      </c>
      <c r="N324" s="268" t="str">
        <f t="shared" si="49"/>
        <v/>
      </c>
      <c r="O324" s="268" t="str">
        <f t="shared" si="50"/>
        <v/>
      </c>
      <c r="P324" s="268" t="str">
        <f t="shared" si="51"/>
        <v/>
      </c>
      <c r="Q324" s="268" t="str">
        <f t="shared" si="52"/>
        <v/>
      </c>
    </row>
    <row r="325" spans="12:17" ht="18">
      <c r="L325" s="164">
        <v>322</v>
      </c>
      <c r="M325" s="268" t="str">
        <f t="shared" si="48"/>
        <v/>
      </c>
      <c r="N325" s="268" t="str">
        <f t="shared" si="49"/>
        <v/>
      </c>
      <c r="O325" s="268" t="str">
        <f t="shared" si="50"/>
        <v/>
      </c>
      <c r="P325" s="268" t="str">
        <f t="shared" si="51"/>
        <v/>
      </c>
      <c r="Q325" s="268" t="str">
        <f t="shared" si="52"/>
        <v/>
      </c>
    </row>
    <row r="326" spans="12:17" ht="18">
      <c r="L326" s="164">
        <v>323</v>
      </c>
      <c r="M326" s="268" t="str">
        <f t="shared" si="48"/>
        <v/>
      </c>
      <c r="N326" s="268" t="str">
        <f t="shared" si="49"/>
        <v/>
      </c>
      <c r="O326" s="268" t="str">
        <f t="shared" si="50"/>
        <v/>
      </c>
      <c r="P326" s="268" t="str">
        <f t="shared" si="51"/>
        <v/>
      </c>
      <c r="Q326" s="268" t="str">
        <f t="shared" si="52"/>
        <v/>
      </c>
    </row>
    <row r="327" spans="12:17" ht="18">
      <c r="L327" s="164">
        <v>324</v>
      </c>
      <c r="M327" s="268" t="str">
        <f t="shared" si="48"/>
        <v/>
      </c>
      <c r="N327" s="268" t="str">
        <f t="shared" si="49"/>
        <v/>
      </c>
      <c r="O327" s="268" t="str">
        <f t="shared" si="50"/>
        <v/>
      </c>
      <c r="P327" s="268" t="str">
        <f t="shared" si="51"/>
        <v/>
      </c>
      <c r="Q327" s="268" t="str">
        <f t="shared" si="52"/>
        <v/>
      </c>
    </row>
    <row r="328" spans="12:17" ht="18">
      <c r="L328" s="164">
        <v>325</v>
      </c>
      <c r="M328" s="268" t="str">
        <f t="shared" si="48"/>
        <v/>
      </c>
      <c r="N328" s="268" t="str">
        <f t="shared" si="49"/>
        <v/>
      </c>
      <c r="O328" s="268" t="str">
        <f t="shared" si="50"/>
        <v/>
      </c>
      <c r="P328" s="268" t="str">
        <f t="shared" si="51"/>
        <v/>
      </c>
      <c r="Q328" s="268" t="str">
        <f t="shared" si="52"/>
        <v/>
      </c>
    </row>
    <row r="329" spans="12:17" ht="18">
      <c r="L329" s="164">
        <v>326</v>
      </c>
      <c r="M329" s="268" t="str">
        <f t="shared" si="48"/>
        <v/>
      </c>
      <c r="N329" s="268" t="str">
        <f t="shared" si="49"/>
        <v/>
      </c>
      <c r="O329" s="268" t="str">
        <f t="shared" si="50"/>
        <v/>
      </c>
      <c r="P329" s="268" t="str">
        <f t="shared" si="51"/>
        <v/>
      </c>
      <c r="Q329" s="268" t="str">
        <f t="shared" si="52"/>
        <v/>
      </c>
    </row>
    <row r="330" spans="12:17" ht="18">
      <c r="L330" s="164">
        <v>327</v>
      </c>
      <c r="M330" s="268" t="str">
        <f t="shared" si="48"/>
        <v/>
      </c>
      <c r="N330" s="268" t="str">
        <f t="shared" si="49"/>
        <v/>
      </c>
      <c r="O330" s="268" t="str">
        <f t="shared" si="50"/>
        <v/>
      </c>
      <c r="P330" s="268" t="str">
        <f t="shared" si="51"/>
        <v/>
      </c>
      <c r="Q330" s="268" t="str">
        <f t="shared" si="52"/>
        <v/>
      </c>
    </row>
    <row r="331" spans="12:17" ht="18">
      <c r="L331" s="164">
        <v>328</v>
      </c>
      <c r="M331" s="268" t="str">
        <f t="shared" si="48"/>
        <v/>
      </c>
      <c r="N331" s="268" t="str">
        <f t="shared" si="49"/>
        <v/>
      </c>
      <c r="O331" s="268" t="str">
        <f t="shared" si="50"/>
        <v/>
      </c>
      <c r="P331" s="268" t="str">
        <f t="shared" si="51"/>
        <v/>
      </c>
      <c r="Q331" s="268" t="str">
        <f t="shared" si="52"/>
        <v/>
      </c>
    </row>
    <row r="332" spans="12:17" ht="18">
      <c r="L332" s="164">
        <v>329</v>
      </c>
      <c r="M332" s="268" t="str">
        <f t="shared" si="48"/>
        <v/>
      </c>
      <c r="N332" s="268" t="str">
        <f t="shared" si="49"/>
        <v/>
      </c>
      <c r="O332" s="268" t="str">
        <f t="shared" si="50"/>
        <v/>
      </c>
      <c r="P332" s="268" t="str">
        <f t="shared" si="51"/>
        <v/>
      </c>
      <c r="Q332" s="268" t="str">
        <f t="shared" si="52"/>
        <v/>
      </c>
    </row>
    <row r="333" spans="12:17" ht="18">
      <c r="L333" s="164">
        <v>330</v>
      </c>
      <c r="M333" s="268" t="str">
        <f t="shared" si="48"/>
        <v/>
      </c>
      <c r="N333" s="268" t="str">
        <f t="shared" si="49"/>
        <v/>
      </c>
      <c r="O333" s="268" t="str">
        <f t="shared" si="50"/>
        <v/>
      </c>
      <c r="P333" s="268" t="str">
        <f t="shared" si="51"/>
        <v/>
      </c>
      <c r="Q333" s="268" t="str">
        <f t="shared" si="52"/>
        <v/>
      </c>
    </row>
    <row r="334" spans="12:17" ht="18">
      <c r="L334" s="164">
        <v>331</v>
      </c>
      <c r="M334" s="268" t="str">
        <f t="shared" si="48"/>
        <v/>
      </c>
      <c r="N334" s="268" t="str">
        <f t="shared" si="49"/>
        <v/>
      </c>
      <c r="O334" s="268" t="str">
        <f t="shared" si="50"/>
        <v/>
      </c>
      <c r="P334" s="268" t="str">
        <f t="shared" si="51"/>
        <v/>
      </c>
      <c r="Q334" s="268" t="str">
        <f t="shared" si="52"/>
        <v/>
      </c>
    </row>
    <row r="335" spans="12:17" ht="18">
      <c r="L335" s="164">
        <v>332</v>
      </c>
      <c r="M335" s="268" t="str">
        <f t="shared" si="48"/>
        <v/>
      </c>
      <c r="N335" s="268" t="str">
        <f t="shared" si="49"/>
        <v/>
      </c>
      <c r="O335" s="268" t="str">
        <f t="shared" si="50"/>
        <v/>
      </c>
      <c r="P335" s="268" t="str">
        <f t="shared" si="51"/>
        <v/>
      </c>
      <c r="Q335" s="268" t="str">
        <f t="shared" si="52"/>
        <v/>
      </c>
    </row>
    <row r="336" spans="12:17" ht="18">
      <c r="L336" s="164">
        <v>333</v>
      </c>
      <c r="M336" s="268" t="str">
        <f t="shared" si="48"/>
        <v/>
      </c>
      <c r="N336" s="268" t="str">
        <f t="shared" si="49"/>
        <v/>
      </c>
      <c r="O336" s="268" t="str">
        <f t="shared" si="50"/>
        <v/>
      </c>
      <c r="P336" s="268" t="str">
        <f t="shared" si="51"/>
        <v/>
      </c>
      <c r="Q336" s="268" t="str">
        <f t="shared" si="52"/>
        <v/>
      </c>
    </row>
    <row r="337" spans="12:17" ht="18">
      <c r="L337" s="164">
        <v>334</v>
      </c>
      <c r="M337" s="268" t="str">
        <f t="shared" si="48"/>
        <v/>
      </c>
      <c r="N337" s="268" t="str">
        <f t="shared" si="49"/>
        <v/>
      </c>
      <c r="O337" s="268" t="str">
        <f t="shared" si="50"/>
        <v/>
      </c>
      <c r="P337" s="268" t="str">
        <f t="shared" si="51"/>
        <v/>
      </c>
      <c r="Q337" s="268" t="str">
        <f t="shared" si="52"/>
        <v/>
      </c>
    </row>
    <row r="338" spans="12:17" ht="18">
      <c r="L338" s="164">
        <v>335</v>
      </c>
      <c r="M338" s="268" t="str">
        <f t="shared" si="48"/>
        <v/>
      </c>
      <c r="N338" s="268" t="str">
        <f t="shared" si="49"/>
        <v/>
      </c>
      <c r="O338" s="268" t="str">
        <f t="shared" si="50"/>
        <v/>
      </c>
      <c r="P338" s="268" t="str">
        <f t="shared" si="51"/>
        <v/>
      </c>
      <c r="Q338" s="268" t="str">
        <f t="shared" si="52"/>
        <v/>
      </c>
    </row>
    <row r="339" spans="12:17" ht="18">
      <c r="L339" s="164">
        <v>336</v>
      </c>
      <c r="M339" s="268" t="str">
        <f t="shared" si="48"/>
        <v/>
      </c>
      <c r="N339" s="268" t="str">
        <f t="shared" si="49"/>
        <v/>
      </c>
      <c r="O339" s="268" t="str">
        <f t="shared" si="50"/>
        <v/>
      </c>
      <c r="P339" s="268" t="str">
        <f t="shared" si="51"/>
        <v/>
      </c>
      <c r="Q339" s="268" t="str">
        <f t="shared" si="52"/>
        <v/>
      </c>
    </row>
    <row r="340" spans="12:17" ht="18">
      <c r="L340" s="164">
        <v>337</v>
      </c>
      <c r="M340" s="268" t="str">
        <f t="shared" si="48"/>
        <v/>
      </c>
      <c r="N340" s="268" t="str">
        <f t="shared" si="49"/>
        <v/>
      </c>
      <c r="O340" s="268" t="str">
        <f t="shared" si="50"/>
        <v/>
      </c>
      <c r="P340" s="268" t="str">
        <f t="shared" si="51"/>
        <v/>
      </c>
      <c r="Q340" s="268" t="str">
        <f t="shared" si="52"/>
        <v/>
      </c>
    </row>
    <row r="341" spans="12:17" ht="18">
      <c r="L341" s="164">
        <v>338</v>
      </c>
      <c r="M341" s="268" t="str">
        <f t="shared" si="48"/>
        <v/>
      </c>
      <c r="N341" s="268" t="str">
        <f t="shared" si="49"/>
        <v/>
      </c>
      <c r="O341" s="268" t="str">
        <f t="shared" si="50"/>
        <v/>
      </c>
      <c r="P341" s="268" t="str">
        <f t="shared" si="51"/>
        <v/>
      </c>
      <c r="Q341" s="268" t="str">
        <f t="shared" si="52"/>
        <v/>
      </c>
    </row>
    <row r="342" spans="12:17" ht="18">
      <c r="L342" s="164">
        <v>339</v>
      </c>
      <c r="M342" s="268" t="str">
        <f t="shared" si="48"/>
        <v/>
      </c>
      <c r="N342" s="268" t="str">
        <f t="shared" si="49"/>
        <v/>
      </c>
      <c r="O342" s="268" t="str">
        <f t="shared" si="50"/>
        <v/>
      </c>
      <c r="P342" s="268" t="str">
        <f t="shared" si="51"/>
        <v/>
      </c>
      <c r="Q342" s="268" t="str">
        <f t="shared" si="52"/>
        <v/>
      </c>
    </row>
    <row r="343" spans="12:17" ht="18">
      <c r="L343" s="164">
        <v>340</v>
      </c>
      <c r="M343" s="268" t="str">
        <f t="shared" si="48"/>
        <v/>
      </c>
      <c r="N343" s="268" t="str">
        <f t="shared" si="49"/>
        <v/>
      </c>
      <c r="O343" s="268" t="str">
        <f t="shared" si="50"/>
        <v/>
      </c>
      <c r="P343" s="268" t="str">
        <f t="shared" si="51"/>
        <v/>
      </c>
      <c r="Q343" s="268" t="str">
        <f t="shared" si="52"/>
        <v/>
      </c>
    </row>
    <row r="344" spans="12:17" ht="18">
      <c r="L344" s="164">
        <v>341</v>
      </c>
      <c r="M344" s="268" t="str">
        <f t="shared" si="48"/>
        <v/>
      </c>
      <c r="N344" s="268" t="str">
        <f t="shared" si="49"/>
        <v/>
      </c>
      <c r="O344" s="268" t="str">
        <f t="shared" si="50"/>
        <v/>
      </c>
      <c r="P344" s="268" t="str">
        <f t="shared" si="51"/>
        <v/>
      </c>
      <c r="Q344" s="268" t="str">
        <f t="shared" si="52"/>
        <v/>
      </c>
    </row>
    <row r="345" spans="12:17" ht="18">
      <c r="L345" s="164">
        <v>342</v>
      </c>
      <c r="M345" s="268" t="str">
        <f t="shared" si="48"/>
        <v/>
      </c>
      <c r="N345" s="268" t="str">
        <f t="shared" si="49"/>
        <v/>
      </c>
      <c r="O345" s="268" t="str">
        <f t="shared" si="50"/>
        <v/>
      </c>
      <c r="P345" s="268" t="str">
        <f t="shared" si="51"/>
        <v/>
      </c>
      <c r="Q345" s="268" t="str">
        <f t="shared" si="52"/>
        <v/>
      </c>
    </row>
    <row r="346" spans="12:17" ht="18">
      <c r="L346" s="164">
        <v>343</v>
      </c>
      <c r="M346" s="268" t="str">
        <f t="shared" si="48"/>
        <v/>
      </c>
      <c r="N346" s="268" t="str">
        <f t="shared" si="49"/>
        <v/>
      </c>
      <c r="O346" s="268" t="str">
        <f t="shared" si="50"/>
        <v/>
      </c>
      <c r="P346" s="268" t="str">
        <f t="shared" si="51"/>
        <v/>
      </c>
      <c r="Q346" s="268" t="str">
        <f t="shared" si="52"/>
        <v/>
      </c>
    </row>
    <row r="347" spans="12:17" ht="18">
      <c r="L347" s="164">
        <v>344</v>
      </c>
      <c r="M347" s="268" t="str">
        <f t="shared" si="48"/>
        <v/>
      </c>
      <c r="N347" s="268" t="str">
        <f t="shared" si="49"/>
        <v/>
      </c>
      <c r="O347" s="268" t="str">
        <f t="shared" si="50"/>
        <v/>
      </c>
      <c r="P347" s="268" t="str">
        <f t="shared" si="51"/>
        <v/>
      </c>
      <c r="Q347" s="268" t="str">
        <f t="shared" si="52"/>
        <v/>
      </c>
    </row>
    <row r="348" spans="12:17" ht="18">
      <c r="L348" s="164">
        <v>345</v>
      </c>
      <c r="M348" s="268" t="str">
        <f t="shared" si="48"/>
        <v/>
      </c>
      <c r="N348" s="268" t="str">
        <f t="shared" si="49"/>
        <v/>
      </c>
      <c r="O348" s="268" t="str">
        <f t="shared" si="50"/>
        <v/>
      </c>
      <c r="P348" s="268" t="str">
        <f t="shared" si="51"/>
        <v/>
      </c>
      <c r="Q348" s="268" t="str">
        <f t="shared" si="52"/>
        <v/>
      </c>
    </row>
    <row r="349" spans="12:17" ht="18">
      <c r="L349" s="164">
        <v>346</v>
      </c>
      <c r="M349" s="268" t="str">
        <f t="shared" si="48"/>
        <v/>
      </c>
      <c r="N349" s="268" t="str">
        <f t="shared" si="49"/>
        <v/>
      </c>
      <c r="O349" s="268" t="str">
        <f t="shared" si="50"/>
        <v/>
      </c>
      <c r="P349" s="268" t="str">
        <f t="shared" si="51"/>
        <v/>
      </c>
      <c r="Q349" s="268" t="str">
        <f t="shared" si="52"/>
        <v/>
      </c>
    </row>
    <row r="350" spans="12:17" ht="18">
      <c r="L350" s="164">
        <v>347</v>
      </c>
      <c r="M350" s="268" t="str">
        <f t="shared" si="48"/>
        <v/>
      </c>
      <c r="N350" s="268" t="str">
        <f t="shared" si="49"/>
        <v/>
      </c>
      <c r="O350" s="268" t="str">
        <f t="shared" si="50"/>
        <v/>
      </c>
      <c r="P350" s="268" t="str">
        <f t="shared" si="51"/>
        <v/>
      </c>
      <c r="Q350" s="268" t="str">
        <f t="shared" si="52"/>
        <v/>
      </c>
    </row>
    <row r="351" spans="12:17" ht="18">
      <c r="L351" s="164">
        <v>348</v>
      </c>
      <c r="M351" s="268" t="str">
        <f t="shared" si="48"/>
        <v/>
      </c>
      <c r="N351" s="268" t="str">
        <f t="shared" si="49"/>
        <v/>
      </c>
      <c r="O351" s="268" t="str">
        <f t="shared" si="50"/>
        <v/>
      </c>
      <c r="P351" s="268" t="str">
        <f t="shared" si="51"/>
        <v/>
      </c>
      <c r="Q351" s="268" t="str">
        <f t="shared" si="52"/>
        <v/>
      </c>
    </row>
    <row r="352" spans="12:17" ht="18">
      <c r="L352" s="164">
        <v>349</v>
      </c>
      <c r="M352" s="268" t="str">
        <f t="shared" si="48"/>
        <v/>
      </c>
      <c r="N352" s="268" t="str">
        <f t="shared" si="49"/>
        <v/>
      </c>
      <c r="O352" s="268" t="str">
        <f t="shared" si="50"/>
        <v/>
      </c>
      <c r="P352" s="268" t="str">
        <f t="shared" si="51"/>
        <v/>
      </c>
      <c r="Q352" s="268" t="str">
        <f t="shared" si="52"/>
        <v/>
      </c>
    </row>
    <row r="353" spans="12:17" ht="18">
      <c r="L353" s="164">
        <v>350</v>
      </c>
      <c r="M353" s="268" t="str">
        <f t="shared" si="48"/>
        <v/>
      </c>
      <c r="N353" s="268" t="str">
        <f t="shared" si="49"/>
        <v/>
      </c>
      <c r="O353" s="268" t="str">
        <f t="shared" si="50"/>
        <v/>
      </c>
      <c r="P353" s="268" t="str">
        <f t="shared" si="51"/>
        <v/>
      </c>
      <c r="Q353" s="268" t="str">
        <f t="shared" si="52"/>
        <v/>
      </c>
    </row>
    <row r="354" spans="12:17" ht="18">
      <c r="L354" s="164">
        <v>351</v>
      </c>
      <c r="M354" s="268" t="str">
        <f t="shared" si="48"/>
        <v/>
      </c>
      <c r="N354" s="268" t="str">
        <f t="shared" si="49"/>
        <v/>
      </c>
      <c r="O354" s="268" t="str">
        <f t="shared" si="50"/>
        <v/>
      </c>
      <c r="P354" s="268" t="str">
        <f t="shared" si="51"/>
        <v/>
      </c>
      <c r="Q354" s="268" t="str">
        <f t="shared" si="52"/>
        <v/>
      </c>
    </row>
    <row r="355" spans="12:17" ht="18">
      <c r="L355" s="164">
        <v>352</v>
      </c>
      <c r="M355" s="268" t="str">
        <f t="shared" si="48"/>
        <v/>
      </c>
      <c r="N355" s="268" t="str">
        <f t="shared" si="49"/>
        <v/>
      </c>
      <c r="O355" s="268" t="str">
        <f t="shared" si="50"/>
        <v/>
      </c>
      <c r="P355" s="268" t="str">
        <f t="shared" si="51"/>
        <v/>
      </c>
      <c r="Q355" s="268" t="str">
        <f t="shared" si="52"/>
        <v/>
      </c>
    </row>
    <row r="356" spans="12:17" ht="18">
      <c r="L356" s="164">
        <v>353</v>
      </c>
      <c r="M356" s="268" t="str">
        <f t="shared" si="48"/>
        <v/>
      </c>
      <c r="N356" s="268" t="str">
        <f t="shared" si="49"/>
        <v/>
      </c>
      <c r="O356" s="268" t="str">
        <f t="shared" si="50"/>
        <v/>
      </c>
      <c r="P356" s="268" t="str">
        <f t="shared" si="51"/>
        <v/>
      </c>
      <c r="Q356" s="268" t="str">
        <f t="shared" si="52"/>
        <v/>
      </c>
    </row>
    <row r="357" spans="12:17" ht="18">
      <c r="L357" s="164">
        <v>354</v>
      </c>
      <c r="M357" s="268" t="str">
        <f t="shared" si="48"/>
        <v/>
      </c>
      <c r="N357" s="268" t="str">
        <f t="shared" si="49"/>
        <v/>
      </c>
      <c r="O357" s="268" t="str">
        <f t="shared" si="50"/>
        <v/>
      </c>
      <c r="P357" s="268" t="str">
        <f t="shared" si="51"/>
        <v/>
      </c>
      <c r="Q357" s="268" t="str">
        <f t="shared" si="52"/>
        <v/>
      </c>
    </row>
    <row r="358" spans="12:17" ht="18">
      <c r="L358" s="164">
        <v>355</v>
      </c>
      <c r="M358" s="268" t="str">
        <f t="shared" si="48"/>
        <v/>
      </c>
      <c r="N358" s="268" t="str">
        <f t="shared" si="49"/>
        <v/>
      </c>
      <c r="O358" s="268" t="str">
        <f t="shared" si="50"/>
        <v/>
      </c>
      <c r="P358" s="268" t="str">
        <f t="shared" si="51"/>
        <v/>
      </c>
      <c r="Q358" s="268" t="str">
        <f t="shared" si="52"/>
        <v/>
      </c>
    </row>
    <row r="359" spans="12:17" ht="18">
      <c r="L359" s="164">
        <v>356</v>
      </c>
      <c r="M359" s="268" t="str">
        <f t="shared" si="48"/>
        <v/>
      </c>
      <c r="N359" s="268" t="str">
        <f t="shared" si="49"/>
        <v/>
      </c>
      <c r="O359" s="268" t="str">
        <f t="shared" si="50"/>
        <v/>
      </c>
      <c r="P359" s="268" t="str">
        <f t="shared" si="51"/>
        <v/>
      </c>
      <c r="Q359" s="268" t="str">
        <f t="shared" si="52"/>
        <v/>
      </c>
    </row>
    <row r="360" spans="12:17" ht="18">
      <c r="L360" s="164">
        <v>357</v>
      </c>
      <c r="M360" s="268" t="str">
        <f t="shared" si="48"/>
        <v/>
      </c>
      <c r="N360" s="268" t="str">
        <f t="shared" si="49"/>
        <v/>
      </c>
      <c r="O360" s="268" t="str">
        <f t="shared" si="50"/>
        <v/>
      </c>
      <c r="P360" s="268" t="str">
        <f t="shared" si="51"/>
        <v/>
      </c>
      <c r="Q360" s="268" t="str">
        <f t="shared" si="52"/>
        <v/>
      </c>
    </row>
    <row r="361" spans="12:17" ht="18">
      <c r="L361" s="164">
        <v>358</v>
      </c>
      <c r="M361" s="268" t="str">
        <f t="shared" si="48"/>
        <v/>
      </c>
      <c r="N361" s="268" t="str">
        <f t="shared" si="49"/>
        <v/>
      </c>
      <c r="O361" s="268" t="str">
        <f t="shared" si="50"/>
        <v/>
      </c>
      <c r="P361" s="268" t="str">
        <f t="shared" si="51"/>
        <v/>
      </c>
      <c r="Q361" s="268" t="str">
        <f t="shared" si="52"/>
        <v/>
      </c>
    </row>
    <row r="362" spans="12:17" ht="18">
      <c r="L362" s="164">
        <v>359</v>
      </c>
      <c r="M362" s="268" t="str">
        <f t="shared" si="48"/>
        <v/>
      </c>
      <c r="N362" s="268" t="str">
        <f t="shared" si="49"/>
        <v/>
      </c>
      <c r="O362" s="268" t="str">
        <f t="shared" si="50"/>
        <v/>
      </c>
      <c r="P362" s="268" t="str">
        <f t="shared" si="51"/>
        <v/>
      </c>
      <c r="Q362" s="268" t="str">
        <f t="shared" si="52"/>
        <v/>
      </c>
    </row>
  </sheetData>
  <dataConsolidate/>
  <phoneticPr fontId="1" type="noConversion"/>
  <conditionalFormatting sqref="R3:R45">
    <cfRule type="cellIs" dxfId="686" priority="101" operator="equal">
      <formula>"WW"</formula>
    </cfRule>
    <cfRule type="cellIs" dxfId="685" priority="102" operator="equal">
      <formula>"S1"</formula>
    </cfRule>
    <cfRule type="cellIs" dxfId="684" priority="103" operator="equal">
      <formula>"M5"</formula>
    </cfRule>
    <cfRule type="cellIs" dxfId="683" priority="104" operator="equal">
      <formula>"M4"</formula>
    </cfRule>
    <cfRule type="cellIs" dxfId="682" priority="105" operator="equal">
      <formula>"M3"</formula>
    </cfRule>
    <cfRule type="cellIs" dxfId="681" priority="106" operator="equal">
      <formula>"M2"</formula>
    </cfRule>
    <cfRule type="cellIs" dxfId="680" priority="107" operator="equal">
      <formula>"M1"</formula>
    </cfRule>
  </conditionalFormatting>
  <conditionalFormatting sqref="M3:Q362 C20:C30">
    <cfRule type="cellIs" dxfId="679" priority="93" operator="equal">
      <formula>"S2"</formula>
    </cfRule>
    <cfRule type="cellIs" dxfId="678" priority="94" operator="equal">
      <formula>"WW"</formula>
    </cfRule>
    <cfRule type="cellIs" dxfId="677" priority="95" operator="equal">
      <formula>"S1"</formula>
    </cfRule>
    <cfRule type="cellIs" dxfId="676" priority="96" operator="equal">
      <formula>"M5"</formula>
    </cfRule>
    <cfRule type="cellIs" dxfId="675" priority="97" operator="equal">
      <formula>"M4"</formula>
    </cfRule>
    <cfRule type="cellIs" dxfId="674" priority="98" operator="equal">
      <formula>"M3"</formula>
    </cfRule>
    <cfRule type="cellIs" dxfId="673" priority="99" operator="equal">
      <formula>"M2"</formula>
    </cfRule>
    <cfRule type="cellIs" dxfId="672" priority="100" operator="equal">
      <formula>"M1"</formula>
    </cfRule>
  </conditionalFormatting>
  <conditionalFormatting sqref="M3:Q362">
    <cfRule type="containsText" dxfId="671" priority="46" operator="containsText" text="BN">
      <formula>NOT(ISERROR(SEARCH("BN",M3)))</formula>
    </cfRule>
    <cfRule type="containsText" dxfId="670" priority="47" operator="containsText" text="BN">
      <formula>NOT(ISERROR(SEARCH("BN",M3)))</formula>
    </cfRule>
    <cfRule type="cellIs" dxfId="669" priority="86" operator="equal">
      <formula>"M5"</formula>
    </cfRule>
    <cfRule type="cellIs" dxfId="668" priority="87" operator="equal">
      <formula>"M4"</formula>
    </cfRule>
    <cfRule type="cellIs" dxfId="667" priority="88" operator="equal">
      <formula>"M3"</formula>
    </cfRule>
    <cfRule type="cellIs" dxfId="666" priority="89" operator="equal">
      <formula>"M2"</formula>
    </cfRule>
    <cfRule type="cellIs" dxfId="665" priority="90" operator="equal">
      <formula>"M1"</formula>
    </cfRule>
    <cfRule type="cellIs" dxfId="664" priority="91" operator="equal">
      <formula>"WW"</formula>
    </cfRule>
    <cfRule type="cellIs" dxfId="663" priority="92" operator="equal">
      <formula>"S1"</formula>
    </cfRule>
  </conditionalFormatting>
  <conditionalFormatting sqref="AC91:AC110 AD102:AG113 AD91:AF101 AG60:AG99 AF55:AG59 AF60:AF90">
    <cfRule type="cellIs" dxfId="662" priority="71" operator="equal">
      <formula>"S2"</formula>
    </cfRule>
    <cfRule type="cellIs" dxfId="661" priority="72" operator="equal">
      <formula>"WW"</formula>
    </cfRule>
    <cfRule type="cellIs" dxfId="660" priority="73" operator="equal">
      <formula>"S1"</formula>
    </cfRule>
    <cfRule type="cellIs" dxfId="659" priority="74" operator="equal">
      <formula>"M5"</formula>
    </cfRule>
    <cfRule type="cellIs" dxfId="658" priority="75" operator="equal">
      <formula>"M4"</formula>
    </cfRule>
    <cfRule type="cellIs" dxfId="657" priority="76" operator="equal">
      <formula>"M3"</formula>
    </cfRule>
    <cfRule type="cellIs" dxfId="656" priority="77" operator="equal">
      <formula>"M2"</formula>
    </cfRule>
    <cfRule type="cellIs" dxfId="655" priority="78" operator="equal">
      <formula>"M1"</formula>
    </cfRule>
  </conditionalFormatting>
  <conditionalFormatting sqref="C20:C30">
    <cfRule type="cellIs" dxfId="654" priority="79" operator="equal">
      <formula>"M5"</formula>
    </cfRule>
    <cfRule type="cellIs" dxfId="653" priority="80" operator="equal">
      <formula>"M4"</formula>
    </cfRule>
    <cfRule type="cellIs" dxfId="652" priority="81" operator="equal">
      <formula>"M3"</formula>
    </cfRule>
    <cfRule type="cellIs" dxfId="651" priority="82" operator="equal">
      <formula>"M2"</formula>
    </cfRule>
    <cfRule type="cellIs" dxfId="650" priority="83" operator="equal">
      <formula>"M1"</formula>
    </cfRule>
    <cfRule type="cellIs" dxfId="649" priority="84" operator="equal">
      <formula>"WW"</formula>
    </cfRule>
    <cfRule type="cellIs" dxfId="648" priority="85" operator="equal">
      <formula>"S1"</formula>
    </cfRule>
  </conditionalFormatting>
  <conditionalFormatting sqref="AC91:AC110 AD102:AG113 AD91:AF101 AG60:AG99 AF55:AG59 AF60:AF90">
    <cfRule type="cellIs" dxfId="647" priority="64" operator="equal">
      <formula>"M5"</formula>
    </cfRule>
    <cfRule type="cellIs" dxfId="646" priority="65" operator="equal">
      <formula>"M4"</formula>
    </cfRule>
    <cfRule type="cellIs" dxfId="645" priority="66" operator="equal">
      <formula>"M3"</formula>
    </cfRule>
    <cfRule type="cellIs" dxfId="644" priority="67" operator="equal">
      <formula>"M2"</formula>
    </cfRule>
    <cfRule type="cellIs" dxfId="643" priority="68" operator="equal">
      <formula>"M1"</formula>
    </cfRule>
    <cfRule type="cellIs" dxfId="642" priority="69" operator="equal">
      <formula>"WW"</formula>
    </cfRule>
    <cfRule type="cellIs" dxfId="641" priority="70" operator="equal">
      <formula>"S1"</formula>
    </cfRule>
  </conditionalFormatting>
  <conditionalFormatting sqref="M3:Q362">
    <cfRule type="beginsWith" dxfId="640" priority="63" operator="beginsWith" text="M6">
      <formula>LEFT(M3,LEN("M6"))="M6"</formula>
    </cfRule>
  </conditionalFormatting>
  <conditionalFormatting sqref="B31">
    <cfRule type="cellIs" dxfId="639" priority="55" operator="equal">
      <formula>"S2"</formula>
    </cfRule>
    <cfRule type="cellIs" dxfId="638" priority="56" operator="equal">
      <formula>"WW"</formula>
    </cfRule>
    <cfRule type="cellIs" dxfId="637" priority="57" operator="equal">
      <formula>"S1"</formula>
    </cfRule>
    <cfRule type="cellIs" dxfId="636" priority="58" operator="equal">
      <formula>"M5"</formula>
    </cfRule>
    <cfRule type="cellIs" dxfId="635" priority="59" operator="equal">
      <formula>"M4"</formula>
    </cfRule>
    <cfRule type="cellIs" dxfId="634" priority="60" operator="equal">
      <formula>"M3"</formula>
    </cfRule>
    <cfRule type="cellIs" dxfId="633" priority="61" operator="equal">
      <formula>"M2"</formula>
    </cfRule>
    <cfRule type="cellIs" dxfId="632" priority="62" operator="equal">
      <formula>"M1"</formula>
    </cfRule>
  </conditionalFormatting>
  <conditionalFormatting sqref="B31">
    <cfRule type="cellIs" dxfId="631" priority="48" operator="equal">
      <formula>"M5"</formula>
    </cfRule>
    <cfRule type="cellIs" dxfId="630" priority="49" operator="equal">
      <formula>"M4"</formula>
    </cfRule>
    <cfRule type="cellIs" dxfId="629" priority="50" operator="equal">
      <formula>"M3"</formula>
    </cfRule>
    <cfRule type="cellIs" dxfId="628" priority="51" operator="equal">
      <formula>"M2"</formula>
    </cfRule>
    <cfRule type="cellIs" dxfId="627" priority="52" operator="equal">
      <formula>"M1"</formula>
    </cfRule>
    <cfRule type="cellIs" dxfId="626" priority="53" operator="equal">
      <formula>"WW"</formula>
    </cfRule>
    <cfRule type="cellIs" dxfId="625" priority="54" operator="equal">
      <formula>"S1"</formula>
    </cfRule>
  </conditionalFormatting>
  <conditionalFormatting sqref="B13">
    <cfRule type="cellIs" dxfId="624" priority="1" operator="equal">
      <formula>"M5"</formula>
    </cfRule>
    <cfRule type="cellIs" dxfId="623" priority="2" operator="equal">
      <formula>"M4"</formula>
    </cfRule>
    <cfRule type="cellIs" dxfId="622" priority="3" operator="equal">
      <formula>"M3"</formula>
    </cfRule>
    <cfRule type="cellIs" dxfId="621" priority="4" operator="equal">
      <formula>"M2"</formula>
    </cfRule>
    <cfRule type="cellIs" dxfId="620" priority="5" operator="equal">
      <formula>"M1"</formula>
    </cfRule>
    <cfRule type="cellIs" dxfId="619" priority="6" operator="equal">
      <formula>"WW"</formula>
    </cfRule>
    <cfRule type="cellIs" dxfId="618" priority="7" operator="equal">
      <formula>"S1"</formula>
    </cfRule>
  </conditionalFormatting>
  <conditionalFormatting sqref="B15">
    <cfRule type="cellIs" dxfId="617" priority="38" operator="equal">
      <formula>"S2"</formula>
    </cfRule>
    <cfRule type="cellIs" dxfId="616" priority="39" operator="equal">
      <formula>"WW"</formula>
    </cfRule>
    <cfRule type="cellIs" dxfId="615" priority="40" operator="equal">
      <formula>"S1"</formula>
    </cfRule>
    <cfRule type="cellIs" dxfId="614" priority="41" operator="equal">
      <formula>"M5"</formula>
    </cfRule>
    <cfRule type="cellIs" dxfId="613" priority="42" operator="equal">
      <formula>"M4"</formula>
    </cfRule>
    <cfRule type="cellIs" dxfId="612" priority="43" operator="equal">
      <formula>"M3"</formula>
    </cfRule>
    <cfRule type="cellIs" dxfId="611" priority="44" operator="equal">
      <formula>"M2"</formula>
    </cfRule>
    <cfRule type="cellIs" dxfId="610" priority="45" operator="equal">
      <formula>"M1"</formula>
    </cfRule>
  </conditionalFormatting>
  <conditionalFormatting sqref="B15">
    <cfRule type="cellIs" dxfId="609" priority="31" operator="equal">
      <formula>"M5"</formula>
    </cfRule>
    <cfRule type="cellIs" dxfId="608" priority="32" operator="equal">
      <formula>"M4"</formula>
    </cfRule>
    <cfRule type="cellIs" dxfId="607" priority="33" operator="equal">
      <formula>"M3"</formula>
    </cfRule>
    <cfRule type="cellIs" dxfId="606" priority="34" operator="equal">
      <formula>"M2"</formula>
    </cfRule>
    <cfRule type="cellIs" dxfId="605" priority="35" operator="equal">
      <formula>"M1"</formula>
    </cfRule>
    <cfRule type="cellIs" dxfId="604" priority="36" operator="equal">
      <formula>"WW"</formula>
    </cfRule>
    <cfRule type="cellIs" dxfId="603" priority="37" operator="equal">
      <formula>"S1"</formula>
    </cfRule>
  </conditionalFormatting>
  <conditionalFormatting sqref="B14">
    <cfRule type="cellIs" dxfId="602" priority="23" operator="equal">
      <formula>"S2"</formula>
    </cfRule>
    <cfRule type="cellIs" dxfId="601" priority="24" operator="equal">
      <formula>"WW"</formula>
    </cfRule>
    <cfRule type="cellIs" dxfId="600" priority="25" operator="equal">
      <formula>"S1"</formula>
    </cfRule>
    <cfRule type="cellIs" dxfId="599" priority="26" operator="equal">
      <formula>"M5"</formula>
    </cfRule>
    <cfRule type="cellIs" dxfId="598" priority="27" operator="equal">
      <formula>"M4"</formula>
    </cfRule>
    <cfRule type="cellIs" dxfId="597" priority="28" operator="equal">
      <formula>"M3"</formula>
    </cfRule>
    <cfRule type="cellIs" dxfId="596" priority="29" operator="equal">
      <formula>"M2"</formula>
    </cfRule>
    <cfRule type="cellIs" dxfId="595" priority="30" operator="equal">
      <formula>"M1"</formula>
    </cfRule>
  </conditionalFormatting>
  <conditionalFormatting sqref="B14">
    <cfRule type="cellIs" dxfId="594" priority="16" operator="equal">
      <formula>"M5"</formula>
    </cfRule>
    <cfRule type="cellIs" dxfId="593" priority="17" operator="equal">
      <formula>"M4"</formula>
    </cfRule>
    <cfRule type="cellIs" dxfId="592" priority="18" operator="equal">
      <formula>"M3"</formula>
    </cfRule>
    <cfRule type="cellIs" dxfId="591" priority="19" operator="equal">
      <formula>"M2"</formula>
    </cfRule>
    <cfRule type="cellIs" dxfId="590" priority="20" operator="equal">
      <formula>"M1"</formula>
    </cfRule>
    <cfRule type="cellIs" dxfId="589" priority="21" operator="equal">
      <formula>"WW"</formula>
    </cfRule>
    <cfRule type="cellIs" dxfId="588" priority="22" operator="equal">
      <formula>"S1"</formula>
    </cfRule>
  </conditionalFormatting>
  <conditionalFormatting sqref="B13">
    <cfRule type="cellIs" dxfId="587" priority="8" operator="equal">
      <formula>"S2"</formula>
    </cfRule>
    <cfRule type="cellIs" dxfId="586" priority="9" operator="equal">
      <formula>"WW"</formula>
    </cfRule>
    <cfRule type="cellIs" dxfId="585" priority="10" operator="equal">
      <formula>"S1"</formula>
    </cfRule>
    <cfRule type="cellIs" dxfId="584" priority="11" operator="equal">
      <formula>"M5"</formula>
    </cfRule>
    <cfRule type="cellIs" dxfId="583" priority="12" operator="equal">
      <formula>"M4"</formula>
    </cfRule>
    <cfRule type="cellIs" dxfId="582" priority="13" operator="equal">
      <formula>"M3"</formula>
    </cfRule>
    <cfRule type="cellIs" dxfId="581" priority="14" operator="equal">
      <formula>"M2"</formula>
    </cfRule>
    <cfRule type="cellIs" dxfId="580" priority="15" operator="equal">
      <formula>"M1"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AL16386"/>
  <sheetViews>
    <sheetView zoomScale="114" zoomScaleNormal="80" workbookViewId="0">
      <selection activeCell="Y13" sqref="Y13"/>
    </sheetView>
  </sheetViews>
  <sheetFormatPr baseColWidth="10" defaultColWidth="8.83203125" defaultRowHeight="15"/>
  <cols>
    <col min="1" max="1" width="8.83203125" style="188"/>
    <col min="3" max="3" width="44" customWidth="1"/>
    <col min="4" max="4" width="10.1640625" bestFit="1" customWidth="1"/>
    <col min="5" max="7" width="5.5" bestFit="1" customWidth="1"/>
    <col min="8" max="8" width="7.83203125" customWidth="1"/>
    <col min="9" max="9" width="10.5" bestFit="1" customWidth="1"/>
    <col min="10" max="10" width="10.5" style="188" customWidth="1"/>
    <col min="12" max="12" width="7.5" style="1" bestFit="1" customWidth="1"/>
    <col min="13" max="13" width="6.1640625" style="1" customWidth="1"/>
    <col min="14" max="14" width="6.33203125" style="1" customWidth="1"/>
    <col min="15" max="15" width="5.83203125" style="1" customWidth="1"/>
    <col min="16" max="16" width="6.6640625" style="1" customWidth="1"/>
    <col min="17" max="17" width="6.1640625" style="1" customWidth="1"/>
    <col min="19" max="19" width="9.5" bestFit="1" customWidth="1"/>
    <col min="20" max="20" width="6" bestFit="1" customWidth="1"/>
    <col min="21" max="21" width="5" bestFit="1" customWidth="1"/>
    <col min="22" max="22" width="5.33203125" customWidth="1"/>
    <col min="23" max="24" width="4.33203125" bestFit="1" customWidth="1"/>
    <col min="26" max="26" width="10.83203125" style="1" bestFit="1" customWidth="1"/>
    <col min="27" max="31" width="18.6640625" style="1" bestFit="1" customWidth="1"/>
  </cols>
  <sheetData>
    <row r="1" spans="1:38" ht="16.5" customHeight="1" thickBot="1">
      <c r="B1" s="9" t="s">
        <v>12</v>
      </c>
      <c r="L1" s="1" t="s">
        <v>7</v>
      </c>
      <c r="M1" s="218" t="s">
        <v>158</v>
      </c>
      <c r="N1" s="218"/>
      <c r="O1" s="218"/>
      <c r="P1" s="218"/>
      <c r="Q1" s="218"/>
      <c r="S1" t="s">
        <v>14</v>
      </c>
      <c r="Z1" s="1" t="s">
        <v>16</v>
      </c>
    </row>
    <row r="2" spans="1:38" ht="16.5" customHeight="1">
      <c r="A2" s="188" t="str">
        <f>I2</f>
        <v>ID</v>
      </c>
      <c r="B2" s="10" t="s">
        <v>7</v>
      </c>
      <c r="C2" s="10" t="s">
        <v>13</v>
      </c>
      <c r="D2" s="10" t="s">
        <v>5</v>
      </c>
      <c r="E2" s="10" t="s">
        <v>6</v>
      </c>
      <c r="F2" s="10" t="s">
        <v>9</v>
      </c>
      <c r="G2" s="10" t="s">
        <v>10</v>
      </c>
      <c r="H2" s="10" t="s">
        <v>11</v>
      </c>
      <c r="I2" s="10" t="s">
        <v>14</v>
      </c>
      <c r="J2" s="216"/>
      <c r="L2" s="164"/>
      <c r="M2" s="267" t="s">
        <v>121</v>
      </c>
      <c r="N2" s="267" t="s">
        <v>21</v>
      </c>
      <c r="O2" s="267" t="s">
        <v>22</v>
      </c>
      <c r="P2" s="267" t="s">
        <v>23</v>
      </c>
      <c r="Q2" s="267" t="s">
        <v>24</v>
      </c>
      <c r="S2" s="3" t="s">
        <v>8</v>
      </c>
      <c r="T2" s="3" t="s">
        <v>0</v>
      </c>
      <c r="U2" s="3" t="s">
        <v>6</v>
      </c>
      <c r="V2" s="3" t="s">
        <v>9</v>
      </c>
      <c r="W2" s="3" t="s">
        <v>10</v>
      </c>
      <c r="X2" s="3" t="s">
        <v>11</v>
      </c>
      <c r="Z2" s="2" t="s">
        <v>8</v>
      </c>
      <c r="AA2" s="2" t="s">
        <v>0</v>
      </c>
      <c r="AB2" s="2" t="s">
        <v>4</v>
      </c>
      <c r="AC2" s="2" t="s">
        <v>1</v>
      </c>
      <c r="AD2" s="2" t="s">
        <v>2</v>
      </c>
      <c r="AE2" s="2" t="s">
        <v>3</v>
      </c>
      <c r="AG2" s="36"/>
    </row>
    <row r="3" spans="1:38" ht="18">
      <c r="A3" s="188">
        <f t="shared" ref="A3:A14" si="0">I3</f>
        <v>1</v>
      </c>
      <c r="B3" s="165" t="s">
        <v>125</v>
      </c>
      <c r="C3" s="273" t="s">
        <v>272</v>
      </c>
      <c r="D3" s="164">
        <f>COUNTIF(T$3:T$400,$I3)</f>
        <v>1</v>
      </c>
      <c r="E3" s="164">
        <f t="shared" ref="E3:H3" si="1">COUNTIF(U$3:U$400,$I3)</f>
        <v>1</v>
      </c>
      <c r="F3" s="164">
        <f t="shared" si="1"/>
        <v>1</v>
      </c>
      <c r="G3" s="164">
        <f t="shared" si="1"/>
        <v>1</v>
      </c>
      <c r="H3" s="164">
        <f t="shared" si="1"/>
        <v>1</v>
      </c>
      <c r="I3" s="165">
        <v>1</v>
      </c>
      <c r="J3" s="216">
        <f>各線ＲＴＰ!J3</f>
        <v>0.36346250566590704</v>
      </c>
      <c r="K3" s="1"/>
      <c r="L3" s="164">
        <v>0</v>
      </c>
      <c r="M3" s="268" t="str">
        <f t="shared" ref="M3:M66" si="2">IF(T3="","",VLOOKUP(T3,$A$3:$B$15,2,FALSE))</f>
        <v>M1</v>
      </c>
      <c r="N3" s="268" t="str">
        <f t="shared" ref="N3:N66" si="3">IF(U3="","",VLOOKUP(U3,$A$3:$B$15,2,FALSE))</f>
        <v>M1</v>
      </c>
      <c r="O3" s="268" t="str">
        <f t="shared" ref="O3:O66" si="4">IF(V3="","",VLOOKUP(V3,$A$3:$B$15,2,FALSE))</f>
        <v>M1</v>
      </c>
      <c r="P3" s="268" t="str">
        <f t="shared" ref="P3:P66" si="5">IF(W3="","",VLOOKUP(W3,$A$3:$B$15,2,FALSE))</f>
        <v>M1</v>
      </c>
      <c r="Q3" s="268" t="str">
        <f t="shared" ref="Q3:Q66" si="6">IF(X3="","",VLOOKUP(X3,$A$3:$B$15,2,FALSE))</f>
        <v>M1</v>
      </c>
      <c r="R3" s="266"/>
      <c r="S3" s="82"/>
      <c r="T3" s="323">
        <v>1</v>
      </c>
      <c r="U3" s="323">
        <v>1</v>
      </c>
      <c r="V3" s="323">
        <v>1</v>
      </c>
      <c r="W3" s="323">
        <v>1</v>
      </c>
      <c r="X3" s="323">
        <v>1</v>
      </c>
      <c r="Y3" s="1"/>
      <c r="Z3" s="2"/>
      <c r="AA3" s="205" t="str">
        <f t="shared" ref="AA3:AA34" si="7">IF(T3="","",VLOOKUP(T3,$A$3:$C$15,3,FALSE))</f>
        <v>大象</v>
      </c>
      <c r="AB3" s="205" t="str">
        <f t="shared" ref="AB3:AB34" si="8">IF(U3="","",VLOOKUP(U3,$A$3:$C$15,3,FALSE))</f>
        <v>大象</v>
      </c>
      <c r="AC3" s="205" t="str">
        <f t="shared" ref="AC3:AC34" si="9">IF(V3="","",VLOOKUP(V3,$A$3:$C$15,3,FALSE))</f>
        <v>大象</v>
      </c>
      <c r="AD3" s="205" t="str">
        <f t="shared" ref="AD3:AD34" si="10">IF(W3="","",VLOOKUP(W3,$A$3:$C$15,3,FALSE))</f>
        <v>大象</v>
      </c>
      <c r="AE3" s="205" t="str">
        <f t="shared" ref="AE3:AE34" si="11">IF(X3="","",VLOOKUP(X3,$A$3:$C$15,3,FALSE))</f>
        <v>大象</v>
      </c>
      <c r="AG3" s="188">
        <v>2</v>
      </c>
      <c r="AH3" s="188">
        <v>3</v>
      </c>
      <c r="AI3" s="188">
        <v>10</v>
      </c>
      <c r="AJ3" s="188">
        <v>8</v>
      </c>
      <c r="AK3" s="188">
        <v>1</v>
      </c>
    </row>
    <row r="4" spans="1:38" ht="18">
      <c r="A4" s="188">
        <f t="shared" si="0"/>
        <v>2</v>
      </c>
      <c r="B4" s="165" t="s">
        <v>126</v>
      </c>
      <c r="C4" s="273" t="s">
        <v>273</v>
      </c>
      <c r="D4" s="164">
        <f t="shared" ref="D4:D14" si="12">COUNTIF(T$3:T$400,$I4)</f>
        <v>1</v>
      </c>
      <c r="E4" s="164">
        <f t="shared" ref="E4:E14" si="13">COUNTIF(U$3:U$400,$I4)</f>
        <v>1</v>
      </c>
      <c r="F4" s="164">
        <f t="shared" ref="F4:F14" si="14">COUNTIF(V$3:V$400,$I4)</f>
        <v>1</v>
      </c>
      <c r="G4" s="164">
        <f t="shared" ref="G4:G14" si="15">COUNTIF(W$3:W$400,$I4)</f>
        <v>1</v>
      </c>
      <c r="H4" s="164">
        <f t="shared" ref="H4:H14" si="16">COUNTIF(X$3:X$400,$I4)</f>
        <v>1</v>
      </c>
      <c r="I4" s="165">
        <v>2</v>
      </c>
      <c r="J4" s="216">
        <f>各線ＲＴＰ!AG68</f>
        <v>1.6261929450919275E-2</v>
      </c>
      <c r="L4" s="164">
        <v>1</v>
      </c>
      <c r="M4" s="268" t="str">
        <f t="shared" si="2"/>
        <v>M2</v>
      </c>
      <c r="N4" s="268" t="str">
        <f t="shared" si="3"/>
        <v>M2</v>
      </c>
      <c r="O4" s="268" t="str">
        <f t="shared" si="4"/>
        <v>M2</v>
      </c>
      <c r="P4" s="268" t="str">
        <f t="shared" si="5"/>
        <v>M2</v>
      </c>
      <c r="Q4" s="268" t="str">
        <f t="shared" si="6"/>
        <v>M2</v>
      </c>
      <c r="R4" s="266"/>
      <c r="S4" s="82"/>
      <c r="T4" s="188">
        <v>2</v>
      </c>
      <c r="U4" s="188">
        <v>2</v>
      </c>
      <c r="V4" s="188">
        <v>2</v>
      </c>
      <c r="W4" s="188">
        <v>2</v>
      </c>
      <c r="X4" s="188">
        <v>2</v>
      </c>
      <c r="Y4" s="1"/>
      <c r="Z4" s="2"/>
      <c r="AA4" s="205" t="str">
        <f t="shared" si="7"/>
        <v>獅子</v>
      </c>
      <c r="AB4" s="205" t="str">
        <f t="shared" si="8"/>
        <v>獅子</v>
      </c>
      <c r="AC4" s="205" t="str">
        <f t="shared" si="9"/>
        <v>獅子</v>
      </c>
      <c r="AD4" s="205" t="str">
        <f t="shared" si="10"/>
        <v>獅子</v>
      </c>
      <c r="AE4" s="205" t="str">
        <f t="shared" si="11"/>
        <v>獅子</v>
      </c>
      <c r="AG4" s="188">
        <v>9</v>
      </c>
      <c r="AH4" s="188">
        <v>7</v>
      </c>
      <c r="AI4" s="188">
        <v>2</v>
      </c>
      <c r="AJ4" s="188">
        <v>3</v>
      </c>
      <c r="AK4" s="188">
        <v>6</v>
      </c>
    </row>
    <row r="5" spans="1:38" ht="18">
      <c r="A5" s="188">
        <f t="shared" si="0"/>
        <v>3</v>
      </c>
      <c r="B5" s="165" t="s">
        <v>127</v>
      </c>
      <c r="C5" s="273" t="s">
        <v>274</v>
      </c>
      <c r="D5" s="164">
        <f t="shared" si="12"/>
        <v>1</v>
      </c>
      <c r="E5" s="164">
        <f t="shared" si="13"/>
        <v>1</v>
      </c>
      <c r="F5" s="164">
        <f t="shared" si="14"/>
        <v>1</v>
      </c>
      <c r="G5" s="164">
        <f t="shared" si="15"/>
        <v>1</v>
      </c>
      <c r="H5" s="164">
        <f t="shared" si="16"/>
        <v>1</v>
      </c>
      <c r="I5" s="165">
        <v>3</v>
      </c>
      <c r="J5" s="216"/>
      <c r="L5" s="164">
        <v>2</v>
      </c>
      <c r="M5" s="268" t="str">
        <f t="shared" si="2"/>
        <v>M3</v>
      </c>
      <c r="N5" s="268" t="str">
        <f t="shared" si="3"/>
        <v>M3</v>
      </c>
      <c r="O5" s="268" t="str">
        <f t="shared" si="4"/>
        <v>M3</v>
      </c>
      <c r="P5" s="268" t="str">
        <f t="shared" si="5"/>
        <v>M3</v>
      </c>
      <c r="Q5" s="268" t="str">
        <f t="shared" si="6"/>
        <v>M3</v>
      </c>
      <c r="R5" s="266"/>
      <c r="S5" s="82"/>
      <c r="T5" s="188">
        <v>3</v>
      </c>
      <c r="U5" s="188">
        <v>3</v>
      </c>
      <c r="V5" s="188">
        <v>3</v>
      </c>
      <c r="W5" s="188">
        <v>3</v>
      </c>
      <c r="X5" s="188">
        <v>3</v>
      </c>
      <c r="Y5" s="1"/>
      <c r="Z5" s="164"/>
      <c r="AA5" s="205" t="str">
        <f t="shared" si="7"/>
        <v>水牛</v>
      </c>
      <c r="AB5" s="205" t="str">
        <f t="shared" si="8"/>
        <v>水牛</v>
      </c>
      <c r="AC5" s="205" t="str">
        <f t="shared" si="9"/>
        <v>水牛</v>
      </c>
      <c r="AD5" s="205" t="str">
        <f t="shared" si="10"/>
        <v>水牛</v>
      </c>
      <c r="AE5" s="205" t="str">
        <f t="shared" si="11"/>
        <v>水牛</v>
      </c>
      <c r="AG5" s="188">
        <v>8</v>
      </c>
      <c r="AH5" s="188">
        <v>9</v>
      </c>
      <c r="AI5" s="188">
        <v>6</v>
      </c>
      <c r="AJ5" s="188">
        <v>9</v>
      </c>
      <c r="AK5" s="188">
        <v>12</v>
      </c>
    </row>
    <row r="6" spans="1:38" ht="16.5" customHeight="1">
      <c r="A6" s="188">
        <f t="shared" si="0"/>
        <v>4</v>
      </c>
      <c r="B6" s="165" t="s">
        <v>269</v>
      </c>
      <c r="C6" s="273" t="s">
        <v>275</v>
      </c>
      <c r="D6" s="164">
        <f t="shared" si="12"/>
        <v>1</v>
      </c>
      <c r="E6" s="164">
        <f t="shared" si="13"/>
        <v>1</v>
      </c>
      <c r="F6" s="164">
        <f t="shared" si="14"/>
        <v>1</v>
      </c>
      <c r="G6" s="164">
        <f t="shared" si="15"/>
        <v>1</v>
      </c>
      <c r="H6" s="164">
        <f t="shared" si="16"/>
        <v>1</v>
      </c>
      <c r="I6" s="165">
        <v>4</v>
      </c>
      <c r="J6" s="216">
        <f>各線ＲＴＰ!AG69</f>
        <v>0.67515091594204135</v>
      </c>
      <c r="L6" s="164">
        <v>3</v>
      </c>
      <c r="M6" s="268" t="str">
        <f t="shared" si="2"/>
        <v>M4</v>
      </c>
      <c r="N6" s="268" t="str">
        <f t="shared" si="3"/>
        <v>M4</v>
      </c>
      <c r="O6" s="268" t="str">
        <f t="shared" si="4"/>
        <v>M4</v>
      </c>
      <c r="P6" s="268" t="str">
        <f t="shared" si="5"/>
        <v>M4</v>
      </c>
      <c r="Q6" s="268" t="str">
        <f t="shared" si="6"/>
        <v>M4</v>
      </c>
      <c r="R6" s="266"/>
      <c r="S6" s="82"/>
      <c r="T6" s="35">
        <v>4</v>
      </c>
      <c r="U6" s="35">
        <v>4</v>
      </c>
      <c r="V6" s="35">
        <v>4</v>
      </c>
      <c r="W6" s="35">
        <v>4</v>
      </c>
      <c r="X6" s="35">
        <v>4</v>
      </c>
      <c r="Y6" s="1"/>
      <c r="Z6" s="164"/>
      <c r="AA6" s="205" t="str">
        <f t="shared" si="7"/>
        <v>犀牛</v>
      </c>
      <c r="AB6" s="205" t="str">
        <f t="shared" si="8"/>
        <v>犀牛</v>
      </c>
      <c r="AC6" s="205" t="str">
        <f t="shared" si="9"/>
        <v>犀牛</v>
      </c>
      <c r="AD6" s="205" t="str">
        <f t="shared" si="10"/>
        <v>犀牛</v>
      </c>
      <c r="AE6" s="205" t="str">
        <f t="shared" si="11"/>
        <v>犀牛</v>
      </c>
      <c r="AG6" s="188">
        <v>4</v>
      </c>
      <c r="AH6" s="188">
        <v>4</v>
      </c>
      <c r="AI6" s="188">
        <v>3</v>
      </c>
      <c r="AJ6" s="188">
        <v>8</v>
      </c>
      <c r="AK6" s="188">
        <v>1</v>
      </c>
    </row>
    <row r="7" spans="1:38" ht="18">
      <c r="A7" s="188">
        <f t="shared" si="0"/>
        <v>5</v>
      </c>
      <c r="B7" s="165" t="s">
        <v>123</v>
      </c>
      <c r="C7" s="273" t="s">
        <v>276</v>
      </c>
      <c r="D7" s="164">
        <f t="shared" si="12"/>
        <v>1</v>
      </c>
      <c r="E7" s="164">
        <f t="shared" si="13"/>
        <v>1</v>
      </c>
      <c r="F7" s="164">
        <f t="shared" si="14"/>
        <v>1</v>
      </c>
      <c r="G7" s="164">
        <f t="shared" si="15"/>
        <v>1</v>
      </c>
      <c r="H7" s="164">
        <f t="shared" si="16"/>
        <v>1</v>
      </c>
      <c r="I7" s="165">
        <v>5</v>
      </c>
      <c r="J7" s="216"/>
      <c r="L7" s="164">
        <v>4</v>
      </c>
      <c r="M7" s="268" t="str">
        <f t="shared" si="2"/>
        <v>M5</v>
      </c>
      <c r="N7" s="268" t="str">
        <f t="shared" si="3"/>
        <v>M5</v>
      </c>
      <c r="O7" s="268" t="str">
        <f t="shared" si="4"/>
        <v>M5</v>
      </c>
      <c r="P7" s="268" t="str">
        <f t="shared" si="5"/>
        <v>M5</v>
      </c>
      <c r="Q7" s="268" t="str">
        <f t="shared" si="6"/>
        <v>M5</v>
      </c>
      <c r="R7" s="266"/>
      <c r="S7" s="82"/>
      <c r="T7" s="35">
        <v>5</v>
      </c>
      <c r="U7" s="35">
        <v>5</v>
      </c>
      <c r="V7" s="35">
        <v>5</v>
      </c>
      <c r="W7" s="35">
        <v>5</v>
      </c>
      <c r="X7" s="35">
        <v>5</v>
      </c>
      <c r="Y7" s="1"/>
      <c r="Z7" s="164"/>
      <c r="AA7" s="205" t="str">
        <f t="shared" si="7"/>
        <v>斑馬</v>
      </c>
      <c r="AB7" s="205" t="str">
        <f t="shared" si="8"/>
        <v>斑馬</v>
      </c>
      <c r="AC7" s="205" t="str">
        <f t="shared" si="9"/>
        <v>斑馬</v>
      </c>
      <c r="AD7" s="205" t="str">
        <f t="shared" si="10"/>
        <v>斑馬</v>
      </c>
      <c r="AE7" s="205" t="str">
        <f t="shared" si="11"/>
        <v>斑馬</v>
      </c>
      <c r="AG7" s="188">
        <v>9</v>
      </c>
      <c r="AH7" s="188">
        <v>7</v>
      </c>
      <c r="AI7" s="188">
        <v>7</v>
      </c>
      <c r="AJ7" s="188">
        <v>1</v>
      </c>
      <c r="AK7" s="188">
        <v>10</v>
      </c>
    </row>
    <row r="8" spans="1:38" ht="18">
      <c r="A8" s="188">
        <f t="shared" si="0"/>
        <v>6</v>
      </c>
      <c r="B8" s="234" t="s">
        <v>67</v>
      </c>
      <c r="C8" s="274" t="s">
        <v>236</v>
      </c>
      <c r="D8" s="164">
        <f t="shared" si="12"/>
        <v>1</v>
      </c>
      <c r="E8" s="164">
        <f t="shared" si="13"/>
        <v>1</v>
      </c>
      <c r="F8" s="164">
        <f t="shared" si="14"/>
        <v>1</v>
      </c>
      <c r="G8" s="164">
        <f t="shared" si="15"/>
        <v>1</v>
      </c>
      <c r="H8" s="164">
        <f t="shared" si="16"/>
        <v>1</v>
      </c>
      <c r="I8" s="165">
        <v>6</v>
      </c>
      <c r="J8" s="216"/>
      <c r="L8" s="164">
        <v>5</v>
      </c>
      <c r="M8" s="268" t="str">
        <f t="shared" si="2"/>
        <v>A</v>
      </c>
      <c r="N8" s="268" t="str">
        <f t="shared" si="3"/>
        <v>A</v>
      </c>
      <c r="O8" s="268" t="str">
        <f t="shared" si="4"/>
        <v>A</v>
      </c>
      <c r="P8" s="268" t="str">
        <f t="shared" si="5"/>
        <v>A</v>
      </c>
      <c r="Q8" s="268" t="str">
        <f t="shared" si="6"/>
        <v>A</v>
      </c>
      <c r="R8" s="266"/>
      <c r="S8" s="82"/>
      <c r="T8" s="35">
        <v>6</v>
      </c>
      <c r="U8" s="35">
        <v>6</v>
      </c>
      <c r="V8" s="35">
        <v>6</v>
      </c>
      <c r="W8" s="35">
        <v>6</v>
      </c>
      <c r="X8" s="35">
        <v>6</v>
      </c>
      <c r="Y8" s="1"/>
      <c r="Z8" s="164"/>
      <c r="AA8" s="205" t="str">
        <f t="shared" si="7"/>
        <v>Ａ</v>
      </c>
      <c r="AB8" s="205" t="str">
        <f t="shared" si="8"/>
        <v>Ａ</v>
      </c>
      <c r="AC8" s="205" t="str">
        <f t="shared" si="9"/>
        <v>Ａ</v>
      </c>
      <c r="AD8" s="205" t="str">
        <f t="shared" si="10"/>
        <v>Ａ</v>
      </c>
      <c r="AE8" s="205" t="str">
        <f t="shared" si="11"/>
        <v>Ａ</v>
      </c>
      <c r="AG8" s="188">
        <v>3</v>
      </c>
      <c r="AH8" s="188">
        <v>10</v>
      </c>
      <c r="AI8" s="188">
        <v>4</v>
      </c>
      <c r="AJ8" s="188">
        <v>2</v>
      </c>
      <c r="AK8" s="188">
        <v>2</v>
      </c>
    </row>
    <row r="9" spans="1:38" ht="18">
      <c r="A9" s="188">
        <f t="shared" si="0"/>
        <v>7</v>
      </c>
      <c r="B9" s="234" t="s">
        <v>162</v>
      </c>
      <c r="C9" s="274" t="s">
        <v>237</v>
      </c>
      <c r="D9" s="164">
        <f t="shared" si="12"/>
        <v>1</v>
      </c>
      <c r="E9" s="164">
        <f t="shared" si="13"/>
        <v>1</v>
      </c>
      <c r="F9" s="164">
        <f t="shared" si="14"/>
        <v>1</v>
      </c>
      <c r="G9" s="164">
        <f t="shared" si="15"/>
        <v>1</v>
      </c>
      <c r="H9" s="164">
        <f t="shared" si="16"/>
        <v>1</v>
      </c>
      <c r="I9" s="165">
        <v>7</v>
      </c>
      <c r="J9" s="216">
        <f>J3+J6</f>
        <v>1.0386134216079483</v>
      </c>
      <c r="L9" s="164">
        <v>6</v>
      </c>
      <c r="M9" s="268" t="str">
        <f t="shared" si="2"/>
        <v>K</v>
      </c>
      <c r="N9" s="268" t="str">
        <f t="shared" si="3"/>
        <v>K</v>
      </c>
      <c r="O9" s="268" t="str">
        <f t="shared" si="4"/>
        <v>K</v>
      </c>
      <c r="P9" s="268" t="str">
        <f t="shared" si="5"/>
        <v>K</v>
      </c>
      <c r="Q9" s="268" t="str">
        <f t="shared" si="6"/>
        <v>K</v>
      </c>
      <c r="R9" s="266"/>
      <c r="S9" s="82"/>
      <c r="T9" s="35">
        <v>7</v>
      </c>
      <c r="U9" s="35">
        <v>7</v>
      </c>
      <c r="V9" s="35">
        <v>7</v>
      </c>
      <c r="W9" s="35">
        <v>7</v>
      </c>
      <c r="X9" s="35">
        <v>7</v>
      </c>
      <c r="Y9" s="1"/>
      <c r="Z9" s="164"/>
      <c r="AA9" s="205" t="str">
        <f t="shared" si="7"/>
        <v>Ｋ</v>
      </c>
      <c r="AB9" s="205" t="str">
        <f t="shared" si="8"/>
        <v>Ｋ</v>
      </c>
      <c r="AC9" s="205" t="str">
        <f t="shared" si="9"/>
        <v>Ｋ</v>
      </c>
      <c r="AD9" s="205" t="str">
        <f t="shared" si="10"/>
        <v>Ｋ</v>
      </c>
      <c r="AE9" s="205" t="str">
        <f t="shared" si="11"/>
        <v>Ｋ</v>
      </c>
      <c r="AG9" s="188">
        <v>8</v>
      </c>
      <c r="AH9" s="188">
        <v>2</v>
      </c>
      <c r="AI9" s="188">
        <v>3</v>
      </c>
      <c r="AJ9" s="188">
        <v>12</v>
      </c>
      <c r="AK9" s="188">
        <v>7</v>
      </c>
    </row>
    <row r="10" spans="1:38" ht="18">
      <c r="A10" s="188">
        <f t="shared" si="0"/>
        <v>8</v>
      </c>
      <c r="B10" s="234" t="s">
        <v>163</v>
      </c>
      <c r="C10" s="274" t="s">
        <v>238</v>
      </c>
      <c r="D10" s="164">
        <f t="shared" si="12"/>
        <v>1</v>
      </c>
      <c r="E10" s="164">
        <f t="shared" si="13"/>
        <v>1</v>
      </c>
      <c r="F10" s="164">
        <f t="shared" si="14"/>
        <v>1</v>
      </c>
      <c r="G10" s="164">
        <f t="shared" si="15"/>
        <v>1</v>
      </c>
      <c r="H10" s="164">
        <f t="shared" si="16"/>
        <v>1</v>
      </c>
      <c r="I10" s="165">
        <v>8</v>
      </c>
      <c r="J10" s="216"/>
      <c r="L10" s="164">
        <v>7</v>
      </c>
      <c r="M10" s="268" t="str">
        <f t="shared" si="2"/>
        <v>Q</v>
      </c>
      <c r="N10" s="268" t="str">
        <f t="shared" si="3"/>
        <v>Q</v>
      </c>
      <c r="O10" s="268" t="str">
        <f t="shared" si="4"/>
        <v>Q</v>
      </c>
      <c r="P10" s="268" t="str">
        <f t="shared" si="5"/>
        <v>Q</v>
      </c>
      <c r="Q10" s="268" t="str">
        <f t="shared" si="6"/>
        <v>Q</v>
      </c>
      <c r="R10" s="266"/>
      <c r="S10" s="82"/>
      <c r="T10" s="35">
        <v>8</v>
      </c>
      <c r="U10" s="35">
        <v>8</v>
      </c>
      <c r="V10" s="35">
        <v>8</v>
      </c>
      <c r="W10" s="35">
        <v>8</v>
      </c>
      <c r="X10" s="35">
        <v>8</v>
      </c>
      <c r="Y10" s="1"/>
      <c r="Z10" s="164"/>
      <c r="AA10" s="205" t="str">
        <f t="shared" si="7"/>
        <v>Ｑ</v>
      </c>
      <c r="AB10" s="205" t="str">
        <f t="shared" si="8"/>
        <v>Ｑ</v>
      </c>
      <c r="AC10" s="205" t="str">
        <f t="shared" si="9"/>
        <v>Ｑ</v>
      </c>
      <c r="AD10" s="205" t="str">
        <f t="shared" si="10"/>
        <v>Ｑ</v>
      </c>
      <c r="AE10" s="205" t="str">
        <f t="shared" si="11"/>
        <v>Ｑ</v>
      </c>
      <c r="AG10" s="188">
        <v>5</v>
      </c>
      <c r="AH10" s="188">
        <v>7</v>
      </c>
      <c r="AI10" s="188">
        <v>10</v>
      </c>
      <c r="AJ10" s="188">
        <v>7</v>
      </c>
      <c r="AK10" s="188">
        <v>12</v>
      </c>
      <c r="AL10" s="106"/>
    </row>
    <row r="11" spans="1:38" ht="18">
      <c r="A11" s="188">
        <f t="shared" si="0"/>
        <v>9</v>
      </c>
      <c r="B11" s="234" t="s">
        <v>164</v>
      </c>
      <c r="C11" s="274" t="s">
        <v>239</v>
      </c>
      <c r="D11" s="164">
        <f t="shared" si="12"/>
        <v>1</v>
      </c>
      <c r="E11" s="164">
        <f t="shared" si="13"/>
        <v>1</v>
      </c>
      <c r="F11" s="164">
        <f t="shared" si="14"/>
        <v>1</v>
      </c>
      <c r="G11" s="164">
        <f t="shared" si="15"/>
        <v>1</v>
      </c>
      <c r="H11" s="164">
        <f t="shared" si="16"/>
        <v>1</v>
      </c>
      <c r="I11" s="165">
        <v>9</v>
      </c>
      <c r="J11" s="216"/>
      <c r="L11" s="164">
        <v>8</v>
      </c>
      <c r="M11" s="268" t="str">
        <f t="shared" si="2"/>
        <v>J</v>
      </c>
      <c r="N11" s="268" t="str">
        <f t="shared" si="3"/>
        <v>J</v>
      </c>
      <c r="O11" s="268" t="str">
        <f t="shared" si="4"/>
        <v>J</v>
      </c>
      <c r="P11" s="268" t="str">
        <f t="shared" si="5"/>
        <v>J</v>
      </c>
      <c r="Q11" s="268" t="str">
        <f t="shared" si="6"/>
        <v>J</v>
      </c>
      <c r="R11" s="266"/>
      <c r="S11" s="82"/>
      <c r="T11" s="35">
        <v>9</v>
      </c>
      <c r="U11" s="35">
        <v>9</v>
      </c>
      <c r="V11" s="35">
        <v>9</v>
      </c>
      <c r="W11" s="35">
        <v>9</v>
      </c>
      <c r="X11" s="35">
        <v>9</v>
      </c>
      <c r="Y11" s="1"/>
      <c r="Z11" s="164"/>
      <c r="AA11" s="205" t="str">
        <f t="shared" si="7"/>
        <v>Ｊ</v>
      </c>
      <c r="AB11" s="205" t="str">
        <f t="shared" si="8"/>
        <v>Ｊ</v>
      </c>
      <c r="AC11" s="205" t="str">
        <f t="shared" si="9"/>
        <v>Ｊ</v>
      </c>
      <c r="AD11" s="205" t="str">
        <f t="shared" si="10"/>
        <v>Ｊ</v>
      </c>
      <c r="AE11" s="205" t="str">
        <f t="shared" si="11"/>
        <v>Ｊ</v>
      </c>
      <c r="AG11" s="188">
        <v>9</v>
      </c>
      <c r="AH11" s="188">
        <v>3</v>
      </c>
      <c r="AI11" s="188">
        <v>2</v>
      </c>
      <c r="AJ11" s="188">
        <v>4</v>
      </c>
      <c r="AK11" s="188">
        <v>2</v>
      </c>
      <c r="AL11" s="106"/>
    </row>
    <row r="12" spans="1:38" ht="18">
      <c r="A12" s="188">
        <f t="shared" si="0"/>
        <v>10</v>
      </c>
      <c r="B12" s="234" t="s">
        <v>160</v>
      </c>
      <c r="C12" s="274">
        <v>10</v>
      </c>
      <c r="D12" s="164">
        <f t="shared" si="12"/>
        <v>1</v>
      </c>
      <c r="E12" s="164">
        <f t="shared" si="13"/>
        <v>1</v>
      </c>
      <c r="F12" s="164">
        <f t="shared" si="14"/>
        <v>1</v>
      </c>
      <c r="G12" s="164">
        <f t="shared" si="15"/>
        <v>1</v>
      </c>
      <c r="H12" s="164">
        <f t="shared" si="16"/>
        <v>1</v>
      </c>
      <c r="I12" s="165">
        <v>10</v>
      </c>
      <c r="J12" s="216"/>
      <c r="L12" s="164">
        <v>9</v>
      </c>
      <c r="M12" s="268" t="str">
        <f t="shared" si="2"/>
        <v>TE</v>
      </c>
      <c r="N12" s="268" t="str">
        <f t="shared" si="3"/>
        <v>TE</v>
      </c>
      <c r="O12" s="268" t="str">
        <f t="shared" si="4"/>
        <v>TE</v>
      </c>
      <c r="P12" s="268" t="str">
        <f t="shared" si="5"/>
        <v>TE</v>
      </c>
      <c r="Q12" s="268" t="str">
        <f t="shared" si="6"/>
        <v>TE</v>
      </c>
      <c r="R12" s="266"/>
      <c r="S12" s="82"/>
      <c r="T12" s="35">
        <v>10</v>
      </c>
      <c r="U12" s="35">
        <v>10</v>
      </c>
      <c r="V12" s="35">
        <v>10</v>
      </c>
      <c r="W12" s="35">
        <v>10</v>
      </c>
      <c r="X12" s="35">
        <v>10</v>
      </c>
      <c r="Y12" s="1"/>
      <c r="Z12" s="164"/>
      <c r="AA12" s="205">
        <f t="shared" si="7"/>
        <v>10</v>
      </c>
      <c r="AB12" s="205">
        <f t="shared" si="8"/>
        <v>10</v>
      </c>
      <c r="AC12" s="205">
        <f t="shared" si="9"/>
        <v>10</v>
      </c>
      <c r="AD12" s="205">
        <f t="shared" si="10"/>
        <v>10</v>
      </c>
      <c r="AE12" s="205">
        <f t="shared" si="11"/>
        <v>10</v>
      </c>
      <c r="AG12" s="188">
        <v>8</v>
      </c>
      <c r="AH12" s="188">
        <v>10</v>
      </c>
      <c r="AI12" s="188">
        <v>12</v>
      </c>
      <c r="AJ12" s="188">
        <v>6</v>
      </c>
      <c r="AK12" s="188">
        <v>9</v>
      </c>
      <c r="AL12" s="106"/>
    </row>
    <row r="13" spans="1:38" ht="18">
      <c r="A13" s="188">
        <f t="shared" si="0"/>
        <v>11</v>
      </c>
      <c r="B13" s="164" t="s">
        <v>227</v>
      </c>
      <c r="C13" s="275" t="s">
        <v>270</v>
      </c>
      <c r="D13" s="164">
        <f t="shared" si="12"/>
        <v>0</v>
      </c>
      <c r="E13" s="164">
        <f t="shared" si="13"/>
        <v>0</v>
      </c>
      <c r="F13" s="164">
        <f t="shared" si="14"/>
        <v>0</v>
      </c>
      <c r="G13" s="164">
        <f t="shared" si="15"/>
        <v>0</v>
      </c>
      <c r="H13" s="164">
        <f t="shared" si="16"/>
        <v>0</v>
      </c>
      <c r="I13" s="165">
        <v>11</v>
      </c>
      <c r="J13" s="216"/>
      <c r="L13" s="164">
        <v>10</v>
      </c>
      <c r="M13" s="268" t="str">
        <f t="shared" si="2"/>
        <v>S1</v>
      </c>
      <c r="N13" s="268" t="str">
        <f t="shared" si="3"/>
        <v>S1</v>
      </c>
      <c r="O13" s="268" t="str">
        <f t="shared" si="4"/>
        <v>S1</v>
      </c>
      <c r="P13" s="268" t="str">
        <f t="shared" si="5"/>
        <v>S1</v>
      </c>
      <c r="Q13" s="268" t="str">
        <f t="shared" si="6"/>
        <v>S1</v>
      </c>
      <c r="R13" s="266"/>
      <c r="S13" s="82"/>
      <c r="T13" s="35">
        <v>12</v>
      </c>
      <c r="U13" s="35">
        <v>12</v>
      </c>
      <c r="V13" s="35">
        <v>12</v>
      </c>
      <c r="W13" s="35">
        <v>12</v>
      </c>
      <c r="X13" s="35">
        <v>12</v>
      </c>
      <c r="Y13" s="1"/>
      <c r="Z13" s="164"/>
      <c r="AA13" s="205" t="str">
        <f t="shared" si="7"/>
        <v>Wild</v>
      </c>
      <c r="AB13" s="205" t="str">
        <f t="shared" si="8"/>
        <v>Wild</v>
      </c>
      <c r="AC13" s="205" t="str">
        <f t="shared" si="9"/>
        <v>Wild</v>
      </c>
      <c r="AD13" s="205" t="str">
        <f t="shared" si="10"/>
        <v>Wild</v>
      </c>
      <c r="AE13" s="205" t="str">
        <f t="shared" si="11"/>
        <v>Wild</v>
      </c>
      <c r="AG13" s="188">
        <v>5</v>
      </c>
      <c r="AH13" s="188">
        <v>7</v>
      </c>
      <c r="AI13" s="188">
        <v>8</v>
      </c>
      <c r="AJ13" s="188">
        <v>7</v>
      </c>
      <c r="AK13" s="188">
        <v>3</v>
      </c>
      <c r="AL13" s="106"/>
    </row>
    <row r="14" spans="1:38" ht="18">
      <c r="A14" s="188">
        <f t="shared" si="0"/>
        <v>12</v>
      </c>
      <c r="B14" s="164" t="s">
        <v>289</v>
      </c>
      <c r="C14" s="275" t="s">
        <v>268</v>
      </c>
      <c r="D14" s="164">
        <f t="shared" si="12"/>
        <v>1</v>
      </c>
      <c r="E14" s="164">
        <f t="shared" si="13"/>
        <v>1</v>
      </c>
      <c r="F14" s="164">
        <f t="shared" si="14"/>
        <v>1</v>
      </c>
      <c r="G14" s="164">
        <f t="shared" si="15"/>
        <v>1</v>
      </c>
      <c r="H14" s="164">
        <f t="shared" si="16"/>
        <v>1</v>
      </c>
      <c r="I14" s="165">
        <v>12</v>
      </c>
      <c r="J14" s="216"/>
      <c r="L14" s="164">
        <v>11</v>
      </c>
      <c r="M14" s="268" t="str">
        <f t="shared" si="2"/>
        <v/>
      </c>
      <c r="N14" s="268" t="str">
        <f t="shared" si="3"/>
        <v/>
      </c>
      <c r="O14" s="268" t="str">
        <f t="shared" si="4"/>
        <v/>
      </c>
      <c r="P14" s="268" t="str">
        <f t="shared" si="5"/>
        <v/>
      </c>
      <c r="Q14" s="268" t="str">
        <f t="shared" si="6"/>
        <v/>
      </c>
      <c r="R14" s="266"/>
      <c r="S14" s="82"/>
      <c r="T14" s="188"/>
      <c r="U14" s="188"/>
      <c r="V14" s="188"/>
      <c r="W14" s="188"/>
      <c r="X14" s="188"/>
      <c r="Y14" s="1"/>
      <c r="Z14" s="164"/>
      <c r="AA14" s="205" t="str">
        <f t="shared" si="7"/>
        <v/>
      </c>
      <c r="AB14" s="205" t="str">
        <f t="shared" si="8"/>
        <v/>
      </c>
      <c r="AC14" s="205" t="str">
        <f t="shared" si="9"/>
        <v/>
      </c>
      <c r="AD14" s="205" t="str">
        <f t="shared" si="10"/>
        <v/>
      </c>
      <c r="AE14" s="205" t="str">
        <f t="shared" si="11"/>
        <v/>
      </c>
      <c r="AG14" s="188">
        <v>7</v>
      </c>
      <c r="AH14" s="188">
        <v>5</v>
      </c>
      <c r="AI14" s="188">
        <v>7</v>
      </c>
      <c r="AJ14" s="188">
        <v>3</v>
      </c>
      <c r="AK14" s="188">
        <v>8</v>
      </c>
      <c r="AL14" s="106"/>
    </row>
    <row r="15" spans="1:38" ht="18">
      <c r="B15" s="164"/>
      <c r="C15" s="275"/>
      <c r="D15" s="164"/>
      <c r="E15" s="164"/>
      <c r="F15" s="164"/>
      <c r="G15" s="164"/>
      <c r="H15" s="164"/>
      <c r="I15" s="285"/>
      <c r="J15" s="5"/>
      <c r="K15" s="1"/>
      <c r="L15" s="164">
        <v>12</v>
      </c>
      <c r="M15" s="268" t="str">
        <f t="shared" si="2"/>
        <v/>
      </c>
      <c r="N15" s="268" t="str">
        <f t="shared" si="3"/>
        <v/>
      </c>
      <c r="O15" s="268" t="str">
        <f t="shared" si="4"/>
        <v/>
      </c>
      <c r="P15" s="268" t="str">
        <f t="shared" si="5"/>
        <v/>
      </c>
      <c r="Q15" s="268" t="str">
        <f t="shared" si="6"/>
        <v/>
      </c>
      <c r="R15" s="266"/>
      <c r="S15" s="82"/>
      <c r="T15" s="188"/>
      <c r="U15" s="188"/>
      <c r="V15" s="188"/>
      <c r="W15" s="188"/>
      <c r="X15" s="188"/>
      <c r="Y15" s="1"/>
      <c r="Z15" s="164"/>
      <c r="AA15" s="205" t="str">
        <f t="shared" si="7"/>
        <v/>
      </c>
      <c r="AB15" s="205" t="str">
        <f t="shared" si="8"/>
        <v/>
      </c>
      <c r="AC15" s="205" t="str">
        <f t="shared" si="9"/>
        <v/>
      </c>
      <c r="AD15" s="205" t="str">
        <f t="shared" si="10"/>
        <v/>
      </c>
      <c r="AE15" s="205" t="str">
        <f t="shared" si="11"/>
        <v/>
      </c>
      <c r="AG15" s="188">
        <v>9</v>
      </c>
      <c r="AH15" s="188">
        <v>9</v>
      </c>
      <c r="AI15" s="188">
        <v>1</v>
      </c>
      <c r="AJ15" s="188">
        <v>12</v>
      </c>
      <c r="AK15" s="188">
        <v>12</v>
      </c>
      <c r="AL15" s="106"/>
    </row>
    <row r="16" spans="1:38" ht="18">
      <c r="B16" s="234" t="s">
        <v>15</v>
      </c>
      <c r="C16" s="3"/>
      <c r="D16" s="87">
        <f>SUM(D3:D15)</f>
        <v>11</v>
      </c>
      <c r="E16" s="87">
        <f>SUM(E3:E15)</f>
        <v>11</v>
      </c>
      <c r="F16" s="87">
        <f>SUM(F3:F15)</f>
        <v>11</v>
      </c>
      <c r="G16" s="87">
        <f>SUM(G3:G15)</f>
        <v>11</v>
      </c>
      <c r="H16" s="87">
        <f>SUM(H3:H15)</f>
        <v>11</v>
      </c>
      <c r="L16" s="164">
        <v>13</v>
      </c>
      <c r="M16" s="268" t="str">
        <f t="shared" si="2"/>
        <v/>
      </c>
      <c r="N16" s="268" t="str">
        <f t="shared" si="3"/>
        <v/>
      </c>
      <c r="O16" s="268" t="str">
        <f t="shared" si="4"/>
        <v/>
      </c>
      <c r="P16" s="268" t="str">
        <f t="shared" si="5"/>
        <v/>
      </c>
      <c r="Q16" s="268" t="str">
        <f t="shared" si="6"/>
        <v/>
      </c>
      <c r="R16" s="266"/>
      <c r="S16" s="82"/>
      <c r="T16" s="188"/>
      <c r="U16" s="188"/>
      <c r="V16" s="188"/>
      <c r="W16" s="188"/>
      <c r="X16" s="188"/>
      <c r="Y16" s="1"/>
      <c r="Z16" s="164"/>
      <c r="AA16" s="205" t="str">
        <f t="shared" si="7"/>
        <v/>
      </c>
      <c r="AB16" s="205" t="str">
        <f t="shared" si="8"/>
        <v/>
      </c>
      <c r="AC16" s="205" t="str">
        <f t="shared" si="9"/>
        <v/>
      </c>
      <c r="AD16" s="205" t="str">
        <f t="shared" si="10"/>
        <v/>
      </c>
      <c r="AE16" s="205" t="str">
        <f t="shared" si="11"/>
        <v/>
      </c>
      <c r="AG16" s="188">
        <v>5</v>
      </c>
      <c r="AH16" s="188">
        <v>3</v>
      </c>
      <c r="AI16" s="188">
        <v>9</v>
      </c>
      <c r="AJ16" s="188">
        <v>1</v>
      </c>
      <c r="AK16" s="188">
        <v>3</v>
      </c>
      <c r="AL16" s="106"/>
    </row>
    <row r="17" spans="2:38" ht="18">
      <c r="L17" s="164">
        <v>14</v>
      </c>
      <c r="M17" s="268" t="str">
        <f t="shared" si="2"/>
        <v/>
      </c>
      <c r="N17" s="268" t="str">
        <f t="shared" si="3"/>
        <v/>
      </c>
      <c r="O17" s="268" t="str">
        <f t="shared" si="4"/>
        <v/>
      </c>
      <c r="P17" s="268" t="str">
        <f t="shared" si="5"/>
        <v/>
      </c>
      <c r="Q17" s="268" t="str">
        <f t="shared" si="6"/>
        <v/>
      </c>
      <c r="R17" s="266"/>
      <c r="S17" s="82"/>
      <c r="T17" s="188"/>
      <c r="U17" s="188"/>
      <c r="V17" s="188"/>
      <c r="W17" s="188"/>
      <c r="X17" s="188"/>
      <c r="Y17" s="1"/>
      <c r="Z17" s="164"/>
      <c r="AA17" s="205" t="str">
        <f t="shared" si="7"/>
        <v/>
      </c>
      <c r="AB17" s="205" t="str">
        <f t="shared" si="8"/>
        <v/>
      </c>
      <c r="AC17" s="205" t="str">
        <f t="shared" si="9"/>
        <v/>
      </c>
      <c r="AD17" s="205" t="str">
        <f t="shared" si="10"/>
        <v/>
      </c>
      <c r="AE17" s="205" t="str">
        <f t="shared" si="11"/>
        <v/>
      </c>
      <c r="AG17" s="188">
        <v>8</v>
      </c>
      <c r="AH17" s="188">
        <v>8</v>
      </c>
      <c r="AI17" s="188">
        <v>12</v>
      </c>
      <c r="AJ17" s="188">
        <v>8</v>
      </c>
      <c r="AK17" s="188">
        <v>8</v>
      </c>
    </row>
    <row r="18" spans="2:38" ht="18">
      <c r="B18" s="30" t="s">
        <v>17</v>
      </c>
      <c r="C18" s="31"/>
      <c r="D18" s="31"/>
      <c r="E18" s="31"/>
      <c r="F18" s="31"/>
      <c r="G18" s="31"/>
      <c r="H18" s="31"/>
      <c r="L18" s="164">
        <v>15</v>
      </c>
      <c r="M18" s="268" t="str">
        <f t="shared" si="2"/>
        <v/>
      </c>
      <c r="N18" s="268" t="str">
        <f t="shared" si="3"/>
        <v/>
      </c>
      <c r="O18" s="268" t="str">
        <f t="shared" si="4"/>
        <v/>
      </c>
      <c r="P18" s="268" t="str">
        <f t="shared" si="5"/>
        <v/>
      </c>
      <c r="Q18" s="268" t="str">
        <f t="shared" si="6"/>
        <v/>
      </c>
      <c r="R18" s="266"/>
      <c r="S18" s="82"/>
      <c r="T18" s="188"/>
      <c r="U18" s="188"/>
      <c r="V18" s="188"/>
      <c r="W18" s="188"/>
      <c r="X18" s="188"/>
      <c r="Y18" s="1"/>
      <c r="Z18" s="164"/>
      <c r="AA18" s="205" t="str">
        <f t="shared" si="7"/>
        <v/>
      </c>
      <c r="AB18" s="205" t="str">
        <f t="shared" si="8"/>
        <v/>
      </c>
      <c r="AC18" s="205" t="str">
        <f t="shared" si="9"/>
        <v/>
      </c>
      <c r="AD18" s="205" t="str">
        <f t="shared" si="10"/>
        <v/>
      </c>
      <c r="AE18" s="205" t="str">
        <f t="shared" si="11"/>
        <v/>
      </c>
      <c r="AG18" s="188">
        <v>10</v>
      </c>
      <c r="AH18" s="188">
        <v>4</v>
      </c>
      <c r="AI18" s="188">
        <v>5</v>
      </c>
      <c r="AJ18" s="188">
        <v>11</v>
      </c>
      <c r="AK18" s="188">
        <v>4</v>
      </c>
    </row>
    <row r="19" spans="2:38" ht="16" customHeight="1">
      <c r="B19" s="33" t="s">
        <v>18</v>
      </c>
      <c r="C19" s="33" t="s">
        <v>19</v>
      </c>
      <c r="D19" s="34">
        <v>1</v>
      </c>
      <c r="E19" s="34">
        <v>2</v>
      </c>
      <c r="F19" s="34">
        <v>3</v>
      </c>
      <c r="G19" s="34">
        <v>4</v>
      </c>
      <c r="H19" s="34">
        <v>5</v>
      </c>
      <c r="I19" s="214"/>
      <c r="L19" s="164">
        <v>16</v>
      </c>
      <c r="M19" s="268" t="str">
        <f t="shared" si="2"/>
        <v/>
      </c>
      <c r="N19" s="268" t="str">
        <f t="shared" si="3"/>
        <v/>
      </c>
      <c r="O19" s="268" t="str">
        <f t="shared" si="4"/>
        <v/>
      </c>
      <c r="P19" s="268" t="str">
        <f t="shared" si="5"/>
        <v/>
      </c>
      <c r="Q19" s="268" t="str">
        <f t="shared" si="6"/>
        <v/>
      </c>
      <c r="R19" s="266"/>
      <c r="S19" s="82"/>
      <c r="T19" s="188"/>
      <c r="U19" s="188"/>
      <c r="V19" s="188"/>
      <c r="W19" s="188"/>
      <c r="X19" s="188"/>
      <c r="Y19" s="1"/>
      <c r="Z19" s="164"/>
      <c r="AA19" s="205" t="str">
        <f t="shared" si="7"/>
        <v/>
      </c>
      <c r="AB19" s="205" t="str">
        <f t="shared" si="8"/>
        <v/>
      </c>
      <c r="AC19" s="205" t="str">
        <f t="shared" si="9"/>
        <v/>
      </c>
      <c r="AD19" s="205" t="str">
        <f t="shared" si="10"/>
        <v/>
      </c>
      <c r="AE19" s="205" t="str">
        <f t="shared" si="11"/>
        <v/>
      </c>
      <c r="AG19" s="188">
        <v>3</v>
      </c>
      <c r="AH19" s="188">
        <v>9</v>
      </c>
      <c r="AI19" s="188">
        <v>4</v>
      </c>
      <c r="AJ19" s="188">
        <v>9</v>
      </c>
      <c r="AK19" s="188">
        <v>9</v>
      </c>
    </row>
    <row r="20" spans="2:38" ht="17.25" customHeight="1">
      <c r="B20" s="165" t="s">
        <v>125</v>
      </c>
      <c r="C20" s="164" t="s">
        <v>227</v>
      </c>
      <c r="D20" s="7">
        <f>VLOOKUP($B20,$B$3:$H$16,D$19+2,FALSE)+VLOOKUP($C20,$B$3:$H$16,D$19+2,FALSE)</f>
        <v>1</v>
      </c>
      <c r="E20" s="7">
        <f t="shared" ref="E20:H29" si="17">VLOOKUP($B20,$B$3:$H$16,E$19+2,FALSE)+VLOOKUP($C20,$B$3:$H$16,E$19+2,FALSE)</f>
        <v>1</v>
      </c>
      <c r="F20" s="7">
        <f t="shared" si="17"/>
        <v>1</v>
      </c>
      <c r="G20" s="7">
        <f t="shared" si="17"/>
        <v>1</v>
      </c>
      <c r="H20" s="7">
        <f t="shared" si="17"/>
        <v>1</v>
      </c>
      <c r="J20" s="32"/>
      <c r="L20" s="164">
        <v>17</v>
      </c>
      <c r="M20" s="268" t="str">
        <f t="shared" si="2"/>
        <v/>
      </c>
      <c r="N20" s="268" t="str">
        <f t="shared" si="3"/>
        <v/>
      </c>
      <c r="O20" s="268" t="str">
        <f t="shared" si="4"/>
        <v/>
      </c>
      <c r="P20" s="268" t="str">
        <f t="shared" si="5"/>
        <v/>
      </c>
      <c r="Q20" s="268" t="str">
        <f t="shared" si="6"/>
        <v/>
      </c>
      <c r="R20" s="266"/>
      <c r="S20" s="82"/>
      <c r="T20" s="188"/>
      <c r="U20" s="188"/>
      <c r="V20" s="188"/>
      <c r="W20" s="188"/>
      <c r="X20" s="188"/>
      <c r="Y20" s="1"/>
      <c r="Z20" s="164"/>
      <c r="AA20" s="205" t="str">
        <f t="shared" si="7"/>
        <v/>
      </c>
      <c r="AB20" s="205" t="str">
        <f t="shared" si="8"/>
        <v/>
      </c>
      <c r="AC20" s="205" t="str">
        <f t="shared" si="9"/>
        <v/>
      </c>
      <c r="AD20" s="205" t="str">
        <f t="shared" si="10"/>
        <v/>
      </c>
      <c r="AE20" s="205" t="str">
        <f t="shared" si="11"/>
        <v/>
      </c>
      <c r="AG20" s="188">
        <v>9</v>
      </c>
      <c r="AH20" s="188">
        <v>7</v>
      </c>
      <c r="AI20" s="188">
        <v>7</v>
      </c>
      <c r="AJ20" s="188">
        <v>6</v>
      </c>
      <c r="AK20" s="188">
        <v>12</v>
      </c>
    </row>
    <row r="21" spans="2:38" ht="15" customHeight="1">
      <c r="B21" s="165" t="s">
        <v>126</v>
      </c>
      <c r="C21" s="164" t="s">
        <v>227</v>
      </c>
      <c r="D21" s="7">
        <f t="shared" ref="D21:D29" si="18">VLOOKUP($B21,$B$3:$H$16,D$19+2,FALSE)+VLOOKUP($C21,$B$3:$H$16,D$19+2,FALSE)</f>
        <v>1</v>
      </c>
      <c r="E21" s="7">
        <f t="shared" si="17"/>
        <v>1</v>
      </c>
      <c r="F21" s="7">
        <f t="shared" si="17"/>
        <v>1</v>
      </c>
      <c r="G21" s="7">
        <f t="shared" si="17"/>
        <v>1</v>
      </c>
      <c r="H21" s="7">
        <f t="shared" si="17"/>
        <v>1</v>
      </c>
      <c r="L21" s="164">
        <v>18</v>
      </c>
      <c r="M21" s="268" t="str">
        <f t="shared" si="2"/>
        <v/>
      </c>
      <c r="N21" s="268" t="str">
        <f t="shared" si="3"/>
        <v/>
      </c>
      <c r="O21" s="268" t="str">
        <f t="shared" si="4"/>
        <v/>
      </c>
      <c r="P21" s="268" t="str">
        <f t="shared" si="5"/>
        <v/>
      </c>
      <c r="Q21" s="268" t="str">
        <f t="shared" si="6"/>
        <v/>
      </c>
      <c r="R21" s="266"/>
      <c r="S21" s="82"/>
      <c r="T21" s="188"/>
      <c r="U21" s="188"/>
      <c r="V21" s="188"/>
      <c r="W21" s="188"/>
      <c r="X21" s="188"/>
      <c r="Y21" s="1"/>
      <c r="Z21" s="164"/>
      <c r="AA21" s="205" t="str">
        <f t="shared" si="7"/>
        <v/>
      </c>
      <c r="AB21" s="205" t="str">
        <f t="shared" si="8"/>
        <v/>
      </c>
      <c r="AC21" s="205" t="str">
        <f t="shared" si="9"/>
        <v/>
      </c>
      <c r="AD21" s="205" t="str">
        <f t="shared" si="10"/>
        <v/>
      </c>
      <c r="AE21" s="205" t="str">
        <f t="shared" si="11"/>
        <v/>
      </c>
      <c r="AG21" s="188">
        <v>8</v>
      </c>
      <c r="AH21" s="188">
        <v>5</v>
      </c>
      <c r="AI21" s="188">
        <v>10</v>
      </c>
      <c r="AJ21" s="188">
        <v>5</v>
      </c>
      <c r="AK21" s="188">
        <v>4</v>
      </c>
      <c r="AL21" s="106"/>
    </row>
    <row r="22" spans="2:38" ht="16" customHeight="1">
      <c r="B22" s="165" t="s">
        <v>127</v>
      </c>
      <c r="C22" s="164" t="s">
        <v>227</v>
      </c>
      <c r="D22" s="7">
        <f t="shared" si="18"/>
        <v>1</v>
      </c>
      <c r="E22" s="7">
        <f t="shared" si="17"/>
        <v>1</v>
      </c>
      <c r="F22" s="7">
        <f t="shared" si="17"/>
        <v>1</v>
      </c>
      <c r="G22" s="7">
        <f t="shared" si="17"/>
        <v>1</v>
      </c>
      <c r="H22" s="7">
        <f t="shared" si="17"/>
        <v>1</v>
      </c>
      <c r="L22" s="164">
        <v>19</v>
      </c>
      <c r="M22" s="268" t="str">
        <f t="shared" si="2"/>
        <v/>
      </c>
      <c r="N22" s="268" t="str">
        <f t="shared" si="3"/>
        <v/>
      </c>
      <c r="O22" s="268" t="str">
        <f t="shared" si="4"/>
        <v/>
      </c>
      <c r="P22" s="268" t="str">
        <f t="shared" si="5"/>
        <v/>
      </c>
      <c r="Q22" s="268" t="str">
        <f t="shared" si="6"/>
        <v/>
      </c>
      <c r="R22" s="266"/>
      <c r="S22" s="82"/>
      <c r="T22" s="188"/>
      <c r="U22" s="188"/>
      <c r="V22" s="188"/>
      <c r="W22" s="188"/>
      <c r="X22" s="188"/>
      <c r="Y22" s="1"/>
      <c r="Z22" s="164"/>
      <c r="AA22" s="205" t="str">
        <f t="shared" si="7"/>
        <v/>
      </c>
      <c r="AB22" s="205" t="str">
        <f t="shared" si="8"/>
        <v/>
      </c>
      <c r="AC22" s="205" t="str">
        <f t="shared" si="9"/>
        <v/>
      </c>
      <c r="AD22" s="205" t="str">
        <f t="shared" si="10"/>
        <v/>
      </c>
      <c r="AE22" s="205" t="str">
        <f t="shared" si="11"/>
        <v/>
      </c>
      <c r="AG22" s="188">
        <v>5</v>
      </c>
      <c r="AH22" s="188">
        <v>9</v>
      </c>
      <c r="AI22" s="188">
        <v>12</v>
      </c>
      <c r="AJ22" s="188">
        <v>9</v>
      </c>
      <c r="AK22" s="188">
        <v>7</v>
      </c>
      <c r="AL22" s="106"/>
    </row>
    <row r="23" spans="2:38" ht="18">
      <c r="B23" s="165" t="s">
        <v>269</v>
      </c>
      <c r="C23" s="164" t="s">
        <v>227</v>
      </c>
      <c r="D23" s="7">
        <f t="shared" si="18"/>
        <v>1</v>
      </c>
      <c r="E23" s="7">
        <f t="shared" si="17"/>
        <v>1</v>
      </c>
      <c r="F23" s="7">
        <f t="shared" si="17"/>
        <v>1</v>
      </c>
      <c r="G23" s="7">
        <f t="shared" si="17"/>
        <v>1</v>
      </c>
      <c r="H23" s="7">
        <f t="shared" si="17"/>
        <v>1</v>
      </c>
      <c r="L23" s="164">
        <v>20</v>
      </c>
      <c r="M23" s="268" t="str">
        <f t="shared" si="2"/>
        <v/>
      </c>
      <c r="N23" s="268" t="str">
        <f t="shared" si="3"/>
        <v/>
      </c>
      <c r="O23" s="268" t="str">
        <f t="shared" si="4"/>
        <v/>
      </c>
      <c r="P23" s="268" t="str">
        <f t="shared" si="5"/>
        <v/>
      </c>
      <c r="Q23" s="268" t="str">
        <f t="shared" si="6"/>
        <v/>
      </c>
      <c r="R23" s="266"/>
      <c r="S23" s="82"/>
      <c r="T23" s="188"/>
      <c r="U23" s="188"/>
      <c r="V23" s="188"/>
      <c r="W23" s="188"/>
      <c r="X23" s="188"/>
      <c r="Y23" s="1"/>
      <c r="Z23" s="164"/>
      <c r="AA23" s="205" t="str">
        <f t="shared" si="7"/>
        <v/>
      </c>
      <c r="AB23" s="205" t="str">
        <f t="shared" si="8"/>
        <v/>
      </c>
      <c r="AC23" s="205" t="str">
        <f t="shared" si="9"/>
        <v/>
      </c>
      <c r="AD23" s="205" t="str">
        <f t="shared" si="10"/>
        <v/>
      </c>
      <c r="AE23" s="205" t="str">
        <f t="shared" si="11"/>
        <v/>
      </c>
      <c r="AG23" s="188">
        <v>9</v>
      </c>
      <c r="AH23" s="188">
        <v>7</v>
      </c>
      <c r="AI23" s="188">
        <v>7</v>
      </c>
      <c r="AJ23" s="188">
        <v>10</v>
      </c>
      <c r="AK23" s="188">
        <v>5</v>
      </c>
    </row>
    <row r="24" spans="2:38" ht="18">
      <c r="B24" s="165" t="s">
        <v>123</v>
      </c>
      <c r="C24" s="164" t="s">
        <v>227</v>
      </c>
      <c r="D24" s="7">
        <f t="shared" si="18"/>
        <v>1</v>
      </c>
      <c r="E24" s="7">
        <f t="shared" si="17"/>
        <v>1</v>
      </c>
      <c r="F24" s="7">
        <f t="shared" si="17"/>
        <v>1</v>
      </c>
      <c r="G24" s="7">
        <f t="shared" si="17"/>
        <v>1</v>
      </c>
      <c r="H24" s="7">
        <f t="shared" si="17"/>
        <v>1</v>
      </c>
      <c r="I24" s="215"/>
      <c r="L24" s="164">
        <v>21</v>
      </c>
      <c r="M24" s="268" t="str">
        <f t="shared" si="2"/>
        <v/>
      </c>
      <c r="N24" s="268" t="str">
        <f t="shared" si="3"/>
        <v/>
      </c>
      <c r="O24" s="268" t="str">
        <f t="shared" si="4"/>
        <v/>
      </c>
      <c r="P24" s="268" t="str">
        <f t="shared" si="5"/>
        <v/>
      </c>
      <c r="Q24" s="268" t="str">
        <f t="shared" si="6"/>
        <v/>
      </c>
      <c r="R24" s="266"/>
      <c r="S24" s="82"/>
      <c r="T24" s="188"/>
      <c r="U24" s="188"/>
      <c r="V24" s="188"/>
      <c r="W24" s="188"/>
      <c r="X24" s="188"/>
      <c r="Y24" s="1"/>
      <c r="Z24" s="164"/>
      <c r="AA24" s="205" t="str">
        <f t="shared" si="7"/>
        <v/>
      </c>
      <c r="AB24" s="205" t="str">
        <f t="shared" si="8"/>
        <v/>
      </c>
      <c r="AC24" s="205" t="str">
        <f t="shared" si="9"/>
        <v/>
      </c>
      <c r="AD24" s="205" t="str">
        <f t="shared" si="10"/>
        <v/>
      </c>
      <c r="AE24" s="205" t="str">
        <f t="shared" si="11"/>
        <v/>
      </c>
      <c r="AG24" s="188">
        <v>7</v>
      </c>
      <c r="AH24" s="188">
        <v>4</v>
      </c>
      <c r="AI24" s="188">
        <v>9</v>
      </c>
      <c r="AJ24" s="188">
        <v>4</v>
      </c>
      <c r="AK24" s="188">
        <v>10</v>
      </c>
    </row>
    <row r="25" spans="2:38" ht="18">
      <c r="B25" s="234" t="s">
        <v>67</v>
      </c>
      <c r="C25" s="164" t="s">
        <v>227</v>
      </c>
      <c r="D25" s="7">
        <f t="shared" si="18"/>
        <v>1</v>
      </c>
      <c r="E25" s="7">
        <f t="shared" si="17"/>
        <v>1</v>
      </c>
      <c r="F25" s="7">
        <f t="shared" si="17"/>
        <v>1</v>
      </c>
      <c r="G25" s="7">
        <f t="shared" si="17"/>
        <v>1</v>
      </c>
      <c r="H25" s="7">
        <f t="shared" si="17"/>
        <v>1</v>
      </c>
      <c r="J25" s="215"/>
      <c r="L25" s="164">
        <v>22</v>
      </c>
      <c r="M25" s="268" t="str">
        <f t="shared" si="2"/>
        <v/>
      </c>
      <c r="N25" s="268" t="str">
        <f t="shared" si="3"/>
        <v/>
      </c>
      <c r="O25" s="268" t="str">
        <f t="shared" si="4"/>
        <v/>
      </c>
      <c r="P25" s="268" t="str">
        <f t="shared" si="5"/>
        <v/>
      </c>
      <c r="Q25" s="268" t="str">
        <f t="shared" si="6"/>
        <v/>
      </c>
      <c r="R25" s="266"/>
      <c r="S25" s="82"/>
      <c r="T25" s="188"/>
      <c r="U25" s="188"/>
      <c r="V25" s="188"/>
      <c r="W25" s="188"/>
      <c r="X25" s="188"/>
      <c r="Y25" s="1"/>
      <c r="Z25" s="164"/>
      <c r="AA25" s="205" t="str">
        <f t="shared" si="7"/>
        <v/>
      </c>
      <c r="AB25" s="205" t="str">
        <f t="shared" si="8"/>
        <v/>
      </c>
      <c r="AC25" s="205" t="str">
        <f t="shared" si="9"/>
        <v/>
      </c>
      <c r="AD25" s="205" t="str">
        <f t="shared" si="10"/>
        <v/>
      </c>
      <c r="AE25" s="205" t="str">
        <f t="shared" si="11"/>
        <v/>
      </c>
      <c r="AG25" s="188">
        <v>1</v>
      </c>
      <c r="AH25" s="188">
        <v>9</v>
      </c>
      <c r="AI25" s="188">
        <v>5</v>
      </c>
      <c r="AJ25" s="188">
        <v>9</v>
      </c>
      <c r="AK25" s="188">
        <v>12</v>
      </c>
    </row>
    <row r="26" spans="2:38" ht="18">
      <c r="B26" s="234" t="s">
        <v>162</v>
      </c>
      <c r="C26" s="164" t="s">
        <v>227</v>
      </c>
      <c r="D26" s="7">
        <f t="shared" si="18"/>
        <v>1</v>
      </c>
      <c r="E26" s="7">
        <f t="shared" si="17"/>
        <v>1</v>
      </c>
      <c r="F26" s="7">
        <f t="shared" si="17"/>
        <v>1</v>
      </c>
      <c r="G26" s="7">
        <f t="shared" si="17"/>
        <v>1</v>
      </c>
      <c r="H26" s="7">
        <f t="shared" si="17"/>
        <v>1</v>
      </c>
      <c r="J26" s="215"/>
      <c r="L26" s="164">
        <v>23</v>
      </c>
      <c r="M26" s="268" t="str">
        <f t="shared" si="2"/>
        <v/>
      </c>
      <c r="N26" s="268" t="str">
        <f t="shared" si="3"/>
        <v/>
      </c>
      <c r="O26" s="268" t="str">
        <f t="shared" si="4"/>
        <v/>
      </c>
      <c r="P26" s="268" t="str">
        <f t="shared" si="5"/>
        <v/>
      </c>
      <c r="Q26" s="268" t="str">
        <f t="shared" si="6"/>
        <v/>
      </c>
      <c r="R26" s="266"/>
      <c r="S26" s="82"/>
      <c r="T26" s="188"/>
      <c r="U26" s="188"/>
      <c r="V26" s="188"/>
      <c r="W26" s="188"/>
      <c r="X26" s="188"/>
      <c r="Y26" s="1"/>
      <c r="Z26" s="164"/>
      <c r="AA26" s="205" t="str">
        <f t="shared" si="7"/>
        <v/>
      </c>
      <c r="AB26" s="205" t="str">
        <f t="shared" si="8"/>
        <v/>
      </c>
      <c r="AC26" s="205" t="str">
        <f t="shared" si="9"/>
        <v/>
      </c>
      <c r="AD26" s="205" t="str">
        <f t="shared" si="10"/>
        <v/>
      </c>
      <c r="AE26" s="205" t="str">
        <f t="shared" si="11"/>
        <v/>
      </c>
      <c r="AG26" s="188">
        <v>8</v>
      </c>
      <c r="AH26" s="188">
        <v>7</v>
      </c>
      <c r="AI26" s="188">
        <v>4</v>
      </c>
      <c r="AJ26" s="188">
        <v>10</v>
      </c>
      <c r="AK26" s="188">
        <v>5</v>
      </c>
    </row>
    <row r="27" spans="2:38" ht="18">
      <c r="B27" s="234" t="s">
        <v>163</v>
      </c>
      <c r="C27" s="164" t="s">
        <v>227</v>
      </c>
      <c r="D27" s="7">
        <f t="shared" si="18"/>
        <v>1</v>
      </c>
      <c r="E27" s="7">
        <f t="shared" si="17"/>
        <v>1</v>
      </c>
      <c r="F27" s="7">
        <f t="shared" si="17"/>
        <v>1</v>
      </c>
      <c r="G27" s="7">
        <f t="shared" si="17"/>
        <v>1</v>
      </c>
      <c r="H27" s="7">
        <f t="shared" si="17"/>
        <v>1</v>
      </c>
      <c r="J27" s="215"/>
      <c r="L27" s="164">
        <v>24</v>
      </c>
      <c r="M27" s="268" t="str">
        <f t="shared" si="2"/>
        <v/>
      </c>
      <c r="N27" s="268" t="str">
        <f t="shared" si="3"/>
        <v/>
      </c>
      <c r="O27" s="268" t="str">
        <f t="shared" si="4"/>
        <v/>
      </c>
      <c r="P27" s="268" t="str">
        <f t="shared" si="5"/>
        <v/>
      </c>
      <c r="Q27" s="268" t="str">
        <f t="shared" si="6"/>
        <v/>
      </c>
      <c r="R27" s="266"/>
      <c r="S27" s="82"/>
      <c r="T27" s="188"/>
      <c r="U27" s="188"/>
      <c r="V27" s="188"/>
      <c r="W27" s="188"/>
      <c r="X27" s="188"/>
      <c r="Y27" s="1"/>
      <c r="Z27" s="164"/>
      <c r="AA27" s="205" t="str">
        <f t="shared" si="7"/>
        <v/>
      </c>
      <c r="AB27" s="205" t="str">
        <f t="shared" si="8"/>
        <v/>
      </c>
      <c r="AC27" s="205" t="str">
        <f t="shared" si="9"/>
        <v/>
      </c>
      <c r="AD27" s="205" t="str">
        <f t="shared" si="10"/>
        <v/>
      </c>
      <c r="AE27" s="205" t="str">
        <f t="shared" si="11"/>
        <v/>
      </c>
      <c r="AG27" s="188">
        <v>7</v>
      </c>
      <c r="AH27" s="188">
        <v>5</v>
      </c>
      <c r="AI27" s="188">
        <v>12</v>
      </c>
      <c r="AJ27" s="188">
        <v>4</v>
      </c>
      <c r="AK27" s="188">
        <v>6</v>
      </c>
    </row>
    <row r="28" spans="2:38" ht="18">
      <c r="B28" s="234" t="s">
        <v>164</v>
      </c>
      <c r="C28" s="164" t="s">
        <v>227</v>
      </c>
      <c r="D28" s="7">
        <f t="shared" si="18"/>
        <v>1</v>
      </c>
      <c r="E28" s="7">
        <f t="shared" si="17"/>
        <v>1</v>
      </c>
      <c r="F28" s="7">
        <f t="shared" si="17"/>
        <v>1</v>
      </c>
      <c r="G28" s="7">
        <f t="shared" si="17"/>
        <v>1</v>
      </c>
      <c r="H28" s="7">
        <f t="shared" si="17"/>
        <v>1</v>
      </c>
      <c r="J28" s="215"/>
      <c r="L28" s="164">
        <v>25</v>
      </c>
      <c r="M28" s="268" t="str">
        <f t="shared" si="2"/>
        <v/>
      </c>
      <c r="N28" s="268" t="str">
        <f t="shared" si="3"/>
        <v/>
      </c>
      <c r="O28" s="268" t="str">
        <f t="shared" si="4"/>
        <v/>
      </c>
      <c r="P28" s="268" t="str">
        <f t="shared" si="5"/>
        <v/>
      </c>
      <c r="Q28" s="268" t="str">
        <f t="shared" si="6"/>
        <v/>
      </c>
      <c r="R28" s="266"/>
      <c r="S28" s="82"/>
      <c r="T28" s="188"/>
      <c r="U28" s="188"/>
      <c r="V28" s="188"/>
      <c r="W28" s="188"/>
      <c r="X28" s="188"/>
      <c r="Y28" s="1"/>
      <c r="Z28" s="164"/>
      <c r="AA28" s="205" t="str">
        <f t="shared" si="7"/>
        <v/>
      </c>
      <c r="AB28" s="205" t="str">
        <f t="shared" si="8"/>
        <v/>
      </c>
      <c r="AC28" s="205" t="str">
        <f t="shared" si="9"/>
        <v/>
      </c>
      <c r="AD28" s="205" t="str">
        <f t="shared" si="10"/>
        <v/>
      </c>
      <c r="AE28" s="205" t="str">
        <f t="shared" si="11"/>
        <v/>
      </c>
      <c r="AG28" s="188">
        <v>4</v>
      </c>
      <c r="AH28" s="188">
        <v>6</v>
      </c>
      <c r="AI28" s="188">
        <v>10</v>
      </c>
      <c r="AJ28" s="188">
        <v>9</v>
      </c>
      <c r="AK28" s="188">
        <v>11</v>
      </c>
    </row>
    <row r="29" spans="2:38" ht="18">
      <c r="B29" s="234" t="s">
        <v>160</v>
      </c>
      <c r="C29" s="164" t="s">
        <v>227</v>
      </c>
      <c r="D29" s="7">
        <f t="shared" si="18"/>
        <v>1</v>
      </c>
      <c r="E29" s="7">
        <f t="shared" si="17"/>
        <v>1</v>
      </c>
      <c r="F29" s="7">
        <f t="shared" si="17"/>
        <v>1</v>
      </c>
      <c r="G29" s="7">
        <f t="shared" si="17"/>
        <v>1</v>
      </c>
      <c r="H29" s="7">
        <f t="shared" si="17"/>
        <v>1</v>
      </c>
      <c r="J29" s="215"/>
      <c r="L29" s="164">
        <v>26</v>
      </c>
      <c r="M29" s="268" t="str">
        <f t="shared" si="2"/>
        <v/>
      </c>
      <c r="N29" s="268" t="str">
        <f t="shared" si="3"/>
        <v/>
      </c>
      <c r="O29" s="268" t="str">
        <f t="shared" si="4"/>
        <v/>
      </c>
      <c r="P29" s="268" t="str">
        <f t="shared" si="5"/>
        <v/>
      </c>
      <c r="Q29" s="268" t="str">
        <f t="shared" si="6"/>
        <v/>
      </c>
      <c r="R29" s="266"/>
      <c r="S29" s="82"/>
      <c r="T29" s="188"/>
      <c r="U29" s="188"/>
      <c r="V29" s="188"/>
      <c r="W29" s="188"/>
      <c r="X29" s="188"/>
      <c r="Y29" s="1"/>
      <c r="Z29" s="164"/>
      <c r="AA29" s="205" t="str">
        <f t="shared" si="7"/>
        <v/>
      </c>
      <c r="AB29" s="205" t="str">
        <f t="shared" si="8"/>
        <v/>
      </c>
      <c r="AC29" s="205" t="str">
        <f t="shared" si="9"/>
        <v/>
      </c>
      <c r="AD29" s="205" t="str">
        <f t="shared" si="10"/>
        <v/>
      </c>
      <c r="AE29" s="205" t="str">
        <f t="shared" si="11"/>
        <v/>
      </c>
      <c r="AG29" s="188">
        <v>10</v>
      </c>
      <c r="AH29" s="188">
        <v>10</v>
      </c>
      <c r="AI29" s="188">
        <v>3</v>
      </c>
      <c r="AJ29" s="188">
        <v>7</v>
      </c>
      <c r="AK29" s="188">
        <v>9</v>
      </c>
    </row>
    <row r="30" spans="2:38" ht="18">
      <c r="B30" s="285"/>
      <c r="C30" s="83"/>
      <c r="D30" s="7"/>
      <c r="E30" s="286"/>
      <c r="F30" s="286"/>
      <c r="G30" s="286"/>
      <c r="H30" s="286"/>
      <c r="J30" s="215"/>
      <c r="L30" s="164">
        <v>27</v>
      </c>
      <c r="M30" s="268" t="str">
        <f t="shared" si="2"/>
        <v/>
      </c>
      <c r="N30" s="268" t="str">
        <f t="shared" si="3"/>
        <v/>
      </c>
      <c r="O30" s="268" t="str">
        <f t="shared" si="4"/>
        <v/>
      </c>
      <c r="P30" s="268" t="str">
        <f t="shared" si="5"/>
        <v/>
      </c>
      <c r="Q30" s="268" t="str">
        <f t="shared" si="6"/>
        <v/>
      </c>
      <c r="R30" s="266"/>
      <c r="S30" s="82"/>
      <c r="T30" s="188"/>
      <c r="U30" s="188"/>
      <c r="V30" s="188"/>
      <c r="W30" s="188"/>
      <c r="X30" s="188"/>
      <c r="Y30" s="1"/>
      <c r="Z30" s="164"/>
      <c r="AA30" s="205" t="str">
        <f t="shared" si="7"/>
        <v/>
      </c>
      <c r="AB30" s="205" t="str">
        <f t="shared" si="8"/>
        <v/>
      </c>
      <c r="AC30" s="205" t="str">
        <f t="shared" si="9"/>
        <v/>
      </c>
      <c r="AD30" s="205" t="str">
        <f t="shared" si="10"/>
        <v/>
      </c>
      <c r="AE30" s="205" t="str">
        <f t="shared" si="11"/>
        <v/>
      </c>
      <c r="AG30" s="188">
        <v>6</v>
      </c>
      <c r="AH30" s="188">
        <v>4</v>
      </c>
      <c r="AI30" s="188">
        <v>6</v>
      </c>
      <c r="AJ30" s="188">
        <v>4</v>
      </c>
      <c r="AK30" s="188">
        <v>6</v>
      </c>
    </row>
    <row r="31" spans="2:38" ht="18">
      <c r="B31" s="164"/>
      <c r="D31" s="37"/>
      <c r="J31" s="215"/>
      <c r="L31" s="164">
        <v>28</v>
      </c>
      <c r="M31" s="268" t="str">
        <f t="shared" si="2"/>
        <v/>
      </c>
      <c r="N31" s="268" t="str">
        <f t="shared" si="3"/>
        <v/>
      </c>
      <c r="O31" s="268" t="str">
        <f t="shared" si="4"/>
        <v/>
      </c>
      <c r="P31" s="268" t="str">
        <f t="shared" si="5"/>
        <v/>
      </c>
      <c r="Q31" s="268" t="str">
        <f t="shared" si="6"/>
        <v/>
      </c>
      <c r="R31" s="266"/>
      <c r="S31" s="82"/>
      <c r="T31" s="188"/>
      <c r="U31" s="188"/>
      <c r="V31" s="188"/>
      <c r="W31" s="188"/>
      <c r="X31" s="188"/>
      <c r="Y31" s="1"/>
      <c r="Z31" s="164"/>
      <c r="AA31" s="205" t="str">
        <f t="shared" si="7"/>
        <v/>
      </c>
      <c r="AB31" s="205" t="str">
        <f t="shared" si="8"/>
        <v/>
      </c>
      <c r="AC31" s="205" t="str">
        <f t="shared" si="9"/>
        <v/>
      </c>
      <c r="AD31" s="205" t="str">
        <f t="shared" si="10"/>
        <v/>
      </c>
      <c r="AE31" s="205" t="str">
        <f t="shared" si="11"/>
        <v/>
      </c>
      <c r="AG31" s="188">
        <v>4</v>
      </c>
      <c r="AH31" s="188">
        <v>6</v>
      </c>
      <c r="AI31" s="188">
        <v>7</v>
      </c>
      <c r="AJ31" s="188">
        <v>6</v>
      </c>
      <c r="AK31" s="188">
        <v>11</v>
      </c>
    </row>
    <row r="32" spans="2:38" ht="18">
      <c r="B32" s="33" t="s">
        <v>18</v>
      </c>
      <c r="C32" s="33" t="s">
        <v>266</v>
      </c>
      <c r="D32" s="34" t="s">
        <v>20</v>
      </c>
      <c r="E32" s="34" t="s">
        <v>21</v>
      </c>
      <c r="F32" s="34" t="s">
        <v>22</v>
      </c>
      <c r="G32" s="34" t="s">
        <v>23</v>
      </c>
      <c r="H32" s="34" t="s">
        <v>24</v>
      </c>
      <c r="L32" s="164">
        <v>29</v>
      </c>
      <c r="M32" s="268" t="str">
        <f t="shared" si="2"/>
        <v/>
      </c>
      <c r="N32" s="268" t="str">
        <f t="shared" si="3"/>
        <v/>
      </c>
      <c r="O32" s="268" t="str">
        <f t="shared" si="4"/>
        <v/>
      </c>
      <c r="P32" s="268" t="str">
        <f t="shared" si="5"/>
        <v/>
      </c>
      <c r="Q32" s="268" t="str">
        <f t="shared" si="6"/>
        <v/>
      </c>
      <c r="R32" s="266"/>
      <c r="S32" s="82"/>
      <c r="T32" s="188"/>
      <c r="U32" s="188"/>
      <c r="V32" s="188"/>
      <c r="W32" s="188"/>
      <c r="X32" s="188"/>
      <c r="Y32" s="1"/>
      <c r="Z32" s="164"/>
      <c r="AA32" s="205" t="str">
        <f t="shared" si="7"/>
        <v/>
      </c>
      <c r="AB32" s="205" t="str">
        <f t="shared" si="8"/>
        <v/>
      </c>
      <c r="AC32" s="205" t="str">
        <f t="shared" si="9"/>
        <v/>
      </c>
      <c r="AD32" s="205" t="str">
        <f t="shared" si="10"/>
        <v/>
      </c>
      <c r="AE32" s="205" t="str">
        <f t="shared" si="11"/>
        <v/>
      </c>
      <c r="AG32" s="188">
        <v>7</v>
      </c>
      <c r="AH32" s="188">
        <v>3</v>
      </c>
      <c r="AI32" s="188">
        <v>12</v>
      </c>
      <c r="AJ32" s="188">
        <v>7</v>
      </c>
      <c r="AK32" s="188">
        <v>7</v>
      </c>
    </row>
    <row r="33" spans="2:37" ht="18">
      <c r="B33" s="165" t="s">
        <v>125</v>
      </c>
      <c r="C33" s="250"/>
      <c r="D33" s="251">
        <f>D$16-D20</f>
        <v>10</v>
      </c>
      <c r="E33" s="251">
        <f t="shared" ref="D33:H42" si="19">E$16-E20</f>
        <v>10</v>
      </c>
      <c r="F33" s="251">
        <f t="shared" si="19"/>
        <v>10</v>
      </c>
      <c r="G33" s="251">
        <f t="shared" si="19"/>
        <v>10</v>
      </c>
      <c r="H33" s="251">
        <f t="shared" si="19"/>
        <v>10</v>
      </c>
      <c r="L33" s="164">
        <v>30</v>
      </c>
      <c r="M33" s="268" t="str">
        <f t="shared" si="2"/>
        <v/>
      </c>
      <c r="N33" s="268" t="str">
        <f t="shared" si="3"/>
        <v/>
      </c>
      <c r="O33" s="268" t="str">
        <f t="shared" si="4"/>
        <v/>
      </c>
      <c r="P33" s="268" t="str">
        <f t="shared" si="5"/>
        <v/>
      </c>
      <c r="Q33" s="268" t="str">
        <f t="shared" si="6"/>
        <v/>
      </c>
      <c r="R33" s="266"/>
      <c r="S33" s="82"/>
      <c r="T33" s="188"/>
      <c r="U33" s="188"/>
      <c r="V33" s="188"/>
      <c r="W33" s="188"/>
      <c r="X33" s="188"/>
      <c r="Y33" s="1"/>
      <c r="Z33" s="164"/>
      <c r="AA33" s="205" t="str">
        <f t="shared" si="7"/>
        <v/>
      </c>
      <c r="AB33" s="205" t="str">
        <f t="shared" si="8"/>
        <v/>
      </c>
      <c r="AC33" s="205" t="str">
        <f t="shared" si="9"/>
        <v/>
      </c>
      <c r="AD33" s="205" t="str">
        <f t="shared" si="10"/>
        <v/>
      </c>
      <c r="AE33" s="205" t="str">
        <f t="shared" si="11"/>
        <v/>
      </c>
      <c r="AG33" s="188">
        <v>2</v>
      </c>
      <c r="AH33" s="188">
        <v>10</v>
      </c>
      <c r="AI33" s="188">
        <v>6</v>
      </c>
      <c r="AJ33" s="188">
        <v>4</v>
      </c>
      <c r="AK33" s="188">
        <v>1</v>
      </c>
    </row>
    <row r="34" spans="2:37" ht="18">
      <c r="B34" s="165" t="s">
        <v>126</v>
      </c>
      <c r="C34" s="250"/>
      <c r="D34" s="251">
        <f t="shared" si="19"/>
        <v>10</v>
      </c>
      <c r="E34" s="251">
        <f t="shared" si="19"/>
        <v>10</v>
      </c>
      <c r="F34" s="251">
        <f t="shared" si="19"/>
        <v>10</v>
      </c>
      <c r="G34" s="251">
        <f t="shared" si="19"/>
        <v>10</v>
      </c>
      <c r="H34" s="251">
        <f t="shared" si="19"/>
        <v>10</v>
      </c>
      <c r="L34" s="164">
        <v>31</v>
      </c>
      <c r="M34" s="268" t="str">
        <f t="shared" si="2"/>
        <v/>
      </c>
      <c r="N34" s="268" t="str">
        <f t="shared" si="3"/>
        <v/>
      </c>
      <c r="O34" s="268" t="str">
        <f t="shared" si="4"/>
        <v/>
      </c>
      <c r="P34" s="268" t="str">
        <f t="shared" si="5"/>
        <v/>
      </c>
      <c r="Q34" s="268" t="str">
        <f t="shared" si="6"/>
        <v/>
      </c>
      <c r="R34" s="266"/>
      <c r="S34" s="82"/>
      <c r="T34" s="188"/>
      <c r="U34" s="188"/>
      <c r="V34" s="188"/>
      <c r="W34" s="188"/>
      <c r="X34" s="188"/>
      <c r="Y34" s="1"/>
      <c r="Z34" s="164"/>
      <c r="AA34" s="205" t="str">
        <f t="shared" si="7"/>
        <v/>
      </c>
      <c r="AB34" s="205" t="str">
        <f t="shared" si="8"/>
        <v/>
      </c>
      <c r="AC34" s="205" t="str">
        <f t="shared" si="9"/>
        <v/>
      </c>
      <c r="AD34" s="205" t="str">
        <f t="shared" si="10"/>
        <v/>
      </c>
      <c r="AE34" s="205" t="str">
        <f t="shared" si="11"/>
        <v/>
      </c>
      <c r="AG34" s="188">
        <v>8</v>
      </c>
      <c r="AH34" s="188">
        <v>5</v>
      </c>
      <c r="AI34" s="188">
        <v>2</v>
      </c>
      <c r="AJ34" s="188">
        <v>9</v>
      </c>
      <c r="AK34" s="188">
        <v>10</v>
      </c>
    </row>
    <row r="35" spans="2:37" ht="18">
      <c r="B35" s="165" t="s">
        <v>127</v>
      </c>
      <c r="C35" s="250"/>
      <c r="D35" s="251">
        <f t="shared" si="19"/>
        <v>10</v>
      </c>
      <c r="E35" s="251">
        <f t="shared" si="19"/>
        <v>10</v>
      </c>
      <c r="F35" s="251">
        <f t="shared" si="19"/>
        <v>10</v>
      </c>
      <c r="G35" s="251">
        <f t="shared" si="19"/>
        <v>10</v>
      </c>
      <c r="H35" s="251">
        <f t="shared" si="19"/>
        <v>10</v>
      </c>
      <c r="L35" s="164">
        <v>32</v>
      </c>
      <c r="M35" s="268" t="str">
        <f t="shared" si="2"/>
        <v/>
      </c>
      <c r="N35" s="268" t="str">
        <f t="shared" si="3"/>
        <v/>
      </c>
      <c r="O35" s="268" t="str">
        <f t="shared" si="4"/>
        <v/>
      </c>
      <c r="P35" s="268" t="str">
        <f t="shared" si="5"/>
        <v/>
      </c>
      <c r="Q35" s="268" t="str">
        <f t="shared" si="6"/>
        <v/>
      </c>
      <c r="R35" s="266"/>
      <c r="S35" s="82"/>
      <c r="T35" s="188"/>
      <c r="U35" s="188"/>
      <c r="V35" s="188"/>
      <c r="W35" s="188"/>
      <c r="X35" s="188"/>
      <c r="Y35" s="1"/>
      <c r="Z35" s="164"/>
      <c r="AA35" s="205" t="str">
        <f t="shared" ref="AA35:AA66" si="20">IF(T35="","",VLOOKUP(T35,$A$3:$C$15,3,FALSE))</f>
        <v/>
      </c>
      <c r="AB35" s="205" t="str">
        <f t="shared" ref="AB35:AB66" si="21">IF(U35="","",VLOOKUP(U35,$A$3:$C$15,3,FALSE))</f>
        <v/>
      </c>
      <c r="AC35" s="205" t="str">
        <f t="shared" ref="AC35:AC66" si="22">IF(V35="","",VLOOKUP(V35,$A$3:$C$15,3,FALSE))</f>
        <v/>
      </c>
      <c r="AD35" s="205" t="str">
        <f t="shared" ref="AD35:AD66" si="23">IF(W35="","",VLOOKUP(W35,$A$3:$C$15,3,FALSE))</f>
        <v/>
      </c>
      <c r="AE35" s="205" t="str">
        <f t="shared" ref="AE35:AE66" si="24">IF(X35="","",VLOOKUP(X35,$A$3:$C$15,3,FALSE))</f>
        <v/>
      </c>
      <c r="AG35" s="188">
        <v>7</v>
      </c>
      <c r="AH35" s="188">
        <v>7</v>
      </c>
      <c r="AI35" s="188">
        <v>8</v>
      </c>
      <c r="AJ35" s="188">
        <v>7</v>
      </c>
      <c r="AK35" s="188">
        <v>2</v>
      </c>
    </row>
    <row r="36" spans="2:37" ht="18">
      <c r="B36" s="165" t="s">
        <v>269</v>
      </c>
      <c r="C36" s="250"/>
      <c r="D36" s="251">
        <f t="shared" si="19"/>
        <v>10</v>
      </c>
      <c r="E36" s="251">
        <f t="shared" si="19"/>
        <v>10</v>
      </c>
      <c r="F36" s="251">
        <f t="shared" si="19"/>
        <v>10</v>
      </c>
      <c r="G36" s="251">
        <f t="shared" si="19"/>
        <v>10</v>
      </c>
      <c r="H36" s="251">
        <f t="shared" si="19"/>
        <v>10</v>
      </c>
      <c r="L36" s="164">
        <v>33</v>
      </c>
      <c r="M36" s="268" t="str">
        <f t="shared" si="2"/>
        <v/>
      </c>
      <c r="N36" s="268" t="str">
        <f t="shared" si="3"/>
        <v/>
      </c>
      <c r="O36" s="268" t="str">
        <f t="shared" si="4"/>
        <v/>
      </c>
      <c r="P36" s="268" t="str">
        <f t="shared" si="5"/>
        <v/>
      </c>
      <c r="Q36" s="268" t="str">
        <f t="shared" si="6"/>
        <v/>
      </c>
      <c r="R36" s="266"/>
      <c r="S36" s="82"/>
      <c r="T36" s="188"/>
      <c r="U36" s="188"/>
      <c r="V36" s="188"/>
      <c r="W36" s="188"/>
      <c r="X36" s="188"/>
      <c r="Y36" s="1"/>
      <c r="Z36" s="164"/>
      <c r="AA36" s="205" t="str">
        <f t="shared" si="20"/>
        <v/>
      </c>
      <c r="AB36" s="205" t="str">
        <f t="shared" si="21"/>
        <v/>
      </c>
      <c r="AC36" s="205" t="str">
        <f t="shared" si="22"/>
        <v/>
      </c>
      <c r="AD36" s="205" t="str">
        <f t="shared" si="23"/>
        <v/>
      </c>
      <c r="AE36" s="205" t="str">
        <f t="shared" si="24"/>
        <v/>
      </c>
      <c r="AG36" s="188">
        <v>4</v>
      </c>
      <c r="AH36" s="188">
        <v>9</v>
      </c>
      <c r="AI36" s="188">
        <v>3</v>
      </c>
      <c r="AJ36" s="188">
        <v>1</v>
      </c>
      <c r="AK36" s="188">
        <v>9</v>
      </c>
    </row>
    <row r="37" spans="2:37" ht="18">
      <c r="B37" s="165" t="s">
        <v>123</v>
      </c>
      <c r="C37" s="252"/>
      <c r="D37" s="251">
        <f t="shared" si="19"/>
        <v>10</v>
      </c>
      <c r="E37" s="251">
        <f t="shared" si="19"/>
        <v>10</v>
      </c>
      <c r="F37" s="251">
        <f t="shared" si="19"/>
        <v>10</v>
      </c>
      <c r="G37" s="251">
        <f t="shared" si="19"/>
        <v>10</v>
      </c>
      <c r="H37" s="251">
        <f t="shared" si="19"/>
        <v>10</v>
      </c>
      <c r="L37" s="164">
        <v>34</v>
      </c>
      <c r="M37" s="268" t="str">
        <f t="shared" si="2"/>
        <v/>
      </c>
      <c r="N37" s="268" t="str">
        <f t="shared" si="3"/>
        <v/>
      </c>
      <c r="O37" s="268" t="str">
        <f t="shared" si="4"/>
        <v/>
      </c>
      <c r="P37" s="268" t="str">
        <f t="shared" si="5"/>
        <v/>
      </c>
      <c r="Q37" s="268" t="str">
        <f t="shared" si="6"/>
        <v/>
      </c>
      <c r="R37" s="266"/>
      <c r="S37" s="82"/>
      <c r="T37" s="188"/>
      <c r="U37" s="188"/>
      <c r="V37" s="188"/>
      <c r="W37" s="188"/>
      <c r="X37" s="188"/>
      <c r="Y37" s="1"/>
      <c r="Z37" s="164"/>
      <c r="AA37" s="205" t="str">
        <f t="shared" si="20"/>
        <v/>
      </c>
      <c r="AB37" s="205" t="str">
        <f t="shared" si="21"/>
        <v/>
      </c>
      <c r="AC37" s="205" t="str">
        <f t="shared" si="22"/>
        <v/>
      </c>
      <c r="AD37" s="205" t="str">
        <f t="shared" si="23"/>
        <v/>
      </c>
      <c r="AE37" s="205" t="str">
        <f t="shared" si="24"/>
        <v/>
      </c>
      <c r="AG37" s="188">
        <v>9</v>
      </c>
      <c r="AH37" s="188">
        <v>5</v>
      </c>
      <c r="AI37" s="188">
        <v>12</v>
      </c>
      <c r="AJ37" s="188">
        <v>8</v>
      </c>
      <c r="AK37" s="188">
        <v>3</v>
      </c>
    </row>
    <row r="38" spans="2:37" ht="18">
      <c r="B38" s="234" t="s">
        <v>67</v>
      </c>
      <c r="C38" s="252"/>
      <c r="D38" s="251">
        <f t="shared" si="19"/>
        <v>10</v>
      </c>
      <c r="E38" s="251">
        <f t="shared" si="19"/>
        <v>10</v>
      </c>
      <c r="F38" s="251">
        <f t="shared" si="19"/>
        <v>10</v>
      </c>
      <c r="G38" s="251">
        <f t="shared" si="19"/>
        <v>10</v>
      </c>
      <c r="H38" s="251">
        <f t="shared" si="19"/>
        <v>10</v>
      </c>
      <c r="I38" s="35"/>
      <c r="L38" s="164">
        <v>35</v>
      </c>
      <c r="M38" s="268" t="str">
        <f t="shared" si="2"/>
        <v/>
      </c>
      <c r="N38" s="268" t="str">
        <f t="shared" si="3"/>
        <v/>
      </c>
      <c r="O38" s="268" t="str">
        <f t="shared" si="4"/>
        <v/>
      </c>
      <c r="P38" s="268" t="str">
        <f t="shared" si="5"/>
        <v/>
      </c>
      <c r="Q38" s="268" t="str">
        <f t="shared" si="6"/>
        <v/>
      </c>
      <c r="R38" s="266"/>
      <c r="S38" s="82"/>
      <c r="T38" s="188"/>
      <c r="U38" s="188"/>
      <c r="V38" s="188"/>
      <c r="W38" s="188"/>
      <c r="X38" s="188"/>
      <c r="Y38" s="1"/>
      <c r="Z38" s="164"/>
      <c r="AA38" s="205" t="str">
        <f t="shared" si="20"/>
        <v/>
      </c>
      <c r="AB38" s="205" t="str">
        <f t="shared" si="21"/>
        <v/>
      </c>
      <c r="AC38" s="205" t="str">
        <f t="shared" si="22"/>
        <v/>
      </c>
      <c r="AD38" s="205" t="str">
        <f t="shared" si="23"/>
        <v/>
      </c>
      <c r="AE38" s="205" t="str">
        <f t="shared" si="24"/>
        <v/>
      </c>
      <c r="AG38" s="188">
        <v>11</v>
      </c>
      <c r="AH38" s="188">
        <v>8</v>
      </c>
      <c r="AI38" s="188">
        <v>1</v>
      </c>
      <c r="AJ38" s="188">
        <v>7</v>
      </c>
      <c r="AK38" s="188">
        <v>7</v>
      </c>
    </row>
    <row r="39" spans="2:37" ht="18">
      <c r="B39" s="234" t="s">
        <v>162</v>
      </c>
      <c r="C39" s="252"/>
      <c r="D39" s="251">
        <f t="shared" si="19"/>
        <v>10</v>
      </c>
      <c r="E39" s="251">
        <f t="shared" si="19"/>
        <v>10</v>
      </c>
      <c r="F39" s="251">
        <f t="shared" si="19"/>
        <v>10</v>
      </c>
      <c r="G39" s="251">
        <f t="shared" si="19"/>
        <v>10</v>
      </c>
      <c r="H39" s="251">
        <f t="shared" si="19"/>
        <v>10</v>
      </c>
      <c r="I39" s="35"/>
      <c r="J39" s="35"/>
      <c r="L39" s="164">
        <v>36</v>
      </c>
      <c r="M39" s="268" t="str">
        <f t="shared" si="2"/>
        <v/>
      </c>
      <c r="N39" s="268" t="str">
        <f t="shared" si="3"/>
        <v/>
      </c>
      <c r="O39" s="268" t="str">
        <f t="shared" si="4"/>
        <v/>
      </c>
      <c r="P39" s="268" t="str">
        <f t="shared" si="5"/>
        <v/>
      </c>
      <c r="Q39" s="268" t="str">
        <f t="shared" si="6"/>
        <v/>
      </c>
      <c r="R39" s="266"/>
      <c r="S39" s="82"/>
      <c r="T39" s="188"/>
      <c r="U39" s="188"/>
      <c r="V39" s="188"/>
      <c r="W39" s="188"/>
      <c r="X39" s="188"/>
      <c r="Y39" s="1"/>
      <c r="Z39" s="164"/>
      <c r="AA39" s="205" t="str">
        <f t="shared" si="20"/>
        <v/>
      </c>
      <c r="AB39" s="205" t="str">
        <f t="shared" si="21"/>
        <v/>
      </c>
      <c r="AC39" s="205" t="str">
        <f t="shared" si="22"/>
        <v/>
      </c>
      <c r="AD39" s="205" t="str">
        <f t="shared" si="23"/>
        <v/>
      </c>
      <c r="AE39" s="205" t="str">
        <f t="shared" si="24"/>
        <v/>
      </c>
      <c r="AG39" s="188">
        <v>8</v>
      </c>
      <c r="AH39" s="188">
        <v>9</v>
      </c>
      <c r="AI39" s="188">
        <v>10</v>
      </c>
      <c r="AJ39" s="188">
        <v>3</v>
      </c>
      <c r="AK39" s="188">
        <v>4</v>
      </c>
    </row>
    <row r="40" spans="2:37" ht="18">
      <c r="B40" s="234" t="s">
        <v>163</v>
      </c>
      <c r="C40" s="3"/>
      <c r="D40" s="251">
        <f t="shared" si="19"/>
        <v>10</v>
      </c>
      <c r="E40" s="251">
        <f t="shared" si="19"/>
        <v>10</v>
      </c>
      <c r="F40" s="251">
        <f t="shared" si="19"/>
        <v>10</v>
      </c>
      <c r="G40" s="251">
        <f t="shared" si="19"/>
        <v>10</v>
      </c>
      <c r="H40" s="251">
        <f t="shared" si="19"/>
        <v>10</v>
      </c>
      <c r="J40" s="35"/>
      <c r="L40" s="164">
        <v>37</v>
      </c>
      <c r="M40" s="268" t="str">
        <f t="shared" si="2"/>
        <v/>
      </c>
      <c r="N40" s="268" t="str">
        <f t="shared" si="3"/>
        <v/>
      </c>
      <c r="O40" s="268" t="str">
        <f t="shared" si="4"/>
        <v/>
      </c>
      <c r="P40" s="268" t="str">
        <f t="shared" si="5"/>
        <v/>
      </c>
      <c r="Q40" s="268" t="str">
        <f t="shared" si="6"/>
        <v/>
      </c>
      <c r="R40" s="266"/>
      <c r="S40" s="82"/>
      <c r="T40" s="188"/>
      <c r="U40" s="188"/>
      <c r="V40" s="188"/>
      <c r="W40" s="188"/>
      <c r="X40" s="188"/>
      <c r="Y40" s="1"/>
      <c r="Z40" s="164"/>
      <c r="AA40" s="205" t="str">
        <f t="shared" si="20"/>
        <v/>
      </c>
      <c r="AB40" s="205" t="str">
        <f t="shared" si="21"/>
        <v/>
      </c>
      <c r="AC40" s="205" t="str">
        <f t="shared" si="22"/>
        <v/>
      </c>
      <c r="AD40" s="205" t="str">
        <f t="shared" si="23"/>
        <v/>
      </c>
      <c r="AE40" s="205" t="str">
        <f t="shared" si="24"/>
        <v/>
      </c>
      <c r="AG40" s="188">
        <v>3</v>
      </c>
      <c r="AH40" s="188">
        <v>4</v>
      </c>
      <c r="AI40" s="188">
        <v>3</v>
      </c>
      <c r="AJ40" s="188">
        <v>8</v>
      </c>
      <c r="AK40" s="188">
        <v>8</v>
      </c>
    </row>
    <row r="41" spans="2:37" ht="18">
      <c r="B41" s="234" t="s">
        <v>164</v>
      </c>
      <c r="C41" s="3"/>
      <c r="D41" s="251">
        <f t="shared" si="19"/>
        <v>10</v>
      </c>
      <c r="E41" s="251">
        <f t="shared" si="19"/>
        <v>10</v>
      </c>
      <c r="F41" s="251">
        <f t="shared" si="19"/>
        <v>10</v>
      </c>
      <c r="G41" s="251">
        <f t="shared" si="19"/>
        <v>10</v>
      </c>
      <c r="H41" s="251">
        <f t="shared" si="19"/>
        <v>10</v>
      </c>
      <c r="L41" s="164">
        <v>38</v>
      </c>
      <c r="M41" s="268" t="str">
        <f t="shared" si="2"/>
        <v/>
      </c>
      <c r="N41" s="268" t="str">
        <f t="shared" si="3"/>
        <v/>
      </c>
      <c r="O41" s="268" t="str">
        <f t="shared" si="4"/>
        <v/>
      </c>
      <c r="P41" s="268" t="str">
        <f t="shared" si="5"/>
        <v/>
      </c>
      <c r="Q41" s="268" t="str">
        <f t="shared" si="6"/>
        <v/>
      </c>
      <c r="R41" s="266"/>
      <c r="S41" s="82"/>
      <c r="T41" s="188"/>
      <c r="U41" s="188"/>
      <c r="V41" s="188"/>
      <c r="W41" s="188"/>
      <c r="X41" s="188"/>
      <c r="Y41" s="1"/>
      <c r="Z41" s="164"/>
      <c r="AA41" s="205" t="str">
        <f t="shared" si="20"/>
        <v/>
      </c>
      <c r="AB41" s="205" t="str">
        <f t="shared" si="21"/>
        <v/>
      </c>
      <c r="AC41" s="205" t="str">
        <f t="shared" si="22"/>
        <v/>
      </c>
      <c r="AD41" s="205" t="str">
        <f t="shared" si="23"/>
        <v/>
      </c>
      <c r="AE41" s="205" t="str">
        <f t="shared" si="24"/>
        <v/>
      </c>
      <c r="AG41" s="188">
        <v>9</v>
      </c>
      <c r="AH41" s="188">
        <v>7</v>
      </c>
      <c r="AI41" s="188">
        <v>8</v>
      </c>
      <c r="AJ41" s="188">
        <v>7</v>
      </c>
      <c r="AK41" s="188">
        <v>5</v>
      </c>
    </row>
    <row r="42" spans="2:37" ht="18">
      <c r="B42" s="234" t="s">
        <v>160</v>
      </c>
      <c r="C42" s="3"/>
      <c r="D42" s="251">
        <f t="shared" si="19"/>
        <v>10</v>
      </c>
      <c r="E42" s="251">
        <f t="shared" si="19"/>
        <v>10</v>
      </c>
      <c r="F42" s="251">
        <f t="shared" si="19"/>
        <v>10</v>
      </c>
      <c r="G42" s="251">
        <f t="shared" si="19"/>
        <v>10</v>
      </c>
      <c r="H42" s="251">
        <f t="shared" si="19"/>
        <v>10</v>
      </c>
      <c r="L42" s="164">
        <v>39</v>
      </c>
      <c r="M42" s="268" t="str">
        <f t="shared" si="2"/>
        <v/>
      </c>
      <c r="N42" s="268" t="str">
        <f t="shared" si="3"/>
        <v/>
      </c>
      <c r="O42" s="268" t="str">
        <f t="shared" si="4"/>
        <v/>
      </c>
      <c r="P42" s="268" t="str">
        <f t="shared" si="5"/>
        <v/>
      </c>
      <c r="Q42" s="268" t="str">
        <f t="shared" si="6"/>
        <v/>
      </c>
      <c r="R42" s="145"/>
      <c r="S42" s="164"/>
      <c r="T42" s="188"/>
      <c r="U42" s="188"/>
      <c r="V42" s="188"/>
      <c r="W42" s="188"/>
      <c r="X42" s="188"/>
      <c r="Y42" s="1"/>
      <c r="Z42" s="164"/>
      <c r="AA42" s="205" t="str">
        <f t="shared" si="20"/>
        <v/>
      </c>
      <c r="AB42" s="205" t="str">
        <f t="shared" si="21"/>
        <v/>
      </c>
      <c r="AC42" s="205" t="str">
        <f t="shared" si="22"/>
        <v/>
      </c>
      <c r="AD42" s="205" t="str">
        <f t="shared" si="23"/>
        <v/>
      </c>
      <c r="AE42" s="205" t="str">
        <f t="shared" si="24"/>
        <v/>
      </c>
      <c r="AG42" s="188">
        <v>10</v>
      </c>
      <c r="AH42" s="188">
        <v>10</v>
      </c>
      <c r="AI42" s="188">
        <v>7</v>
      </c>
      <c r="AJ42" s="188">
        <v>5</v>
      </c>
      <c r="AK42" s="188">
        <v>10</v>
      </c>
    </row>
    <row r="43" spans="2:37" ht="18">
      <c r="I43" s="35"/>
      <c r="L43" s="164">
        <v>40</v>
      </c>
      <c r="M43" s="268" t="str">
        <f t="shared" si="2"/>
        <v/>
      </c>
      <c r="N43" s="268" t="str">
        <f t="shared" si="3"/>
        <v/>
      </c>
      <c r="O43" s="268" t="str">
        <f t="shared" si="4"/>
        <v/>
      </c>
      <c r="P43" s="268" t="str">
        <f t="shared" si="5"/>
        <v/>
      </c>
      <c r="Q43" s="268" t="str">
        <f t="shared" si="6"/>
        <v/>
      </c>
      <c r="R43" s="145"/>
      <c r="S43" s="164"/>
      <c r="T43" s="188"/>
      <c r="U43" s="188"/>
      <c r="V43" s="188"/>
      <c r="W43" s="188"/>
      <c r="X43" s="188"/>
      <c r="Y43" s="1"/>
      <c r="Z43" s="164"/>
      <c r="AA43" s="205" t="str">
        <f t="shared" si="20"/>
        <v/>
      </c>
      <c r="AB43" s="205" t="str">
        <f t="shared" si="21"/>
        <v/>
      </c>
      <c r="AC43" s="205" t="str">
        <f t="shared" si="22"/>
        <v/>
      </c>
      <c r="AD43" s="205" t="str">
        <f t="shared" si="23"/>
        <v/>
      </c>
      <c r="AE43" s="205" t="str">
        <f t="shared" si="24"/>
        <v/>
      </c>
      <c r="AG43" s="188">
        <v>2</v>
      </c>
      <c r="AH43" s="188">
        <v>1</v>
      </c>
      <c r="AI43" s="188">
        <v>4</v>
      </c>
      <c r="AJ43" s="188">
        <v>9</v>
      </c>
      <c r="AK43" s="188">
        <v>1</v>
      </c>
    </row>
    <row r="44" spans="2:37" ht="18">
      <c r="I44" s="35"/>
      <c r="J44" s="35"/>
      <c r="L44" s="164">
        <v>41</v>
      </c>
      <c r="M44" s="268" t="str">
        <f t="shared" si="2"/>
        <v/>
      </c>
      <c r="N44" s="268" t="str">
        <f t="shared" si="3"/>
        <v/>
      </c>
      <c r="O44" s="268" t="str">
        <f t="shared" si="4"/>
        <v/>
      </c>
      <c r="P44" s="268" t="str">
        <f t="shared" si="5"/>
        <v/>
      </c>
      <c r="Q44" s="268" t="str">
        <f t="shared" si="6"/>
        <v/>
      </c>
      <c r="R44" s="145"/>
      <c r="S44" s="164"/>
      <c r="T44" s="188"/>
      <c r="U44" s="188"/>
      <c r="V44" s="188"/>
      <c r="W44" s="188"/>
      <c r="X44" s="188"/>
      <c r="Y44" s="1"/>
      <c r="Z44" s="164"/>
      <c r="AA44" s="205" t="str">
        <f t="shared" si="20"/>
        <v/>
      </c>
      <c r="AB44" s="205" t="str">
        <f t="shared" si="21"/>
        <v/>
      </c>
      <c r="AC44" s="205" t="str">
        <f t="shared" si="22"/>
        <v/>
      </c>
      <c r="AD44" s="205" t="str">
        <f t="shared" si="23"/>
        <v/>
      </c>
      <c r="AE44" s="205" t="str">
        <f t="shared" si="24"/>
        <v/>
      </c>
      <c r="AG44" s="188">
        <v>7</v>
      </c>
      <c r="AH44" s="188">
        <v>9</v>
      </c>
      <c r="AI44" s="188">
        <v>9</v>
      </c>
      <c r="AJ44" s="188">
        <v>7</v>
      </c>
      <c r="AK44" s="188">
        <v>6</v>
      </c>
    </row>
    <row r="45" spans="2:37" ht="18">
      <c r="I45" s="35"/>
      <c r="J45" s="35"/>
      <c r="L45" s="164">
        <v>42</v>
      </c>
      <c r="M45" s="268" t="str">
        <f t="shared" si="2"/>
        <v/>
      </c>
      <c r="N45" s="268" t="str">
        <f t="shared" si="3"/>
        <v/>
      </c>
      <c r="O45" s="268" t="str">
        <f t="shared" si="4"/>
        <v/>
      </c>
      <c r="P45" s="268" t="str">
        <f t="shared" si="5"/>
        <v/>
      </c>
      <c r="Q45" s="268" t="str">
        <f t="shared" si="6"/>
        <v/>
      </c>
      <c r="R45" s="145"/>
      <c r="S45" s="164"/>
      <c r="T45" s="188"/>
      <c r="U45" s="188"/>
      <c r="V45" s="188"/>
      <c r="W45" s="188"/>
      <c r="X45" s="188"/>
      <c r="Y45" s="1"/>
      <c r="Z45" s="164"/>
      <c r="AA45" s="205" t="str">
        <f t="shared" si="20"/>
        <v/>
      </c>
      <c r="AB45" s="205" t="str">
        <f t="shared" si="21"/>
        <v/>
      </c>
      <c r="AC45" s="205" t="str">
        <f t="shared" si="22"/>
        <v/>
      </c>
      <c r="AD45" s="205" t="str">
        <f t="shared" si="23"/>
        <v/>
      </c>
      <c r="AE45" s="205" t="str">
        <f t="shared" si="24"/>
        <v/>
      </c>
      <c r="AG45" s="188">
        <v>4</v>
      </c>
      <c r="AH45" s="188">
        <v>3</v>
      </c>
      <c r="AI45" s="188">
        <v>8</v>
      </c>
      <c r="AJ45" s="188">
        <v>8</v>
      </c>
      <c r="AK45" s="188">
        <v>2</v>
      </c>
    </row>
    <row r="46" spans="2:37" ht="18">
      <c r="I46" s="35"/>
      <c r="J46" s="35"/>
      <c r="L46" s="164">
        <v>43</v>
      </c>
      <c r="M46" s="268" t="str">
        <f t="shared" si="2"/>
        <v/>
      </c>
      <c r="N46" s="268" t="str">
        <f t="shared" si="3"/>
        <v/>
      </c>
      <c r="O46" s="268" t="str">
        <f t="shared" si="4"/>
        <v/>
      </c>
      <c r="P46" s="268" t="str">
        <f t="shared" si="5"/>
        <v/>
      </c>
      <c r="Q46" s="268" t="str">
        <f t="shared" si="6"/>
        <v/>
      </c>
      <c r="R46" s="35"/>
      <c r="S46" s="164"/>
      <c r="T46" s="188"/>
      <c r="U46" s="188"/>
      <c r="V46" s="188"/>
      <c r="W46" s="188"/>
      <c r="X46" s="188"/>
      <c r="Y46" s="1"/>
      <c r="Z46" s="164"/>
      <c r="AA46" s="205" t="str">
        <f t="shared" si="20"/>
        <v/>
      </c>
      <c r="AB46" s="205" t="str">
        <f t="shared" si="21"/>
        <v/>
      </c>
      <c r="AC46" s="205" t="str">
        <f t="shared" si="22"/>
        <v/>
      </c>
      <c r="AD46" s="205" t="str">
        <f t="shared" si="23"/>
        <v/>
      </c>
      <c r="AE46" s="205" t="str">
        <f t="shared" si="24"/>
        <v/>
      </c>
      <c r="AG46" s="188">
        <v>10</v>
      </c>
      <c r="AH46" s="188">
        <v>10</v>
      </c>
      <c r="AI46" s="188">
        <v>4</v>
      </c>
      <c r="AJ46" s="188">
        <v>4</v>
      </c>
      <c r="AK46" s="188">
        <v>9</v>
      </c>
    </row>
    <row r="47" spans="2:37" ht="18">
      <c r="I47" s="35"/>
      <c r="J47" s="35"/>
      <c r="L47" s="164">
        <v>44</v>
      </c>
      <c r="M47" s="268" t="str">
        <f t="shared" si="2"/>
        <v/>
      </c>
      <c r="N47" s="268" t="str">
        <f t="shared" si="3"/>
        <v/>
      </c>
      <c r="O47" s="268" t="str">
        <f t="shared" si="4"/>
        <v/>
      </c>
      <c r="P47" s="268" t="str">
        <f t="shared" si="5"/>
        <v/>
      </c>
      <c r="Q47" s="268" t="str">
        <f t="shared" si="6"/>
        <v/>
      </c>
      <c r="R47" s="35"/>
      <c r="S47" s="164"/>
      <c r="T47" s="188"/>
      <c r="U47" s="188"/>
      <c r="V47" s="188"/>
      <c r="W47" s="188"/>
      <c r="X47" s="188"/>
      <c r="Y47" s="1"/>
      <c r="Z47" s="164"/>
      <c r="AA47" s="205" t="str">
        <f t="shared" si="20"/>
        <v/>
      </c>
      <c r="AB47" s="205" t="str">
        <f t="shared" si="21"/>
        <v/>
      </c>
      <c r="AC47" s="205" t="str">
        <f t="shared" si="22"/>
        <v/>
      </c>
      <c r="AD47" s="205" t="str">
        <f t="shared" si="23"/>
        <v/>
      </c>
      <c r="AE47" s="205" t="str">
        <f t="shared" si="24"/>
        <v/>
      </c>
      <c r="AG47" s="188">
        <v>7</v>
      </c>
      <c r="AH47" s="188">
        <v>7</v>
      </c>
      <c r="AI47" s="188">
        <v>7</v>
      </c>
      <c r="AJ47" s="188">
        <v>6</v>
      </c>
      <c r="AK47" s="188">
        <v>3</v>
      </c>
    </row>
    <row r="48" spans="2:37" ht="18">
      <c r="I48" s="35"/>
      <c r="J48" s="35"/>
      <c r="L48" s="164">
        <v>45</v>
      </c>
      <c r="M48" s="268" t="str">
        <f t="shared" si="2"/>
        <v/>
      </c>
      <c r="N48" s="268" t="str">
        <f t="shared" si="3"/>
        <v/>
      </c>
      <c r="O48" s="268" t="str">
        <f t="shared" si="4"/>
        <v/>
      </c>
      <c r="P48" s="268" t="str">
        <f t="shared" si="5"/>
        <v/>
      </c>
      <c r="Q48" s="268" t="str">
        <f t="shared" si="6"/>
        <v/>
      </c>
      <c r="R48" s="35"/>
      <c r="S48" s="164"/>
      <c r="T48" s="188"/>
      <c r="U48" s="188"/>
      <c r="V48" s="188"/>
      <c r="W48" s="188"/>
      <c r="X48" s="188"/>
      <c r="Y48" s="1"/>
      <c r="Z48" s="164"/>
      <c r="AA48" s="205" t="str">
        <f t="shared" si="20"/>
        <v/>
      </c>
      <c r="AB48" s="205" t="str">
        <f t="shared" si="21"/>
        <v/>
      </c>
      <c r="AC48" s="205" t="str">
        <f t="shared" si="22"/>
        <v/>
      </c>
      <c r="AD48" s="205" t="str">
        <f t="shared" si="23"/>
        <v/>
      </c>
      <c r="AE48" s="205" t="str">
        <f t="shared" si="24"/>
        <v/>
      </c>
      <c r="AG48" s="188">
        <v>3</v>
      </c>
      <c r="AH48" s="188">
        <v>4</v>
      </c>
      <c r="AI48" s="188">
        <v>9</v>
      </c>
      <c r="AJ48" s="188">
        <v>8</v>
      </c>
      <c r="AK48" s="188">
        <v>7</v>
      </c>
    </row>
    <row r="49" spans="9:37" ht="18">
      <c r="I49" s="35"/>
      <c r="J49" s="35"/>
      <c r="L49" s="164">
        <v>46</v>
      </c>
      <c r="M49" s="268" t="str">
        <f t="shared" si="2"/>
        <v/>
      </c>
      <c r="N49" s="268" t="str">
        <f t="shared" si="3"/>
        <v/>
      </c>
      <c r="O49" s="268" t="str">
        <f t="shared" si="4"/>
        <v/>
      </c>
      <c r="P49" s="268" t="str">
        <f t="shared" si="5"/>
        <v/>
      </c>
      <c r="Q49" s="268" t="str">
        <f t="shared" si="6"/>
        <v/>
      </c>
      <c r="S49" s="164"/>
      <c r="T49" s="188"/>
      <c r="U49" s="188"/>
      <c r="V49" s="188"/>
      <c r="W49" s="188"/>
      <c r="X49" s="188"/>
      <c r="Z49" s="164"/>
      <c r="AA49" s="205" t="str">
        <f t="shared" si="20"/>
        <v/>
      </c>
      <c r="AB49" s="205" t="str">
        <f t="shared" si="21"/>
        <v/>
      </c>
      <c r="AC49" s="205" t="str">
        <f t="shared" si="22"/>
        <v/>
      </c>
      <c r="AD49" s="205" t="str">
        <f t="shared" si="23"/>
        <v/>
      </c>
      <c r="AE49" s="205" t="str">
        <f t="shared" si="24"/>
        <v/>
      </c>
      <c r="AG49" s="188">
        <v>8</v>
      </c>
      <c r="AH49" s="188">
        <v>3</v>
      </c>
      <c r="AI49" s="188">
        <v>11</v>
      </c>
      <c r="AJ49" s="188">
        <v>3</v>
      </c>
      <c r="AK49" s="188">
        <v>4</v>
      </c>
    </row>
    <row r="50" spans="9:37" ht="18">
      <c r="I50" s="35"/>
      <c r="J50" s="35"/>
      <c r="L50" s="164">
        <v>47</v>
      </c>
      <c r="M50" s="268" t="str">
        <f t="shared" si="2"/>
        <v/>
      </c>
      <c r="N50" s="268" t="str">
        <f t="shared" si="3"/>
        <v/>
      </c>
      <c r="O50" s="268" t="str">
        <f t="shared" si="4"/>
        <v/>
      </c>
      <c r="P50" s="268" t="str">
        <f t="shared" si="5"/>
        <v/>
      </c>
      <c r="Q50" s="268" t="str">
        <f t="shared" si="6"/>
        <v/>
      </c>
      <c r="S50" s="164"/>
      <c r="T50" s="188"/>
      <c r="U50" s="188"/>
      <c r="V50" s="188"/>
      <c r="W50" s="188"/>
      <c r="X50" s="188"/>
      <c r="Z50" s="164"/>
      <c r="AA50" s="205" t="str">
        <f t="shared" si="20"/>
        <v/>
      </c>
      <c r="AB50" s="205" t="str">
        <f t="shared" si="21"/>
        <v/>
      </c>
      <c r="AC50" s="205" t="str">
        <f t="shared" si="22"/>
        <v/>
      </c>
      <c r="AD50" s="205" t="str">
        <f t="shared" si="23"/>
        <v/>
      </c>
      <c r="AE50" s="205" t="str">
        <f t="shared" si="24"/>
        <v/>
      </c>
      <c r="AG50" s="188">
        <v>5</v>
      </c>
      <c r="AH50" s="188">
        <v>6</v>
      </c>
      <c r="AI50" s="188">
        <v>6</v>
      </c>
      <c r="AJ50" s="188">
        <v>9</v>
      </c>
      <c r="AK50" s="188">
        <v>8</v>
      </c>
    </row>
    <row r="51" spans="9:37" ht="18">
      <c r="I51" s="35"/>
      <c r="J51" s="35"/>
      <c r="L51" s="164">
        <v>48</v>
      </c>
      <c r="M51" s="268" t="str">
        <f t="shared" si="2"/>
        <v/>
      </c>
      <c r="N51" s="268" t="str">
        <f t="shared" si="3"/>
        <v/>
      </c>
      <c r="O51" s="268" t="str">
        <f t="shared" si="4"/>
        <v/>
      </c>
      <c r="P51" s="268" t="str">
        <f t="shared" si="5"/>
        <v/>
      </c>
      <c r="Q51" s="268" t="str">
        <f t="shared" si="6"/>
        <v/>
      </c>
      <c r="S51" s="164"/>
      <c r="T51" s="188"/>
      <c r="U51" s="188"/>
      <c r="V51" s="188"/>
      <c r="W51" s="188"/>
      <c r="X51" s="188"/>
      <c r="Z51" s="164"/>
      <c r="AA51" s="205" t="str">
        <f t="shared" si="20"/>
        <v/>
      </c>
      <c r="AB51" s="205" t="str">
        <f t="shared" si="21"/>
        <v/>
      </c>
      <c r="AC51" s="205" t="str">
        <f t="shared" si="22"/>
        <v/>
      </c>
      <c r="AD51" s="205" t="str">
        <f t="shared" si="23"/>
        <v/>
      </c>
      <c r="AE51" s="205" t="str">
        <f t="shared" si="24"/>
        <v/>
      </c>
      <c r="AG51" s="188">
        <v>7</v>
      </c>
      <c r="AH51" s="188">
        <v>4</v>
      </c>
      <c r="AI51" s="188">
        <v>9</v>
      </c>
      <c r="AJ51" s="188">
        <v>8</v>
      </c>
      <c r="AK51" s="188">
        <v>5</v>
      </c>
    </row>
    <row r="52" spans="9:37" ht="18">
      <c r="I52" s="35"/>
      <c r="J52" s="35"/>
      <c r="L52" s="164">
        <v>49</v>
      </c>
      <c r="M52" s="268" t="str">
        <f t="shared" si="2"/>
        <v/>
      </c>
      <c r="N52" s="268" t="str">
        <f t="shared" si="3"/>
        <v/>
      </c>
      <c r="O52" s="268" t="str">
        <f t="shared" si="4"/>
        <v/>
      </c>
      <c r="P52" s="268" t="str">
        <f t="shared" si="5"/>
        <v/>
      </c>
      <c r="Q52" s="268" t="str">
        <f t="shared" si="6"/>
        <v/>
      </c>
      <c r="S52" s="164"/>
      <c r="T52" s="188"/>
      <c r="U52" s="188"/>
      <c r="V52" s="188"/>
      <c r="W52" s="188"/>
      <c r="X52" s="188"/>
      <c r="Z52" s="164"/>
      <c r="AA52" s="205" t="str">
        <f t="shared" si="20"/>
        <v/>
      </c>
      <c r="AB52" s="205" t="str">
        <f t="shared" si="21"/>
        <v/>
      </c>
      <c r="AC52" s="205" t="str">
        <f t="shared" si="22"/>
        <v/>
      </c>
      <c r="AD52" s="205" t="str">
        <f t="shared" si="23"/>
        <v/>
      </c>
      <c r="AE52" s="205" t="str">
        <f t="shared" si="24"/>
        <v/>
      </c>
      <c r="AG52" s="188">
        <v>4</v>
      </c>
      <c r="AH52" s="188">
        <v>10</v>
      </c>
      <c r="AI52" s="188">
        <v>4</v>
      </c>
      <c r="AJ52" s="188">
        <v>11</v>
      </c>
      <c r="AK52" s="188">
        <v>9</v>
      </c>
    </row>
    <row r="53" spans="9:37" ht="18">
      <c r="J53" s="35"/>
      <c r="L53" s="164">
        <v>50</v>
      </c>
      <c r="M53" s="268" t="str">
        <f t="shared" si="2"/>
        <v/>
      </c>
      <c r="N53" s="268" t="str">
        <f t="shared" si="3"/>
        <v/>
      </c>
      <c r="O53" s="268" t="str">
        <f t="shared" si="4"/>
        <v/>
      </c>
      <c r="P53" s="268" t="str">
        <f t="shared" si="5"/>
        <v/>
      </c>
      <c r="Q53" s="268" t="str">
        <f t="shared" si="6"/>
        <v/>
      </c>
      <c r="S53" s="164"/>
      <c r="T53" s="188"/>
      <c r="U53" s="188"/>
      <c r="V53" s="188"/>
      <c r="W53" s="188"/>
      <c r="X53" s="188"/>
      <c r="Z53" s="164"/>
      <c r="AA53" s="205" t="str">
        <f t="shared" si="20"/>
        <v/>
      </c>
      <c r="AB53" s="205" t="str">
        <f t="shared" si="21"/>
        <v/>
      </c>
      <c r="AC53" s="205" t="str">
        <f t="shared" si="22"/>
        <v/>
      </c>
      <c r="AD53" s="205" t="str">
        <f t="shared" si="23"/>
        <v/>
      </c>
      <c r="AE53" s="205" t="str">
        <f t="shared" si="24"/>
        <v/>
      </c>
      <c r="AG53" s="188">
        <v>10</v>
      </c>
      <c r="AH53" s="188">
        <v>6</v>
      </c>
      <c r="AI53" s="188">
        <v>7</v>
      </c>
      <c r="AJ53" s="188">
        <v>9</v>
      </c>
      <c r="AK53" s="188">
        <v>1</v>
      </c>
    </row>
    <row r="54" spans="9:37" ht="18">
      <c r="L54" s="164">
        <v>51</v>
      </c>
      <c r="M54" s="268" t="str">
        <f t="shared" si="2"/>
        <v/>
      </c>
      <c r="N54" s="268" t="str">
        <f t="shared" si="3"/>
        <v/>
      </c>
      <c r="O54" s="268" t="str">
        <f t="shared" si="4"/>
        <v/>
      </c>
      <c r="P54" s="268" t="str">
        <f t="shared" si="5"/>
        <v/>
      </c>
      <c r="Q54" s="268" t="str">
        <f t="shared" si="6"/>
        <v/>
      </c>
      <c r="S54" s="164"/>
      <c r="T54" s="188"/>
      <c r="U54" s="188"/>
      <c r="V54" s="188"/>
      <c r="W54" s="188"/>
      <c r="X54" s="188"/>
      <c r="Z54" s="164"/>
      <c r="AA54" s="205" t="str">
        <f t="shared" si="20"/>
        <v/>
      </c>
      <c r="AB54" s="205" t="str">
        <f t="shared" si="21"/>
        <v/>
      </c>
      <c r="AC54" s="205" t="str">
        <f t="shared" si="22"/>
        <v/>
      </c>
      <c r="AD54" s="205" t="str">
        <f t="shared" si="23"/>
        <v/>
      </c>
      <c r="AE54" s="205" t="str">
        <f t="shared" si="24"/>
        <v/>
      </c>
      <c r="AF54" s="87"/>
      <c r="AG54" s="188">
        <v>8</v>
      </c>
      <c r="AH54" s="188">
        <v>11</v>
      </c>
      <c r="AI54" s="188">
        <v>9</v>
      </c>
      <c r="AJ54" s="188">
        <v>6</v>
      </c>
      <c r="AK54" s="188">
        <v>10</v>
      </c>
    </row>
    <row r="55" spans="9:37" ht="18">
      <c r="L55" s="164">
        <v>52</v>
      </c>
      <c r="M55" s="268" t="str">
        <f t="shared" si="2"/>
        <v/>
      </c>
      <c r="N55" s="268" t="str">
        <f t="shared" si="3"/>
        <v/>
      </c>
      <c r="O55" s="268" t="str">
        <f t="shared" si="4"/>
        <v/>
      </c>
      <c r="P55" s="268" t="str">
        <f t="shared" si="5"/>
        <v/>
      </c>
      <c r="Q55" s="268" t="str">
        <f t="shared" si="6"/>
        <v/>
      </c>
      <c r="S55" s="164"/>
      <c r="T55" s="188"/>
      <c r="U55" s="188"/>
      <c r="V55" s="188"/>
      <c r="W55" s="188"/>
      <c r="X55" s="188"/>
      <c r="Z55" s="164"/>
      <c r="AA55" s="205" t="str">
        <f t="shared" si="20"/>
        <v/>
      </c>
      <c r="AB55" s="205" t="str">
        <f t="shared" si="21"/>
        <v/>
      </c>
      <c r="AC55" s="205" t="str">
        <f t="shared" si="22"/>
        <v/>
      </c>
      <c r="AD55" s="205" t="str">
        <f t="shared" si="23"/>
        <v/>
      </c>
      <c r="AE55" s="205" t="str">
        <f t="shared" si="24"/>
        <v/>
      </c>
      <c r="AF55" s="164"/>
      <c r="AG55" s="188">
        <v>5</v>
      </c>
      <c r="AH55" s="188">
        <v>9</v>
      </c>
      <c r="AI55" s="188">
        <v>11</v>
      </c>
      <c r="AJ55" s="188">
        <v>11</v>
      </c>
      <c r="AK55" s="188">
        <v>2</v>
      </c>
    </row>
    <row r="56" spans="9:37" ht="18">
      <c r="L56" s="164">
        <v>53</v>
      </c>
      <c r="M56" s="268" t="str">
        <f t="shared" si="2"/>
        <v/>
      </c>
      <c r="N56" s="268" t="str">
        <f t="shared" si="3"/>
        <v/>
      </c>
      <c r="O56" s="268" t="str">
        <f t="shared" si="4"/>
        <v/>
      </c>
      <c r="P56" s="268" t="str">
        <f t="shared" si="5"/>
        <v/>
      </c>
      <c r="Q56" s="268" t="str">
        <f t="shared" si="6"/>
        <v/>
      </c>
      <c r="S56" s="164"/>
      <c r="T56" s="188"/>
      <c r="U56" s="188"/>
      <c r="V56" s="188"/>
      <c r="W56" s="188"/>
      <c r="X56" s="188"/>
      <c r="Z56" s="164"/>
      <c r="AA56" s="205" t="str">
        <f t="shared" si="20"/>
        <v/>
      </c>
      <c r="AB56" s="205" t="str">
        <f t="shared" si="21"/>
        <v/>
      </c>
      <c r="AC56" s="205" t="str">
        <f t="shared" si="22"/>
        <v/>
      </c>
      <c r="AD56" s="205" t="str">
        <f t="shared" si="23"/>
        <v/>
      </c>
      <c r="AE56" s="205" t="str">
        <f t="shared" si="24"/>
        <v/>
      </c>
      <c r="AF56" s="164"/>
      <c r="AG56" s="188">
        <v>7</v>
      </c>
      <c r="AH56" s="188">
        <v>10</v>
      </c>
      <c r="AI56" s="188">
        <v>6</v>
      </c>
      <c r="AJ56" s="188">
        <v>7</v>
      </c>
      <c r="AK56" s="188">
        <v>9</v>
      </c>
    </row>
    <row r="57" spans="9:37" ht="18">
      <c r="L57" s="164">
        <v>54</v>
      </c>
      <c r="M57" s="268" t="str">
        <f t="shared" si="2"/>
        <v/>
      </c>
      <c r="N57" s="268" t="str">
        <f t="shared" si="3"/>
        <v/>
      </c>
      <c r="O57" s="268" t="str">
        <f t="shared" si="4"/>
        <v/>
      </c>
      <c r="P57" s="268" t="str">
        <f t="shared" si="5"/>
        <v/>
      </c>
      <c r="Q57" s="268" t="str">
        <f t="shared" si="6"/>
        <v/>
      </c>
      <c r="S57" s="164"/>
      <c r="T57" s="188"/>
      <c r="U57" s="188"/>
      <c r="V57" s="188"/>
      <c r="W57" s="188"/>
      <c r="X57" s="188"/>
      <c r="Z57" s="164"/>
      <c r="AA57" s="205" t="str">
        <f t="shared" si="20"/>
        <v/>
      </c>
      <c r="AB57" s="205" t="str">
        <f t="shared" si="21"/>
        <v/>
      </c>
      <c r="AC57" s="205" t="str">
        <f t="shared" si="22"/>
        <v/>
      </c>
      <c r="AD57" s="205" t="str">
        <f t="shared" si="23"/>
        <v/>
      </c>
      <c r="AE57" s="205" t="str">
        <f t="shared" si="24"/>
        <v/>
      </c>
      <c r="AF57" s="164"/>
      <c r="AG57" s="188">
        <v>8</v>
      </c>
      <c r="AH57" s="188">
        <v>11</v>
      </c>
      <c r="AI57" s="188">
        <v>9</v>
      </c>
      <c r="AJ57" s="188">
        <v>9</v>
      </c>
      <c r="AK57" s="188">
        <v>3</v>
      </c>
    </row>
    <row r="58" spans="9:37" ht="18">
      <c r="L58" s="164">
        <v>55</v>
      </c>
      <c r="M58" s="268" t="str">
        <f t="shared" si="2"/>
        <v/>
      </c>
      <c r="N58" s="268" t="str">
        <f t="shared" si="3"/>
        <v/>
      </c>
      <c r="O58" s="268" t="str">
        <f t="shared" si="4"/>
        <v/>
      </c>
      <c r="P58" s="268" t="str">
        <f t="shared" si="5"/>
        <v/>
      </c>
      <c r="Q58" s="268" t="str">
        <f t="shared" si="6"/>
        <v/>
      </c>
      <c r="S58" s="164"/>
      <c r="T58" s="188"/>
      <c r="U58" s="188"/>
      <c r="V58" s="188"/>
      <c r="W58" s="188"/>
      <c r="X58" s="188"/>
      <c r="Z58" s="164"/>
      <c r="AA58" s="205" t="str">
        <f t="shared" si="20"/>
        <v/>
      </c>
      <c r="AB58" s="205" t="str">
        <f t="shared" si="21"/>
        <v/>
      </c>
      <c r="AC58" s="205" t="str">
        <f t="shared" si="22"/>
        <v/>
      </c>
      <c r="AD58" s="205" t="str">
        <f t="shared" si="23"/>
        <v/>
      </c>
      <c r="AE58" s="205" t="str">
        <f t="shared" si="24"/>
        <v/>
      </c>
      <c r="AF58" s="164"/>
      <c r="AG58" s="188">
        <v>3</v>
      </c>
      <c r="AH58" s="188">
        <v>9</v>
      </c>
      <c r="AI58" s="188">
        <v>3</v>
      </c>
      <c r="AJ58" s="188">
        <v>11</v>
      </c>
      <c r="AK58" s="188">
        <v>7</v>
      </c>
    </row>
    <row r="59" spans="9:37" ht="18">
      <c r="L59" s="164">
        <v>56</v>
      </c>
      <c r="M59" s="268" t="str">
        <f t="shared" si="2"/>
        <v/>
      </c>
      <c r="N59" s="268" t="str">
        <f t="shared" si="3"/>
        <v/>
      </c>
      <c r="O59" s="268" t="str">
        <f t="shared" si="4"/>
        <v/>
      </c>
      <c r="P59" s="268" t="str">
        <f t="shared" si="5"/>
        <v/>
      </c>
      <c r="Q59" s="268" t="str">
        <f t="shared" si="6"/>
        <v/>
      </c>
      <c r="S59" s="164"/>
      <c r="T59" s="188"/>
      <c r="U59" s="188"/>
      <c r="V59" s="188"/>
      <c r="W59" s="188"/>
      <c r="X59" s="188"/>
      <c r="Z59" s="164"/>
      <c r="AA59" s="205" t="str">
        <f t="shared" si="20"/>
        <v/>
      </c>
      <c r="AB59" s="205" t="str">
        <f t="shared" si="21"/>
        <v/>
      </c>
      <c r="AC59" s="205" t="str">
        <f t="shared" si="22"/>
        <v/>
      </c>
      <c r="AD59" s="205" t="str">
        <f t="shared" si="23"/>
        <v/>
      </c>
      <c r="AE59" s="205" t="str">
        <f t="shared" si="24"/>
        <v/>
      </c>
      <c r="AF59" s="164"/>
      <c r="AG59" s="188">
        <v>7</v>
      </c>
      <c r="AH59" s="188">
        <v>6</v>
      </c>
      <c r="AI59" s="188">
        <v>6</v>
      </c>
      <c r="AJ59" s="188">
        <v>7</v>
      </c>
      <c r="AK59" s="188">
        <v>4</v>
      </c>
    </row>
    <row r="60" spans="9:37" ht="18">
      <c r="L60" s="164">
        <v>57</v>
      </c>
      <c r="M60" s="268" t="str">
        <f t="shared" si="2"/>
        <v/>
      </c>
      <c r="N60" s="268" t="str">
        <f t="shared" si="3"/>
        <v/>
      </c>
      <c r="O60" s="268" t="str">
        <f t="shared" si="4"/>
        <v/>
      </c>
      <c r="P60" s="268" t="str">
        <f t="shared" si="5"/>
        <v/>
      </c>
      <c r="Q60" s="268" t="str">
        <f t="shared" si="6"/>
        <v/>
      </c>
      <c r="S60" s="164"/>
      <c r="T60" s="188"/>
      <c r="U60" s="188"/>
      <c r="V60" s="188"/>
      <c r="W60" s="188"/>
      <c r="X60" s="188"/>
      <c r="Z60" s="164"/>
      <c r="AA60" s="205" t="str">
        <f t="shared" si="20"/>
        <v/>
      </c>
      <c r="AB60" s="205" t="str">
        <f t="shared" si="21"/>
        <v/>
      </c>
      <c r="AC60" s="205" t="str">
        <f t="shared" si="22"/>
        <v/>
      </c>
      <c r="AD60" s="205" t="str">
        <f t="shared" si="23"/>
        <v/>
      </c>
      <c r="AE60" s="205" t="str">
        <f t="shared" si="24"/>
        <v/>
      </c>
      <c r="AF60" s="164"/>
      <c r="AG60" s="188">
        <v>10</v>
      </c>
      <c r="AH60" s="188">
        <v>1</v>
      </c>
      <c r="AI60" s="188">
        <v>9</v>
      </c>
      <c r="AJ60" s="188">
        <v>8</v>
      </c>
      <c r="AK60" s="188">
        <v>8</v>
      </c>
    </row>
    <row r="61" spans="9:37" ht="18">
      <c r="L61" s="164">
        <v>58</v>
      </c>
      <c r="M61" s="268" t="str">
        <f t="shared" si="2"/>
        <v/>
      </c>
      <c r="N61" s="268" t="str">
        <f t="shared" si="3"/>
        <v/>
      </c>
      <c r="O61" s="268" t="str">
        <f t="shared" si="4"/>
        <v/>
      </c>
      <c r="P61" s="268" t="str">
        <f t="shared" si="5"/>
        <v/>
      </c>
      <c r="Q61" s="268" t="str">
        <f t="shared" si="6"/>
        <v/>
      </c>
      <c r="S61" s="164"/>
      <c r="T61" s="188"/>
      <c r="U61" s="188"/>
      <c r="V61" s="188"/>
      <c r="W61" s="188"/>
      <c r="X61" s="188"/>
      <c r="Z61" s="164"/>
      <c r="AA61" s="205" t="str">
        <f t="shared" si="20"/>
        <v/>
      </c>
      <c r="AB61" s="205" t="str">
        <f t="shared" si="21"/>
        <v/>
      </c>
      <c r="AC61" s="205" t="str">
        <f t="shared" si="22"/>
        <v/>
      </c>
      <c r="AD61" s="205" t="str">
        <f t="shared" si="23"/>
        <v/>
      </c>
      <c r="AE61" s="205" t="str">
        <f t="shared" si="24"/>
        <v/>
      </c>
      <c r="AF61" s="164"/>
      <c r="AG61" s="188">
        <v>2</v>
      </c>
      <c r="AH61" s="188">
        <v>10</v>
      </c>
      <c r="AI61" s="188">
        <v>4</v>
      </c>
      <c r="AJ61" s="188">
        <v>3</v>
      </c>
      <c r="AK61" s="188">
        <v>5</v>
      </c>
    </row>
    <row r="62" spans="9:37" ht="18">
      <c r="L62" s="164">
        <v>59</v>
      </c>
      <c r="M62" s="268" t="str">
        <f t="shared" si="2"/>
        <v/>
      </c>
      <c r="N62" s="268" t="str">
        <f t="shared" si="3"/>
        <v/>
      </c>
      <c r="O62" s="268" t="str">
        <f t="shared" si="4"/>
        <v/>
      </c>
      <c r="P62" s="268" t="str">
        <f t="shared" si="5"/>
        <v/>
      </c>
      <c r="Q62" s="268" t="str">
        <f t="shared" si="6"/>
        <v/>
      </c>
      <c r="S62" s="164"/>
      <c r="T62" s="188"/>
      <c r="U62" s="188"/>
      <c r="V62" s="188"/>
      <c r="W62" s="188"/>
      <c r="X62" s="188"/>
      <c r="Z62" s="164"/>
      <c r="AA62" s="205" t="str">
        <f t="shared" si="20"/>
        <v/>
      </c>
      <c r="AB62" s="205" t="str">
        <f t="shared" si="21"/>
        <v/>
      </c>
      <c r="AC62" s="205" t="str">
        <f t="shared" si="22"/>
        <v/>
      </c>
      <c r="AD62" s="205" t="str">
        <f t="shared" si="23"/>
        <v/>
      </c>
      <c r="AE62" s="205" t="str">
        <f t="shared" si="24"/>
        <v/>
      </c>
      <c r="AF62" s="164"/>
      <c r="AG62" s="188">
        <v>4</v>
      </c>
      <c r="AH62" s="188">
        <v>6</v>
      </c>
      <c r="AI62" s="188">
        <v>7</v>
      </c>
      <c r="AJ62" s="188">
        <v>6</v>
      </c>
      <c r="AK62" s="188">
        <v>10</v>
      </c>
    </row>
    <row r="63" spans="9:37" ht="18">
      <c r="L63" s="164">
        <v>60</v>
      </c>
      <c r="M63" s="268" t="str">
        <f t="shared" si="2"/>
        <v/>
      </c>
      <c r="N63" s="268" t="str">
        <f t="shared" si="3"/>
        <v/>
      </c>
      <c r="O63" s="268" t="str">
        <f t="shared" si="4"/>
        <v/>
      </c>
      <c r="P63" s="268" t="str">
        <f t="shared" si="5"/>
        <v/>
      </c>
      <c r="Q63" s="268" t="str">
        <f t="shared" si="6"/>
        <v/>
      </c>
      <c r="S63" s="164"/>
      <c r="T63" s="188"/>
      <c r="U63" s="188"/>
      <c r="V63" s="188"/>
      <c r="W63" s="188"/>
      <c r="X63" s="188"/>
      <c r="Z63" s="164"/>
      <c r="AA63" s="205" t="str">
        <f t="shared" si="20"/>
        <v/>
      </c>
      <c r="AB63" s="205" t="str">
        <f t="shared" si="21"/>
        <v/>
      </c>
      <c r="AC63" s="205" t="str">
        <f t="shared" si="22"/>
        <v/>
      </c>
      <c r="AD63" s="205" t="str">
        <f t="shared" si="23"/>
        <v/>
      </c>
      <c r="AE63" s="205" t="str">
        <f t="shared" si="24"/>
        <v/>
      </c>
      <c r="AF63" s="164"/>
      <c r="AG63" s="188">
        <v>7</v>
      </c>
      <c r="AH63" s="188">
        <v>1</v>
      </c>
      <c r="AI63" s="188">
        <v>6</v>
      </c>
      <c r="AJ63" s="188">
        <v>8</v>
      </c>
      <c r="AK63" s="188">
        <v>11</v>
      </c>
    </row>
    <row r="64" spans="9:37" ht="18">
      <c r="L64" s="164">
        <v>61</v>
      </c>
      <c r="M64" s="268" t="str">
        <f t="shared" si="2"/>
        <v/>
      </c>
      <c r="N64" s="268" t="str">
        <f t="shared" si="3"/>
        <v/>
      </c>
      <c r="O64" s="268" t="str">
        <f t="shared" si="4"/>
        <v/>
      </c>
      <c r="P64" s="268" t="str">
        <f t="shared" si="5"/>
        <v/>
      </c>
      <c r="Q64" s="268" t="str">
        <f t="shared" si="6"/>
        <v/>
      </c>
      <c r="S64" s="164"/>
      <c r="T64" s="188"/>
      <c r="U64" s="188"/>
      <c r="V64" s="188"/>
      <c r="W64" s="188"/>
      <c r="X64" s="188"/>
      <c r="Z64" s="164"/>
      <c r="AA64" s="205" t="str">
        <f t="shared" si="20"/>
        <v/>
      </c>
      <c r="AB64" s="205" t="str">
        <f t="shared" si="21"/>
        <v/>
      </c>
      <c r="AC64" s="205" t="str">
        <f t="shared" si="22"/>
        <v/>
      </c>
      <c r="AD64" s="205" t="str">
        <f t="shared" si="23"/>
        <v/>
      </c>
      <c r="AE64" s="205" t="str">
        <f t="shared" si="24"/>
        <v/>
      </c>
      <c r="AF64" s="164"/>
      <c r="AG64" s="188">
        <v>1</v>
      </c>
      <c r="AH64" s="188">
        <v>10</v>
      </c>
      <c r="AI64" s="188">
        <v>4</v>
      </c>
      <c r="AJ64" s="188">
        <v>12</v>
      </c>
      <c r="AK64" s="188">
        <v>9</v>
      </c>
    </row>
    <row r="65" spans="12:37" ht="18">
      <c r="L65" s="164">
        <v>62</v>
      </c>
      <c r="M65" s="268" t="str">
        <f t="shared" si="2"/>
        <v/>
      </c>
      <c r="N65" s="268" t="str">
        <f t="shared" si="3"/>
        <v/>
      </c>
      <c r="O65" s="268" t="str">
        <f t="shared" si="4"/>
        <v/>
      </c>
      <c r="P65" s="268" t="str">
        <f t="shared" si="5"/>
        <v/>
      </c>
      <c r="Q65" s="268" t="str">
        <f t="shared" si="6"/>
        <v/>
      </c>
      <c r="S65" s="164"/>
      <c r="T65" s="188"/>
      <c r="U65" s="188"/>
      <c r="V65" s="188"/>
      <c r="W65" s="188"/>
      <c r="X65" s="188"/>
      <c r="Z65" s="164"/>
      <c r="AA65" s="205" t="str">
        <f t="shared" si="20"/>
        <v/>
      </c>
      <c r="AB65" s="205" t="str">
        <f t="shared" si="21"/>
        <v/>
      </c>
      <c r="AC65" s="205" t="str">
        <f t="shared" si="22"/>
        <v/>
      </c>
      <c r="AD65" s="205" t="str">
        <f t="shared" si="23"/>
        <v/>
      </c>
      <c r="AE65" s="205" t="str">
        <f t="shared" si="24"/>
        <v/>
      </c>
      <c r="AF65" s="164"/>
      <c r="AG65" s="188">
        <v>10</v>
      </c>
      <c r="AH65" s="188">
        <v>4</v>
      </c>
      <c r="AI65" s="188">
        <v>9</v>
      </c>
      <c r="AJ65" s="188">
        <v>5</v>
      </c>
      <c r="AK65" s="188">
        <v>6</v>
      </c>
    </row>
    <row r="66" spans="12:37" ht="18">
      <c r="L66" s="164">
        <v>63</v>
      </c>
      <c r="M66" s="268" t="str">
        <f t="shared" si="2"/>
        <v/>
      </c>
      <c r="N66" s="268" t="str">
        <f t="shared" si="3"/>
        <v/>
      </c>
      <c r="O66" s="268" t="str">
        <f t="shared" si="4"/>
        <v/>
      </c>
      <c r="P66" s="268" t="str">
        <f t="shared" si="5"/>
        <v/>
      </c>
      <c r="Q66" s="268" t="str">
        <f t="shared" si="6"/>
        <v/>
      </c>
      <c r="S66" s="164"/>
      <c r="T66" s="188"/>
      <c r="U66" s="188"/>
      <c r="V66" s="188"/>
      <c r="W66" s="188"/>
      <c r="X66" s="188"/>
      <c r="Z66" s="164"/>
      <c r="AA66" s="205" t="str">
        <f t="shared" si="20"/>
        <v/>
      </c>
      <c r="AB66" s="205" t="str">
        <f t="shared" si="21"/>
        <v/>
      </c>
      <c r="AC66" s="205" t="str">
        <f t="shared" si="22"/>
        <v/>
      </c>
      <c r="AD66" s="205" t="str">
        <f t="shared" si="23"/>
        <v/>
      </c>
      <c r="AE66" s="205" t="str">
        <f t="shared" si="24"/>
        <v/>
      </c>
      <c r="AF66" s="164"/>
      <c r="AG66" s="188">
        <v>7</v>
      </c>
      <c r="AH66" s="188">
        <v>9</v>
      </c>
      <c r="AI66" s="188">
        <v>8</v>
      </c>
      <c r="AJ66" s="188">
        <v>3</v>
      </c>
      <c r="AK66" s="188">
        <v>11</v>
      </c>
    </row>
    <row r="67" spans="12:37" ht="18">
      <c r="L67" s="164">
        <v>64</v>
      </c>
      <c r="M67" s="268" t="str">
        <f t="shared" ref="M67:M130" si="25">IF(T67="","",VLOOKUP(T67,$A$3:$B$15,2,FALSE))</f>
        <v/>
      </c>
      <c r="N67" s="268" t="str">
        <f t="shared" ref="N67:N130" si="26">IF(U67="","",VLOOKUP(U67,$A$3:$B$15,2,FALSE))</f>
        <v/>
      </c>
      <c r="O67" s="268" t="str">
        <f t="shared" ref="O67:O130" si="27">IF(V67="","",VLOOKUP(V67,$A$3:$B$15,2,FALSE))</f>
        <v/>
      </c>
      <c r="P67" s="268" t="str">
        <f t="shared" ref="P67:P130" si="28">IF(W67="","",VLOOKUP(W67,$A$3:$B$15,2,FALSE))</f>
        <v/>
      </c>
      <c r="Q67" s="268" t="str">
        <f t="shared" ref="Q67:Q130" si="29">IF(X67="","",VLOOKUP(X67,$A$3:$B$15,2,FALSE))</f>
        <v/>
      </c>
      <c r="S67" s="164"/>
      <c r="T67" s="188"/>
      <c r="U67" s="188"/>
      <c r="V67" s="188"/>
      <c r="W67" s="188"/>
      <c r="X67" s="188"/>
      <c r="Z67" s="164"/>
      <c r="AA67" s="205" t="str">
        <f t="shared" ref="AA67:AA90" si="30">IF(T67="","",VLOOKUP(T67,$A$3:$C$15,3,FALSE))</f>
        <v/>
      </c>
      <c r="AB67" s="205" t="str">
        <f t="shared" ref="AB67:AB90" si="31">IF(U67="","",VLOOKUP(U67,$A$3:$C$15,3,FALSE))</f>
        <v/>
      </c>
      <c r="AC67" s="205" t="str">
        <f t="shared" ref="AC67:AC90" si="32">IF(V67="","",VLOOKUP(V67,$A$3:$C$15,3,FALSE))</f>
        <v/>
      </c>
      <c r="AD67" s="205" t="str">
        <f t="shared" ref="AD67:AD90" si="33">IF(W67="","",VLOOKUP(W67,$A$3:$C$15,3,FALSE))</f>
        <v/>
      </c>
      <c r="AE67" s="205" t="str">
        <f t="shared" ref="AE67:AE90" si="34">IF(X67="","",VLOOKUP(X67,$A$3:$C$15,3,FALSE))</f>
        <v/>
      </c>
      <c r="AF67" s="164"/>
      <c r="AG67" s="188">
        <v>1</v>
      </c>
      <c r="AH67" s="188">
        <v>10</v>
      </c>
      <c r="AI67" s="188">
        <v>3</v>
      </c>
      <c r="AJ67" s="188">
        <v>9</v>
      </c>
      <c r="AK67" s="188">
        <v>7</v>
      </c>
    </row>
    <row r="68" spans="12:37" ht="18">
      <c r="L68" s="164">
        <v>65</v>
      </c>
      <c r="M68" s="268" t="str">
        <f t="shared" si="25"/>
        <v/>
      </c>
      <c r="N68" s="268" t="str">
        <f t="shared" si="26"/>
        <v/>
      </c>
      <c r="O68" s="268" t="str">
        <f t="shared" si="27"/>
        <v/>
      </c>
      <c r="P68" s="268" t="str">
        <f t="shared" si="28"/>
        <v/>
      </c>
      <c r="Q68" s="268" t="str">
        <f t="shared" si="29"/>
        <v/>
      </c>
      <c r="S68" s="164"/>
      <c r="T68" s="188"/>
      <c r="U68" s="188"/>
      <c r="V68" s="188"/>
      <c r="W68" s="188"/>
      <c r="X68" s="188"/>
      <c r="Z68" s="164"/>
      <c r="AA68" s="205" t="str">
        <f t="shared" si="30"/>
        <v/>
      </c>
      <c r="AB68" s="205" t="str">
        <f t="shared" si="31"/>
        <v/>
      </c>
      <c r="AC68" s="205" t="str">
        <f t="shared" si="32"/>
        <v/>
      </c>
      <c r="AD68" s="205" t="str">
        <f t="shared" si="33"/>
        <v/>
      </c>
      <c r="AE68" s="205" t="str">
        <f t="shared" si="34"/>
        <v/>
      </c>
      <c r="AF68" s="164"/>
      <c r="AG68" s="188">
        <v>9</v>
      </c>
      <c r="AH68" s="188">
        <v>4</v>
      </c>
      <c r="AI68" s="188">
        <v>7</v>
      </c>
      <c r="AJ68" s="188">
        <v>5</v>
      </c>
      <c r="AK68" s="188">
        <v>10</v>
      </c>
    </row>
    <row r="69" spans="12:37" ht="18">
      <c r="L69" s="164">
        <v>66</v>
      </c>
      <c r="M69" s="268" t="str">
        <f t="shared" si="25"/>
        <v/>
      </c>
      <c r="N69" s="268" t="str">
        <f t="shared" si="26"/>
        <v/>
      </c>
      <c r="O69" s="268" t="str">
        <f t="shared" si="27"/>
        <v/>
      </c>
      <c r="P69" s="268" t="str">
        <f t="shared" si="28"/>
        <v/>
      </c>
      <c r="Q69" s="268" t="str">
        <f t="shared" si="29"/>
        <v/>
      </c>
      <c r="S69" s="164"/>
      <c r="T69" s="188"/>
      <c r="U69" s="188"/>
      <c r="V69" s="188"/>
      <c r="W69" s="188"/>
      <c r="X69" s="188"/>
      <c r="Z69" s="164"/>
      <c r="AA69" s="205" t="str">
        <f t="shared" si="30"/>
        <v/>
      </c>
      <c r="AB69" s="205" t="str">
        <f t="shared" si="31"/>
        <v/>
      </c>
      <c r="AC69" s="205" t="str">
        <f t="shared" si="32"/>
        <v/>
      </c>
      <c r="AD69" s="205" t="str">
        <f t="shared" si="33"/>
        <v/>
      </c>
      <c r="AE69" s="205" t="str">
        <f t="shared" si="34"/>
        <v/>
      </c>
      <c r="AF69" s="164"/>
      <c r="AG69" s="188">
        <v>7</v>
      </c>
      <c r="AH69" s="188">
        <v>7</v>
      </c>
      <c r="AI69" s="188">
        <v>8</v>
      </c>
      <c r="AJ69" s="188">
        <v>8</v>
      </c>
      <c r="AK69" s="188">
        <v>11</v>
      </c>
    </row>
    <row r="70" spans="12:37" ht="18">
      <c r="L70" s="164">
        <v>67</v>
      </c>
      <c r="M70" s="268" t="str">
        <f t="shared" si="25"/>
        <v/>
      </c>
      <c r="N70" s="268" t="str">
        <f t="shared" si="26"/>
        <v/>
      </c>
      <c r="O70" s="268" t="str">
        <f t="shared" si="27"/>
        <v/>
      </c>
      <c r="P70" s="268" t="str">
        <f t="shared" si="28"/>
        <v/>
      </c>
      <c r="Q70" s="268" t="str">
        <f t="shared" si="29"/>
        <v/>
      </c>
      <c r="S70" s="164"/>
      <c r="T70" s="188"/>
      <c r="U70" s="188"/>
      <c r="V70" s="188"/>
      <c r="W70" s="188"/>
      <c r="X70" s="188"/>
      <c r="Z70" s="164"/>
      <c r="AA70" s="205" t="str">
        <f t="shared" si="30"/>
        <v/>
      </c>
      <c r="AB70" s="205" t="str">
        <f t="shared" si="31"/>
        <v/>
      </c>
      <c r="AC70" s="205" t="str">
        <f t="shared" si="32"/>
        <v/>
      </c>
      <c r="AD70" s="205" t="str">
        <f t="shared" si="33"/>
        <v/>
      </c>
      <c r="AE70" s="205" t="str">
        <f t="shared" si="34"/>
        <v/>
      </c>
      <c r="AF70" s="164"/>
      <c r="AG70" s="188">
        <v>4</v>
      </c>
      <c r="AH70" s="188">
        <v>9</v>
      </c>
      <c r="AI70" s="188">
        <v>9</v>
      </c>
      <c r="AJ70" s="188">
        <v>7</v>
      </c>
      <c r="AK70" s="188">
        <v>9</v>
      </c>
    </row>
    <row r="71" spans="12:37" ht="18">
      <c r="L71" s="164">
        <v>68</v>
      </c>
      <c r="M71" s="268" t="str">
        <f t="shared" si="25"/>
        <v/>
      </c>
      <c r="N71" s="268" t="str">
        <f t="shared" si="26"/>
        <v/>
      </c>
      <c r="O71" s="268" t="str">
        <f t="shared" si="27"/>
        <v/>
      </c>
      <c r="P71" s="268" t="str">
        <f t="shared" si="28"/>
        <v/>
      </c>
      <c r="Q71" s="268" t="str">
        <f t="shared" si="29"/>
        <v/>
      </c>
      <c r="S71" s="164"/>
      <c r="T71" s="188"/>
      <c r="U71" s="188"/>
      <c r="V71" s="188"/>
      <c r="W71" s="188"/>
      <c r="X71" s="188"/>
      <c r="Y71" s="1"/>
      <c r="Z71" s="164"/>
      <c r="AA71" s="205" t="str">
        <f t="shared" si="30"/>
        <v/>
      </c>
      <c r="AB71" s="205" t="str">
        <f t="shared" si="31"/>
        <v/>
      </c>
      <c r="AC71" s="205" t="str">
        <f t="shared" si="32"/>
        <v/>
      </c>
      <c r="AD71" s="205" t="str">
        <f t="shared" si="33"/>
        <v/>
      </c>
      <c r="AE71" s="205" t="str">
        <f t="shared" si="34"/>
        <v/>
      </c>
      <c r="AF71" s="164"/>
      <c r="AG71" s="188">
        <v>9</v>
      </c>
      <c r="AH71" s="188">
        <v>4</v>
      </c>
      <c r="AI71" s="188">
        <v>12</v>
      </c>
      <c r="AJ71" s="188">
        <v>3</v>
      </c>
      <c r="AK71" s="188">
        <v>2</v>
      </c>
    </row>
    <row r="72" spans="12:37" ht="18">
      <c r="L72" s="164">
        <v>69</v>
      </c>
      <c r="M72" s="268" t="str">
        <f t="shared" si="25"/>
        <v/>
      </c>
      <c r="N72" s="268" t="str">
        <f t="shared" si="26"/>
        <v/>
      </c>
      <c r="O72" s="268" t="str">
        <f t="shared" si="27"/>
        <v/>
      </c>
      <c r="P72" s="268" t="str">
        <f t="shared" si="28"/>
        <v/>
      </c>
      <c r="Q72" s="268" t="str">
        <f t="shared" si="29"/>
        <v/>
      </c>
      <c r="S72" s="164"/>
      <c r="T72" s="188"/>
      <c r="U72" s="188"/>
      <c r="V72" s="188"/>
      <c r="W72" s="188"/>
      <c r="X72" s="188"/>
      <c r="Z72" s="164"/>
      <c r="AA72" s="205" t="str">
        <f t="shared" si="30"/>
        <v/>
      </c>
      <c r="AB72" s="205" t="str">
        <f t="shared" si="31"/>
        <v/>
      </c>
      <c r="AC72" s="205" t="str">
        <f t="shared" si="32"/>
        <v/>
      </c>
      <c r="AD72" s="205" t="str">
        <f t="shared" si="33"/>
        <v/>
      </c>
      <c r="AE72" s="205" t="str">
        <f t="shared" si="34"/>
        <v/>
      </c>
      <c r="AF72" s="164"/>
      <c r="AG72" s="188">
        <v>7</v>
      </c>
      <c r="AH72" s="188">
        <v>7</v>
      </c>
      <c r="AI72" s="188">
        <v>8</v>
      </c>
      <c r="AJ72" s="188">
        <v>9</v>
      </c>
      <c r="AK72" s="188">
        <v>6</v>
      </c>
    </row>
    <row r="73" spans="12:37" ht="18">
      <c r="L73" s="164">
        <v>70</v>
      </c>
      <c r="M73" s="268" t="str">
        <f t="shared" si="25"/>
        <v/>
      </c>
      <c r="N73" s="268" t="str">
        <f t="shared" si="26"/>
        <v/>
      </c>
      <c r="O73" s="268" t="str">
        <f t="shared" si="27"/>
        <v/>
      </c>
      <c r="P73" s="268" t="str">
        <f t="shared" si="28"/>
        <v/>
      </c>
      <c r="Q73" s="268" t="str">
        <f t="shared" si="29"/>
        <v/>
      </c>
      <c r="S73" s="164"/>
      <c r="T73" s="188"/>
      <c r="U73" s="188"/>
      <c r="V73" s="188"/>
      <c r="W73" s="188"/>
      <c r="X73" s="188"/>
      <c r="Z73" s="164"/>
      <c r="AA73" s="205" t="str">
        <f t="shared" si="30"/>
        <v/>
      </c>
      <c r="AB73" s="205" t="str">
        <f t="shared" si="31"/>
        <v/>
      </c>
      <c r="AC73" s="205" t="str">
        <f t="shared" si="32"/>
        <v/>
      </c>
      <c r="AD73" s="205" t="str">
        <f t="shared" si="33"/>
        <v/>
      </c>
      <c r="AE73" s="205" t="str">
        <f t="shared" si="34"/>
        <v/>
      </c>
      <c r="AF73" s="164"/>
      <c r="AG73" s="188">
        <v>4</v>
      </c>
      <c r="AH73" s="188">
        <v>9</v>
      </c>
      <c r="AI73" s="188">
        <v>9</v>
      </c>
      <c r="AJ73" s="188">
        <v>6</v>
      </c>
      <c r="AK73" s="188">
        <v>7</v>
      </c>
    </row>
    <row r="74" spans="12:37" ht="18">
      <c r="L74" s="164">
        <v>71</v>
      </c>
      <c r="M74" s="268" t="str">
        <f t="shared" si="25"/>
        <v/>
      </c>
      <c r="N74" s="268" t="str">
        <f t="shared" si="26"/>
        <v/>
      </c>
      <c r="O74" s="268" t="str">
        <f t="shared" si="27"/>
        <v/>
      </c>
      <c r="P74" s="268" t="str">
        <f t="shared" si="28"/>
        <v/>
      </c>
      <c r="Q74" s="268" t="str">
        <f t="shared" si="29"/>
        <v/>
      </c>
      <c r="S74" s="164"/>
      <c r="T74" s="188"/>
      <c r="U74" s="188"/>
      <c r="V74" s="188"/>
      <c r="W74" s="188"/>
      <c r="X74" s="188"/>
      <c r="Z74" s="164"/>
      <c r="AA74" s="205" t="str">
        <f t="shared" si="30"/>
        <v/>
      </c>
      <c r="AB74" s="205" t="str">
        <f t="shared" si="31"/>
        <v/>
      </c>
      <c r="AC74" s="205" t="str">
        <f t="shared" si="32"/>
        <v/>
      </c>
      <c r="AD74" s="205" t="str">
        <f t="shared" si="33"/>
        <v/>
      </c>
      <c r="AE74" s="205" t="str">
        <f t="shared" si="34"/>
        <v/>
      </c>
      <c r="AF74" s="164"/>
      <c r="AG74" s="188">
        <v>6</v>
      </c>
      <c r="AH74" s="188"/>
      <c r="AI74" s="188"/>
      <c r="AJ74" s="188">
        <v>3</v>
      </c>
      <c r="AK74" s="188">
        <v>4</v>
      </c>
    </row>
    <row r="75" spans="12:37" ht="18">
      <c r="L75" s="164">
        <v>72</v>
      </c>
      <c r="M75" s="268" t="str">
        <f t="shared" si="25"/>
        <v/>
      </c>
      <c r="N75" s="268" t="str">
        <f t="shared" si="26"/>
        <v/>
      </c>
      <c r="O75" s="268" t="str">
        <f t="shared" si="27"/>
        <v/>
      </c>
      <c r="P75" s="268" t="str">
        <f t="shared" si="28"/>
        <v/>
      </c>
      <c r="Q75" s="268" t="str">
        <f t="shared" si="29"/>
        <v/>
      </c>
      <c r="S75" s="164"/>
      <c r="T75" s="188"/>
      <c r="U75" s="188"/>
      <c r="V75" s="188"/>
      <c r="W75" s="188"/>
      <c r="X75" s="188"/>
      <c r="Z75" s="164"/>
      <c r="AA75" s="205" t="str">
        <f t="shared" si="30"/>
        <v/>
      </c>
      <c r="AB75" s="205" t="str">
        <f t="shared" si="31"/>
        <v/>
      </c>
      <c r="AC75" s="205" t="str">
        <f t="shared" si="32"/>
        <v/>
      </c>
      <c r="AD75" s="205" t="str">
        <f t="shared" si="33"/>
        <v/>
      </c>
      <c r="AE75" s="205" t="str">
        <f t="shared" si="34"/>
        <v/>
      </c>
      <c r="AF75" s="164"/>
      <c r="AG75" s="188">
        <v>2</v>
      </c>
      <c r="AH75" s="188"/>
      <c r="AI75" s="188"/>
      <c r="AJ75" s="188">
        <v>7</v>
      </c>
      <c r="AK75" s="188">
        <v>8</v>
      </c>
    </row>
    <row r="76" spans="12:37" ht="18">
      <c r="L76" s="164">
        <v>73</v>
      </c>
      <c r="M76" s="268" t="str">
        <f t="shared" si="25"/>
        <v/>
      </c>
      <c r="N76" s="268" t="str">
        <f t="shared" si="26"/>
        <v/>
      </c>
      <c r="O76" s="268" t="str">
        <f t="shared" si="27"/>
        <v/>
      </c>
      <c r="P76" s="268" t="str">
        <f t="shared" si="28"/>
        <v/>
      </c>
      <c r="Q76" s="268" t="str">
        <f t="shared" si="29"/>
        <v/>
      </c>
      <c r="S76" s="164"/>
      <c r="T76" s="188"/>
      <c r="U76" s="188"/>
      <c r="V76" s="188"/>
      <c r="W76" s="188"/>
      <c r="X76" s="188"/>
      <c r="Z76" s="164"/>
      <c r="AA76" s="205" t="str">
        <f t="shared" si="30"/>
        <v/>
      </c>
      <c r="AB76" s="205" t="str">
        <f t="shared" si="31"/>
        <v/>
      </c>
      <c r="AC76" s="205" t="str">
        <f t="shared" si="32"/>
        <v/>
      </c>
      <c r="AD76" s="205" t="str">
        <f t="shared" si="33"/>
        <v/>
      </c>
      <c r="AE76" s="205" t="str">
        <f t="shared" si="34"/>
        <v/>
      </c>
      <c r="AF76" s="164"/>
      <c r="AG76" s="188">
        <v>7</v>
      </c>
      <c r="AH76" s="188"/>
      <c r="AI76" s="188"/>
      <c r="AJ76" s="188">
        <v>6</v>
      </c>
      <c r="AK76" s="188">
        <v>10</v>
      </c>
    </row>
    <row r="77" spans="12:37" ht="18">
      <c r="L77" s="164">
        <v>74</v>
      </c>
      <c r="M77" s="268" t="str">
        <f t="shared" si="25"/>
        <v/>
      </c>
      <c r="N77" s="268" t="str">
        <f t="shared" si="26"/>
        <v/>
      </c>
      <c r="O77" s="268" t="str">
        <f t="shared" si="27"/>
        <v/>
      </c>
      <c r="P77" s="268" t="str">
        <f t="shared" si="28"/>
        <v/>
      </c>
      <c r="Q77" s="268" t="str">
        <f t="shared" si="29"/>
        <v/>
      </c>
      <c r="S77" s="164"/>
      <c r="T77" s="188"/>
      <c r="U77" s="188"/>
      <c r="V77" s="188"/>
      <c r="W77" s="188"/>
      <c r="X77" s="188"/>
      <c r="Z77" s="164"/>
      <c r="AA77" s="205" t="str">
        <f t="shared" si="30"/>
        <v/>
      </c>
      <c r="AB77" s="205" t="str">
        <f t="shared" si="31"/>
        <v/>
      </c>
      <c r="AC77" s="205" t="str">
        <f t="shared" si="32"/>
        <v/>
      </c>
      <c r="AD77" s="205" t="str">
        <f t="shared" si="33"/>
        <v/>
      </c>
      <c r="AE77" s="205" t="str">
        <f t="shared" si="34"/>
        <v/>
      </c>
      <c r="AF77" s="164"/>
      <c r="AG77" s="188">
        <v>10</v>
      </c>
      <c r="AH77" s="188"/>
      <c r="AI77" s="188"/>
      <c r="AJ77" s="188">
        <v>5</v>
      </c>
      <c r="AK77" s="188">
        <v>12</v>
      </c>
    </row>
    <row r="78" spans="12:37" ht="18">
      <c r="L78" s="164">
        <v>75</v>
      </c>
      <c r="M78" s="268" t="str">
        <f t="shared" si="25"/>
        <v/>
      </c>
      <c r="N78" s="268" t="str">
        <f t="shared" si="26"/>
        <v/>
      </c>
      <c r="O78" s="268" t="str">
        <f t="shared" si="27"/>
        <v/>
      </c>
      <c r="P78" s="268" t="str">
        <f t="shared" si="28"/>
        <v/>
      </c>
      <c r="Q78" s="268" t="str">
        <f t="shared" si="29"/>
        <v/>
      </c>
      <c r="S78" s="164"/>
      <c r="T78" s="188"/>
      <c r="U78" s="188"/>
      <c r="V78" s="188"/>
      <c r="W78" s="188"/>
      <c r="X78" s="188"/>
      <c r="Z78" s="164"/>
      <c r="AA78" s="205" t="str">
        <f t="shared" si="30"/>
        <v/>
      </c>
      <c r="AB78" s="205" t="str">
        <f t="shared" si="31"/>
        <v/>
      </c>
      <c r="AC78" s="205" t="str">
        <f t="shared" si="32"/>
        <v/>
      </c>
      <c r="AD78" s="205" t="str">
        <f t="shared" si="33"/>
        <v/>
      </c>
      <c r="AE78" s="205" t="str">
        <f t="shared" si="34"/>
        <v/>
      </c>
      <c r="AF78" s="164"/>
      <c r="AG78" s="188">
        <v>4</v>
      </c>
      <c r="AH78" s="188"/>
      <c r="AI78" s="188"/>
      <c r="AJ78" s="188">
        <v>4</v>
      </c>
      <c r="AK78" s="188">
        <v>8</v>
      </c>
    </row>
    <row r="79" spans="12:37" ht="18">
      <c r="L79" s="164">
        <v>76</v>
      </c>
      <c r="M79" s="268" t="str">
        <f t="shared" si="25"/>
        <v/>
      </c>
      <c r="N79" s="268" t="str">
        <f t="shared" si="26"/>
        <v/>
      </c>
      <c r="O79" s="268" t="str">
        <f t="shared" si="27"/>
        <v/>
      </c>
      <c r="P79" s="268" t="str">
        <f t="shared" si="28"/>
        <v/>
      </c>
      <c r="Q79" s="268" t="str">
        <f t="shared" si="29"/>
        <v/>
      </c>
      <c r="T79" s="188"/>
      <c r="U79" s="188"/>
      <c r="V79" s="188"/>
      <c r="W79" s="188"/>
      <c r="X79" s="188"/>
      <c r="AA79" s="205" t="str">
        <f t="shared" si="30"/>
        <v/>
      </c>
      <c r="AB79" s="205" t="str">
        <f t="shared" si="31"/>
        <v/>
      </c>
      <c r="AC79" s="205" t="str">
        <f t="shared" si="32"/>
        <v/>
      </c>
      <c r="AD79" s="205" t="str">
        <f t="shared" si="33"/>
        <v/>
      </c>
      <c r="AE79" s="205" t="str">
        <f t="shared" si="34"/>
        <v/>
      </c>
      <c r="AF79" s="164"/>
      <c r="AG79" s="188">
        <v>9</v>
      </c>
      <c r="AH79" s="188"/>
      <c r="AI79" s="188"/>
      <c r="AJ79" s="188">
        <v>12</v>
      </c>
      <c r="AK79" s="188">
        <v>10</v>
      </c>
    </row>
    <row r="80" spans="12:37" ht="18">
      <c r="L80" s="164">
        <v>77</v>
      </c>
      <c r="M80" s="268" t="str">
        <f t="shared" si="25"/>
        <v/>
      </c>
      <c r="N80" s="268" t="str">
        <f t="shared" si="26"/>
        <v/>
      </c>
      <c r="O80" s="268" t="str">
        <f t="shared" si="27"/>
        <v/>
      </c>
      <c r="P80" s="268" t="str">
        <f t="shared" si="28"/>
        <v/>
      </c>
      <c r="Q80" s="268" t="str">
        <f t="shared" si="29"/>
        <v/>
      </c>
      <c r="T80" s="188"/>
      <c r="U80" s="188"/>
      <c r="V80" s="188"/>
      <c r="W80" s="188"/>
      <c r="X80" s="188"/>
      <c r="AA80" s="205" t="str">
        <f t="shared" si="30"/>
        <v/>
      </c>
      <c r="AB80" s="205" t="str">
        <f t="shared" si="31"/>
        <v/>
      </c>
      <c r="AC80" s="205" t="str">
        <f t="shared" si="32"/>
        <v/>
      </c>
      <c r="AD80" s="205" t="str">
        <f t="shared" si="33"/>
        <v/>
      </c>
      <c r="AE80" s="205" t="str">
        <f t="shared" si="34"/>
        <v/>
      </c>
      <c r="AF80" s="164"/>
      <c r="AG80" s="188">
        <v>7</v>
      </c>
      <c r="AH80" s="188"/>
      <c r="AI80" s="188"/>
      <c r="AJ80" s="188">
        <v>6</v>
      </c>
      <c r="AK80" s="188">
        <v>1</v>
      </c>
    </row>
    <row r="81" spans="12:37" ht="18">
      <c r="L81" s="164">
        <v>78</v>
      </c>
      <c r="M81" s="268" t="str">
        <f t="shared" si="25"/>
        <v/>
      </c>
      <c r="N81" s="268" t="str">
        <f t="shared" si="26"/>
        <v/>
      </c>
      <c r="O81" s="268" t="str">
        <f t="shared" si="27"/>
        <v/>
      </c>
      <c r="P81" s="268" t="str">
        <f t="shared" si="28"/>
        <v/>
      </c>
      <c r="Q81" s="268" t="str">
        <f t="shared" si="29"/>
        <v/>
      </c>
      <c r="T81" s="188"/>
      <c r="U81" s="188"/>
      <c r="V81" s="188"/>
      <c r="W81" s="188"/>
      <c r="X81" s="188"/>
      <c r="AA81" s="205" t="str">
        <f t="shared" si="30"/>
        <v/>
      </c>
      <c r="AB81" s="205" t="str">
        <f t="shared" si="31"/>
        <v/>
      </c>
      <c r="AC81" s="205" t="str">
        <f t="shared" si="32"/>
        <v/>
      </c>
      <c r="AD81" s="205" t="str">
        <f t="shared" si="33"/>
        <v/>
      </c>
      <c r="AE81" s="205" t="str">
        <f t="shared" si="34"/>
        <v/>
      </c>
      <c r="AF81" s="164"/>
      <c r="AG81" s="188">
        <v>3</v>
      </c>
      <c r="AH81" s="188"/>
      <c r="AI81" s="188"/>
      <c r="AJ81" s="188">
        <v>2</v>
      </c>
      <c r="AK81" s="188">
        <v>9</v>
      </c>
    </row>
    <row r="82" spans="12:37" ht="18">
      <c r="L82" s="164">
        <v>79</v>
      </c>
      <c r="M82" s="268" t="str">
        <f t="shared" si="25"/>
        <v/>
      </c>
      <c r="N82" s="268" t="str">
        <f t="shared" si="26"/>
        <v/>
      </c>
      <c r="O82" s="268" t="str">
        <f t="shared" si="27"/>
        <v/>
      </c>
      <c r="P82" s="268" t="str">
        <f t="shared" si="28"/>
        <v/>
      </c>
      <c r="Q82" s="268" t="str">
        <f t="shared" si="29"/>
        <v/>
      </c>
      <c r="T82" s="188"/>
      <c r="U82" s="188"/>
      <c r="V82" s="188"/>
      <c r="W82" s="188"/>
      <c r="X82" s="188"/>
      <c r="AA82" s="205" t="str">
        <f t="shared" si="30"/>
        <v/>
      </c>
      <c r="AB82" s="205" t="str">
        <f t="shared" si="31"/>
        <v/>
      </c>
      <c r="AC82" s="205" t="str">
        <f t="shared" si="32"/>
        <v/>
      </c>
      <c r="AD82" s="205" t="str">
        <f t="shared" si="33"/>
        <v/>
      </c>
      <c r="AE82" s="205" t="str">
        <f t="shared" si="34"/>
        <v/>
      </c>
      <c r="AF82" s="164"/>
      <c r="AG82" s="188">
        <v>8</v>
      </c>
      <c r="AH82" s="188"/>
      <c r="AI82" s="188"/>
      <c r="AJ82" s="188">
        <v>8</v>
      </c>
      <c r="AK82" s="188">
        <v>7</v>
      </c>
    </row>
    <row r="83" spans="12:37" ht="18">
      <c r="L83" s="164">
        <v>80</v>
      </c>
      <c r="M83" s="268" t="str">
        <f t="shared" si="25"/>
        <v/>
      </c>
      <c r="N83" s="268" t="str">
        <f t="shared" si="26"/>
        <v/>
      </c>
      <c r="O83" s="268" t="str">
        <f t="shared" si="27"/>
        <v/>
      </c>
      <c r="P83" s="268" t="str">
        <f t="shared" si="28"/>
        <v/>
      </c>
      <c r="Q83" s="268" t="str">
        <f t="shared" si="29"/>
        <v/>
      </c>
      <c r="T83" s="188"/>
      <c r="U83" s="188"/>
      <c r="V83" s="188"/>
      <c r="W83" s="188"/>
      <c r="X83" s="188"/>
      <c r="AA83" s="205" t="str">
        <f t="shared" si="30"/>
        <v/>
      </c>
      <c r="AB83" s="205" t="str">
        <f t="shared" si="31"/>
        <v/>
      </c>
      <c r="AC83" s="205" t="str">
        <f t="shared" si="32"/>
        <v/>
      </c>
      <c r="AD83" s="205" t="str">
        <f t="shared" si="33"/>
        <v/>
      </c>
      <c r="AE83" s="205" t="str">
        <f t="shared" si="34"/>
        <v/>
      </c>
      <c r="AF83" s="164"/>
      <c r="AG83" s="188">
        <v>9</v>
      </c>
      <c r="AH83" s="188"/>
      <c r="AI83" s="188"/>
      <c r="AJ83" s="188">
        <v>9</v>
      </c>
      <c r="AK83" s="188">
        <v>3</v>
      </c>
    </row>
    <row r="84" spans="12:37" ht="18">
      <c r="L84" s="164">
        <v>81</v>
      </c>
      <c r="M84" s="268" t="str">
        <f t="shared" si="25"/>
        <v/>
      </c>
      <c r="N84" s="268" t="str">
        <f t="shared" si="26"/>
        <v/>
      </c>
      <c r="O84" s="268" t="str">
        <f t="shared" si="27"/>
        <v/>
      </c>
      <c r="P84" s="268" t="str">
        <f t="shared" si="28"/>
        <v/>
      </c>
      <c r="Q84" s="268" t="str">
        <f t="shared" si="29"/>
        <v/>
      </c>
      <c r="T84" s="188"/>
      <c r="U84" s="188"/>
      <c r="V84" s="188"/>
      <c r="W84" s="188"/>
      <c r="X84" s="188"/>
      <c r="AA84" s="205" t="str">
        <f t="shared" si="30"/>
        <v/>
      </c>
      <c r="AB84" s="205" t="str">
        <f t="shared" si="31"/>
        <v/>
      </c>
      <c r="AC84" s="205" t="str">
        <f t="shared" si="32"/>
        <v/>
      </c>
      <c r="AD84" s="205" t="str">
        <f t="shared" si="33"/>
        <v/>
      </c>
      <c r="AE84" s="205" t="str">
        <f t="shared" si="34"/>
        <v/>
      </c>
      <c r="AF84" s="164"/>
      <c r="AG84" s="188">
        <v>5</v>
      </c>
      <c r="AH84" s="188"/>
      <c r="AI84" s="188"/>
      <c r="AJ84" s="188">
        <v>4</v>
      </c>
      <c r="AK84" s="188">
        <v>6</v>
      </c>
    </row>
    <row r="85" spans="12:37" ht="18">
      <c r="L85" s="164">
        <v>82</v>
      </c>
      <c r="M85" s="268" t="str">
        <f t="shared" si="25"/>
        <v/>
      </c>
      <c r="N85" s="268" t="str">
        <f t="shared" si="26"/>
        <v/>
      </c>
      <c r="O85" s="268" t="str">
        <f t="shared" si="27"/>
        <v/>
      </c>
      <c r="P85" s="268" t="str">
        <f t="shared" si="28"/>
        <v/>
      </c>
      <c r="Q85" s="268" t="str">
        <f t="shared" si="29"/>
        <v/>
      </c>
      <c r="T85" s="188"/>
      <c r="U85" s="188"/>
      <c r="V85" s="188"/>
      <c r="W85" s="188"/>
      <c r="X85" s="188"/>
      <c r="AA85" s="205" t="str">
        <f t="shared" si="30"/>
        <v/>
      </c>
      <c r="AB85" s="205" t="str">
        <f t="shared" si="31"/>
        <v/>
      </c>
      <c r="AC85" s="205" t="str">
        <f t="shared" si="32"/>
        <v/>
      </c>
      <c r="AD85" s="205" t="str">
        <f t="shared" si="33"/>
        <v/>
      </c>
      <c r="AE85" s="205" t="str">
        <f t="shared" si="34"/>
        <v/>
      </c>
      <c r="AF85" s="164"/>
      <c r="AG85" s="188">
        <v>10</v>
      </c>
      <c r="AH85" s="188"/>
      <c r="AI85" s="188"/>
      <c r="AJ85" s="188">
        <v>7</v>
      </c>
      <c r="AK85" s="188">
        <v>8</v>
      </c>
    </row>
    <row r="86" spans="12:37" ht="18">
      <c r="L86" s="164">
        <v>83</v>
      </c>
      <c r="M86" s="268" t="str">
        <f t="shared" si="25"/>
        <v/>
      </c>
      <c r="N86" s="268" t="str">
        <f t="shared" si="26"/>
        <v/>
      </c>
      <c r="O86" s="268" t="str">
        <f t="shared" si="27"/>
        <v/>
      </c>
      <c r="P86" s="268" t="str">
        <f t="shared" si="28"/>
        <v/>
      </c>
      <c r="Q86" s="268" t="str">
        <f t="shared" si="29"/>
        <v/>
      </c>
      <c r="T86" s="188"/>
      <c r="U86" s="188"/>
      <c r="V86" s="188"/>
      <c r="W86" s="188"/>
      <c r="X86" s="188"/>
      <c r="AA86" s="205" t="str">
        <f t="shared" si="30"/>
        <v/>
      </c>
      <c r="AB86" s="205" t="str">
        <f t="shared" si="31"/>
        <v/>
      </c>
      <c r="AC86" s="205" t="str">
        <f t="shared" si="32"/>
        <v/>
      </c>
      <c r="AD86" s="205" t="str">
        <f t="shared" si="33"/>
        <v/>
      </c>
      <c r="AE86" s="205" t="str">
        <f t="shared" si="34"/>
        <v/>
      </c>
      <c r="AF86" s="164"/>
      <c r="AG86" s="188">
        <v>8</v>
      </c>
      <c r="AH86" s="188"/>
      <c r="AI86" s="188"/>
      <c r="AJ86" s="188">
        <v>8</v>
      </c>
      <c r="AK86" s="188"/>
    </row>
    <row r="87" spans="12:37" ht="18">
      <c r="L87" s="164">
        <v>84</v>
      </c>
      <c r="M87" s="268" t="str">
        <f t="shared" si="25"/>
        <v/>
      </c>
      <c r="N87" s="268" t="str">
        <f t="shared" si="26"/>
        <v/>
      </c>
      <c r="O87" s="268" t="str">
        <f t="shared" si="27"/>
        <v/>
      </c>
      <c r="P87" s="268" t="str">
        <f t="shared" si="28"/>
        <v/>
      </c>
      <c r="Q87" s="268" t="str">
        <f t="shared" si="29"/>
        <v/>
      </c>
      <c r="T87" s="188"/>
      <c r="U87" s="188"/>
      <c r="V87" s="188"/>
      <c r="W87" s="188"/>
      <c r="X87" s="188"/>
      <c r="AA87" s="205" t="str">
        <f t="shared" si="30"/>
        <v/>
      </c>
      <c r="AB87" s="205" t="str">
        <f t="shared" si="31"/>
        <v/>
      </c>
      <c r="AC87" s="205" t="str">
        <f t="shared" si="32"/>
        <v/>
      </c>
      <c r="AD87" s="205" t="str">
        <f t="shared" si="33"/>
        <v/>
      </c>
      <c r="AE87" s="205" t="str">
        <f t="shared" si="34"/>
        <v/>
      </c>
      <c r="AF87" s="164"/>
      <c r="AG87" s="188"/>
      <c r="AH87" s="188"/>
      <c r="AI87" s="188"/>
      <c r="AJ87" s="188">
        <v>4</v>
      </c>
      <c r="AK87" s="188"/>
    </row>
    <row r="88" spans="12:37" ht="18">
      <c r="L88" s="164">
        <v>85</v>
      </c>
      <c r="M88" s="268" t="str">
        <f t="shared" si="25"/>
        <v/>
      </c>
      <c r="N88" s="268" t="str">
        <f t="shared" si="26"/>
        <v/>
      </c>
      <c r="O88" s="268" t="str">
        <f t="shared" si="27"/>
        <v/>
      </c>
      <c r="P88" s="268" t="str">
        <f t="shared" si="28"/>
        <v/>
      </c>
      <c r="Q88" s="268" t="str">
        <f t="shared" si="29"/>
        <v/>
      </c>
      <c r="T88" s="188"/>
      <c r="U88" s="188"/>
      <c r="V88" s="188"/>
      <c r="W88" s="188"/>
      <c r="X88" s="188"/>
      <c r="AA88" s="205" t="str">
        <f t="shared" si="30"/>
        <v/>
      </c>
      <c r="AB88" s="205" t="str">
        <f t="shared" si="31"/>
        <v/>
      </c>
      <c r="AC88" s="205" t="str">
        <f t="shared" si="32"/>
        <v/>
      </c>
      <c r="AD88" s="205" t="str">
        <f t="shared" si="33"/>
        <v/>
      </c>
      <c r="AE88" s="205" t="str">
        <f t="shared" si="34"/>
        <v/>
      </c>
      <c r="AF88" s="164"/>
      <c r="AG88" s="188"/>
      <c r="AH88" s="188"/>
      <c r="AI88" s="188"/>
      <c r="AJ88" s="188">
        <v>9</v>
      </c>
      <c r="AK88" s="188"/>
    </row>
    <row r="89" spans="12:37" ht="18">
      <c r="L89" s="164">
        <v>86</v>
      </c>
      <c r="M89" s="268" t="str">
        <f t="shared" si="25"/>
        <v/>
      </c>
      <c r="N89" s="268" t="str">
        <f t="shared" si="26"/>
        <v/>
      </c>
      <c r="O89" s="268" t="str">
        <f t="shared" si="27"/>
        <v/>
      </c>
      <c r="P89" s="268" t="str">
        <f t="shared" si="28"/>
        <v/>
      </c>
      <c r="Q89" s="268" t="str">
        <f t="shared" si="29"/>
        <v/>
      </c>
      <c r="T89" s="188"/>
      <c r="U89" s="188"/>
      <c r="V89" s="188"/>
      <c r="W89" s="188"/>
      <c r="X89" s="188"/>
      <c r="AA89" s="205" t="str">
        <f t="shared" si="30"/>
        <v/>
      </c>
      <c r="AB89" s="205" t="str">
        <f t="shared" si="31"/>
        <v/>
      </c>
      <c r="AC89" s="205" t="str">
        <f t="shared" si="32"/>
        <v/>
      </c>
      <c r="AD89" s="205" t="str">
        <f t="shared" si="33"/>
        <v/>
      </c>
      <c r="AE89" s="205" t="str">
        <f t="shared" si="34"/>
        <v/>
      </c>
      <c r="AF89" s="164"/>
      <c r="AG89" s="188"/>
      <c r="AH89" s="188"/>
      <c r="AI89" s="188"/>
      <c r="AJ89" s="188">
        <v>8</v>
      </c>
      <c r="AK89" s="188"/>
    </row>
    <row r="90" spans="12:37" ht="18">
      <c r="L90" s="164">
        <v>87</v>
      </c>
      <c r="M90" s="268" t="str">
        <f t="shared" si="25"/>
        <v/>
      </c>
      <c r="N90" s="268" t="str">
        <f t="shared" si="26"/>
        <v/>
      </c>
      <c r="O90" s="268" t="str">
        <f t="shared" si="27"/>
        <v/>
      </c>
      <c r="P90" s="268" t="str">
        <f t="shared" si="28"/>
        <v/>
      </c>
      <c r="Q90" s="268" t="str">
        <f t="shared" si="29"/>
        <v/>
      </c>
      <c r="T90" s="188"/>
      <c r="U90" s="188"/>
      <c r="V90" s="188"/>
      <c r="W90" s="188"/>
      <c r="X90" s="188"/>
      <c r="AA90" s="205" t="str">
        <f t="shared" si="30"/>
        <v/>
      </c>
      <c r="AB90" s="205" t="str">
        <f t="shared" si="31"/>
        <v/>
      </c>
      <c r="AC90" s="205" t="str">
        <f t="shared" si="32"/>
        <v/>
      </c>
      <c r="AD90" s="205" t="str">
        <f t="shared" si="33"/>
        <v/>
      </c>
      <c r="AE90" s="205" t="str">
        <f t="shared" si="34"/>
        <v/>
      </c>
      <c r="AF90" s="164"/>
      <c r="AG90" s="188"/>
      <c r="AH90" s="188"/>
      <c r="AI90" s="188"/>
      <c r="AJ90" s="188">
        <v>12</v>
      </c>
      <c r="AK90" s="188"/>
    </row>
    <row r="91" spans="12:37" ht="18">
      <c r="L91" s="164">
        <v>88</v>
      </c>
      <c r="M91" s="268" t="str">
        <f t="shared" si="25"/>
        <v/>
      </c>
      <c r="N91" s="268" t="str">
        <f t="shared" si="26"/>
        <v/>
      </c>
      <c r="O91" s="268" t="str">
        <f t="shared" si="27"/>
        <v/>
      </c>
      <c r="P91" s="268" t="str">
        <f t="shared" si="28"/>
        <v/>
      </c>
      <c r="Q91" s="268" t="str">
        <f t="shared" si="29"/>
        <v/>
      </c>
      <c r="T91" s="188"/>
      <c r="U91" s="188"/>
      <c r="V91" s="188"/>
      <c r="W91" s="188"/>
      <c r="X91" s="188"/>
      <c r="AB91" s="164"/>
      <c r="AC91" s="164"/>
      <c r="AD91" s="164"/>
      <c r="AE91" s="164"/>
      <c r="AF91" s="164"/>
      <c r="AG91" s="188"/>
      <c r="AH91" s="188"/>
      <c r="AI91" s="188"/>
      <c r="AJ91" s="188">
        <v>9</v>
      </c>
      <c r="AK91" s="188"/>
    </row>
    <row r="92" spans="12:37" ht="18">
      <c r="L92" s="164">
        <v>89</v>
      </c>
      <c r="M92" s="268" t="str">
        <f t="shared" si="25"/>
        <v/>
      </c>
      <c r="N92" s="268" t="str">
        <f t="shared" si="26"/>
        <v/>
      </c>
      <c r="O92" s="268" t="str">
        <f t="shared" si="27"/>
        <v/>
      </c>
      <c r="P92" s="268" t="str">
        <f t="shared" si="28"/>
        <v/>
      </c>
      <c r="Q92" s="268" t="str">
        <f t="shared" si="29"/>
        <v/>
      </c>
      <c r="T92" s="188"/>
      <c r="U92" s="188"/>
      <c r="V92" s="188"/>
      <c r="W92" s="188"/>
      <c r="X92" s="188"/>
      <c r="AB92" s="164"/>
      <c r="AC92" s="164"/>
      <c r="AD92" s="164"/>
      <c r="AE92" s="164"/>
      <c r="AF92" s="164"/>
      <c r="AG92" s="188"/>
      <c r="AH92" s="188"/>
      <c r="AI92" s="188"/>
      <c r="AJ92" s="188">
        <v>8</v>
      </c>
      <c r="AK92" s="188"/>
    </row>
    <row r="93" spans="12:37" ht="18">
      <c r="L93" s="164">
        <v>90</v>
      </c>
      <c r="M93" s="268" t="str">
        <f t="shared" si="25"/>
        <v/>
      </c>
      <c r="N93" s="268" t="str">
        <f t="shared" si="26"/>
        <v/>
      </c>
      <c r="O93" s="268" t="str">
        <f t="shared" si="27"/>
        <v/>
      </c>
      <c r="P93" s="268" t="str">
        <f t="shared" si="28"/>
        <v/>
      </c>
      <c r="Q93" s="268" t="str">
        <f t="shared" si="29"/>
        <v/>
      </c>
      <c r="T93" s="188"/>
      <c r="U93" s="188"/>
      <c r="V93" s="188"/>
      <c r="W93" s="188"/>
      <c r="X93" s="188"/>
      <c r="AB93" s="164"/>
      <c r="AC93" s="164"/>
      <c r="AD93" s="164"/>
      <c r="AE93" s="164"/>
      <c r="AF93" s="164"/>
      <c r="AG93" s="188"/>
      <c r="AH93" s="188"/>
      <c r="AI93" s="188"/>
      <c r="AJ93" s="188">
        <v>1</v>
      </c>
      <c r="AK93" s="188"/>
    </row>
    <row r="94" spans="12:37" ht="18">
      <c r="L94" s="164">
        <v>91</v>
      </c>
      <c r="M94" s="268" t="str">
        <f t="shared" si="25"/>
        <v/>
      </c>
      <c r="N94" s="268" t="str">
        <f t="shared" si="26"/>
        <v/>
      </c>
      <c r="O94" s="268" t="str">
        <f t="shared" si="27"/>
        <v/>
      </c>
      <c r="P94" s="268" t="str">
        <f t="shared" si="28"/>
        <v/>
      </c>
      <c r="Q94" s="268" t="str">
        <f t="shared" si="29"/>
        <v/>
      </c>
      <c r="T94" s="188"/>
      <c r="U94" s="188"/>
      <c r="V94" s="188"/>
      <c r="W94" s="188"/>
      <c r="X94" s="188"/>
      <c r="AB94" s="164"/>
      <c r="AC94" s="164"/>
      <c r="AD94" s="164"/>
      <c r="AE94" s="164"/>
      <c r="AF94" s="164"/>
      <c r="AG94" s="188"/>
      <c r="AH94" s="188"/>
      <c r="AI94" s="188"/>
      <c r="AJ94" s="188">
        <v>4</v>
      </c>
      <c r="AK94" s="188"/>
    </row>
    <row r="95" spans="12:37" ht="18">
      <c r="L95" s="164">
        <v>92</v>
      </c>
      <c r="M95" s="268" t="str">
        <f t="shared" si="25"/>
        <v/>
      </c>
      <c r="N95" s="268" t="str">
        <f t="shared" si="26"/>
        <v/>
      </c>
      <c r="O95" s="268" t="str">
        <f t="shared" si="27"/>
        <v/>
      </c>
      <c r="P95" s="268" t="str">
        <f t="shared" si="28"/>
        <v/>
      </c>
      <c r="Q95" s="268" t="str">
        <f t="shared" si="29"/>
        <v/>
      </c>
      <c r="T95" s="188"/>
      <c r="U95" s="188"/>
      <c r="V95" s="188"/>
      <c r="W95" s="188"/>
      <c r="X95" s="188"/>
      <c r="AB95" s="164"/>
      <c r="AC95" s="164"/>
      <c r="AD95" s="164"/>
      <c r="AE95" s="164"/>
      <c r="AF95" s="164"/>
      <c r="AG95" s="188"/>
      <c r="AH95" s="188"/>
      <c r="AI95" s="188"/>
      <c r="AJ95" s="188">
        <v>6</v>
      </c>
      <c r="AK95" s="188"/>
    </row>
    <row r="96" spans="12:37" ht="18">
      <c r="L96" s="164">
        <v>93</v>
      </c>
      <c r="M96" s="268" t="str">
        <f t="shared" si="25"/>
        <v/>
      </c>
      <c r="N96" s="268" t="str">
        <f t="shared" si="26"/>
        <v/>
      </c>
      <c r="O96" s="268" t="str">
        <f t="shared" si="27"/>
        <v/>
      </c>
      <c r="P96" s="268" t="str">
        <f t="shared" si="28"/>
        <v/>
      </c>
      <c r="Q96" s="268" t="str">
        <f t="shared" si="29"/>
        <v/>
      </c>
      <c r="T96" s="188"/>
      <c r="U96" s="188"/>
      <c r="V96" s="188"/>
      <c r="W96" s="188"/>
      <c r="X96" s="188"/>
      <c r="AB96" s="164"/>
      <c r="AC96" s="164"/>
      <c r="AD96" s="164"/>
      <c r="AE96" s="164"/>
      <c r="AF96" s="164"/>
      <c r="AG96" s="188"/>
      <c r="AH96" s="188"/>
      <c r="AI96" s="188"/>
      <c r="AJ96" s="188">
        <v>7</v>
      </c>
      <c r="AK96" s="188"/>
    </row>
    <row r="97" spans="12:37" ht="18">
      <c r="L97" s="164">
        <v>94</v>
      </c>
      <c r="M97" s="268" t="str">
        <f t="shared" si="25"/>
        <v/>
      </c>
      <c r="N97" s="268" t="str">
        <f t="shared" si="26"/>
        <v/>
      </c>
      <c r="O97" s="268" t="str">
        <f t="shared" si="27"/>
        <v/>
      </c>
      <c r="P97" s="268" t="str">
        <f t="shared" si="28"/>
        <v/>
      </c>
      <c r="Q97" s="268" t="str">
        <f t="shared" si="29"/>
        <v/>
      </c>
      <c r="T97" s="188"/>
      <c r="U97" s="188"/>
      <c r="V97" s="188"/>
      <c r="W97" s="188"/>
      <c r="X97" s="188"/>
      <c r="AB97" s="164"/>
      <c r="AC97" s="164"/>
      <c r="AD97" s="164"/>
      <c r="AE97" s="164"/>
      <c r="AF97" s="164"/>
      <c r="AG97" s="188"/>
      <c r="AH97" s="188"/>
      <c r="AI97" s="188"/>
      <c r="AJ97" s="188">
        <v>12</v>
      </c>
      <c r="AK97" s="188"/>
    </row>
    <row r="98" spans="12:37" ht="18">
      <c r="L98" s="164">
        <v>95</v>
      </c>
      <c r="M98" s="268" t="str">
        <f t="shared" si="25"/>
        <v/>
      </c>
      <c r="N98" s="268" t="str">
        <f t="shared" si="26"/>
        <v/>
      </c>
      <c r="O98" s="268" t="str">
        <f t="shared" si="27"/>
        <v/>
      </c>
      <c r="P98" s="268" t="str">
        <f t="shared" si="28"/>
        <v/>
      </c>
      <c r="Q98" s="268" t="str">
        <f t="shared" si="29"/>
        <v/>
      </c>
      <c r="T98" s="188"/>
      <c r="U98" s="188"/>
      <c r="V98" s="188"/>
      <c r="W98" s="188"/>
      <c r="X98" s="188"/>
      <c r="AB98" s="164"/>
      <c r="AC98" s="164"/>
      <c r="AD98" s="164"/>
      <c r="AE98" s="164"/>
      <c r="AF98" s="164"/>
      <c r="AG98" s="188"/>
      <c r="AH98" s="188"/>
      <c r="AI98" s="188"/>
      <c r="AJ98" s="188">
        <v>6</v>
      </c>
      <c r="AK98" s="188"/>
    </row>
    <row r="99" spans="12:37" ht="18">
      <c r="L99" s="164">
        <v>96</v>
      </c>
      <c r="M99" s="268" t="str">
        <f t="shared" si="25"/>
        <v/>
      </c>
      <c r="N99" s="268" t="str">
        <f t="shared" si="26"/>
        <v/>
      </c>
      <c r="O99" s="268" t="str">
        <f t="shared" si="27"/>
        <v/>
      </c>
      <c r="P99" s="268" t="str">
        <f t="shared" si="28"/>
        <v/>
      </c>
      <c r="Q99" s="268" t="str">
        <f t="shared" si="29"/>
        <v/>
      </c>
      <c r="T99" s="188"/>
      <c r="U99" s="188"/>
      <c r="V99" s="188"/>
      <c r="W99" s="188"/>
      <c r="X99" s="188"/>
      <c r="AB99" s="164"/>
      <c r="AC99" s="164"/>
      <c r="AD99" s="164"/>
      <c r="AE99" s="164"/>
      <c r="AF99" s="164"/>
      <c r="AG99" s="188"/>
      <c r="AH99" s="188"/>
      <c r="AI99" s="188"/>
      <c r="AJ99" s="188">
        <v>7</v>
      </c>
      <c r="AK99" s="188"/>
    </row>
    <row r="100" spans="12:37" ht="18">
      <c r="L100" s="164">
        <v>97</v>
      </c>
      <c r="M100" s="268" t="str">
        <f t="shared" si="25"/>
        <v/>
      </c>
      <c r="N100" s="268" t="str">
        <f t="shared" si="26"/>
        <v/>
      </c>
      <c r="O100" s="268" t="str">
        <f t="shared" si="27"/>
        <v/>
      </c>
      <c r="P100" s="268" t="str">
        <f t="shared" si="28"/>
        <v/>
      </c>
      <c r="Q100" s="268" t="str">
        <f t="shared" si="29"/>
        <v/>
      </c>
      <c r="T100" s="188"/>
      <c r="U100" s="188"/>
      <c r="V100" s="188"/>
      <c r="W100" s="188"/>
      <c r="X100" s="188"/>
      <c r="AB100" s="164"/>
      <c r="AC100" s="164"/>
      <c r="AD100" s="164"/>
      <c r="AE100" s="164"/>
      <c r="AF100" s="164"/>
      <c r="AG100" s="188"/>
      <c r="AH100" s="188"/>
      <c r="AI100" s="188"/>
      <c r="AJ100" s="188">
        <v>3</v>
      </c>
      <c r="AK100" s="188"/>
    </row>
    <row r="101" spans="12:37" ht="18">
      <c r="L101" s="164">
        <v>98</v>
      </c>
      <c r="M101" s="268" t="str">
        <f t="shared" si="25"/>
        <v/>
      </c>
      <c r="N101" s="268" t="str">
        <f t="shared" si="26"/>
        <v/>
      </c>
      <c r="O101" s="268" t="str">
        <f t="shared" si="27"/>
        <v/>
      </c>
      <c r="P101" s="268" t="str">
        <f t="shared" si="28"/>
        <v/>
      </c>
      <c r="Q101" s="268" t="str">
        <f t="shared" si="29"/>
        <v/>
      </c>
      <c r="T101" s="188"/>
      <c r="U101" s="188"/>
      <c r="V101" s="188"/>
      <c r="W101" s="188"/>
      <c r="X101" s="188"/>
      <c r="AB101" s="164"/>
      <c r="AC101" s="164"/>
      <c r="AD101" s="164"/>
      <c r="AE101" s="164"/>
      <c r="AF101" s="164"/>
      <c r="AG101" s="188"/>
      <c r="AH101" s="188"/>
      <c r="AI101" s="188"/>
      <c r="AJ101" s="188">
        <v>9</v>
      </c>
      <c r="AK101" s="188"/>
    </row>
    <row r="102" spans="12:37" ht="18">
      <c r="L102" s="164">
        <v>99</v>
      </c>
      <c r="M102" s="268" t="str">
        <f t="shared" si="25"/>
        <v/>
      </c>
      <c r="N102" s="268" t="str">
        <f t="shared" si="26"/>
        <v/>
      </c>
      <c r="O102" s="268" t="str">
        <f t="shared" si="27"/>
        <v/>
      </c>
      <c r="P102" s="268" t="str">
        <f t="shared" si="28"/>
        <v/>
      </c>
      <c r="Q102" s="268" t="str">
        <f t="shared" si="29"/>
        <v/>
      </c>
      <c r="T102" s="188"/>
      <c r="U102" s="188"/>
      <c r="V102" s="188"/>
      <c r="W102" s="188"/>
      <c r="X102" s="188"/>
      <c r="AB102" s="164"/>
      <c r="AC102" s="164"/>
      <c r="AD102" s="164"/>
      <c r="AE102" s="164"/>
      <c r="AF102" s="164"/>
      <c r="AG102" s="188"/>
      <c r="AH102" s="188"/>
      <c r="AI102" s="188"/>
      <c r="AJ102" s="188">
        <v>1</v>
      </c>
      <c r="AK102" s="188"/>
    </row>
    <row r="103" spans="12:37" ht="18">
      <c r="L103" s="164">
        <v>100</v>
      </c>
      <c r="M103" s="268" t="str">
        <f t="shared" si="25"/>
        <v/>
      </c>
      <c r="N103" s="268" t="str">
        <f t="shared" si="26"/>
        <v/>
      </c>
      <c r="O103" s="268" t="str">
        <f t="shared" si="27"/>
        <v/>
      </c>
      <c r="P103" s="268" t="str">
        <f t="shared" si="28"/>
        <v/>
      </c>
      <c r="Q103" s="268" t="str">
        <f t="shared" si="29"/>
        <v/>
      </c>
      <c r="T103" s="188"/>
      <c r="U103" s="188"/>
      <c r="V103" s="188"/>
      <c r="W103" s="188"/>
      <c r="X103" s="188"/>
      <c r="AB103" s="164"/>
      <c r="AC103" s="164"/>
      <c r="AD103" s="164"/>
      <c r="AE103" s="164"/>
      <c r="AF103" s="164"/>
      <c r="AG103" s="188"/>
      <c r="AH103" s="188"/>
      <c r="AI103" s="188"/>
      <c r="AJ103" s="188">
        <v>8</v>
      </c>
      <c r="AK103" s="188"/>
    </row>
    <row r="104" spans="12:37" ht="18">
      <c r="L104" s="164">
        <v>101</v>
      </c>
      <c r="M104" s="268" t="str">
        <f t="shared" si="25"/>
        <v/>
      </c>
      <c r="N104" s="268" t="str">
        <f t="shared" si="26"/>
        <v/>
      </c>
      <c r="O104" s="268" t="str">
        <f t="shared" si="27"/>
        <v/>
      </c>
      <c r="P104" s="268" t="str">
        <f t="shared" si="28"/>
        <v/>
      </c>
      <c r="Q104" s="268" t="str">
        <f t="shared" si="29"/>
        <v/>
      </c>
      <c r="T104" s="188"/>
      <c r="U104" s="188"/>
      <c r="V104" s="188"/>
      <c r="W104" s="188"/>
      <c r="X104" s="188"/>
      <c r="AB104" s="164"/>
      <c r="AC104" s="164"/>
      <c r="AD104" s="164"/>
      <c r="AE104" s="164"/>
      <c r="AF104" s="164"/>
      <c r="AG104" s="188"/>
      <c r="AH104" s="188"/>
      <c r="AI104" s="188"/>
      <c r="AJ104" s="188">
        <v>11</v>
      </c>
      <c r="AK104" s="188"/>
    </row>
    <row r="105" spans="12:37" ht="18">
      <c r="L105" s="164">
        <v>102</v>
      </c>
      <c r="M105" s="268" t="str">
        <f t="shared" si="25"/>
        <v/>
      </c>
      <c r="N105" s="268" t="str">
        <f t="shared" si="26"/>
        <v/>
      </c>
      <c r="O105" s="268" t="str">
        <f t="shared" si="27"/>
        <v/>
      </c>
      <c r="P105" s="268" t="str">
        <f t="shared" si="28"/>
        <v/>
      </c>
      <c r="Q105" s="268" t="str">
        <f t="shared" si="29"/>
        <v/>
      </c>
      <c r="T105" s="188"/>
      <c r="U105" s="188"/>
      <c r="V105" s="188"/>
      <c r="W105" s="188"/>
      <c r="X105" s="188"/>
      <c r="AB105" s="164"/>
      <c r="AC105" s="164"/>
      <c r="AD105" s="164"/>
      <c r="AE105" s="164"/>
      <c r="AF105" s="164"/>
      <c r="AG105" s="188"/>
      <c r="AH105" s="188"/>
      <c r="AI105" s="188"/>
      <c r="AJ105" s="188">
        <v>9</v>
      </c>
      <c r="AK105" s="188"/>
    </row>
    <row r="106" spans="12:37" ht="18">
      <c r="L106" s="164">
        <v>103</v>
      </c>
      <c r="M106" s="268" t="str">
        <f t="shared" si="25"/>
        <v/>
      </c>
      <c r="N106" s="268" t="str">
        <f t="shared" si="26"/>
        <v/>
      </c>
      <c r="O106" s="268" t="str">
        <f t="shared" si="27"/>
        <v/>
      </c>
      <c r="P106" s="268" t="str">
        <f t="shared" si="28"/>
        <v/>
      </c>
      <c r="Q106" s="268" t="str">
        <f t="shared" si="29"/>
        <v/>
      </c>
      <c r="T106" s="188"/>
      <c r="U106" s="188"/>
      <c r="V106" s="188"/>
      <c r="W106" s="188"/>
      <c r="X106" s="188"/>
      <c r="AB106" s="164"/>
      <c r="AC106" s="164"/>
      <c r="AD106" s="164"/>
      <c r="AE106" s="164"/>
      <c r="AF106" s="164"/>
      <c r="AG106" s="188"/>
      <c r="AH106" s="188"/>
      <c r="AI106" s="188"/>
      <c r="AJ106" s="188">
        <v>6</v>
      </c>
      <c r="AK106" s="188"/>
    </row>
    <row r="107" spans="12:37" ht="18">
      <c r="L107" s="164">
        <v>104</v>
      </c>
      <c r="M107" s="268" t="str">
        <f t="shared" si="25"/>
        <v/>
      </c>
      <c r="N107" s="268" t="str">
        <f t="shared" si="26"/>
        <v/>
      </c>
      <c r="O107" s="268" t="str">
        <f t="shared" si="27"/>
        <v/>
      </c>
      <c r="P107" s="268" t="str">
        <f t="shared" si="28"/>
        <v/>
      </c>
      <c r="Q107" s="268" t="str">
        <f t="shared" si="29"/>
        <v/>
      </c>
      <c r="T107" s="188"/>
      <c r="U107" s="188"/>
      <c r="V107" s="188"/>
      <c r="W107" s="188"/>
      <c r="X107" s="188"/>
      <c r="AB107" s="164"/>
      <c r="AC107" s="164"/>
      <c r="AD107" s="164"/>
      <c r="AE107" s="164"/>
      <c r="AF107" s="164"/>
      <c r="AG107" s="188"/>
      <c r="AH107" s="188"/>
      <c r="AI107" s="188"/>
      <c r="AJ107" s="188">
        <v>5</v>
      </c>
      <c r="AK107" s="188"/>
    </row>
    <row r="108" spans="12:37" ht="18">
      <c r="L108" s="164">
        <v>105</v>
      </c>
      <c r="M108" s="268" t="str">
        <f t="shared" si="25"/>
        <v/>
      </c>
      <c r="N108" s="268" t="str">
        <f t="shared" si="26"/>
        <v/>
      </c>
      <c r="O108" s="268" t="str">
        <f t="shared" si="27"/>
        <v/>
      </c>
      <c r="P108" s="268" t="str">
        <f t="shared" si="28"/>
        <v/>
      </c>
      <c r="Q108" s="268" t="str">
        <f t="shared" si="29"/>
        <v/>
      </c>
      <c r="T108" s="188"/>
      <c r="U108" s="188"/>
      <c r="V108" s="188"/>
      <c r="W108" s="188"/>
      <c r="X108" s="188"/>
      <c r="AB108" s="164"/>
      <c r="AC108" s="164"/>
      <c r="AD108" s="164"/>
      <c r="AE108" s="164"/>
      <c r="AF108" s="164"/>
      <c r="AG108" s="188"/>
      <c r="AH108" s="188"/>
      <c r="AI108" s="188"/>
      <c r="AJ108" s="188">
        <v>9</v>
      </c>
      <c r="AK108" s="188"/>
    </row>
    <row r="109" spans="12:37" ht="18">
      <c r="L109" s="164">
        <v>106</v>
      </c>
      <c r="M109" s="268" t="str">
        <f t="shared" si="25"/>
        <v/>
      </c>
      <c r="N109" s="268" t="str">
        <f t="shared" si="26"/>
        <v/>
      </c>
      <c r="O109" s="268" t="str">
        <f t="shared" si="27"/>
        <v/>
      </c>
      <c r="P109" s="268" t="str">
        <f t="shared" si="28"/>
        <v/>
      </c>
      <c r="Q109" s="268" t="str">
        <f t="shared" si="29"/>
        <v/>
      </c>
      <c r="T109" s="188"/>
      <c r="U109" s="188"/>
      <c r="V109" s="188"/>
      <c r="W109" s="188"/>
      <c r="X109" s="188"/>
      <c r="AB109" s="164"/>
      <c r="AC109" s="164"/>
      <c r="AD109" s="164"/>
      <c r="AE109" s="164"/>
      <c r="AF109" s="164"/>
      <c r="AG109" s="188"/>
      <c r="AH109" s="188"/>
      <c r="AI109" s="188"/>
      <c r="AJ109" s="188">
        <v>7</v>
      </c>
      <c r="AK109" s="188"/>
    </row>
    <row r="110" spans="12:37" ht="18">
      <c r="L110" s="164">
        <v>107</v>
      </c>
      <c r="M110" s="268" t="str">
        <f t="shared" si="25"/>
        <v/>
      </c>
      <c r="N110" s="268" t="str">
        <f t="shared" si="26"/>
        <v/>
      </c>
      <c r="O110" s="268" t="str">
        <f t="shared" si="27"/>
        <v/>
      </c>
      <c r="P110" s="268" t="str">
        <f t="shared" si="28"/>
        <v/>
      </c>
      <c r="Q110" s="268" t="str">
        <f t="shared" si="29"/>
        <v/>
      </c>
      <c r="T110" s="188"/>
      <c r="U110" s="188"/>
      <c r="V110" s="188"/>
      <c r="W110" s="188"/>
      <c r="X110" s="188"/>
      <c r="AB110" s="164"/>
      <c r="AC110" s="164"/>
      <c r="AD110" s="164"/>
      <c r="AE110" s="164"/>
      <c r="AF110" s="164"/>
      <c r="AG110" s="188"/>
      <c r="AH110" s="188"/>
      <c r="AI110" s="188"/>
      <c r="AJ110" s="188">
        <v>5</v>
      </c>
      <c r="AK110" s="188"/>
    </row>
    <row r="111" spans="12:37" ht="18">
      <c r="L111" s="164">
        <v>108</v>
      </c>
      <c r="M111" s="268" t="str">
        <f t="shared" si="25"/>
        <v/>
      </c>
      <c r="N111" s="268" t="str">
        <f t="shared" si="26"/>
        <v/>
      </c>
      <c r="O111" s="268" t="str">
        <f t="shared" si="27"/>
        <v/>
      </c>
      <c r="P111" s="268" t="str">
        <f t="shared" si="28"/>
        <v/>
      </c>
      <c r="Q111" s="268" t="str">
        <f t="shared" si="29"/>
        <v/>
      </c>
      <c r="T111" s="188"/>
      <c r="U111" s="188"/>
      <c r="V111" s="188"/>
      <c r="W111" s="188"/>
      <c r="X111" s="188"/>
      <c r="AB111" s="164"/>
      <c r="AD111" s="164"/>
      <c r="AE111" s="164"/>
      <c r="AF111" s="164"/>
      <c r="AG111" s="188"/>
      <c r="AH111" s="188"/>
      <c r="AI111" s="188"/>
      <c r="AJ111" s="188">
        <v>9</v>
      </c>
      <c r="AK111" s="188"/>
    </row>
    <row r="112" spans="12:37" ht="18">
      <c r="L112" s="164">
        <v>109</v>
      </c>
      <c r="M112" s="268" t="str">
        <f t="shared" si="25"/>
        <v/>
      </c>
      <c r="N112" s="268" t="str">
        <f t="shared" si="26"/>
        <v/>
      </c>
      <c r="O112" s="268" t="str">
        <f t="shared" si="27"/>
        <v/>
      </c>
      <c r="P112" s="268" t="str">
        <f t="shared" si="28"/>
        <v/>
      </c>
      <c r="Q112" s="268" t="str">
        <f t="shared" si="29"/>
        <v/>
      </c>
      <c r="T112" s="188"/>
      <c r="U112" s="188"/>
      <c r="V112" s="188"/>
      <c r="W112" s="188"/>
      <c r="X112" s="188"/>
      <c r="AB112" s="164"/>
      <c r="AD112" s="164"/>
      <c r="AE112" s="164"/>
      <c r="AF112" s="164"/>
      <c r="AG112" s="188"/>
      <c r="AH112" s="188"/>
      <c r="AI112" s="188"/>
      <c r="AJ112" s="188">
        <v>7</v>
      </c>
      <c r="AK112" s="188"/>
    </row>
    <row r="113" spans="12:37" ht="18">
      <c r="L113" s="164">
        <v>110</v>
      </c>
      <c r="M113" s="268" t="str">
        <f t="shared" si="25"/>
        <v/>
      </c>
      <c r="N113" s="268" t="str">
        <f t="shared" si="26"/>
        <v/>
      </c>
      <c r="O113" s="268" t="str">
        <f t="shared" si="27"/>
        <v/>
      </c>
      <c r="P113" s="268" t="str">
        <f t="shared" si="28"/>
        <v/>
      </c>
      <c r="Q113" s="268" t="str">
        <f t="shared" si="29"/>
        <v/>
      </c>
      <c r="T113" s="188"/>
      <c r="U113" s="188"/>
      <c r="V113" s="188"/>
      <c r="W113" s="188"/>
      <c r="X113" s="188"/>
      <c r="AB113" s="164"/>
      <c r="AD113" s="164"/>
      <c r="AE113" s="164"/>
      <c r="AF113" s="164"/>
      <c r="AG113" s="188"/>
      <c r="AH113" s="188"/>
      <c r="AI113" s="188"/>
      <c r="AJ113" s="188">
        <v>4</v>
      </c>
      <c r="AK113" s="188"/>
    </row>
    <row r="114" spans="12:37" ht="18">
      <c r="L114" s="164">
        <v>111</v>
      </c>
      <c r="M114" s="268" t="str">
        <f t="shared" si="25"/>
        <v/>
      </c>
      <c r="N114" s="268" t="str">
        <f t="shared" si="26"/>
        <v/>
      </c>
      <c r="O114" s="268" t="str">
        <f t="shared" si="27"/>
        <v/>
      </c>
      <c r="P114" s="268" t="str">
        <f t="shared" si="28"/>
        <v/>
      </c>
      <c r="Q114" s="268" t="str">
        <f t="shared" si="29"/>
        <v/>
      </c>
      <c r="T114" s="188"/>
      <c r="U114" s="188"/>
      <c r="V114" s="188"/>
      <c r="W114" s="188"/>
      <c r="X114" s="188"/>
      <c r="AG114" s="188"/>
      <c r="AH114" s="188"/>
      <c r="AI114" s="188"/>
      <c r="AJ114" s="188">
        <v>9</v>
      </c>
      <c r="AK114" s="188"/>
    </row>
    <row r="115" spans="12:37" ht="18">
      <c r="L115" s="164">
        <v>112</v>
      </c>
      <c r="M115" s="268" t="str">
        <f t="shared" si="25"/>
        <v/>
      </c>
      <c r="N115" s="268" t="str">
        <f t="shared" si="26"/>
        <v/>
      </c>
      <c r="O115" s="268" t="str">
        <f t="shared" si="27"/>
        <v/>
      </c>
      <c r="P115" s="268" t="str">
        <f t="shared" si="28"/>
        <v/>
      </c>
      <c r="Q115" s="268" t="str">
        <f t="shared" si="29"/>
        <v/>
      </c>
      <c r="T115" s="188"/>
      <c r="U115" s="188"/>
      <c r="V115" s="188"/>
      <c r="W115" s="188"/>
      <c r="X115" s="188"/>
      <c r="AG115" s="188"/>
      <c r="AH115" s="188"/>
      <c r="AI115" s="188"/>
      <c r="AJ115" s="188">
        <v>7</v>
      </c>
      <c r="AK115" s="188"/>
    </row>
    <row r="116" spans="12:37" ht="18">
      <c r="L116" s="164">
        <v>113</v>
      </c>
      <c r="M116" s="268" t="str">
        <f t="shared" si="25"/>
        <v/>
      </c>
      <c r="N116" s="268" t="str">
        <f t="shared" si="26"/>
        <v/>
      </c>
      <c r="O116" s="268" t="str">
        <f t="shared" si="27"/>
        <v/>
      </c>
      <c r="P116" s="268" t="str">
        <f t="shared" si="28"/>
        <v/>
      </c>
      <c r="Q116" s="268" t="str">
        <f t="shared" si="29"/>
        <v/>
      </c>
      <c r="T116" s="188"/>
      <c r="U116" s="188"/>
      <c r="V116" s="188"/>
      <c r="W116" s="188"/>
      <c r="X116" s="188"/>
      <c r="AG116" s="188"/>
      <c r="AH116" s="188"/>
      <c r="AI116" s="188"/>
      <c r="AJ116" s="188">
        <v>2</v>
      </c>
      <c r="AK116" s="188"/>
    </row>
    <row r="117" spans="12:37" ht="18">
      <c r="L117" s="164">
        <v>114</v>
      </c>
      <c r="M117" s="268" t="str">
        <f t="shared" si="25"/>
        <v/>
      </c>
      <c r="N117" s="268" t="str">
        <f t="shared" si="26"/>
        <v/>
      </c>
      <c r="O117" s="268" t="str">
        <f t="shared" si="27"/>
        <v/>
      </c>
      <c r="P117" s="268" t="str">
        <f t="shared" si="28"/>
        <v/>
      </c>
      <c r="Q117" s="268" t="str">
        <f t="shared" si="29"/>
        <v/>
      </c>
      <c r="T117" s="188"/>
      <c r="U117" s="188"/>
      <c r="V117" s="188"/>
      <c r="W117" s="188"/>
      <c r="X117" s="188"/>
      <c r="AG117" s="188"/>
      <c r="AH117" s="188"/>
      <c r="AI117" s="188"/>
      <c r="AJ117" s="188">
        <v>6</v>
      </c>
      <c r="AK117" s="188"/>
    </row>
    <row r="118" spans="12:37" ht="18">
      <c r="L118" s="164">
        <v>115</v>
      </c>
      <c r="M118" s="268" t="str">
        <f t="shared" si="25"/>
        <v/>
      </c>
      <c r="N118" s="268" t="str">
        <f t="shared" si="26"/>
        <v/>
      </c>
      <c r="O118" s="268" t="str">
        <f t="shared" si="27"/>
        <v/>
      </c>
      <c r="P118" s="268" t="str">
        <f t="shared" si="28"/>
        <v/>
      </c>
      <c r="Q118" s="268" t="str">
        <f t="shared" si="29"/>
        <v/>
      </c>
      <c r="T118" s="188"/>
      <c r="U118" s="188"/>
      <c r="V118" s="188"/>
      <c r="W118" s="188"/>
      <c r="X118" s="188"/>
      <c r="AG118" s="188"/>
      <c r="AH118" s="188"/>
      <c r="AI118" s="188"/>
      <c r="AJ118" s="188">
        <v>7</v>
      </c>
      <c r="AK118" s="188"/>
    </row>
    <row r="119" spans="12:37" ht="18">
      <c r="L119" s="164">
        <v>116</v>
      </c>
      <c r="M119" s="268" t="str">
        <f t="shared" si="25"/>
        <v/>
      </c>
      <c r="N119" s="268" t="str">
        <f t="shared" si="26"/>
        <v/>
      </c>
      <c r="O119" s="268" t="str">
        <f t="shared" si="27"/>
        <v/>
      </c>
      <c r="P119" s="268" t="str">
        <f t="shared" si="28"/>
        <v/>
      </c>
      <c r="Q119" s="268" t="str">
        <f t="shared" si="29"/>
        <v/>
      </c>
      <c r="T119" s="188"/>
      <c r="U119" s="188"/>
      <c r="V119" s="188"/>
      <c r="W119" s="188"/>
      <c r="X119" s="188"/>
      <c r="AG119" s="188"/>
      <c r="AH119" s="188"/>
      <c r="AI119" s="188"/>
      <c r="AJ119" s="188">
        <v>4</v>
      </c>
      <c r="AK119" s="188"/>
    </row>
    <row r="120" spans="12:37" ht="18">
      <c r="L120" s="164">
        <v>117</v>
      </c>
      <c r="M120" s="268" t="str">
        <f t="shared" si="25"/>
        <v/>
      </c>
      <c r="N120" s="268" t="str">
        <f t="shared" si="26"/>
        <v/>
      </c>
      <c r="O120" s="268" t="str">
        <f t="shared" si="27"/>
        <v/>
      </c>
      <c r="P120" s="268" t="str">
        <f t="shared" si="28"/>
        <v/>
      </c>
      <c r="Q120" s="268" t="str">
        <f t="shared" si="29"/>
        <v/>
      </c>
      <c r="T120" s="188"/>
      <c r="U120" s="188"/>
      <c r="V120" s="188"/>
      <c r="W120" s="188"/>
      <c r="X120" s="188"/>
      <c r="AG120" s="188"/>
      <c r="AH120" s="188"/>
      <c r="AI120" s="188"/>
      <c r="AJ120" s="188">
        <v>9</v>
      </c>
      <c r="AK120" s="188"/>
    </row>
    <row r="121" spans="12:37" ht="18">
      <c r="L121" s="164">
        <v>118</v>
      </c>
      <c r="M121" s="268" t="str">
        <f t="shared" si="25"/>
        <v/>
      </c>
      <c r="N121" s="268" t="str">
        <f t="shared" si="26"/>
        <v/>
      </c>
      <c r="O121" s="268" t="str">
        <f t="shared" si="27"/>
        <v/>
      </c>
      <c r="P121" s="268" t="str">
        <f t="shared" si="28"/>
        <v/>
      </c>
      <c r="Q121" s="268" t="str">
        <f t="shared" si="29"/>
        <v/>
      </c>
      <c r="T121" s="188"/>
      <c r="U121" s="188"/>
      <c r="V121" s="188"/>
      <c r="W121" s="188"/>
      <c r="X121" s="188"/>
      <c r="AG121" s="188"/>
      <c r="AH121" s="188"/>
      <c r="AI121" s="188"/>
      <c r="AJ121" s="188">
        <v>6</v>
      </c>
      <c r="AK121" s="188"/>
    </row>
    <row r="122" spans="12:37" ht="18">
      <c r="L122" s="164">
        <v>119</v>
      </c>
      <c r="M122" s="268" t="str">
        <f t="shared" si="25"/>
        <v/>
      </c>
      <c r="N122" s="268" t="str">
        <f t="shared" si="26"/>
        <v/>
      </c>
      <c r="O122" s="268" t="str">
        <f t="shared" si="27"/>
        <v/>
      </c>
      <c r="P122" s="268" t="str">
        <f t="shared" si="28"/>
        <v/>
      </c>
      <c r="Q122" s="268" t="str">
        <f t="shared" si="29"/>
        <v/>
      </c>
      <c r="T122" s="188"/>
      <c r="U122" s="188"/>
      <c r="V122" s="188"/>
      <c r="W122" s="188"/>
      <c r="X122" s="188"/>
      <c r="AG122" s="188"/>
      <c r="AH122" s="188"/>
      <c r="AI122" s="188"/>
      <c r="AJ122" s="188">
        <v>1</v>
      </c>
      <c r="AK122" s="188"/>
    </row>
    <row r="123" spans="12:37" ht="18">
      <c r="L123" s="164">
        <v>120</v>
      </c>
      <c r="M123" s="268" t="str">
        <f t="shared" si="25"/>
        <v/>
      </c>
      <c r="N123" s="268" t="str">
        <f t="shared" si="26"/>
        <v/>
      </c>
      <c r="O123" s="268" t="str">
        <f t="shared" si="27"/>
        <v/>
      </c>
      <c r="P123" s="268" t="str">
        <f t="shared" si="28"/>
        <v/>
      </c>
      <c r="Q123" s="268" t="str">
        <f t="shared" si="29"/>
        <v/>
      </c>
      <c r="T123" s="188"/>
      <c r="U123" s="188"/>
      <c r="V123" s="188"/>
      <c r="W123" s="188"/>
      <c r="X123" s="188"/>
      <c r="AG123" s="188"/>
      <c r="AH123" s="188"/>
      <c r="AI123" s="188"/>
      <c r="AJ123" s="188">
        <v>8</v>
      </c>
      <c r="AK123" s="188"/>
    </row>
    <row r="124" spans="12:37" ht="18">
      <c r="L124" s="164">
        <v>121</v>
      </c>
      <c r="M124" s="268" t="str">
        <f t="shared" si="25"/>
        <v/>
      </c>
      <c r="N124" s="268" t="str">
        <f t="shared" si="26"/>
        <v/>
      </c>
      <c r="O124" s="268" t="str">
        <f t="shared" si="27"/>
        <v/>
      </c>
      <c r="P124" s="268" t="str">
        <f t="shared" si="28"/>
        <v/>
      </c>
      <c r="Q124" s="268" t="str">
        <f t="shared" si="29"/>
        <v/>
      </c>
      <c r="T124" s="188"/>
      <c r="U124" s="188"/>
      <c r="V124" s="188"/>
      <c r="W124" s="188"/>
      <c r="X124" s="188"/>
      <c r="AG124" s="188"/>
      <c r="AH124" s="188"/>
      <c r="AI124" s="188"/>
      <c r="AJ124" s="188">
        <v>6</v>
      </c>
      <c r="AK124" s="188"/>
    </row>
    <row r="125" spans="12:37" ht="18">
      <c r="L125" s="164">
        <v>122</v>
      </c>
      <c r="M125" s="268" t="str">
        <f t="shared" si="25"/>
        <v/>
      </c>
      <c r="N125" s="268" t="str">
        <f t="shared" si="26"/>
        <v/>
      </c>
      <c r="O125" s="268" t="str">
        <f t="shared" si="27"/>
        <v/>
      </c>
      <c r="P125" s="268" t="str">
        <f t="shared" si="28"/>
        <v/>
      </c>
      <c r="Q125" s="268" t="str">
        <f t="shared" si="29"/>
        <v/>
      </c>
      <c r="T125" s="188"/>
      <c r="U125" s="188"/>
      <c r="V125" s="188"/>
      <c r="W125" s="188"/>
      <c r="X125" s="188"/>
      <c r="AG125" s="188"/>
      <c r="AH125" s="188"/>
      <c r="AI125" s="188"/>
      <c r="AJ125" s="188">
        <v>3</v>
      </c>
      <c r="AK125" s="188"/>
    </row>
    <row r="126" spans="12:37" ht="18">
      <c r="L126" s="164">
        <v>123</v>
      </c>
      <c r="M126" s="268" t="str">
        <f t="shared" si="25"/>
        <v/>
      </c>
      <c r="N126" s="268" t="str">
        <f t="shared" si="26"/>
        <v/>
      </c>
      <c r="O126" s="268" t="str">
        <f t="shared" si="27"/>
        <v/>
      </c>
      <c r="P126" s="268" t="str">
        <f t="shared" si="28"/>
        <v/>
      </c>
      <c r="Q126" s="268" t="str">
        <f t="shared" si="29"/>
        <v/>
      </c>
      <c r="T126" s="188"/>
      <c r="U126" s="188"/>
      <c r="V126" s="188"/>
      <c r="W126" s="188"/>
      <c r="X126" s="188"/>
      <c r="AG126" s="188"/>
      <c r="AH126" s="188"/>
      <c r="AI126" s="188"/>
      <c r="AJ126" s="188">
        <v>8</v>
      </c>
      <c r="AK126" s="188"/>
    </row>
    <row r="127" spans="12:37" ht="18">
      <c r="L127" s="164">
        <v>124</v>
      </c>
      <c r="M127" s="268" t="str">
        <f t="shared" si="25"/>
        <v/>
      </c>
      <c r="N127" s="268" t="str">
        <f t="shared" si="26"/>
        <v/>
      </c>
      <c r="O127" s="268" t="str">
        <f t="shared" si="27"/>
        <v/>
      </c>
      <c r="P127" s="268" t="str">
        <f t="shared" si="28"/>
        <v/>
      </c>
      <c r="Q127" s="268" t="str">
        <f t="shared" si="29"/>
        <v/>
      </c>
      <c r="T127" s="188"/>
      <c r="U127" s="188"/>
      <c r="V127" s="188"/>
      <c r="W127" s="188"/>
      <c r="X127" s="188"/>
      <c r="AG127" s="188"/>
      <c r="AH127" s="188"/>
      <c r="AI127" s="188"/>
      <c r="AJ127" s="188">
        <v>6</v>
      </c>
      <c r="AK127" s="188"/>
    </row>
    <row r="128" spans="12:37" ht="18">
      <c r="L128" s="164">
        <v>125</v>
      </c>
      <c r="M128" s="268" t="str">
        <f t="shared" si="25"/>
        <v/>
      </c>
      <c r="N128" s="268" t="str">
        <f t="shared" si="26"/>
        <v/>
      </c>
      <c r="O128" s="268" t="str">
        <f t="shared" si="27"/>
        <v/>
      </c>
      <c r="P128" s="268" t="str">
        <f t="shared" si="28"/>
        <v/>
      </c>
      <c r="Q128" s="268" t="str">
        <f t="shared" si="29"/>
        <v/>
      </c>
      <c r="T128" s="188"/>
      <c r="U128" s="188"/>
      <c r="V128" s="188"/>
      <c r="W128" s="188"/>
      <c r="X128" s="188"/>
      <c r="AG128" s="188"/>
      <c r="AH128" s="188"/>
      <c r="AI128" s="188"/>
      <c r="AJ128" s="188">
        <v>5</v>
      </c>
      <c r="AK128" s="188"/>
    </row>
    <row r="129" spans="12:37" ht="18">
      <c r="L129" s="164">
        <v>126</v>
      </c>
      <c r="M129" s="268" t="str">
        <f t="shared" si="25"/>
        <v/>
      </c>
      <c r="N129" s="268" t="str">
        <f t="shared" si="26"/>
        <v/>
      </c>
      <c r="O129" s="268" t="str">
        <f t="shared" si="27"/>
        <v/>
      </c>
      <c r="P129" s="268" t="str">
        <f t="shared" si="28"/>
        <v/>
      </c>
      <c r="Q129" s="268" t="str">
        <f t="shared" si="29"/>
        <v/>
      </c>
      <c r="T129" s="188"/>
      <c r="U129" s="188"/>
      <c r="V129" s="188"/>
      <c r="W129" s="188"/>
      <c r="X129" s="188"/>
      <c r="AG129" s="188"/>
      <c r="AH129" s="188"/>
      <c r="AI129" s="188"/>
      <c r="AJ129" s="188">
        <v>9</v>
      </c>
      <c r="AK129" s="188"/>
    </row>
    <row r="130" spans="12:37" ht="18">
      <c r="L130" s="164">
        <v>127</v>
      </c>
      <c r="M130" s="268" t="str">
        <f t="shared" si="25"/>
        <v/>
      </c>
      <c r="N130" s="268" t="str">
        <f t="shared" si="26"/>
        <v/>
      </c>
      <c r="O130" s="268" t="str">
        <f t="shared" si="27"/>
        <v/>
      </c>
      <c r="P130" s="268" t="str">
        <f t="shared" si="28"/>
        <v/>
      </c>
      <c r="Q130" s="268" t="str">
        <f t="shared" si="29"/>
        <v/>
      </c>
      <c r="T130" s="188"/>
      <c r="U130" s="188"/>
      <c r="V130" s="188"/>
      <c r="W130" s="188"/>
      <c r="X130" s="188"/>
      <c r="AG130" s="188"/>
      <c r="AH130" s="188"/>
      <c r="AI130" s="188"/>
      <c r="AJ130" s="188">
        <v>6</v>
      </c>
      <c r="AK130" s="188"/>
    </row>
    <row r="131" spans="12:37" ht="18">
      <c r="L131" s="164">
        <v>128</v>
      </c>
      <c r="M131" s="268" t="str">
        <f t="shared" ref="M131:M194" si="35">IF(T131="","",VLOOKUP(T131,$A$3:$B$15,2,FALSE))</f>
        <v/>
      </c>
      <c r="N131" s="268" t="str">
        <f t="shared" ref="N131:N194" si="36">IF(U131="","",VLOOKUP(U131,$A$3:$B$15,2,FALSE))</f>
        <v/>
      </c>
      <c r="O131" s="268" t="str">
        <f t="shared" ref="O131:O194" si="37">IF(V131="","",VLOOKUP(V131,$A$3:$B$15,2,FALSE))</f>
        <v/>
      </c>
      <c r="P131" s="268" t="str">
        <f t="shared" ref="P131:P194" si="38">IF(W131="","",VLOOKUP(W131,$A$3:$B$15,2,FALSE))</f>
        <v/>
      </c>
      <c r="Q131" s="268" t="str">
        <f t="shared" ref="Q131:Q194" si="39">IF(X131="","",VLOOKUP(X131,$A$3:$B$15,2,FALSE))</f>
        <v/>
      </c>
      <c r="T131" s="188"/>
      <c r="U131" s="188"/>
      <c r="V131" s="188"/>
      <c r="W131" s="188"/>
      <c r="X131" s="188"/>
      <c r="AG131" s="188"/>
      <c r="AH131" s="188"/>
      <c r="AI131" s="188"/>
      <c r="AJ131" s="188">
        <v>8</v>
      </c>
      <c r="AK131" s="188"/>
    </row>
    <row r="132" spans="12:37" ht="18">
      <c r="L132" s="164">
        <v>129</v>
      </c>
      <c r="M132" s="268" t="str">
        <f t="shared" si="35"/>
        <v/>
      </c>
      <c r="N132" s="268" t="str">
        <f t="shared" si="36"/>
        <v/>
      </c>
      <c r="O132" s="268" t="str">
        <f t="shared" si="37"/>
        <v/>
      </c>
      <c r="P132" s="268" t="str">
        <f t="shared" si="38"/>
        <v/>
      </c>
      <c r="Q132" s="268" t="str">
        <f t="shared" si="39"/>
        <v/>
      </c>
      <c r="T132" s="188"/>
      <c r="U132" s="188"/>
      <c r="V132" s="188"/>
      <c r="W132" s="188"/>
      <c r="X132" s="188"/>
      <c r="AG132" s="188"/>
      <c r="AH132" s="188"/>
      <c r="AI132" s="188"/>
      <c r="AJ132" s="188">
        <v>4</v>
      </c>
      <c r="AK132" s="188"/>
    </row>
    <row r="133" spans="12:37" ht="18">
      <c r="L133" s="164">
        <v>130</v>
      </c>
      <c r="M133" s="268" t="str">
        <f t="shared" si="35"/>
        <v/>
      </c>
      <c r="N133" s="268" t="str">
        <f t="shared" si="36"/>
        <v/>
      </c>
      <c r="O133" s="268" t="str">
        <f t="shared" si="37"/>
        <v/>
      </c>
      <c r="P133" s="268" t="str">
        <f t="shared" si="38"/>
        <v/>
      </c>
      <c r="Q133" s="268" t="str">
        <f t="shared" si="39"/>
        <v/>
      </c>
      <c r="T133" s="188"/>
      <c r="U133" s="188"/>
      <c r="V133" s="188"/>
      <c r="W133" s="188"/>
      <c r="X133" s="188"/>
      <c r="AG133" s="188"/>
      <c r="AH133" s="188"/>
      <c r="AI133" s="188"/>
      <c r="AJ133" s="188">
        <v>6</v>
      </c>
      <c r="AK133" s="188"/>
    </row>
    <row r="134" spans="12:37" ht="18">
      <c r="L134" s="164">
        <v>131</v>
      </c>
      <c r="M134" s="268" t="str">
        <f t="shared" si="35"/>
        <v/>
      </c>
      <c r="N134" s="268" t="str">
        <f t="shared" si="36"/>
        <v/>
      </c>
      <c r="O134" s="268" t="str">
        <f t="shared" si="37"/>
        <v/>
      </c>
      <c r="P134" s="268" t="str">
        <f t="shared" si="38"/>
        <v/>
      </c>
      <c r="Q134" s="268" t="str">
        <f t="shared" si="39"/>
        <v/>
      </c>
      <c r="T134" s="188"/>
      <c r="U134" s="188"/>
      <c r="V134" s="188"/>
      <c r="W134" s="188"/>
      <c r="X134" s="188"/>
      <c r="AG134" s="188"/>
      <c r="AH134" s="188"/>
      <c r="AI134" s="188"/>
      <c r="AJ134" s="188">
        <v>8</v>
      </c>
      <c r="AK134" s="188"/>
    </row>
    <row r="135" spans="12:37" ht="18">
      <c r="L135" s="164">
        <v>132</v>
      </c>
      <c r="M135" s="268" t="str">
        <f t="shared" si="35"/>
        <v/>
      </c>
      <c r="N135" s="268" t="str">
        <f t="shared" si="36"/>
        <v/>
      </c>
      <c r="O135" s="268" t="str">
        <f t="shared" si="37"/>
        <v/>
      </c>
      <c r="P135" s="268" t="str">
        <f t="shared" si="38"/>
        <v/>
      </c>
      <c r="Q135" s="268" t="str">
        <f t="shared" si="39"/>
        <v/>
      </c>
      <c r="T135" s="188"/>
      <c r="U135" s="188"/>
      <c r="V135" s="188"/>
      <c r="W135" s="188"/>
      <c r="X135" s="188"/>
      <c r="AG135" s="188"/>
      <c r="AH135" s="188"/>
      <c r="AI135" s="188"/>
      <c r="AJ135" s="188">
        <v>3</v>
      </c>
      <c r="AK135" s="188"/>
    </row>
    <row r="136" spans="12:37" ht="18">
      <c r="L136" s="164">
        <v>133</v>
      </c>
      <c r="M136" s="268" t="str">
        <f t="shared" si="35"/>
        <v/>
      </c>
      <c r="N136" s="268" t="str">
        <f t="shared" si="36"/>
        <v/>
      </c>
      <c r="O136" s="268" t="str">
        <f t="shared" si="37"/>
        <v/>
      </c>
      <c r="P136" s="268" t="str">
        <f t="shared" si="38"/>
        <v/>
      </c>
      <c r="Q136" s="268" t="str">
        <f t="shared" si="39"/>
        <v/>
      </c>
      <c r="T136" s="188"/>
      <c r="U136" s="188"/>
      <c r="V136" s="188"/>
      <c r="W136" s="188"/>
      <c r="X136" s="188"/>
      <c r="AG136" s="188"/>
      <c r="AH136" s="188"/>
      <c r="AI136" s="188"/>
      <c r="AJ136" s="188">
        <v>9</v>
      </c>
      <c r="AK136" s="188"/>
    </row>
    <row r="137" spans="12:37" ht="18">
      <c r="L137" s="164">
        <v>134</v>
      </c>
      <c r="M137" s="268" t="str">
        <f t="shared" si="35"/>
        <v/>
      </c>
      <c r="N137" s="268" t="str">
        <f t="shared" si="36"/>
        <v/>
      </c>
      <c r="O137" s="268" t="str">
        <f t="shared" si="37"/>
        <v/>
      </c>
      <c r="P137" s="268" t="str">
        <f t="shared" si="38"/>
        <v/>
      </c>
      <c r="Q137" s="268" t="str">
        <f t="shared" si="39"/>
        <v/>
      </c>
      <c r="T137" s="188"/>
      <c r="U137" s="188"/>
      <c r="V137" s="188"/>
      <c r="W137" s="188"/>
      <c r="X137" s="188"/>
      <c r="AG137" s="188"/>
      <c r="AH137" s="188"/>
      <c r="AI137" s="188"/>
      <c r="AJ137" s="188">
        <v>8</v>
      </c>
      <c r="AK137" s="188"/>
    </row>
    <row r="138" spans="12:37" ht="18">
      <c r="L138" s="164">
        <v>135</v>
      </c>
      <c r="M138" s="268" t="str">
        <f t="shared" si="35"/>
        <v/>
      </c>
      <c r="N138" s="268" t="str">
        <f t="shared" si="36"/>
        <v/>
      </c>
      <c r="O138" s="268" t="str">
        <f t="shared" si="37"/>
        <v/>
      </c>
      <c r="P138" s="268" t="str">
        <f t="shared" si="38"/>
        <v/>
      </c>
      <c r="Q138" s="268" t="str">
        <f t="shared" si="39"/>
        <v/>
      </c>
      <c r="T138" s="188"/>
      <c r="U138" s="188"/>
      <c r="V138" s="188"/>
      <c r="W138" s="188"/>
      <c r="X138" s="188"/>
      <c r="AG138" s="188"/>
      <c r="AH138" s="188"/>
      <c r="AI138" s="188"/>
      <c r="AJ138" s="188">
        <v>11</v>
      </c>
      <c r="AK138" s="188"/>
    </row>
    <row r="139" spans="12:37" ht="18">
      <c r="L139" s="164">
        <v>136</v>
      </c>
      <c r="M139" s="268" t="str">
        <f t="shared" si="35"/>
        <v/>
      </c>
      <c r="N139" s="268" t="str">
        <f t="shared" si="36"/>
        <v/>
      </c>
      <c r="O139" s="268" t="str">
        <f t="shared" si="37"/>
        <v/>
      </c>
      <c r="P139" s="268" t="str">
        <f t="shared" si="38"/>
        <v/>
      </c>
      <c r="Q139" s="268" t="str">
        <f t="shared" si="39"/>
        <v/>
      </c>
      <c r="T139" s="188"/>
      <c r="U139" s="188"/>
      <c r="V139" s="188"/>
      <c r="W139" s="188"/>
      <c r="X139" s="188"/>
      <c r="AG139" s="188"/>
      <c r="AH139" s="188"/>
      <c r="AI139" s="188"/>
      <c r="AJ139" s="188">
        <v>9</v>
      </c>
      <c r="AK139" s="188"/>
    </row>
    <row r="140" spans="12:37" ht="18">
      <c r="L140" s="164">
        <v>137</v>
      </c>
      <c r="M140" s="268" t="str">
        <f t="shared" si="35"/>
        <v/>
      </c>
      <c r="N140" s="268" t="str">
        <f t="shared" si="36"/>
        <v/>
      </c>
      <c r="O140" s="268" t="str">
        <f t="shared" si="37"/>
        <v/>
      </c>
      <c r="P140" s="268" t="str">
        <f t="shared" si="38"/>
        <v/>
      </c>
      <c r="Q140" s="268" t="str">
        <f t="shared" si="39"/>
        <v/>
      </c>
      <c r="T140" s="188"/>
      <c r="U140" s="188"/>
      <c r="V140" s="188"/>
      <c r="W140" s="188"/>
      <c r="X140" s="188"/>
      <c r="AG140" s="188"/>
      <c r="AH140" s="188"/>
      <c r="AI140" s="188"/>
      <c r="AJ140" s="188">
        <v>6</v>
      </c>
      <c r="AK140" s="188"/>
    </row>
    <row r="141" spans="12:37" ht="18">
      <c r="L141" s="164">
        <v>138</v>
      </c>
      <c r="M141" s="268" t="str">
        <f t="shared" si="35"/>
        <v/>
      </c>
      <c r="N141" s="268" t="str">
        <f t="shared" si="36"/>
        <v/>
      </c>
      <c r="O141" s="268" t="str">
        <f t="shared" si="37"/>
        <v/>
      </c>
      <c r="P141" s="268" t="str">
        <f t="shared" si="38"/>
        <v/>
      </c>
      <c r="Q141" s="268" t="str">
        <f t="shared" si="39"/>
        <v/>
      </c>
      <c r="T141" s="188"/>
      <c r="U141" s="188"/>
      <c r="V141" s="188"/>
      <c r="W141" s="188"/>
      <c r="X141" s="188"/>
      <c r="AG141" s="188"/>
      <c r="AH141" s="188"/>
      <c r="AI141" s="188"/>
      <c r="AJ141" s="188">
        <v>11</v>
      </c>
      <c r="AK141" s="188"/>
    </row>
    <row r="142" spans="12:37" ht="18">
      <c r="L142" s="164">
        <v>139</v>
      </c>
      <c r="M142" s="268" t="str">
        <f t="shared" si="35"/>
        <v/>
      </c>
      <c r="N142" s="268" t="str">
        <f t="shared" si="36"/>
        <v/>
      </c>
      <c r="O142" s="268" t="str">
        <f t="shared" si="37"/>
        <v/>
      </c>
      <c r="P142" s="268" t="str">
        <f t="shared" si="38"/>
        <v/>
      </c>
      <c r="Q142" s="268" t="str">
        <f t="shared" si="39"/>
        <v/>
      </c>
      <c r="T142" s="188"/>
      <c r="U142" s="188"/>
      <c r="V142" s="188"/>
      <c r="W142" s="188"/>
      <c r="X142" s="188"/>
      <c r="AG142" s="188"/>
      <c r="AH142" s="188"/>
      <c r="AI142" s="188"/>
      <c r="AJ142" s="188">
        <v>10</v>
      </c>
      <c r="AK142" s="188"/>
    </row>
    <row r="143" spans="12:37" ht="18">
      <c r="L143" s="164">
        <v>140</v>
      </c>
      <c r="M143" s="268" t="str">
        <f t="shared" si="35"/>
        <v/>
      </c>
      <c r="N143" s="268" t="str">
        <f t="shared" si="36"/>
        <v/>
      </c>
      <c r="O143" s="268" t="str">
        <f t="shared" si="37"/>
        <v/>
      </c>
      <c r="P143" s="268" t="str">
        <f t="shared" si="38"/>
        <v/>
      </c>
      <c r="Q143" s="268" t="str">
        <f t="shared" si="39"/>
        <v/>
      </c>
      <c r="T143" s="188"/>
      <c r="U143" s="188"/>
      <c r="V143" s="188"/>
      <c r="W143" s="188"/>
      <c r="X143" s="188"/>
      <c r="AG143" s="188"/>
      <c r="AH143" s="188"/>
      <c r="AI143" s="188"/>
      <c r="AJ143" s="188">
        <v>9</v>
      </c>
      <c r="AK143" s="188"/>
    </row>
    <row r="144" spans="12:37" ht="18">
      <c r="L144" s="164">
        <v>141</v>
      </c>
      <c r="M144" s="268" t="str">
        <f t="shared" si="35"/>
        <v/>
      </c>
      <c r="N144" s="268" t="str">
        <f t="shared" si="36"/>
        <v/>
      </c>
      <c r="O144" s="268" t="str">
        <f t="shared" si="37"/>
        <v/>
      </c>
      <c r="P144" s="268" t="str">
        <f t="shared" si="38"/>
        <v/>
      </c>
      <c r="Q144" s="268" t="str">
        <f t="shared" si="39"/>
        <v/>
      </c>
      <c r="T144" s="188"/>
      <c r="U144" s="188"/>
      <c r="V144" s="188"/>
      <c r="W144" s="188"/>
      <c r="X144" s="188"/>
      <c r="AG144" s="188"/>
      <c r="AH144" s="188"/>
      <c r="AI144" s="188"/>
      <c r="AJ144" s="188">
        <v>11</v>
      </c>
      <c r="AK144" s="188"/>
    </row>
    <row r="145" spans="12:37" ht="18">
      <c r="L145" s="164">
        <v>142</v>
      </c>
      <c r="M145" s="268" t="str">
        <f t="shared" si="35"/>
        <v/>
      </c>
      <c r="N145" s="268" t="str">
        <f t="shared" si="36"/>
        <v/>
      </c>
      <c r="O145" s="268" t="str">
        <f t="shared" si="37"/>
        <v/>
      </c>
      <c r="P145" s="268" t="str">
        <f t="shared" si="38"/>
        <v/>
      </c>
      <c r="Q145" s="268" t="str">
        <f t="shared" si="39"/>
        <v/>
      </c>
      <c r="T145" s="188"/>
      <c r="U145" s="188"/>
      <c r="V145" s="188"/>
      <c r="W145" s="188"/>
      <c r="X145" s="188"/>
      <c r="AG145" s="188"/>
      <c r="AH145" s="188"/>
      <c r="AI145" s="188"/>
      <c r="AJ145" s="188">
        <v>6</v>
      </c>
      <c r="AK145" s="188"/>
    </row>
    <row r="146" spans="12:37" ht="18">
      <c r="L146" s="164">
        <v>143</v>
      </c>
      <c r="M146" s="268" t="str">
        <f t="shared" si="35"/>
        <v/>
      </c>
      <c r="N146" s="268" t="str">
        <f t="shared" si="36"/>
        <v/>
      </c>
      <c r="O146" s="268" t="str">
        <f t="shared" si="37"/>
        <v/>
      </c>
      <c r="P146" s="268" t="str">
        <f t="shared" si="38"/>
        <v/>
      </c>
      <c r="Q146" s="268" t="str">
        <f t="shared" si="39"/>
        <v/>
      </c>
      <c r="T146" s="188"/>
      <c r="U146" s="188"/>
      <c r="V146" s="188"/>
      <c r="W146" s="188"/>
      <c r="X146" s="188"/>
      <c r="AG146" s="188"/>
      <c r="AH146" s="188"/>
      <c r="AI146" s="188"/>
      <c r="AJ146" s="188">
        <v>8</v>
      </c>
      <c r="AK146" s="188"/>
    </row>
    <row r="147" spans="12:37" ht="18">
      <c r="L147" s="164">
        <v>144</v>
      </c>
      <c r="M147" s="268" t="str">
        <f t="shared" si="35"/>
        <v/>
      </c>
      <c r="N147" s="268" t="str">
        <f t="shared" si="36"/>
        <v/>
      </c>
      <c r="O147" s="268" t="str">
        <f t="shared" si="37"/>
        <v/>
      </c>
      <c r="P147" s="268" t="str">
        <f t="shared" si="38"/>
        <v/>
      </c>
      <c r="Q147" s="268" t="str">
        <f t="shared" si="39"/>
        <v/>
      </c>
      <c r="T147" s="188"/>
      <c r="U147" s="188"/>
      <c r="V147" s="188"/>
      <c r="W147" s="188"/>
      <c r="X147" s="188"/>
      <c r="AG147" s="188"/>
      <c r="AH147" s="188"/>
      <c r="AI147" s="188"/>
      <c r="AJ147" s="188">
        <v>3</v>
      </c>
      <c r="AK147" s="188"/>
    </row>
    <row r="148" spans="12:37" ht="18">
      <c r="L148" s="164">
        <v>145</v>
      </c>
      <c r="M148" s="268" t="str">
        <f t="shared" si="35"/>
        <v/>
      </c>
      <c r="N148" s="268" t="str">
        <f t="shared" si="36"/>
        <v/>
      </c>
      <c r="O148" s="268" t="str">
        <f t="shared" si="37"/>
        <v/>
      </c>
      <c r="P148" s="268" t="str">
        <f t="shared" si="38"/>
        <v/>
      </c>
      <c r="Q148" s="268" t="str">
        <f t="shared" si="39"/>
        <v/>
      </c>
      <c r="T148" s="188"/>
      <c r="U148" s="188"/>
      <c r="V148" s="188"/>
      <c r="W148" s="188"/>
      <c r="X148" s="188"/>
      <c r="AG148" s="188"/>
      <c r="AH148" s="188"/>
      <c r="AI148" s="188"/>
      <c r="AJ148" s="188">
        <v>6</v>
      </c>
      <c r="AK148" s="188"/>
    </row>
    <row r="149" spans="12:37" ht="18">
      <c r="L149" s="164">
        <v>146</v>
      </c>
      <c r="M149" s="268" t="str">
        <f t="shared" si="35"/>
        <v/>
      </c>
      <c r="N149" s="268" t="str">
        <f t="shared" si="36"/>
        <v/>
      </c>
      <c r="O149" s="268" t="str">
        <f t="shared" si="37"/>
        <v/>
      </c>
      <c r="P149" s="268" t="str">
        <f t="shared" si="38"/>
        <v/>
      </c>
      <c r="Q149" s="268" t="str">
        <f t="shared" si="39"/>
        <v/>
      </c>
      <c r="T149" s="188"/>
      <c r="U149" s="188"/>
      <c r="V149" s="188"/>
      <c r="W149" s="188"/>
      <c r="X149" s="188"/>
      <c r="AG149" s="188"/>
      <c r="AH149" s="188"/>
      <c r="AI149" s="188"/>
      <c r="AJ149" s="188">
        <v>8</v>
      </c>
      <c r="AK149" s="188"/>
    </row>
    <row r="150" spans="12:37" ht="18">
      <c r="L150" s="164">
        <v>147</v>
      </c>
      <c r="M150" s="268" t="str">
        <f t="shared" si="35"/>
        <v/>
      </c>
      <c r="N150" s="268" t="str">
        <f t="shared" si="36"/>
        <v/>
      </c>
      <c r="O150" s="268" t="str">
        <f t="shared" si="37"/>
        <v/>
      </c>
      <c r="P150" s="268" t="str">
        <f t="shared" si="38"/>
        <v/>
      </c>
      <c r="Q150" s="268" t="str">
        <f t="shared" si="39"/>
        <v/>
      </c>
      <c r="T150" s="188"/>
      <c r="U150" s="188"/>
      <c r="V150" s="188"/>
      <c r="W150" s="188"/>
      <c r="X150" s="188"/>
      <c r="AG150" s="188"/>
      <c r="AH150" s="188"/>
      <c r="AI150" s="188"/>
      <c r="AJ150" s="188">
        <v>10</v>
      </c>
      <c r="AK150" s="188"/>
    </row>
    <row r="151" spans="12:37" ht="18">
      <c r="L151" s="164">
        <v>148</v>
      </c>
      <c r="M151" s="268" t="str">
        <f t="shared" si="35"/>
        <v/>
      </c>
      <c r="N151" s="268" t="str">
        <f t="shared" si="36"/>
        <v/>
      </c>
      <c r="O151" s="268" t="str">
        <f t="shared" si="37"/>
        <v/>
      </c>
      <c r="P151" s="268" t="str">
        <f t="shared" si="38"/>
        <v/>
      </c>
      <c r="Q151" s="268" t="str">
        <f t="shared" si="39"/>
        <v/>
      </c>
      <c r="T151" s="188"/>
      <c r="U151" s="188"/>
      <c r="V151" s="188"/>
      <c r="W151" s="188"/>
      <c r="X151" s="188"/>
      <c r="AG151" s="188"/>
      <c r="AH151" s="188"/>
      <c r="AI151" s="188"/>
      <c r="AJ151" s="188">
        <v>3</v>
      </c>
      <c r="AK151" s="188"/>
    </row>
    <row r="152" spans="12:37" ht="18">
      <c r="L152" s="164">
        <v>149</v>
      </c>
      <c r="M152" s="268" t="str">
        <f t="shared" si="35"/>
        <v/>
      </c>
      <c r="N152" s="268" t="str">
        <f t="shared" si="36"/>
        <v/>
      </c>
      <c r="O152" s="268" t="str">
        <f t="shared" si="37"/>
        <v/>
      </c>
      <c r="P152" s="268" t="str">
        <f t="shared" si="38"/>
        <v/>
      </c>
      <c r="Q152" s="268" t="str">
        <f t="shared" si="39"/>
        <v/>
      </c>
      <c r="T152" s="188"/>
      <c r="U152" s="188"/>
      <c r="V152" s="188"/>
      <c r="W152" s="188"/>
      <c r="X152" s="188"/>
      <c r="AG152" s="188"/>
      <c r="AH152" s="188"/>
      <c r="AI152" s="188"/>
      <c r="AJ152" s="188">
        <v>5</v>
      </c>
      <c r="AK152" s="188"/>
    </row>
    <row r="153" spans="12:37" ht="18">
      <c r="L153" s="164">
        <v>150</v>
      </c>
      <c r="M153" s="268" t="str">
        <f t="shared" si="35"/>
        <v/>
      </c>
      <c r="N153" s="268" t="str">
        <f t="shared" si="36"/>
        <v/>
      </c>
      <c r="O153" s="268" t="str">
        <f t="shared" si="37"/>
        <v/>
      </c>
      <c r="P153" s="268" t="str">
        <f t="shared" si="38"/>
        <v/>
      </c>
      <c r="Q153" s="268" t="str">
        <f t="shared" si="39"/>
        <v/>
      </c>
      <c r="T153" s="188"/>
      <c r="U153" s="188"/>
      <c r="V153" s="188"/>
      <c r="W153" s="188"/>
      <c r="X153" s="188"/>
      <c r="AG153" s="188"/>
      <c r="AH153" s="188"/>
      <c r="AI153" s="188"/>
      <c r="AJ153" s="188">
        <v>9</v>
      </c>
      <c r="AK153" s="188"/>
    </row>
    <row r="154" spans="12:37" ht="18">
      <c r="L154" s="164">
        <v>151</v>
      </c>
      <c r="M154" s="268" t="str">
        <f t="shared" si="35"/>
        <v/>
      </c>
      <c r="N154" s="268" t="str">
        <f t="shared" si="36"/>
        <v/>
      </c>
      <c r="O154" s="268" t="str">
        <f t="shared" si="37"/>
        <v/>
      </c>
      <c r="P154" s="268" t="str">
        <f t="shared" si="38"/>
        <v/>
      </c>
      <c r="Q154" s="268" t="str">
        <f t="shared" si="39"/>
        <v/>
      </c>
      <c r="T154" s="188"/>
      <c r="U154" s="188"/>
      <c r="V154" s="188"/>
      <c r="W154" s="188"/>
      <c r="X154" s="188"/>
      <c r="AG154" s="188"/>
      <c r="AH154" s="188"/>
      <c r="AI154" s="188"/>
      <c r="AJ154" s="188">
        <v>3</v>
      </c>
      <c r="AK154" s="188"/>
    </row>
    <row r="155" spans="12:37" ht="18">
      <c r="L155" s="164">
        <v>152</v>
      </c>
      <c r="M155" s="268" t="str">
        <f t="shared" si="35"/>
        <v/>
      </c>
      <c r="N155" s="268" t="str">
        <f t="shared" si="36"/>
        <v/>
      </c>
      <c r="O155" s="268" t="str">
        <f t="shared" si="37"/>
        <v/>
      </c>
      <c r="P155" s="268" t="str">
        <f t="shared" si="38"/>
        <v/>
      </c>
      <c r="Q155" s="268" t="str">
        <f t="shared" si="39"/>
        <v/>
      </c>
      <c r="T155" s="188"/>
      <c r="U155" s="188"/>
      <c r="V155" s="188"/>
      <c r="W155" s="188"/>
      <c r="X155" s="188"/>
      <c r="AG155" s="188"/>
      <c r="AH155" s="188"/>
      <c r="AI155" s="188"/>
      <c r="AJ155" s="188">
        <v>8</v>
      </c>
      <c r="AK155" s="188"/>
    </row>
    <row r="156" spans="12:37" ht="18">
      <c r="L156" s="164">
        <v>153</v>
      </c>
      <c r="M156" s="268" t="str">
        <f t="shared" si="35"/>
        <v/>
      </c>
      <c r="N156" s="268" t="str">
        <f t="shared" si="36"/>
        <v/>
      </c>
      <c r="O156" s="268" t="str">
        <f t="shared" si="37"/>
        <v/>
      </c>
      <c r="P156" s="268" t="str">
        <f t="shared" si="38"/>
        <v/>
      </c>
      <c r="Q156" s="268" t="str">
        <f t="shared" si="39"/>
        <v/>
      </c>
      <c r="T156" s="188"/>
      <c r="U156" s="188"/>
      <c r="V156" s="188"/>
      <c r="W156" s="188"/>
      <c r="X156" s="188"/>
      <c r="AG156" s="188"/>
      <c r="AH156" s="188"/>
      <c r="AI156" s="188"/>
      <c r="AJ156" s="188">
        <v>6</v>
      </c>
      <c r="AK156" s="188"/>
    </row>
    <row r="157" spans="12:37" ht="18">
      <c r="L157" s="164">
        <v>154</v>
      </c>
      <c r="M157" s="268" t="str">
        <f t="shared" si="35"/>
        <v/>
      </c>
      <c r="N157" s="268" t="str">
        <f t="shared" si="36"/>
        <v/>
      </c>
      <c r="O157" s="268" t="str">
        <f t="shared" si="37"/>
        <v/>
      </c>
      <c r="P157" s="268" t="str">
        <f t="shared" si="38"/>
        <v/>
      </c>
      <c r="Q157" s="268" t="str">
        <f t="shared" si="39"/>
        <v/>
      </c>
      <c r="T157" s="188"/>
      <c r="U157" s="188"/>
      <c r="V157" s="188"/>
      <c r="W157" s="188"/>
      <c r="X157" s="188"/>
      <c r="AG157" s="188"/>
      <c r="AH157" s="188"/>
      <c r="AI157" s="188"/>
      <c r="AJ157" s="188">
        <v>3</v>
      </c>
      <c r="AK157" s="188"/>
    </row>
    <row r="158" spans="12:37" ht="18">
      <c r="L158" s="164">
        <v>155</v>
      </c>
      <c r="M158" s="268" t="str">
        <f t="shared" si="35"/>
        <v/>
      </c>
      <c r="N158" s="268" t="str">
        <f t="shared" si="36"/>
        <v/>
      </c>
      <c r="O158" s="268" t="str">
        <f t="shared" si="37"/>
        <v/>
      </c>
      <c r="P158" s="268" t="str">
        <f t="shared" si="38"/>
        <v/>
      </c>
      <c r="Q158" s="268" t="str">
        <f t="shared" si="39"/>
        <v/>
      </c>
      <c r="T158" s="188"/>
      <c r="U158" s="188"/>
      <c r="V158" s="188"/>
      <c r="W158" s="188"/>
      <c r="X158" s="188"/>
      <c r="AG158" s="188"/>
      <c r="AH158" s="188"/>
      <c r="AI158" s="188"/>
      <c r="AJ158" s="188">
        <v>9</v>
      </c>
      <c r="AK158" s="188"/>
    </row>
    <row r="159" spans="12:37" ht="18">
      <c r="L159" s="164">
        <v>156</v>
      </c>
      <c r="M159" s="268" t="str">
        <f t="shared" si="35"/>
        <v/>
      </c>
      <c r="N159" s="268" t="str">
        <f t="shared" si="36"/>
        <v/>
      </c>
      <c r="O159" s="268" t="str">
        <f t="shared" si="37"/>
        <v/>
      </c>
      <c r="P159" s="268" t="str">
        <f t="shared" si="38"/>
        <v/>
      </c>
      <c r="Q159" s="268" t="str">
        <f t="shared" si="39"/>
        <v/>
      </c>
      <c r="T159" s="188"/>
      <c r="U159" s="188"/>
      <c r="V159" s="188"/>
      <c r="W159" s="188"/>
      <c r="X159" s="188"/>
      <c r="AG159" s="188"/>
      <c r="AH159" s="188"/>
      <c r="AI159" s="188"/>
      <c r="AJ159" s="188">
        <v>6</v>
      </c>
      <c r="AK159" s="188"/>
    </row>
    <row r="160" spans="12:37" ht="18">
      <c r="L160" s="164">
        <v>157</v>
      </c>
      <c r="M160" s="268" t="str">
        <f t="shared" si="35"/>
        <v/>
      </c>
      <c r="N160" s="268" t="str">
        <f t="shared" si="36"/>
        <v/>
      </c>
      <c r="O160" s="268" t="str">
        <f t="shared" si="37"/>
        <v/>
      </c>
      <c r="P160" s="268" t="str">
        <f t="shared" si="38"/>
        <v/>
      </c>
      <c r="Q160" s="268" t="str">
        <f t="shared" si="39"/>
        <v/>
      </c>
      <c r="T160" s="188"/>
      <c r="U160" s="188"/>
      <c r="V160" s="188"/>
      <c r="W160" s="188"/>
      <c r="X160" s="188"/>
      <c r="AG160" s="188"/>
      <c r="AH160" s="188"/>
      <c r="AI160" s="188"/>
      <c r="AJ160" s="188">
        <v>3</v>
      </c>
      <c r="AK160" s="188"/>
    </row>
    <row r="161" spans="12:37" ht="18">
      <c r="L161" s="164">
        <v>158</v>
      </c>
      <c r="M161" s="268" t="str">
        <f t="shared" si="35"/>
        <v/>
      </c>
      <c r="N161" s="268" t="str">
        <f t="shared" si="36"/>
        <v/>
      </c>
      <c r="O161" s="268" t="str">
        <f t="shared" si="37"/>
        <v/>
      </c>
      <c r="P161" s="268" t="str">
        <f t="shared" si="38"/>
        <v/>
      </c>
      <c r="Q161" s="268" t="str">
        <f t="shared" si="39"/>
        <v/>
      </c>
      <c r="T161" s="188"/>
      <c r="U161" s="188"/>
      <c r="V161" s="188"/>
      <c r="W161" s="188"/>
      <c r="X161" s="188"/>
      <c r="AG161" s="188"/>
      <c r="AH161" s="188"/>
      <c r="AI161" s="188"/>
      <c r="AJ161" s="188">
        <v>10</v>
      </c>
      <c r="AK161" s="188"/>
    </row>
    <row r="162" spans="12:37" ht="18">
      <c r="L162" s="164">
        <v>159</v>
      </c>
      <c r="M162" s="268" t="str">
        <f t="shared" si="35"/>
        <v/>
      </c>
      <c r="N162" s="268" t="str">
        <f t="shared" si="36"/>
        <v/>
      </c>
      <c r="O162" s="268" t="str">
        <f t="shared" si="37"/>
        <v/>
      </c>
      <c r="P162" s="268" t="str">
        <f t="shared" si="38"/>
        <v/>
      </c>
      <c r="Q162" s="268" t="str">
        <f t="shared" si="39"/>
        <v/>
      </c>
      <c r="T162" s="188"/>
      <c r="U162" s="188"/>
      <c r="V162" s="188"/>
      <c r="W162" s="188"/>
      <c r="X162" s="188"/>
      <c r="AG162" s="188"/>
      <c r="AH162" s="188"/>
      <c r="AI162" s="188"/>
      <c r="AJ162" s="188">
        <v>6</v>
      </c>
      <c r="AK162" s="188"/>
    </row>
    <row r="163" spans="12:37" ht="18">
      <c r="L163" s="164">
        <v>160</v>
      </c>
      <c r="M163" s="268" t="str">
        <f t="shared" si="35"/>
        <v/>
      </c>
      <c r="N163" s="268" t="str">
        <f t="shared" si="36"/>
        <v/>
      </c>
      <c r="O163" s="268" t="str">
        <f t="shared" si="37"/>
        <v/>
      </c>
      <c r="P163" s="268" t="str">
        <f t="shared" si="38"/>
        <v/>
      </c>
      <c r="Q163" s="268" t="str">
        <f t="shared" si="39"/>
        <v/>
      </c>
      <c r="T163" s="188"/>
      <c r="U163" s="188"/>
      <c r="V163" s="188"/>
      <c r="W163" s="188"/>
      <c r="X163" s="188"/>
      <c r="AG163" s="188"/>
      <c r="AH163" s="188"/>
      <c r="AI163" s="188"/>
      <c r="AJ163" s="188">
        <v>5</v>
      </c>
      <c r="AK163" s="188"/>
    </row>
    <row r="164" spans="12:37" ht="18">
      <c r="L164" s="164">
        <v>161</v>
      </c>
      <c r="M164" s="268" t="str">
        <f t="shared" si="35"/>
        <v/>
      </c>
      <c r="N164" s="268" t="str">
        <f t="shared" si="36"/>
        <v/>
      </c>
      <c r="O164" s="268" t="str">
        <f t="shared" si="37"/>
        <v/>
      </c>
      <c r="P164" s="268" t="str">
        <f t="shared" si="38"/>
        <v/>
      </c>
      <c r="Q164" s="268" t="str">
        <f t="shared" si="39"/>
        <v/>
      </c>
      <c r="T164" s="188"/>
      <c r="U164" s="188"/>
      <c r="V164" s="188"/>
      <c r="W164" s="188"/>
      <c r="X164" s="188"/>
      <c r="AG164" s="188"/>
      <c r="AH164" s="188"/>
      <c r="AI164" s="188"/>
      <c r="AJ164" s="188">
        <v>4</v>
      </c>
      <c r="AK164" s="188"/>
    </row>
    <row r="165" spans="12:37" ht="18">
      <c r="L165" s="164">
        <v>162</v>
      </c>
      <c r="M165" s="268" t="str">
        <f t="shared" si="35"/>
        <v/>
      </c>
      <c r="N165" s="268" t="str">
        <f t="shared" si="36"/>
        <v/>
      </c>
      <c r="O165" s="268" t="str">
        <f t="shared" si="37"/>
        <v/>
      </c>
      <c r="P165" s="268" t="str">
        <f t="shared" si="38"/>
        <v/>
      </c>
      <c r="Q165" s="268" t="str">
        <f t="shared" si="39"/>
        <v/>
      </c>
      <c r="T165" s="188"/>
      <c r="U165" s="188"/>
      <c r="V165" s="188"/>
      <c r="W165" s="188"/>
      <c r="X165" s="188"/>
      <c r="AG165" s="188"/>
      <c r="AH165" s="188"/>
      <c r="AI165" s="188"/>
      <c r="AJ165" s="188">
        <v>7</v>
      </c>
      <c r="AK165" s="188"/>
    </row>
    <row r="166" spans="12:37" ht="18">
      <c r="L166" s="164">
        <v>163</v>
      </c>
      <c r="M166" s="268" t="str">
        <f t="shared" si="35"/>
        <v/>
      </c>
      <c r="N166" s="268" t="str">
        <f t="shared" si="36"/>
        <v/>
      </c>
      <c r="O166" s="268" t="str">
        <f t="shared" si="37"/>
        <v/>
      </c>
      <c r="P166" s="268" t="str">
        <f t="shared" si="38"/>
        <v/>
      </c>
      <c r="Q166" s="268" t="str">
        <f t="shared" si="39"/>
        <v/>
      </c>
      <c r="T166" s="188"/>
      <c r="U166" s="188"/>
      <c r="V166" s="188"/>
      <c r="W166" s="188"/>
      <c r="X166" s="188"/>
      <c r="AG166" s="188"/>
      <c r="AH166" s="188"/>
      <c r="AI166" s="188"/>
      <c r="AJ166" s="188">
        <v>6</v>
      </c>
      <c r="AK166" s="188"/>
    </row>
    <row r="167" spans="12:37" ht="18">
      <c r="L167" s="164">
        <v>164</v>
      </c>
      <c r="M167" s="268" t="str">
        <f t="shared" si="35"/>
        <v/>
      </c>
      <c r="N167" s="268" t="str">
        <f t="shared" si="36"/>
        <v/>
      </c>
      <c r="O167" s="268" t="str">
        <f t="shared" si="37"/>
        <v/>
      </c>
      <c r="P167" s="268" t="str">
        <f t="shared" si="38"/>
        <v/>
      </c>
      <c r="Q167" s="268" t="str">
        <f t="shared" si="39"/>
        <v/>
      </c>
      <c r="T167" s="188"/>
      <c r="U167" s="188"/>
      <c r="V167" s="188"/>
      <c r="W167" s="188"/>
      <c r="X167" s="188"/>
      <c r="AG167" s="188"/>
      <c r="AH167" s="188"/>
      <c r="AI167" s="188"/>
      <c r="AJ167" s="188">
        <v>2</v>
      </c>
      <c r="AK167" s="188"/>
    </row>
    <row r="168" spans="12:37" ht="18">
      <c r="L168" s="164">
        <v>165</v>
      </c>
      <c r="M168" s="268" t="str">
        <f t="shared" si="35"/>
        <v/>
      </c>
      <c r="N168" s="268" t="str">
        <f t="shared" si="36"/>
        <v/>
      </c>
      <c r="O168" s="268" t="str">
        <f t="shared" si="37"/>
        <v/>
      </c>
      <c r="P168" s="268" t="str">
        <f t="shared" si="38"/>
        <v/>
      </c>
      <c r="Q168" s="268" t="str">
        <f t="shared" si="39"/>
        <v/>
      </c>
      <c r="T168" s="188"/>
      <c r="U168" s="188"/>
      <c r="V168" s="188"/>
      <c r="W168" s="188"/>
      <c r="X168" s="188"/>
      <c r="AG168" s="188"/>
      <c r="AH168" s="188"/>
      <c r="AI168" s="188"/>
      <c r="AJ168" s="188">
        <v>8</v>
      </c>
      <c r="AK168" s="188"/>
    </row>
    <row r="169" spans="12:37" ht="18">
      <c r="L169" s="164">
        <v>166</v>
      </c>
      <c r="M169" s="268" t="str">
        <f t="shared" si="35"/>
        <v/>
      </c>
      <c r="N169" s="268" t="str">
        <f t="shared" si="36"/>
        <v/>
      </c>
      <c r="O169" s="268" t="str">
        <f t="shared" si="37"/>
        <v/>
      </c>
      <c r="P169" s="268" t="str">
        <f t="shared" si="38"/>
        <v/>
      </c>
      <c r="Q169" s="268" t="str">
        <f t="shared" si="39"/>
        <v/>
      </c>
      <c r="T169" s="188"/>
      <c r="U169" s="188"/>
      <c r="V169" s="188"/>
      <c r="W169" s="188"/>
      <c r="X169" s="188"/>
      <c r="AG169" s="188"/>
      <c r="AH169" s="188"/>
      <c r="AI169" s="188"/>
      <c r="AJ169" s="188">
        <v>9</v>
      </c>
      <c r="AK169" s="188"/>
    </row>
    <row r="170" spans="12:37" ht="18">
      <c r="L170" s="164">
        <v>167</v>
      </c>
      <c r="M170" s="268" t="str">
        <f t="shared" si="35"/>
        <v/>
      </c>
      <c r="N170" s="268" t="str">
        <f t="shared" si="36"/>
        <v/>
      </c>
      <c r="O170" s="268" t="str">
        <f t="shared" si="37"/>
        <v/>
      </c>
      <c r="P170" s="268" t="str">
        <f t="shared" si="38"/>
        <v/>
      </c>
      <c r="Q170" s="268" t="str">
        <f t="shared" si="39"/>
        <v/>
      </c>
      <c r="T170" s="188"/>
      <c r="U170" s="188"/>
      <c r="V170" s="188"/>
      <c r="W170" s="188"/>
      <c r="X170" s="188"/>
      <c r="AG170" s="188"/>
      <c r="AH170" s="188"/>
      <c r="AI170" s="188"/>
      <c r="AJ170" s="188">
        <v>2</v>
      </c>
      <c r="AK170" s="188"/>
    </row>
    <row r="171" spans="12:37" ht="18">
      <c r="L171" s="164">
        <v>168</v>
      </c>
      <c r="M171" s="268" t="str">
        <f t="shared" si="35"/>
        <v/>
      </c>
      <c r="N171" s="268" t="str">
        <f t="shared" si="36"/>
        <v/>
      </c>
      <c r="O171" s="268" t="str">
        <f t="shared" si="37"/>
        <v/>
      </c>
      <c r="P171" s="268" t="str">
        <f t="shared" si="38"/>
        <v/>
      </c>
      <c r="Q171" s="268" t="str">
        <f t="shared" si="39"/>
        <v/>
      </c>
      <c r="T171" s="188"/>
      <c r="U171" s="188"/>
      <c r="V171" s="188"/>
      <c r="W171" s="188"/>
      <c r="X171" s="188"/>
      <c r="AG171" s="188"/>
      <c r="AH171" s="188"/>
      <c r="AI171" s="188"/>
      <c r="AJ171" s="188">
        <v>7</v>
      </c>
      <c r="AK171" s="188"/>
    </row>
    <row r="172" spans="12:37" ht="18">
      <c r="L172" s="164">
        <v>169</v>
      </c>
      <c r="M172" s="268" t="str">
        <f t="shared" si="35"/>
        <v/>
      </c>
      <c r="N172" s="268" t="str">
        <f t="shared" si="36"/>
        <v/>
      </c>
      <c r="O172" s="268" t="str">
        <f t="shared" si="37"/>
        <v/>
      </c>
      <c r="P172" s="268" t="str">
        <f t="shared" si="38"/>
        <v/>
      </c>
      <c r="Q172" s="268" t="str">
        <f t="shared" si="39"/>
        <v/>
      </c>
      <c r="T172" s="188"/>
      <c r="U172" s="188"/>
      <c r="V172" s="188"/>
      <c r="W172" s="188"/>
      <c r="X172" s="188"/>
      <c r="AG172" s="188"/>
      <c r="AH172" s="188"/>
      <c r="AI172" s="188"/>
      <c r="AJ172" s="188">
        <v>8</v>
      </c>
      <c r="AK172" s="188"/>
    </row>
    <row r="173" spans="12:37" ht="18">
      <c r="L173" s="164">
        <v>170</v>
      </c>
      <c r="M173" s="268" t="str">
        <f t="shared" si="35"/>
        <v/>
      </c>
      <c r="N173" s="268" t="str">
        <f t="shared" si="36"/>
        <v/>
      </c>
      <c r="O173" s="268" t="str">
        <f t="shared" si="37"/>
        <v/>
      </c>
      <c r="P173" s="268" t="str">
        <f t="shared" si="38"/>
        <v/>
      </c>
      <c r="Q173" s="268" t="str">
        <f t="shared" si="39"/>
        <v/>
      </c>
      <c r="T173" s="188"/>
      <c r="U173" s="188"/>
      <c r="V173" s="188"/>
      <c r="W173" s="188"/>
      <c r="X173" s="188"/>
      <c r="AG173" s="188"/>
      <c r="AH173" s="188"/>
      <c r="AI173" s="188"/>
      <c r="AJ173" s="188">
        <v>4</v>
      </c>
      <c r="AK173" s="188"/>
    </row>
    <row r="174" spans="12:37" ht="18">
      <c r="L174" s="164">
        <v>171</v>
      </c>
      <c r="M174" s="268" t="str">
        <f t="shared" si="35"/>
        <v/>
      </c>
      <c r="N174" s="268" t="str">
        <f t="shared" si="36"/>
        <v/>
      </c>
      <c r="O174" s="268" t="str">
        <f t="shared" si="37"/>
        <v/>
      </c>
      <c r="P174" s="268" t="str">
        <f t="shared" si="38"/>
        <v/>
      </c>
      <c r="Q174" s="268" t="str">
        <f t="shared" si="39"/>
        <v/>
      </c>
      <c r="T174" s="188"/>
      <c r="U174" s="188"/>
      <c r="V174" s="188"/>
      <c r="W174" s="188"/>
      <c r="X174" s="188"/>
      <c r="AG174" s="188"/>
      <c r="AH174" s="188"/>
      <c r="AI174" s="188"/>
      <c r="AJ174" s="188">
        <v>9</v>
      </c>
      <c r="AK174" s="188"/>
    </row>
    <row r="175" spans="12:37" ht="18">
      <c r="L175" s="164">
        <v>172</v>
      </c>
      <c r="M175" s="268" t="str">
        <f t="shared" si="35"/>
        <v/>
      </c>
      <c r="N175" s="268" t="str">
        <f t="shared" si="36"/>
        <v/>
      </c>
      <c r="O175" s="268" t="str">
        <f t="shared" si="37"/>
        <v/>
      </c>
      <c r="P175" s="268" t="str">
        <f t="shared" si="38"/>
        <v/>
      </c>
      <c r="Q175" s="268" t="str">
        <f t="shared" si="39"/>
        <v/>
      </c>
      <c r="T175" s="188"/>
      <c r="U175" s="188"/>
      <c r="V175" s="188"/>
      <c r="W175" s="188"/>
      <c r="X175" s="188"/>
      <c r="AG175" s="188"/>
      <c r="AH175" s="188"/>
      <c r="AI175" s="188"/>
      <c r="AJ175" s="188"/>
      <c r="AK175" s="188"/>
    </row>
    <row r="176" spans="12:37" ht="18">
      <c r="L176" s="164">
        <v>173</v>
      </c>
      <c r="M176" s="268" t="str">
        <f t="shared" si="35"/>
        <v/>
      </c>
      <c r="N176" s="268" t="str">
        <f t="shared" si="36"/>
        <v/>
      </c>
      <c r="O176" s="268" t="str">
        <f t="shared" si="37"/>
        <v/>
      </c>
      <c r="P176" s="268" t="str">
        <f t="shared" si="38"/>
        <v/>
      </c>
      <c r="Q176" s="268" t="str">
        <f t="shared" si="39"/>
        <v/>
      </c>
      <c r="T176" s="188"/>
      <c r="U176" s="188"/>
      <c r="V176" s="188"/>
      <c r="W176" s="188"/>
      <c r="X176" s="188"/>
      <c r="AG176" s="188"/>
      <c r="AH176" s="188"/>
      <c r="AI176" s="188"/>
      <c r="AJ176" s="188"/>
      <c r="AK176" s="188"/>
    </row>
    <row r="177" spans="12:37" ht="18">
      <c r="L177" s="164">
        <v>174</v>
      </c>
      <c r="M177" s="268" t="str">
        <f t="shared" si="35"/>
        <v/>
      </c>
      <c r="N177" s="268" t="str">
        <f t="shared" si="36"/>
        <v/>
      </c>
      <c r="O177" s="268" t="str">
        <f t="shared" si="37"/>
        <v/>
      </c>
      <c r="P177" s="268" t="str">
        <f t="shared" si="38"/>
        <v/>
      </c>
      <c r="Q177" s="268" t="str">
        <f t="shared" si="39"/>
        <v/>
      </c>
      <c r="T177" s="188"/>
      <c r="U177" s="188"/>
      <c r="V177" s="188"/>
      <c r="W177" s="188"/>
      <c r="X177" s="188"/>
      <c r="AG177" s="188"/>
      <c r="AH177" s="188"/>
      <c r="AI177" s="188"/>
      <c r="AJ177" s="188"/>
      <c r="AK177" s="188"/>
    </row>
    <row r="178" spans="12:37" ht="18">
      <c r="L178" s="164">
        <v>175</v>
      </c>
      <c r="M178" s="268" t="str">
        <f t="shared" si="35"/>
        <v/>
      </c>
      <c r="N178" s="268" t="str">
        <f t="shared" si="36"/>
        <v/>
      </c>
      <c r="O178" s="268" t="str">
        <f t="shared" si="37"/>
        <v/>
      </c>
      <c r="P178" s="268" t="str">
        <f t="shared" si="38"/>
        <v/>
      </c>
      <c r="Q178" s="268" t="str">
        <f t="shared" si="39"/>
        <v/>
      </c>
      <c r="T178" s="188"/>
      <c r="U178" s="188"/>
      <c r="V178" s="188"/>
      <c r="W178" s="188"/>
      <c r="X178" s="188"/>
      <c r="AG178" s="188"/>
      <c r="AH178" s="188"/>
      <c r="AI178" s="188"/>
      <c r="AJ178" s="188"/>
      <c r="AK178" s="188"/>
    </row>
    <row r="179" spans="12:37" ht="18">
      <c r="L179" s="164">
        <v>176</v>
      </c>
      <c r="M179" s="268" t="str">
        <f t="shared" si="35"/>
        <v/>
      </c>
      <c r="N179" s="268" t="str">
        <f t="shared" si="36"/>
        <v/>
      </c>
      <c r="O179" s="268" t="str">
        <f t="shared" si="37"/>
        <v/>
      </c>
      <c r="P179" s="268" t="str">
        <f t="shared" si="38"/>
        <v/>
      </c>
      <c r="Q179" s="268" t="str">
        <f t="shared" si="39"/>
        <v/>
      </c>
      <c r="T179" s="188"/>
      <c r="U179" s="188"/>
      <c r="V179" s="188"/>
      <c r="W179" s="188"/>
      <c r="X179" s="188"/>
      <c r="AG179" s="188"/>
      <c r="AH179" s="188"/>
      <c r="AI179" s="188"/>
      <c r="AJ179" s="188"/>
      <c r="AK179" s="188"/>
    </row>
    <row r="180" spans="12:37" ht="18">
      <c r="L180" s="164">
        <v>177</v>
      </c>
      <c r="M180" s="268" t="str">
        <f t="shared" si="35"/>
        <v/>
      </c>
      <c r="N180" s="268" t="str">
        <f t="shared" si="36"/>
        <v/>
      </c>
      <c r="O180" s="268" t="str">
        <f t="shared" si="37"/>
        <v/>
      </c>
      <c r="P180" s="268" t="str">
        <f t="shared" si="38"/>
        <v/>
      </c>
      <c r="Q180" s="268" t="str">
        <f t="shared" si="39"/>
        <v/>
      </c>
      <c r="T180" s="188"/>
      <c r="U180" s="188"/>
      <c r="V180" s="188"/>
      <c r="W180" s="188"/>
      <c r="X180" s="188"/>
      <c r="AG180" s="188"/>
      <c r="AH180" s="188"/>
      <c r="AI180" s="188"/>
      <c r="AJ180" s="188"/>
      <c r="AK180" s="188"/>
    </row>
    <row r="181" spans="12:37" ht="18">
      <c r="L181" s="164">
        <v>178</v>
      </c>
      <c r="M181" s="268" t="str">
        <f t="shared" si="35"/>
        <v/>
      </c>
      <c r="N181" s="268" t="str">
        <f t="shared" si="36"/>
        <v/>
      </c>
      <c r="O181" s="268" t="str">
        <f t="shared" si="37"/>
        <v/>
      </c>
      <c r="P181" s="268" t="str">
        <f t="shared" si="38"/>
        <v/>
      </c>
      <c r="Q181" s="268" t="str">
        <f t="shared" si="39"/>
        <v/>
      </c>
      <c r="T181" s="188"/>
      <c r="U181" s="188"/>
      <c r="V181" s="188"/>
      <c r="W181" s="188"/>
      <c r="X181" s="188"/>
      <c r="AG181" s="188"/>
      <c r="AH181" s="188"/>
      <c r="AI181" s="188"/>
      <c r="AJ181" s="188"/>
      <c r="AK181" s="188"/>
    </row>
    <row r="182" spans="12:37" ht="18">
      <c r="L182" s="164">
        <v>179</v>
      </c>
      <c r="M182" s="268" t="str">
        <f t="shared" si="35"/>
        <v/>
      </c>
      <c r="N182" s="268" t="str">
        <f t="shared" si="36"/>
        <v/>
      </c>
      <c r="O182" s="268" t="str">
        <f t="shared" si="37"/>
        <v/>
      </c>
      <c r="P182" s="268" t="str">
        <f t="shared" si="38"/>
        <v/>
      </c>
      <c r="Q182" s="268" t="str">
        <f t="shared" si="39"/>
        <v/>
      </c>
      <c r="T182" s="188"/>
      <c r="U182" s="188"/>
      <c r="V182" s="188"/>
      <c r="W182" s="188"/>
      <c r="X182" s="188"/>
      <c r="AG182" s="188"/>
      <c r="AH182" s="188"/>
      <c r="AI182" s="188"/>
      <c r="AJ182" s="188"/>
      <c r="AK182" s="188"/>
    </row>
    <row r="183" spans="12:37" ht="18">
      <c r="L183" s="164">
        <v>180</v>
      </c>
      <c r="M183" s="268" t="str">
        <f t="shared" si="35"/>
        <v/>
      </c>
      <c r="N183" s="268" t="str">
        <f t="shared" si="36"/>
        <v/>
      </c>
      <c r="O183" s="268" t="str">
        <f t="shared" si="37"/>
        <v/>
      </c>
      <c r="P183" s="268" t="str">
        <f t="shared" si="38"/>
        <v/>
      </c>
      <c r="Q183" s="268" t="str">
        <f t="shared" si="39"/>
        <v/>
      </c>
      <c r="T183" s="188"/>
      <c r="U183" s="188"/>
      <c r="V183" s="188"/>
      <c r="W183" s="188"/>
      <c r="X183" s="188"/>
      <c r="AG183" s="188"/>
      <c r="AH183" s="188"/>
      <c r="AI183" s="188"/>
      <c r="AJ183" s="188"/>
      <c r="AK183" s="188"/>
    </row>
    <row r="184" spans="12:37" ht="18">
      <c r="L184" s="164">
        <v>181</v>
      </c>
      <c r="M184" s="268" t="str">
        <f t="shared" si="35"/>
        <v/>
      </c>
      <c r="N184" s="268" t="str">
        <f t="shared" si="36"/>
        <v/>
      </c>
      <c r="O184" s="268" t="str">
        <f t="shared" si="37"/>
        <v/>
      </c>
      <c r="P184" s="268" t="str">
        <f t="shared" si="38"/>
        <v/>
      </c>
      <c r="Q184" s="268" t="str">
        <f t="shared" si="39"/>
        <v/>
      </c>
      <c r="T184" s="188"/>
      <c r="U184" s="188"/>
      <c r="V184" s="188"/>
      <c r="W184" s="188"/>
      <c r="X184" s="188"/>
      <c r="AG184" s="188"/>
      <c r="AH184" s="188"/>
      <c r="AI184" s="188"/>
      <c r="AJ184" s="188"/>
      <c r="AK184" s="188"/>
    </row>
    <row r="185" spans="12:37" ht="18">
      <c r="L185" s="164">
        <v>182</v>
      </c>
      <c r="M185" s="268" t="str">
        <f t="shared" si="35"/>
        <v/>
      </c>
      <c r="N185" s="268" t="str">
        <f t="shared" si="36"/>
        <v/>
      </c>
      <c r="O185" s="268" t="str">
        <f t="shared" si="37"/>
        <v/>
      </c>
      <c r="P185" s="268" t="str">
        <f t="shared" si="38"/>
        <v/>
      </c>
      <c r="Q185" s="268" t="str">
        <f t="shared" si="39"/>
        <v/>
      </c>
      <c r="T185" s="188"/>
      <c r="U185" s="188"/>
      <c r="V185" s="188"/>
      <c r="W185" s="188"/>
      <c r="X185" s="188"/>
      <c r="AG185" s="188"/>
      <c r="AH185" s="188"/>
      <c r="AI185" s="188"/>
      <c r="AJ185" s="188"/>
      <c r="AK185" s="188"/>
    </row>
    <row r="186" spans="12:37" ht="18">
      <c r="L186" s="164">
        <v>183</v>
      </c>
      <c r="M186" s="268" t="str">
        <f t="shared" si="35"/>
        <v/>
      </c>
      <c r="N186" s="268" t="str">
        <f t="shared" si="36"/>
        <v/>
      </c>
      <c r="O186" s="268" t="str">
        <f t="shared" si="37"/>
        <v/>
      </c>
      <c r="P186" s="268" t="str">
        <f t="shared" si="38"/>
        <v/>
      </c>
      <c r="Q186" s="268" t="str">
        <f t="shared" si="39"/>
        <v/>
      </c>
      <c r="T186" s="188"/>
      <c r="U186" s="188"/>
      <c r="V186" s="188"/>
      <c r="W186" s="188"/>
      <c r="X186" s="188"/>
      <c r="AG186" s="188"/>
      <c r="AH186" s="188"/>
      <c r="AI186" s="188"/>
      <c r="AJ186" s="188"/>
      <c r="AK186" s="188"/>
    </row>
    <row r="187" spans="12:37" ht="18">
      <c r="L187" s="164">
        <v>184</v>
      </c>
      <c r="M187" s="268" t="str">
        <f t="shared" si="35"/>
        <v/>
      </c>
      <c r="N187" s="268" t="str">
        <f t="shared" si="36"/>
        <v/>
      </c>
      <c r="O187" s="268" t="str">
        <f t="shared" si="37"/>
        <v/>
      </c>
      <c r="P187" s="268" t="str">
        <f t="shared" si="38"/>
        <v/>
      </c>
      <c r="Q187" s="268" t="str">
        <f t="shared" si="39"/>
        <v/>
      </c>
      <c r="T187" s="188"/>
      <c r="U187" s="188"/>
      <c r="V187" s="188"/>
      <c r="W187" s="188"/>
      <c r="X187" s="188"/>
      <c r="AG187" s="188"/>
      <c r="AH187" s="188"/>
      <c r="AI187" s="188"/>
      <c r="AJ187" s="188"/>
      <c r="AK187" s="188"/>
    </row>
    <row r="188" spans="12:37" ht="18">
      <c r="L188" s="164">
        <v>185</v>
      </c>
      <c r="M188" s="268" t="str">
        <f t="shared" si="35"/>
        <v/>
      </c>
      <c r="N188" s="268" t="str">
        <f t="shared" si="36"/>
        <v/>
      </c>
      <c r="O188" s="268" t="str">
        <f t="shared" si="37"/>
        <v/>
      </c>
      <c r="P188" s="268" t="str">
        <f t="shared" si="38"/>
        <v/>
      </c>
      <c r="Q188" s="268" t="str">
        <f t="shared" si="39"/>
        <v/>
      </c>
      <c r="T188" s="188"/>
      <c r="U188" s="188"/>
      <c r="V188" s="188"/>
      <c r="W188" s="188"/>
      <c r="X188" s="188"/>
      <c r="AG188" s="188"/>
      <c r="AH188" s="188"/>
      <c r="AI188" s="188"/>
      <c r="AJ188" s="188"/>
      <c r="AK188" s="188"/>
    </row>
    <row r="189" spans="12:37" ht="18">
      <c r="L189" s="164">
        <v>186</v>
      </c>
      <c r="M189" s="268" t="str">
        <f t="shared" si="35"/>
        <v/>
      </c>
      <c r="N189" s="268" t="str">
        <f t="shared" si="36"/>
        <v/>
      </c>
      <c r="O189" s="268" t="str">
        <f t="shared" si="37"/>
        <v/>
      </c>
      <c r="P189" s="268" t="str">
        <f t="shared" si="38"/>
        <v/>
      </c>
      <c r="Q189" s="268" t="str">
        <f t="shared" si="39"/>
        <v/>
      </c>
      <c r="T189" s="188"/>
      <c r="U189" s="188"/>
      <c r="V189" s="188"/>
      <c r="W189" s="188"/>
      <c r="X189" s="188"/>
      <c r="AG189" s="188"/>
      <c r="AH189" s="188"/>
      <c r="AI189" s="188"/>
      <c r="AJ189" s="188"/>
      <c r="AK189" s="188"/>
    </row>
    <row r="190" spans="12:37" ht="18">
      <c r="L190" s="164">
        <v>187</v>
      </c>
      <c r="M190" s="268" t="str">
        <f t="shared" si="35"/>
        <v/>
      </c>
      <c r="N190" s="268" t="str">
        <f t="shared" si="36"/>
        <v/>
      </c>
      <c r="O190" s="268" t="str">
        <f t="shared" si="37"/>
        <v/>
      </c>
      <c r="P190" s="268" t="str">
        <f t="shared" si="38"/>
        <v/>
      </c>
      <c r="Q190" s="268" t="str">
        <f t="shared" si="39"/>
        <v/>
      </c>
      <c r="T190" s="188"/>
      <c r="U190" s="188"/>
      <c r="V190" s="188"/>
      <c r="W190" s="188"/>
      <c r="X190" s="188"/>
      <c r="AG190" s="188"/>
      <c r="AH190" s="188"/>
      <c r="AI190" s="188"/>
      <c r="AJ190" s="188"/>
      <c r="AK190" s="188"/>
    </row>
    <row r="191" spans="12:37" ht="18">
      <c r="L191" s="164">
        <v>188</v>
      </c>
      <c r="M191" s="268" t="str">
        <f t="shared" si="35"/>
        <v/>
      </c>
      <c r="N191" s="268" t="str">
        <f t="shared" si="36"/>
        <v/>
      </c>
      <c r="O191" s="268" t="str">
        <f t="shared" si="37"/>
        <v/>
      </c>
      <c r="P191" s="268" t="str">
        <f t="shared" si="38"/>
        <v/>
      </c>
      <c r="Q191" s="268" t="str">
        <f t="shared" si="39"/>
        <v/>
      </c>
      <c r="T191" s="188"/>
      <c r="U191" s="188"/>
      <c r="V191" s="188"/>
      <c r="W191" s="188"/>
      <c r="X191" s="188"/>
      <c r="AG191" s="188"/>
      <c r="AH191" s="188"/>
      <c r="AI191" s="188"/>
      <c r="AJ191" s="188"/>
      <c r="AK191" s="188"/>
    </row>
    <row r="192" spans="12:37" ht="18">
      <c r="L192" s="164">
        <v>189</v>
      </c>
      <c r="M192" s="268" t="str">
        <f t="shared" si="35"/>
        <v/>
      </c>
      <c r="N192" s="268" t="str">
        <f t="shared" si="36"/>
        <v/>
      </c>
      <c r="O192" s="268" t="str">
        <f t="shared" si="37"/>
        <v/>
      </c>
      <c r="P192" s="268" t="str">
        <f t="shared" si="38"/>
        <v/>
      </c>
      <c r="Q192" s="268" t="str">
        <f t="shared" si="39"/>
        <v/>
      </c>
      <c r="T192" s="188"/>
      <c r="U192" s="188"/>
      <c r="V192" s="188"/>
      <c r="W192" s="188"/>
      <c r="X192" s="188"/>
      <c r="AG192" s="188"/>
      <c r="AH192" s="188"/>
      <c r="AI192" s="188"/>
      <c r="AJ192" s="188"/>
      <c r="AK192" s="188"/>
    </row>
    <row r="193" spans="12:37" ht="18">
      <c r="L193" s="164">
        <v>190</v>
      </c>
      <c r="M193" s="268" t="str">
        <f t="shared" si="35"/>
        <v/>
      </c>
      <c r="N193" s="268" t="str">
        <f t="shared" si="36"/>
        <v/>
      </c>
      <c r="O193" s="268" t="str">
        <f t="shared" si="37"/>
        <v/>
      </c>
      <c r="P193" s="268" t="str">
        <f t="shared" si="38"/>
        <v/>
      </c>
      <c r="Q193" s="268" t="str">
        <f t="shared" si="39"/>
        <v/>
      </c>
      <c r="T193" s="188"/>
      <c r="U193" s="188"/>
      <c r="V193" s="188"/>
      <c r="W193" s="188"/>
      <c r="X193" s="188"/>
      <c r="AG193" s="188"/>
      <c r="AH193" s="188"/>
      <c r="AI193" s="188"/>
      <c r="AJ193" s="188"/>
      <c r="AK193" s="188"/>
    </row>
    <row r="194" spans="12:37" ht="18">
      <c r="L194" s="164">
        <v>191</v>
      </c>
      <c r="M194" s="268" t="str">
        <f t="shared" si="35"/>
        <v/>
      </c>
      <c r="N194" s="268" t="str">
        <f t="shared" si="36"/>
        <v/>
      </c>
      <c r="O194" s="268" t="str">
        <f t="shared" si="37"/>
        <v/>
      </c>
      <c r="P194" s="268" t="str">
        <f t="shared" si="38"/>
        <v/>
      </c>
      <c r="Q194" s="268" t="str">
        <f t="shared" si="39"/>
        <v/>
      </c>
      <c r="T194" s="188"/>
      <c r="U194" s="188"/>
      <c r="V194" s="188"/>
      <c r="W194" s="188"/>
      <c r="X194" s="188"/>
      <c r="AG194" s="188"/>
      <c r="AH194" s="188"/>
      <c r="AI194" s="188"/>
      <c r="AJ194" s="188"/>
      <c r="AK194" s="188"/>
    </row>
    <row r="195" spans="12:37" ht="18">
      <c r="L195" s="164">
        <v>192</v>
      </c>
      <c r="M195" s="268" t="str">
        <f t="shared" ref="M195:M258" si="40">IF(T195="","",VLOOKUP(T195,$A$3:$B$15,2,FALSE))</f>
        <v/>
      </c>
      <c r="N195" s="268" t="str">
        <f t="shared" ref="N195:N258" si="41">IF(U195="","",VLOOKUP(U195,$A$3:$B$15,2,FALSE))</f>
        <v/>
      </c>
      <c r="O195" s="268" t="str">
        <f t="shared" ref="O195:O258" si="42">IF(V195="","",VLOOKUP(V195,$A$3:$B$15,2,FALSE))</f>
        <v/>
      </c>
      <c r="P195" s="268" t="str">
        <f t="shared" ref="P195:P258" si="43">IF(W195="","",VLOOKUP(W195,$A$3:$B$15,2,FALSE))</f>
        <v/>
      </c>
      <c r="Q195" s="268" t="str">
        <f t="shared" ref="Q195:Q258" si="44">IF(X195="","",VLOOKUP(X195,$A$3:$B$15,2,FALSE))</f>
        <v/>
      </c>
      <c r="T195" s="188"/>
      <c r="U195" s="188"/>
      <c r="V195" s="188"/>
      <c r="W195" s="188"/>
      <c r="X195" s="188"/>
      <c r="AG195" s="188"/>
      <c r="AH195" s="188"/>
      <c r="AI195" s="188"/>
      <c r="AJ195" s="188"/>
      <c r="AK195" s="188"/>
    </row>
    <row r="196" spans="12:37" ht="18">
      <c r="L196" s="164">
        <v>193</v>
      </c>
      <c r="M196" s="268" t="str">
        <f t="shared" si="40"/>
        <v/>
      </c>
      <c r="N196" s="268" t="str">
        <f t="shared" si="41"/>
        <v/>
      </c>
      <c r="O196" s="268" t="str">
        <f t="shared" si="42"/>
        <v/>
      </c>
      <c r="P196" s="268" t="str">
        <f t="shared" si="43"/>
        <v/>
      </c>
      <c r="Q196" s="268" t="str">
        <f t="shared" si="44"/>
        <v/>
      </c>
      <c r="T196" s="188"/>
      <c r="U196" s="188"/>
      <c r="V196" s="188"/>
      <c r="W196" s="188"/>
      <c r="X196" s="188"/>
      <c r="AG196" s="188"/>
      <c r="AH196" s="188"/>
      <c r="AI196" s="188"/>
      <c r="AJ196" s="188"/>
      <c r="AK196" s="188"/>
    </row>
    <row r="197" spans="12:37" ht="18">
      <c r="L197" s="164">
        <v>194</v>
      </c>
      <c r="M197" s="268" t="str">
        <f t="shared" si="40"/>
        <v/>
      </c>
      <c r="N197" s="268" t="str">
        <f t="shared" si="41"/>
        <v/>
      </c>
      <c r="O197" s="268" t="str">
        <f t="shared" si="42"/>
        <v/>
      </c>
      <c r="P197" s="268" t="str">
        <f t="shared" si="43"/>
        <v/>
      </c>
      <c r="Q197" s="268" t="str">
        <f t="shared" si="44"/>
        <v/>
      </c>
      <c r="T197" s="188"/>
      <c r="U197" s="188"/>
      <c r="V197" s="188"/>
      <c r="W197" s="188"/>
      <c r="X197" s="188"/>
      <c r="AG197" s="188"/>
      <c r="AH197" s="188"/>
      <c r="AI197" s="188"/>
      <c r="AJ197" s="188"/>
      <c r="AK197" s="188"/>
    </row>
    <row r="198" spans="12:37" ht="18">
      <c r="L198" s="164">
        <v>195</v>
      </c>
      <c r="M198" s="268" t="str">
        <f t="shared" si="40"/>
        <v/>
      </c>
      <c r="N198" s="268" t="str">
        <f t="shared" si="41"/>
        <v/>
      </c>
      <c r="O198" s="268" t="str">
        <f t="shared" si="42"/>
        <v/>
      </c>
      <c r="P198" s="268" t="str">
        <f t="shared" si="43"/>
        <v/>
      </c>
      <c r="Q198" s="268" t="str">
        <f t="shared" si="44"/>
        <v/>
      </c>
      <c r="T198" s="188"/>
      <c r="U198" s="188"/>
      <c r="V198" s="188"/>
      <c r="W198" s="188"/>
      <c r="X198" s="188"/>
      <c r="AG198" s="188"/>
      <c r="AH198" s="188"/>
      <c r="AI198" s="188"/>
      <c r="AJ198" s="188"/>
      <c r="AK198" s="188"/>
    </row>
    <row r="199" spans="12:37" ht="18">
      <c r="L199" s="164">
        <v>196</v>
      </c>
      <c r="M199" s="268" t="str">
        <f t="shared" si="40"/>
        <v/>
      </c>
      <c r="N199" s="268" t="str">
        <f t="shared" si="41"/>
        <v/>
      </c>
      <c r="O199" s="268" t="str">
        <f t="shared" si="42"/>
        <v/>
      </c>
      <c r="P199" s="268" t="str">
        <f t="shared" si="43"/>
        <v/>
      </c>
      <c r="Q199" s="268" t="str">
        <f t="shared" si="44"/>
        <v/>
      </c>
      <c r="T199" s="188"/>
      <c r="U199" s="188"/>
      <c r="V199" s="188"/>
      <c r="W199" s="188"/>
      <c r="X199" s="188"/>
      <c r="AG199" s="188"/>
      <c r="AH199" s="188"/>
      <c r="AI199" s="188"/>
      <c r="AJ199" s="188"/>
      <c r="AK199" s="188"/>
    </row>
    <row r="200" spans="12:37" ht="18">
      <c r="L200" s="164">
        <v>197</v>
      </c>
      <c r="M200" s="268" t="str">
        <f t="shared" si="40"/>
        <v/>
      </c>
      <c r="N200" s="268" t="str">
        <f t="shared" si="41"/>
        <v/>
      </c>
      <c r="O200" s="268" t="str">
        <f t="shared" si="42"/>
        <v/>
      </c>
      <c r="P200" s="268" t="str">
        <f t="shared" si="43"/>
        <v/>
      </c>
      <c r="Q200" s="268" t="str">
        <f t="shared" si="44"/>
        <v/>
      </c>
      <c r="T200" s="188"/>
      <c r="U200" s="188"/>
      <c r="V200" s="188"/>
      <c r="W200" s="188"/>
      <c r="X200" s="188"/>
      <c r="AG200" s="188"/>
      <c r="AH200" s="188"/>
      <c r="AI200" s="188"/>
      <c r="AJ200" s="188"/>
      <c r="AK200" s="188"/>
    </row>
    <row r="201" spans="12:37" ht="18">
      <c r="L201" s="164">
        <v>198</v>
      </c>
      <c r="M201" s="268" t="str">
        <f t="shared" si="40"/>
        <v/>
      </c>
      <c r="N201" s="268" t="str">
        <f t="shared" si="41"/>
        <v/>
      </c>
      <c r="O201" s="268" t="str">
        <f t="shared" si="42"/>
        <v/>
      </c>
      <c r="P201" s="268" t="str">
        <f t="shared" si="43"/>
        <v/>
      </c>
      <c r="Q201" s="268" t="str">
        <f t="shared" si="44"/>
        <v/>
      </c>
      <c r="T201" s="188"/>
      <c r="U201" s="188"/>
      <c r="V201" s="188"/>
      <c r="W201" s="188"/>
      <c r="X201" s="188"/>
      <c r="AG201" s="188"/>
      <c r="AH201" s="188"/>
      <c r="AI201" s="188"/>
      <c r="AJ201" s="188"/>
      <c r="AK201" s="188"/>
    </row>
    <row r="202" spans="12:37" ht="18">
      <c r="L202" s="164">
        <v>199</v>
      </c>
      <c r="M202" s="268" t="str">
        <f t="shared" si="40"/>
        <v/>
      </c>
      <c r="N202" s="268" t="str">
        <f t="shared" si="41"/>
        <v/>
      </c>
      <c r="O202" s="268" t="str">
        <f t="shared" si="42"/>
        <v/>
      </c>
      <c r="P202" s="268" t="str">
        <f t="shared" si="43"/>
        <v/>
      </c>
      <c r="Q202" s="268" t="str">
        <f t="shared" si="44"/>
        <v/>
      </c>
      <c r="T202" s="188"/>
      <c r="U202" s="188"/>
      <c r="V202" s="188"/>
      <c r="W202" s="188"/>
      <c r="X202" s="188"/>
      <c r="AG202" s="188"/>
      <c r="AH202" s="188"/>
      <c r="AI202" s="188"/>
      <c r="AJ202" s="188"/>
      <c r="AK202" s="188"/>
    </row>
    <row r="203" spans="12:37" ht="18">
      <c r="L203" s="164">
        <v>200</v>
      </c>
      <c r="M203" s="268" t="str">
        <f t="shared" si="40"/>
        <v/>
      </c>
      <c r="N203" s="268" t="str">
        <f t="shared" si="41"/>
        <v/>
      </c>
      <c r="O203" s="268" t="str">
        <f t="shared" si="42"/>
        <v/>
      </c>
      <c r="P203" s="268" t="str">
        <f t="shared" si="43"/>
        <v/>
      </c>
      <c r="Q203" s="268" t="str">
        <f t="shared" si="44"/>
        <v/>
      </c>
      <c r="T203" s="188"/>
      <c r="U203" s="188"/>
      <c r="V203" s="188"/>
      <c r="W203" s="188"/>
      <c r="X203" s="188"/>
      <c r="AG203" s="188"/>
      <c r="AH203" s="188"/>
      <c r="AI203" s="188"/>
      <c r="AJ203" s="188"/>
      <c r="AK203" s="188"/>
    </row>
    <row r="204" spans="12:37" ht="18">
      <c r="L204" s="164">
        <v>201</v>
      </c>
      <c r="M204" s="268" t="str">
        <f t="shared" si="40"/>
        <v/>
      </c>
      <c r="N204" s="268" t="str">
        <f t="shared" si="41"/>
        <v/>
      </c>
      <c r="O204" s="268" t="str">
        <f t="shared" si="42"/>
        <v/>
      </c>
      <c r="P204" s="268" t="str">
        <f t="shared" si="43"/>
        <v/>
      </c>
      <c r="Q204" s="268" t="str">
        <f t="shared" si="44"/>
        <v/>
      </c>
      <c r="T204" s="188"/>
      <c r="U204" s="188"/>
      <c r="V204" s="188"/>
      <c r="W204" s="188"/>
      <c r="X204" s="188"/>
      <c r="AG204" s="188"/>
      <c r="AH204" s="188"/>
      <c r="AI204" s="188"/>
      <c r="AJ204" s="188"/>
      <c r="AK204" s="188"/>
    </row>
    <row r="205" spans="12:37" ht="18">
      <c r="L205" s="164">
        <v>202</v>
      </c>
      <c r="M205" s="268" t="str">
        <f t="shared" si="40"/>
        <v/>
      </c>
      <c r="N205" s="268" t="str">
        <f t="shared" si="41"/>
        <v/>
      </c>
      <c r="O205" s="268" t="str">
        <f t="shared" si="42"/>
        <v/>
      </c>
      <c r="P205" s="268" t="str">
        <f t="shared" si="43"/>
        <v/>
      </c>
      <c r="Q205" s="268" t="str">
        <f t="shared" si="44"/>
        <v/>
      </c>
      <c r="T205" s="188"/>
      <c r="U205" s="188"/>
      <c r="V205" s="188"/>
      <c r="W205" s="188"/>
      <c r="X205" s="188"/>
      <c r="AG205" s="188"/>
      <c r="AH205" s="188"/>
      <c r="AI205" s="188"/>
      <c r="AJ205" s="188"/>
      <c r="AK205" s="188"/>
    </row>
    <row r="206" spans="12:37" ht="18">
      <c r="L206" s="164">
        <v>203</v>
      </c>
      <c r="M206" s="268" t="str">
        <f t="shared" si="40"/>
        <v/>
      </c>
      <c r="N206" s="268" t="str">
        <f t="shared" si="41"/>
        <v/>
      </c>
      <c r="O206" s="268" t="str">
        <f t="shared" si="42"/>
        <v/>
      </c>
      <c r="P206" s="268" t="str">
        <f t="shared" si="43"/>
        <v/>
      </c>
      <c r="Q206" s="268" t="str">
        <f t="shared" si="44"/>
        <v/>
      </c>
      <c r="T206" s="188"/>
      <c r="U206" s="188"/>
      <c r="V206" s="188"/>
      <c r="W206" s="188"/>
      <c r="X206" s="188"/>
      <c r="AG206" s="188"/>
      <c r="AH206" s="188"/>
      <c r="AI206" s="188"/>
      <c r="AJ206" s="188"/>
      <c r="AK206" s="188"/>
    </row>
    <row r="207" spans="12:37" ht="18">
      <c r="L207" s="164">
        <v>204</v>
      </c>
      <c r="M207" s="268" t="str">
        <f t="shared" si="40"/>
        <v/>
      </c>
      <c r="N207" s="268" t="str">
        <f t="shared" si="41"/>
        <v/>
      </c>
      <c r="O207" s="268" t="str">
        <f t="shared" si="42"/>
        <v/>
      </c>
      <c r="P207" s="268" t="str">
        <f t="shared" si="43"/>
        <v/>
      </c>
      <c r="Q207" s="268" t="str">
        <f t="shared" si="44"/>
        <v/>
      </c>
      <c r="T207" s="188"/>
      <c r="U207" s="188"/>
      <c r="V207" s="188"/>
      <c r="W207" s="188"/>
      <c r="X207" s="188"/>
      <c r="AG207" s="188"/>
      <c r="AH207" s="188"/>
      <c r="AI207" s="188"/>
      <c r="AJ207" s="188"/>
      <c r="AK207" s="188"/>
    </row>
    <row r="208" spans="12:37" ht="18">
      <c r="L208" s="164">
        <v>205</v>
      </c>
      <c r="M208" s="268" t="str">
        <f t="shared" si="40"/>
        <v/>
      </c>
      <c r="N208" s="268" t="str">
        <f t="shared" si="41"/>
        <v/>
      </c>
      <c r="O208" s="268" t="str">
        <f t="shared" si="42"/>
        <v/>
      </c>
      <c r="P208" s="268" t="str">
        <f t="shared" si="43"/>
        <v/>
      </c>
      <c r="Q208" s="268" t="str">
        <f t="shared" si="44"/>
        <v/>
      </c>
      <c r="T208" s="188"/>
      <c r="U208" s="188"/>
      <c r="V208" s="188"/>
      <c r="W208" s="188"/>
      <c r="X208" s="188"/>
      <c r="AG208" s="188"/>
      <c r="AH208" s="188"/>
      <c r="AI208" s="188"/>
      <c r="AJ208" s="188"/>
      <c r="AK208" s="188"/>
    </row>
    <row r="209" spans="12:37" ht="18">
      <c r="L209" s="164">
        <v>206</v>
      </c>
      <c r="M209" s="268" t="str">
        <f t="shared" si="40"/>
        <v/>
      </c>
      <c r="N209" s="268" t="str">
        <f t="shared" si="41"/>
        <v/>
      </c>
      <c r="O209" s="268" t="str">
        <f t="shared" si="42"/>
        <v/>
      </c>
      <c r="P209" s="268" t="str">
        <f t="shared" si="43"/>
        <v/>
      </c>
      <c r="Q209" s="268" t="str">
        <f t="shared" si="44"/>
        <v/>
      </c>
      <c r="T209" s="188"/>
      <c r="U209" s="188"/>
      <c r="V209" s="188"/>
      <c r="W209" s="188"/>
      <c r="X209" s="188"/>
      <c r="AG209" s="188"/>
      <c r="AH209" s="188"/>
      <c r="AI209" s="188"/>
      <c r="AJ209" s="188"/>
      <c r="AK209" s="188"/>
    </row>
    <row r="210" spans="12:37" ht="18">
      <c r="L210" s="164">
        <v>207</v>
      </c>
      <c r="M210" s="268" t="str">
        <f t="shared" si="40"/>
        <v/>
      </c>
      <c r="N210" s="268" t="str">
        <f t="shared" si="41"/>
        <v/>
      </c>
      <c r="O210" s="268" t="str">
        <f t="shared" si="42"/>
        <v/>
      </c>
      <c r="P210" s="268" t="str">
        <f t="shared" si="43"/>
        <v/>
      </c>
      <c r="Q210" s="268" t="str">
        <f t="shared" si="44"/>
        <v/>
      </c>
      <c r="T210" s="188"/>
      <c r="U210" s="188"/>
      <c r="V210" s="188"/>
      <c r="W210" s="188"/>
      <c r="X210" s="188"/>
      <c r="AG210" s="188"/>
      <c r="AH210" s="188"/>
      <c r="AI210" s="188"/>
      <c r="AJ210" s="188"/>
      <c r="AK210" s="188"/>
    </row>
    <row r="211" spans="12:37" ht="18">
      <c r="L211" s="164">
        <v>208</v>
      </c>
      <c r="M211" s="268" t="str">
        <f t="shared" si="40"/>
        <v/>
      </c>
      <c r="N211" s="268" t="str">
        <f t="shared" si="41"/>
        <v/>
      </c>
      <c r="O211" s="268" t="str">
        <f t="shared" si="42"/>
        <v/>
      </c>
      <c r="P211" s="268" t="str">
        <f t="shared" si="43"/>
        <v/>
      </c>
      <c r="Q211" s="268" t="str">
        <f t="shared" si="44"/>
        <v/>
      </c>
      <c r="T211" s="188"/>
      <c r="U211" s="188"/>
      <c r="V211" s="188"/>
      <c r="W211" s="188"/>
      <c r="X211" s="188"/>
      <c r="AG211" s="188"/>
      <c r="AH211" s="188"/>
      <c r="AI211" s="188"/>
      <c r="AJ211" s="188"/>
      <c r="AK211" s="188"/>
    </row>
    <row r="212" spans="12:37" ht="18">
      <c r="L212" s="164">
        <v>209</v>
      </c>
      <c r="M212" s="268" t="str">
        <f t="shared" si="40"/>
        <v/>
      </c>
      <c r="N212" s="268" t="str">
        <f t="shared" si="41"/>
        <v/>
      </c>
      <c r="O212" s="268" t="str">
        <f t="shared" si="42"/>
        <v/>
      </c>
      <c r="P212" s="268" t="str">
        <f t="shared" si="43"/>
        <v/>
      </c>
      <c r="Q212" s="268" t="str">
        <f t="shared" si="44"/>
        <v/>
      </c>
      <c r="T212" s="188"/>
      <c r="U212" s="188"/>
      <c r="V212" s="188"/>
      <c r="W212" s="188"/>
      <c r="X212" s="188"/>
      <c r="AG212" s="188"/>
      <c r="AH212" s="188"/>
      <c r="AI212" s="188"/>
      <c r="AJ212" s="188"/>
      <c r="AK212" s="188"/>
    </row>
    <row r="213" spans="12:37" ht="18">
      <c r="L213" s="164">
        <v>210</v>
      </c>
      <c r="M213" s="268" t="str">
        <f t="shared" si="40"/>
        <v/>
      </c>
      <c r="N213" s="268" t="str">
        <f t="shared" si="41"/>
        <v/>
      </c>
      <c r="O213" s="268" t="str">
        <f t="shared" si="42"/>
        <v/>
      </c>
      <c r="P213" s="268" t="str">
        <f t="shared" si="43"/>
        <v/>
      </c>
      <c r="Q213" s="268" t="str">
        <f t="shared" si="44"/>
        <v/>
      </c>
      <c r="T213" s="188"/>
      <c r="U213" s="188"/>
      <c r="V213" s="188"/>
      <c r="W213" s="188"/>
      <c r="X213" s="188"/>
      <c r="AG213" s="188"/>
      <c r="AH213" s="188"/>
      <c r="AI213" s="188"/>
      <c r="AJ213" s="188"/>
      <c r="AK213" s="188"/>
    </row>
    <row r="214" spans="12:37" ht="18">
      <c r="L214" s="164">
        <v>211</v>
      </c>
      <c r="M214" s="268" t="str">
        <f t="shared" si="40"/>
        <v/>
      </c>
      <c r="N214" s="268" t="str">
        <f t="shared" si="41"/>
        <v/>
      </c>
      <c r="O214" s="268" t="str">
        <f t="shared" si="42"/>
        <v/>
      </c>
      <c r="P214" s="268" t="str">
        <f t="shared" si="43"/>
        <v/>
      </c>
      <c r="Q214" s="268" t="str">
        <f t="shared" si="44"/>
        <v/>
      </c>
      <c r="T214" s="188"/>
      <c r="U214" s="188"/>
      <c r="V214" s="188"/>
      <c r="W214" s="188"/>
      <c r="X214" s="188"/>
      <c r="AG214" s="188"/>
      <c r="AH214" s="188"/>
      <c r="AI214" s="188"/>
      <c r="AJ214" s="188"/>
      <c r="AK214" s="188"/>
    </row>
    <row r="215" spans="12:37" ht="18">
      <c r="L215" s="164">
        <v>212</v>
      </c>
      <c r="M215" s="268" t="str">
        <f t="shared" si="40"/>
        <v/>
      </c>
      <c r="N215" s="268" t="str">
        <f t="shared" si="41"/>
        <v/>
      </c>
      <c r="O215" s="268" t="str">
        <f t="shared" si="42"/>
        <v/>
      </c>
      <c r="P215" s="268" t="str">
        <f t="shared" si="43"/>
        <v/>
      </c>
      <c r="Q215" s="268" t="str">
        <f t="shared" si="44"/>
        <v/>
      </c>
      <c r="T215" s="188"/>
      <c r="U215" s="188"/>
      <c r="V215" s="188"/>
      <c r="W215" s="188"/>
      <c r="X215" s="188"/>
      <c r="AG215" s="188"/>
      <c r="AH215" s="188"/>
      <c r="AI215" s="188"/>
      <c r="AJ215" s="188"/>
      <c r="AK215" s="188"/>
    </row>
    <row r="216" spans="12:37" ht="18">
      <c r="L216" s="164">
        <v>213</v>
      </c>
      <c r="M216" s="268" t="str">
        <f t="shared" si="40"/>
        <v/>
      </c>
      <c r="N216" s="268" t="str">
        <f t="shared" si="41"/>
        <v/>
      </c>
      <c r="O216" s="268" t="str">
        <f t="shared" si="42"/>
        <v/>
      </c>
      <c r="P216" s="268" t="str">
        <f t="shared" si="43"/>
        <v/>
      </c>
      <c r="Q216" s="268" t="str">
        <f t="shared" si="44"/>
        <v/>
      </c>
      <c r="T216" s="188"/>
      <c r="U216" s="188"/>
      <c r="V216" s="188"/>
      <c r="W216" s="188"/>
      <c r="X216" s="188"/>
      <c r="AG216" s="188"/>
      <c r="AH216" s="188"/>
      <c r="AI216" s="188"/>
      <c r="AJ216" s="188"/>
      <c r="AK216" s="188"/>
    </row>
    <row r="217" spans="12:37" ht="18">
      <c r="L217" s="164">
        <v>214</v>
      </c>
      <c r="M217" s="268" t="str">
        <f t="shared" si="40"/>
        <v/>
      </c>
      <c r="N217" s="268" t="str">
        <f t="shared" si="41"/>
        <v/>
      </c>
      <c r="O217" s="268" t="str">
        <f t="shared" si="42"/>
        <v/>
      </c>
      <c r="P217" s="268" t="str">
        <f t="shared" si="43"/>
        <v/>
      </c>
      <c r="Q217" s="268" t="str">
        <f t="shared" si="44"/>
        <v/>
      </c>
      <c r="T217" s="188"/>
      <c r="U217" s="188"/>
      <c r="V217" s="188"/>
      <c r="W217" s="188"/>
      <c r="X217" s="188"/>
      <c r="AG217" s="188"/>
      <c r="AH217" s="188"/>
      <c r="AI217" s="188"/>
      <c r="AJ217" s="188"/>
      <c r="AK217" s="188"/>
    </row>
    <row r="218" spans="12:37" ht="18">
      <c r="L218" s="164">
        <v>215</v>
      </c>
      <c r="M218" s="268" t="str">
        <f t="shared" si="40"/>
        <v/>
      </c>
      <c r="N218" s="268" t="str">
        <f t="shared" si="41"/>
        <v/>
      </c>
      <c r="O218" s="268" t="str">
        <f t="shared" si="42"/>
        <v/>
      </c>
      <c r="P218" s="268" t="str">
        <f t="shared" si="43"/>
        <v/>
      </c>
      <c r="Q218" s="268" t="str">
        <f t="shared" si="44"/>
        <v/>
      </c>
      <c r="T218" s="188"/>
      <c r="U218" s="188"/>
      <c r="V218" s="188"/>
      <c r="W218" s="188"/>
      <c r="X218" s="188"/>
      <c r="AG218" s="188"/>
      <c r="AH218" s="188"/>
      <c r="AI218" s="188"/>
      <c r="AJ218" s="188"/>
      <c r="AK218" s="188"/>
    </row>
    <row r="219" spans="12:37" ht="18">
      <c r="L219" s="164">
        <v>216</v>
      </c>
      <c r="M219" s="268" t="str">
        <f t="shared" si="40"/>
        <v/>
      </c>
      <c r="N219" s="268" t="str">
        <f t="shared" si="41"/>
        <v/>
      </c>
      <c r="O219" s="268" t="str">
        <f t="shared" si="42"/>
        <v/>
      </c>
      <c r="P219" s="268" t="str">
        <f t="shared" si="43"/>
        <v/>
      </c>
      <c r="Q219" s="268" t="str">
        <f t="shared" si="44"/>
        <v/>
      </c>
      <c r="T219" s="188"/>
      <c r="U219" s="188"/>
      <c r="V219" s="188"/>
      <c r="W219" s="188"/>
      <c r="X219" s="188"/>
      <c r="AG219" s="188"/>
      <c r="AH219" s="188"/>
      <c r="AI219" s="188"/>
      <c r="AJ219" s="188"/>
      <c r="AK219" s="188"/>
    </row>
    <row r="220" spans="12:37" ht="18">
      <c r="L220" s="164">
        <v>217</v>
      </c>
      <c r="M220" s="268" t="str">
        <f t="shared" si="40"/>
        <v/>
      </c>
      <c r="N220" s="268" t="str">
        <f t="shared" si="41"/>
        <v/>
      </c>
      <c r="O220" s="268" t="str">
        <f t="shared" si="42"/>
        <v/>
      </c>
      <c r="P220" s="268" t="str">
        <f t="shared" si="43"/>
        <v/>
      </c>
      <c r="Q220" s="268" t="str">
        <f t="shared" si="44"/>
        <v/>
      </c>
      <c r="T220" s="188"/>
      <c r="U220" s="188"/>
      <c r="V220" s="188"/>
      <c r="W220" s="188"/>
      <c r="X220" s="188"/>
      <c r="AG220" s="188"/>
      <c r="AH220" s="188"/>
      <c r="AI220" s="188"/>
      <c r="AJ220" s="188"/>
      <c r="AK220" s="188"/>
    </row>
    <row r="221" spans="12:37" ht="18">
      <c r="L221" s="164">
        <v>218</v>
      </c>
      <c r="M221" s="268" t="str">
        <f t="shared" si="40"/>
        <v/>
      </c>
      <c r="N221" s="268" t="str">
        <f t="shared" si="41"/>
        <v/>
      </c>
      <c r="O221" s="268" t="str">
        <f t="shared" si="42"/>
        <v/>
      </c>
      <c r="P221" s="268" t="str">
        <f t="shared" si="43"/>
        <v/>
      </c>
      <c r="Q221" s="268" t="str">
        <f t="shared" si="44"/>
        <v/>
      </c>
      <c r="T221" s="188"/>
      <c r="U221" s="188"/>
      <c r="V221" s="188"/>
      <c r="W221" s="188"/>
      <c r="X221" s="188"/>
      <c r="AG221" s="188"/>
      <c r="AH221" s="188"/>
      <c r="AI221" s="188"/>
      <c r="AJ221" s="188"/>
      <c r="AK221" s="188"/>
    </row>
    <row r="222" spans="12:37" ht="18">
      <c r="L222" s="164">
        <v>219</v>
      </c>
      <c r="M222" s="268" t="str">
        <f t="shared" si="40"/>
        <v/>
      </c>
      <c r="N222" s="268" t="str">
        <f t="shared" si="41"/>
        <v/>
      </c>
      <c r="O222" s="268" t="str">
        <f t="shared" si="42"/>
        <v/>
      </c>
      <c r="P222" s="268" t="str">
        <f t="shared" si="43"/>
        <v/>
      </c>
      <c r="Q222" s="268" t="str">
        <f t="shared" si="44"/>
        <v/>
      </c>
      <c r="T222" s="188"/>
      <c r="U222" s="188"/>
      <c r="V222" s="188"/>
      <c r="W222" s="188"/>
      <c r="X222" s="188"/>
      <c r="AG222" s="188"/>
      <c r="AH222" s="188"/>
      <c r="AI222" s="188"/>
      <c r="AJ222" s="188"/>
      <c r="AK222" s="188"/>
    </row>
    <row r="223" spans="12:37" ht="18">
      <c r="L223" s="164">
        <v>220</v>
      </c>
      <c r="M223" s="268" t="str">
        <f t="shared" si="40"/>
        <v/>
      </c>
      <c r="N223" s="268" t="str">
        <f t="shared" si="41"/>
        <v/>
      </c>
      <c r="O223" s="268" t="str">
        <f t="shared" si="42"/>
        <v/>
      </c>
      <c r="P223" s="268" t="str">
        <f t="shared" si="43"/>
        <v/>
      </c>
      <c r="Q223" s="268" t="str">
        <f t="shared" si="44"/>
        <v/>
      </c>
      <c r="T223" s="188"/>
      <c r="U223" s="188"/>
      <c r="V223" s="188"/>
      <c r="W223" s="188"/>
      <c r="X223" s="188"/>
      <c r="AG223" s="188"/>
      <c r="AH223" s="188"/>
      <c r="AI223" s="188"/>
      <c r="AJ223" s="188"/>
      <c r="AK223" s="188"/>
    </row>
    <row r="224" spans="12:37" ht="18">
      <c r="L224" s="164">
        <v>221</v>
      </c>
      <c r="M224" s="268" t="str">
        <f t="shared" si="40"/>
        <v/>
      </c>
      <c r="N224" s="268" t="str">
        <f t="shared" si="41"/>
        <v/>
      </c>
      <c r="O224" s="268" t="str">
        <f t="shared" si="42"/>
        <v/>
      </c>
      <c r="P224" s="268" t="str">
        <f t="shared" si="43"/>
        <v/>
      </c>
      <c r="Q224" s="268" t="str">
        <f t="shared" si="44"/>
        <v/>
      </c>
      <c r="T224" s="188"/>
      <c r="U224" s="188"/>
      <c r="V224" s="188"/>
      <c r="W224" s="188"/>
      <c r="X224" s="188"/>
      <c r="AG224" s="188"/>
      <c r="AH224" s="188"/>
      <c r="AI224" s="188"/>
      <c r="AJ224" s="188"/>
      <c r="AK224" s="188"/>
    </row>
    <row r="225" spans="12:37" ht="18">
      <c r="L225" s="164">
        <v>222</v>
      </c>
      <c r="M225" s="268" t="str">
        <f t="shared" si="40"/>
        <v/>
      </c>
      <c r="N225" s="268" t="str">
        <f t="shared" si="41"/>
        <v/>
      </c>
      <c r="O225" s="268" t="str">
        <f t="shared" si="42"/>
        <v/>
      </c>
      <c r="P225" s="268" t="str">
        <f t="shared" si="43"/>
        <v/>
      </c>
      <c r="Q225" s="268" t="str">
        <f t="shared" si="44"/>
        <v/>
      </c>
      <c r="T225" s="188"/>
      <c r="U225" s="188"/>
      <c r="V225" s="188"/>
      <c r="W225" s="188"/>
      <c r="X225" s="188"/>
      <c r="AG225" s="188"/>
      <c r="AH225" s="188"/>
      <c r="AI225" s="188"/>
      <c r="AJ225" s="188"/>
      <c r="AK225" s="188"/>
    </row>
    <row r="226" spans="12:37" ht="18">
      <c r="L226" s="164">
        <v>223</v>
      </c>
      <c r="M226" s="268" t="str">
        <f t="shared" si="40"/>
        <v/>
      </c>
      <c r="N226" s="268" t="str">
        <f t="shared" si="41"/>
        <v/>
      </c>
      <c r="O226" s="268" t="str">
        <f t="shared" si="42"/>
        <v/>
      </c>
      <c r="P226" s="268" t="str">
        <f t="shared" si="43"/>
        <v/>
      </c>
      <c r="Q226" s="268" t="str">
        <f t="shared" si="44"/>
        <v/>
      </c>
      <c r="T226" s="188"/>
      <c r="U226" s="188"/>
      <c r="V226" s="188"/>
      <c r="W226" s="188"/>
      <c r="X226" s="188"/>
      <c r="AG226" s="188"/>
      <c r="AH226" s="188"/>
      <c r="AI226" s="188"/>
      <c r="AJ226" s="188"/>
      <c r="AK226" s="188"/>
    </row>
    <row r="227" spans="12:37" ht="18">
      <c r="L227" s="164">
        <v>224</v>
      </c>
      <c r="M227" s="268" t="str">
        <f t="shared" si="40"/>
        <v/>
      </c>
      <c r="N227" s="268" t="str">
        <f t="shared" si="41"/>
        <v/>
      </c>
      <c r="O227" s="268" t="str">
        <f t="shared" si="42"/>
        <v/>
      </c>
      <c r="P227" s="268" t="str">
        <f t="shared" si="43"/>
        <v/>
      </c>
      <c r="Q227" s="268" t="str">
        <f t="shared" si="44"/>
        <v/>
      </c>
      <c r="T227" s="188"/>
      <c r="U227" s="188"/>
      <c r="V227" s="188"/>
      <c r="W227" s="188"/>
      <c r="X227" s="188"/>
      <c r="AG227" s="188"/>
      <c r="AH227" s="188"/>
      <c r="AI227" s="188"/>
      <c r="AJ227" s="188"/>
      <c r="AK227" s="188"/>
    </row>
    <row r="228" spans="12:37" ht="18">
      <c r="L228" s="164">
        <v>225</v>
      </c>
      <c r="M228" s="268" t="str">
        <f t="shared" si="40"/>
        <v/>
      </c>
      <c r="N228" s="268" t="str">
        <f t="shared" si="41"/>
        <v/>
      </c>
      <c r="O228" s="268" t="str">
        <f t="shared" si="42"/>
        <v/>
      </c>
      <c r="P228" s="268" t="str">
        <f t="shared" si="43"/>
        <v/>
      </c>
      <c r="Q228" s="268" t="str">
        <f t="shared" si="44"/>
        <v/>
      </c>
      <c r="T228" s="188"/>
      <c r="U228" s="188"/>
      <c r="V228" s="188"/>
      <c r="W228" s="188"/>
      <c r="X228" s="188"/>
      <c r="AG228" s="188"/>
      <c r="AH228" s="188"/>
      <c r="AI228" s="188"/>
      <c r="AJ228" s="188"/>
      <c r="AK228" s="188"/>
    </row>
    <row r="229" spans="12:37" ht="18">
      <c r="L229" s="164">
        <v>226</v>
      </c>
      <c r="M229" s="268" t="str">
        <f t="shared" si="40"/>
        <v/>
      </c>
      <c r="N229" s="268" t="str">
        <f t="shared" si="41"/>
        <v/>
      </c>
      <c r="O229" s="268" t="str">
        <f t="shared" si="42"/>
        <v/>
      </c>
      <c r="P229" s="268" t="str">
        <f t="shared" si="43"/>
        <v/>
      </c>
      <c r="Q229" s="268" t="str">
        <f t="shared" si="44"/>
        <v/>
      </c>
      <c r="T229" s="188"/>
      <c r="U229" s="188"/>
      <c r="V229" s="188"/>
      <c r="W229" s="188"/>
      <c r="X229" s="188"/>
      <c r="AG229" s="188"/>
      <c r="AH229" s="188"/>
      <c r="AI229" s="188"/>
      <c r="AJ229" s="188"/>
      <c r="AK229" s="188"/>
    </row>
    <row r="230" spans="12:37" ht="18">
      <c r="L230" s="164">
        <v>227</v>
      </c>
      <c r="M230" s="268" t="str">
        <f t="shared" si="40"/>
        <v/>
      </c>
      <c r="N230" s="268" t="str">
        <f t="shared" si="41"/>
        <v/>
      </c>
      <c r="O230" s="268" t="str">
        <f t="shared" si="42"/>
        <v/>
      </c>
      <c r="P230" s="268" t="str">
        <f t="shared" si="43"/>
        <v/>
      </c>
      <c r="Q230" s="268" t="str">
        <f t="shared" si="44"/>
        <v/>
      </c>
      <c r="T230" s="188"/>
      <c r="U230" s="188"/>
      <c r="V230" s="188"/>
      <c r="W230" s="188"/>
      <c r="X230" s="188"/>
      <c r="AG230" s="188"/>
      <c r="AH230" s="188"/>
      <c r="AI230" s="188"/>
      <c r="AJ230" s="188"/>
      <c r="AK230" s="188"/>
    </row>
    <row r="231" spans="12:37" ht="18">
      <c r="L231" s="164">
        <v>228</v>
      </c>
      <c r="M231" s="268" t="str">
        <f t="shared" si="40"/>
        <v/>
      </c>
      <c r="N231" s="268" t="str">
        <f t="shared" si="41"/>
        <v/>
      </c>
      <c r="O231" s="268" t="str">
        <f t="shared" si="42"/>
        <v/>
      </c>
      <c r="P231" s="268" t="str">
        <f t="shared" si="43"/>
        <v/>
      </c>
      <c r="Q231" s="268" t="str">
        <f t="shared" si="44"/>
        <v/>
      </c>
      <c r="T231" s="188"/>
      <c r="U231" s="188"/>
      <c r="V231" s="188"/>
      <c r="W231" s="188"/>
      <c r="X231" s="188"/>
      <c r="AG231" s="188"/>
      <c r="AH231" s="188"/>
      <c r="AI231" s="188"/>
      <c r="AJ231" s="188"/>
      <c r="AK231" s="188"/>
    </row>
    <row r="232" spans="12:37" ht="18">
      <c r="L232" s="164">
        <v>229</v>
      </c>
      <c r="M232" s="268" t="str">
        <f t="shared" si="40"/>
        <v/>
      </c>
      <c r="N232" s="268" t="str">
        <f t="shared" si="41"/>
        <v/>
      </c>
      <c r="O232" s="268" t="str">
        <f t="shared" si="42"/>
        <v/>
      </c>
      <c r="P232" s="268" t="str">
        <f t="shared" si="43"/>
        <v/>
      </c>
      <c r="Q232" s="268" t="str">
        <f t="shared" si="44"/>
        <v/>
      </c>
      <c r="T232" s="188"/>
      <c r="U232" s="188"/>
      <c r="V232" s="188"/>
      <c r="W232" s="188"/>
      <c r="X232" s="188"/>
      <c r="AG232" s="188"/>
      <c r="AH232" s="188"/>
      <c r="AI232" s="188"/>
      <c r="AJ232" s="188"/>
      <c r="AK232" s="188"/>
    </row>
    <row r="233" spans="12:37" ht="18">
      <c r="L233" s="164">
        <v>230</v>
      </c>
      <c r="M233" s="268" t="str">
        <f t="shared" si="40"/>
        <v/>
      </c>
      <c r="N233" s="268" t="str">
        <f t="shared" si="41"/>
        <v/>
      </c>
      <c r="O233" s="268" t="str">
        <f t="shared" si="42"/>
        <v/>
      </c>
      <c r="P233" s="268" t="str">
        <f t="shared" si="43"/>
        <v/>
      </c>
      <c r="Q233" s="268" t="str">
        <f t="shared" si="44"/>
        <v/>
      </c>
      <c r="T233" s="188"/>
      <c r="U233" s="188"/>
      <c r="V233" s="188"/>
      <c r="W233" s="188"/>
      <c r="X233" s="188"/>
      <c r="AG233" s="188"/>
      <c r="AH233" s="188"/>
      <c r="AI233" s="188"/>
      <c r="AJ233" s="188"/>
      <c r="AK233" s="188"/>
    </row>
    <row r="234" spans="12:37" ht="18">
      <c r="L234" s="164">
        <v>231</v>
      </c>
      <c r="M234" s="268" t="str">
        <f t="shared" si="40"/>
        <v/>
      </c>
      <c r="N234" s="268" t="str">
        <f t="shared" si="41"/>
        <v/>
      </c>
      <c r="O234" s="268" t="str">
        <f t="shared" si="42"/>
        <v/>
      </c>
      <c r="P234" s="268" t="str">
        <f t="shared" si="43"/>
        <v/>
      </c>
      <c r="Q234" s="268" t="str">
        <f t="shared" si="44"/>
        <v/>
      </c>
      <c r="T234" s="188"/>
      <c r="U234" s="188"/>
      <c r="V234" s="188"/>
      <c r="W234" s="188"/>
      <c r="X234" s="188"/>
      <c r="AG234" s="188"/>
      <c r="AH234" s="188"/>
      <c r="AI234" s="188"/>
      <c r="AJ234" s="188"/>
      <c r="AK234" s="188"/>
    </row>
    <row r="235" spans="12:37" ht="18">
      <c r="L235" s="164">
        <v>232</v>
      </c>
      <c r="M235" s="268" t="str">
        <f t="shared" si="40"/>
        <v/>
      </c>
      <c r="N235" s="268" t="str">
        <f t="shared" si="41"/>
        <v/>
      </c>
      <c r="O235" s="268" t="str">
        <f t="shared" si="42"/>
        <v/>
      </c>
      <c r="P235" s="268" t="str">
        <f t="shared" si="43"/>
        <v/>
      </c>
      <c r="Q235" s="268" t="str">
        <f t="shared" si="44"/>
        <v/>
      </c>
      <c r="T235" s="188"/>
      <c r="U235" s="188"/>
      <c r="V235" s="188"/>
      <c r="W235" s="188"/>
      <c r="X235" s="188"/>
      <c r="AG235" s="188"/>
      <c r="AH235" s="188"/>
      <c r="AI235" s="188"/>
      <c r="AJ235" s="188"/>
      <c r="AK235" s="188"/>
    </row>
    <row r="236" spans="12:37" ht="18">
      <c r="L236" s="164">
        <v>233</v>
      </c>
      <c r="M236" s="268" t="str">
        <f t="shared" si="40"/>
        <v/>
      </c>
      <c r="N236" s="268" t="str">
        <f t="shared" si="41"/>
        <v/>
      </c>
      <c r="O236" s="268" t="str">
        <f t="shared" si="42"/>
        <v/>
      </c>
      <c r="P236" s="268" t="str">
        <f t="shared" si="43"/>
        <v/>
      </c>
      <c r="Q236" s="268" t="str">
        <f t="shared" si="44"/>
        <v/>
      </c>
      <c r="T236" s="188"/>
      <c r="U236" s="188"/>
      <c r="V236" s="188"/>
      <c r="W236" s="188"/>
      <c r="X236" s="188"/>
      <c r="AG236" s="188"/>
      <c r="AH236" s="188"/>
      <c r="AI236" s="188"/>
      <c r="AJ236" s="188"/>
      <c r="AK236" s="188"/>
    </row>
    <row r="237" spans="12:37" ht="18">
      <c r="L237" s="164">
        <v>234</v>
      </c>
      <c r="M237" s="268" t="str">
        <f t="shared" si="40"/>
        <v/>
      </c>
      <c r="N237" s="268" t="str">
        <f t="shared" si="41"/>
        <v/>
      </c>
      <c r="O237" s="268" t="str">
        <f t="shared" si="42"/>
        <v/>
      </c>
      <c r="P237" s="268" t="str">
        <f t="shared" si="43"/>
        <v/>
      </c>
      <c r="Q237" s="268" t="str">
        <f t="shared" si="44"/>
        <v/>
      </c>
      <c r="T237" s="188"/>
      <c r="U237" s="188"/>
      <c r="V237" s="188"/>
      <c r="W237" s="188"/>
      <c r="X237" s="188"/>
      <c r="AG237" s="188"/>
      <c r="AH237" s="188"/>
      <c r="AI237" s="188"/>
      <c r="AJ237" s="188"/>
      <c r="AK237" s="188"/>
    </row>
    <row r="238" spans="12:37" ht="18">
      <c r="L238" s="164">
        <v>235</v>
      </c>
      <c r="M238" s="268" t="str">
        <f t="shared" si="40"/>
        <v/>
      </c>
      <c r="N238" s="268" t="str">
        <f t="shared" si="41"/>
        <v/>
      </c>
      <c r="O238" s="268" t="str">
        <f t="shared" si="42"/>
        <v/>
      </c>
      <c r="P238" s="268" t="str">
        <f t="shared" si="43"/>
        <v/>
      </c>
      <c r="Q238" s="268" t="str">
        <f t="shared" si="44"/>
        <v/>
      </c>
      <c r="T238" s="188"/>
      <c r="U238" s="188"/>
      <c r="V238" s="188"/>
      <c r="W238" s="188"/>
      <c r="X238" s="188"/>
      <c r="AG238" s="188"/>
      <c r="AH238" s="188"/>
      <c r="AI238" s="188"/>
      <c r="AJ238" s="188"/>
      <c r="AK238" s="188"/>
    </row>
    <row r="239" spans="12:37" ht="18">
      <c r="L239" s="164">
        <v>236</v>
      </c>
      <c r="M239" s="268" t="str">
        <f t="shared" si="40"/>
        <v/>
      </c>
      <c r="N239" s="268" t="str">
        <f t="shared" si="41"/>
        <v/>
      </c>
      <c r="O239" s="268" t="str">
        <f t="shared" si="42"/>
        <v/>
      </c>
      <c r="P239" s="268" t="str">
        <f t="shared" si="43"/>
        <v/>
      </c>
      <c r="Q239" s="268" t="str">
        <f t="shared" si="44"/>
        <v/>
      </c>
      <c r="T239" s="188"/>
      <c r="U239" s="188"/>
      <c r="V239" s="188"/>
      <c r="W239" s="188"/>
      <c r="X239" s="188"/>
      <c r="AG239" s="188"/>
      <c r="AH239" s="188"/>
      <c r="AI239" s="188"/>
      <c r="AJ239" s="188"/>
      <c r="AK239" s="188"/>
    </row>
    <row r="240" spans="12:37" ht="18">
      <c r="L240" s="164">
        <v>237</v>
      </c>
      <c r="M240" s="268" t="str">
        <f t="shared" si="40"/>
        <v/>
      </c>
      <c r="N240" s="268" t="str">
        <f t="shared" si="41"/>
        <v/>
      </c>
      <c r="O240" s="268" t="str">
        <f t="shared" si="42"/>
        <v/>
      </c>
      <c r="P240" s="268" t="str">
        <f t="shared" si="43"/>
        <v/>
      </c>
      <c r="Q240" s="268" t="str">
        <f t="shared" si="44"/>
        <v/>
      </c>
      <c r="T240" s="188"/>
      <c r="U240" s="188"/>
      <c r="V240" s="188"/>
      <c r="W240" s="188"/>
      <c r="X240" s="188"/>
      <c r="AG240" s="188"/>
      <c r="AH240" s="188"/>
      <c r="AI240" s="188"/>
      <c r="AJ240" s="188"/>
      <c r="AK240" s="188"/>
    </row>
    <row r="241" spans="12:37" ht="18">
      <c r="L241" s="164">
        <v>238</v>
      </c>
      <c r="M241" s="268" t="str">
        <f t="shared" si="40"/>
        <v/>
      </c>
      <c r="N241" s="268" t="str">
        <f t="shared" si="41"/>
        <v/>
      </c>
      <c r="O241" s="268" t="str">
        <f t="shared" si="42"/>
        <v/>
      </c>
      <c r="P241" s="268" t="str">
        <f t="shared" si="43"/>
        <v/>
      </c>
      <c r="Q241" s="268" t="str">
        <f t="shared" si="44"/>
        <v/>
      </c>
      <c r="T241" s="188"/>
      <c r="U241" s="188"/>
      <c r="V241" s="188"/>
      <c r="W241" s="188"/>
      <c r="X241" s="188"/>
      <c r="AG241" s="188"/>
      <c r="AH241" s="188"/>
      <c r="AI241" s="188"/>
      <c r="AJ241" s="188"/>
      <c r="AK241" s="188"/>
    </row>
    <row r="242" spans="12:37" ht="18">
      <c r="L242" s="164">
        <v>239</v>
      </c>
      <c r="M242" s="268" t="str">
        <f t="shared" si="40"/>
        <v/>
      </c>
      <c r="N242" s="268" t="str">
        <f t="shared" si="41"/>
        <v/>
      </c>
      <c r="O242" s="268" t="str">
        <f t="shared" si="42"/>
        <v/>
      </c>
      <c r="P242" s="268" t="str">
        <f t="shared" si="43"/>
        <v/>
      </c>
      <c r="Q242" s="268" t="str">
        <f t="shared" si="44"/>
        <v/>
      </c>
      <c r="T242" s="188"/>
      <c r="U242" s="188"/>
      <c r="V242" s="188"/>
      <c r="W242" s="188"/>
      <c r="X242" s="188"/>
      <c r="AG242" s="188"/>
      <c r="AH242" s="188"/>
      <c r="AI242" s="188"/>
      <c r="AJ242" s="188"/>
      <c r="AK242" s="188"/>
    </row>
    <row r="243" spans="12:37" ht="18">
      <c r="L243" s="164">
        <v>240</v>
      </c>
      <c r="M243" s="268" t="str">
        <f t="shared" si="40"/>
        <v/>
      </c>
      <c r="N243" s="268" t="str">
        <f t="shared" si="41"/>
        <v/>
      </c>
      <c r="O243" s="268" t="str">
        <f t="shared" si="42"/>
        <v/>
      </c>
      <c r="P243" s="268" t="str">
        <f t="shared" si="43"/>
        <v/>
      </c>
      <c r="Q243" s="268" t="str">
        <f t="shared" si="44"/>
        <v/>
      </c>
      <c r="T243" s="188"/>
      <c r="U243" s="188"/>
      <c r="V243" s="188"/>
      <c r="W243" s="188"/>
      <c r="X243" s="188"/>
      <c r="AG243" s="188"/>
      <c r="AH243" s="188"/>
      <c r="AI243" s="188"/>
      <c r="AJ243" s="188"/>
      <c r="AK243" s="188"/>
    </row>
    <row r="244" spans="12:37" ht="18">
      <c r="L244" s="164">
        <v>241</v>
      </c>
      <c r="M244" s="268" t="str">
        <f t="shared" si="40"/>
        <v/>
      </c>
      <c r="N244" s="268" t="str">
        <f t="shared" si="41"/>
        <v/>
      </c>
      <c r="O244" s="268" t="str">
        <f t="shared" si="42"/>
        <v/>
      </c>
      <c r="P244" s="268" t="str">
        <f t="shared" si="43"/>
        <v/>
      </c>
      <c r="Q244" s="268" t="str">
        <f t="shared" si="44"/>
        <v/>
      </c>
      <c r="T244" s="188"/>
      <c r="U244" s="188"/>
      <c r="V244" s="188"/>
      <c r="W244" s="188"/>
      <c r="X244" s="188"/>
      <c r="AG244" s="188"/>
      <c r="AH244" s="188"/>
      <c r="AI244" s="188"/>
      <c r="AJ244" s="188"/>
      <c r="AK244" s="188"/>
    </row>
    <row r="245" spans="12:37" ht="18">
      <c r="L245" s="164">
        <v>242</v>
      </c>
      <c r="M245" s="268" t="str">
        <f t="shared" si="40"/>
        <v/>
      </c>
      <c r="N245" s="268" t="str">
        <f t="shared" si="41"/>
        <v/>
      </c>
      <c r="O245" s="268" t="str">
        <f t="shared" si="42"/>
        <v/>
      </c>
      <c r="P245" s="268" t="str">
        <f t="shared" si="43"/>
        <v/>
      </c>
      <c r="Q245" s="268" t="str">
        <f t="shared" si="44"/>
        <v/>
      </c>
      <c r="T245" s="188"/>
      <c r="U245" s="188"/>
      <c r="V245" s="188"/>
      <c r="W245" s="188"/>
      <c r="X245" s="188"/>
      <c r="AG245" s="188"/>
      <c r="AH245" s="188"/>
      <c r="AI245" s="188"/>
      <c r="AJ245" s="188"/>
      <c r="AK245" s="188"/>
    </row>
    <row r="246" spans="12:37" ht="18">
      <c r="L246" s="164">
        <v>243</v>
      </c>
      <c r="M246" s="268" t="str">
        <f t="shared" si="40"/>
        <v/>
      </c>
      <c r="N246" s="268" t="str">
        <f t="shared" si="41"/>
        <v/>
      </c>
      <c r="O246" s="268" t="str">
        <f t="shared" si="42"/>
        <v/>
      </c>
      <c r="P246" s="268" t="str">
        <f t="shared" si="43"/>
        <v/>
      </c>
      <c r="Q246" s="268" t="str">
        <f t="shared" si="44"/>
        <v/>
      </c>
      <c r="T246" s="188"/>
      <c r="U246" s="188"/>
      <c r="V246" s="188"/>
      <c r="W246" s="188"/>
      <c r="X246" s="188"/>
      <c r="AG246" s="188"/>
      <c r="AH246" s="188"/>
      <c r="AI246" s="188"/>
      <c r="AJ246" s="188"/>
      <c r="AK246" s="188"/>
    </row>
    <row r="247" spans="12:37" ht="18">
      <c r="L247" s="164">
        <v>244</v>
      </c>
      <c r="M247" s="268" t="str">
        <f t="shared" si="40"/>
        <v/>
      </c>
      <c r="N247" s="268" t="str">
        <f t="shared" si="41"/>
        <v/>
      </c>
      <c r="O247" s="268" t="str">
        <f t="shared" si="42"/>
        <v/>
      </c>
      <c r="P247" s="268" t="str">
        <f t="shared" si="43"/>
        <v/>
      </c>
      <c r="Q247" s="268" t="str">
        <f t="shared" si="44"/>
        <v/>
      </c>
      <c r="T247" s="188"/>
      <c r="U247" s="188"/>
      <c r="V247" s="188"/>
      <c r="W247" s="188"/>
      <c r="X247" s="188"/>
      <c r="AG247" s="188"/>
      <c r="AH247" s="188"/>
      <c r="AI247" s="188"/>
      <c r="AJ247" s="188"/>
      <c r="AK247" s="188"/>
    </row>
    <row r="248" spans="12:37" ht="18">
      <c r="L248" s="164">
        <v>245</v>
      </c>
      <c r="M248" s="268" t="str">
        <f t="shared" si="40"/>
        <v/>
      </c>
      <c r="N248" s="268" t="str">
        <f t="shared" si="41"/>
        <v/>
      </c>
      <c r="O248" s="268" t="str">
        <f t="shared" si="42"/>
        <v/>
      </c>
      <c r="P248" s="268" t="str">
        <f t="shared" si="43"/>
        <v/>
      </c>
      <c r="Q248" s="268" t="str">
        <f t="shared" si="44"/>
        <v/>
      </c>
      <c r="T248" s="188"/>
      <c r="U248" s="188"/>
      <c r="V248" s="188"/>
      <c r="W248" s="188"/>
      <c r="X248" s="188"/>
      <c r="AG248" s="188"/>
      <c r="AH248" s="188"/>
      <c r="AI248" s="188"/>
      <c r="AJ248" s="188"/>
      <c r="AK248" s="188"/>
    </row>
    <row r="249" spans="12:37" ht="18">
      <c r="L249" s="164">
        <v>246</v>
      </c>
      <c r="M249" s="268" t="str">
        <f t="shared" si="40"/>
        <v/>
      </c>
      <c r="N249" s="268" t="str">
        <f t="shared" si="41"/>
        <v/>
      </c>
      <c r="O249" s="268" t="str">
        <f t="shared" si="42"/>
        <v/>
      </c>
      <c r="P249" s="268" t="str">
        <f t="shared" si="43"/>
        <v/>
      </c>
      <c r="Q249" s="268" t="str">
        <f t="shared" si="44"/>
        <v/>
      </c>
      <c r="T249" s="188"/>
      <c r="U249" s="188"/>
      <c r="V249" s="188"/>
      <c r="W249" s="188"/>
      <c r="X249" s="188"/>
      <c r="AG249" s="188"/>
      <c r="AH249" s="188"/>
      <c r="AI249" s="188"/>
      <c r="AJ249" s="188"/>
      <c r="AK249" s="188"/>
    </row>
    <row r="250" spans="12:37" ht="18">
      <c r="L250" s="164">
        <v>247</v>
      </c>
      <c r="M250" s="268" t="str">
        <f t="shared" si="40"/>
        <v/>
      </c>
      <c r="N250" s="268" t="str">
        <f t="shared" si="41"/>
        <v/>
      </c>
      <c r="O250" s="268" t="str">
        <f t="shared" si="42"/>
        <v/>
      </c>
      <c r="P250" s="268" t="str">
        <f t="shared" si="43"/>
        <v/>
      </c>
      <c r="Q250" s="268" t="str">
        <f t="shared" si="44"/>
        <v/>
      </c>
      <c r="T250" s="188"/>
      <c r="U250" s="188"/>
      <c r="V250" s="188"/>
      <c r="W250" s="188"/>
      <c r="X250" s="188"/>
      <c r="AG250" s="188"/>
      <c r="AH250" s="188"/>
      <c r="AI250" s="188"/>
      <c r="AJ250" s="188"/>
      <c r="AK250" s="188"/>
    </row>
    <row r="251" spans="12:37" ht="18">
      <c r="L251" s="164">
        <v>248</v>
      </c>
      <c r="M251" s="268" t="str">
        <f t="shared" si="40"/>
        <v/>
      </c>
      <c r="N251" s="268" t="str">
        <f t="shared" si="41"/>
        <v/>
      </c>
      <c r="O251" s="268" t="str">
        <f t="shared" si="42"/>
        <v/>
      </c>
      <c r="P251" s="268" t="str">
        <f t="shared" si="43"/>
        <v/>
      </c>
      <c r="Q251" s="268" t="str">
        <f t="shared" si="44"/>
        <v/>
      </c>
      <c r="T251" s="188"/>
      <c r="U251" s="188"/>
      <c r="V251" s="188"/>
      <c r="W251" s="188"/>
      <c r="X251" s="188"/>
      <c r="AG251" s="188"/>
      <c r="AH251" s="188"/>
      <c r="AI251" s="188"/>
      <c r="AJ251" s="188"/>
      <c r="AK251" s="188"/>
    </row>
    <row r="252" spans="12:37" ht="18">
      <c r="L252" s="164">
        <v>249</v>
      </c>
      <c r="M252" s="268" t="str">
        <f t="shared" si="40"/>
        <v/>
      </c>
      <c r="N252" s="268" t="str">
        <f t="shared" si="41"/>
        <v/>
      </c>
      <c r="O252" s="268" t="str">
        <f t="shared" si="42"/>
        <v/>
      </c>
      <c r="P252" s="268" t="str">
        <f t="shared" si="43"/>
        <v/>
      </c>
      <c r="Q252" s="268" t="str">
        <f t="shared" si="44"/>
        <v/>
      </c>
      <c r="T252" s="188"/>
      <c r="U252" s="188"/>
      <c r="V252" s="188"/>
      <c r="W252" s="188"/>
      <c r="X252" s="188"/>
      <c r="AG252" s="188"/>
      <c r="AH252" s="188"/>
      <c r="AI252" s="188"/>
      <c r="AJ252" s="188"/>
      <c r="AK252" s="188"/>
    </row>
    <row r="253" spans="12:37" ht="18">
      <c r="L253" s="164">
        <v>250</v>
      </c>
      <c r="M253" s="268" t="str">
        <f t="shared" si="40"/>
        <v/>
      </c>
      <c r="N253" s="268" t="str">
        <f t="shared" si="41"/>
        <v/>
      </c>
      <c r="O253" s="268" t="str">
        <f t="shared" si="42"/>
        <v/>
      </c>
      <c r="P253" s="268" t="str">
        <f t="shared" si="43"/>
        <v/>
      </c>
      <c r="Q253" s="268" t="str">
        <f t="shared" si="44"/>
        <v/>
      </c>
      <c r="T253" s="188"/>
      <c r="U253" s="188"/>
      <c r="V253" s="188"/>
      <c r="W253" s="188"/>
      <c r="X253" s="188"/>
      <c r="AG253" s="188"/>
      <c r="AH253" s="188"/>
      <c r="AI253" s="188"/>
      <c r="AJ253" s="188"/>
      <c r="AK253" s="188"/>
    </row>
    <row r="254" spans="12:37" ht="18">
      <c r="L254" s="164">
        <v>251</v>
      </c>
      <c r="M254" s="268" t="str">
        <f t="shared" si="40"/>
        <v/>
      </c>
      <c r="N254" s="268" t="str">
        <f t="shared" si="41"/>
        <v/>
      </c>
      <c r="O254" s="268" t="str">
        <f t="shared" si="42"/>
        <v/>
      </c>
      <c r="P254" s="268" t="str">
        <f t="shared" si="43"/>
        <v/>
      </c>
      <c r="Q254" s="268" t="str">
        <f t="shared" si="44"/>
        <v/>
      </c>
      <c r="T254" s="188"/>
      <c r="U254" s="188"/>
      <c r="V254" s="188"/>
      <c r="W254" s="188"/>
      <c r="X254" s="188"/>
      <c r="AG254" s="188"/>
      <c r="AH254" s="188"/>
      <c r="AI254" s="188"/>
      <c r="AJ254" s="188"/>
      <c r="AK254" s="188"/>
    </row>
    <row r="255" spans="12:37" ht="18">
      <c r="L255" s="164">
        <v>252</v>
      </c>
      <c r="M255" s="268" t="str">
        <f t="shared" si="40"/>
        <v/>
      </c>
      <c r="N255" s="268" t="str">
        <f t="shared" si="41"/>
        <v/>
      </c>
      <c r="O255" s="268" t="str">
        <f t="shared" si="42"/>
        <v/>
      </c>
      <c r="P255" s="268" t="str">
        <f t="shared" si="43"/>
        <v/>
      </c>
      <c r="Q255" s="268" t="str">
        <f t="shared" si="44"/>
        <v/>
      </c>
      <c r="T255" s="188"/>
      <c r="U255" s="188"/>
      <c r="V255" s="188"/>
      <c r="W255" s="188"/>
      <c r="X255" s="188"/>
      <c r="AG255" s="188"/>
      <c r="AH255" s="188"/>
      <c r="AI255" s="188"/>
      <c r="AJ255" s="188"/>
      <c r="AK255" s="188"/>
    </row>
    <row r="256" spans="12:37" ht="18">
      <c r="L256" s="164">
        <v>253</v>
      </c>
      <c r="M256" s="268" t="str">
        <f t="shared" si="40"/>
        <v/>
      </c>
      <c r="N256" s="268" t="str">
        <f t="shared" si="41"/>
        <v/>
      </c>
      <c r="O256" s="268" t="str">
        <f t="shared" si="42"/>
        <v/>
      </c>
      <c r="P256" s="268" t="str">
        <f t="shared" si="43"/>
        <v/>
      </c>
      <c r="Q256" s="268" t="str">
        <f t="shared" si="44"/>
        <v/>
      </c>
      <c r="T256" s="188"/>
      <c r="U256" s="188"/>
      <c r="V256" s="188"/>
      <c r="W256" s="188"/>
      <c r="X256" s="188"/>
      <c r="AG256" s="188"/>
      <c r="AH256" s="188"/>
      <c r="AI256" s="188"/>
      <c r="AJ256" s="188"/>
      <c r="AK256" s="188"/>
    </row>
    <row r="257" spans="12:37" ht="18">
      <c r="L257" s="164">
        <v>254</v>
      </c>
      <c r="M257" s="268" t="str">
        <f t="shared" si="40"/>
        <v/>
      </c>
      <c r="N257" s="268" t="str">
        <f t="shared" si="41"/>
        <v/>
      </c>
      <c r="O257" s="268" t="str">
        <f t="shared" si="42"/>
        <v/>
      </c>
      <c r="P257" s="268" t="str">
        <f t="shared" si="43"/>
        <v/>
      </c>
      <c r="Q257" s="268" t="str">
        <f t="shared" si="44"/>
        <v/>
      </c>
      <c r="T257" s="188"/>
      <c r="U257" s="188"/>
      <c r="V257" s="188"/>
      <c r="W257" s="188"/>
      <c r="X257" s="188"/>
      <c r="AG257" s="188"/>
      <c r="AH257" s="188"/>
      <c r="AI257" s="188"/>
      <c r="AJ257" s="188"/>
      <c r="AK257" s="188"/>
    </row>
    <row r="258" spans="12:37" ht="18">
      <c r="L258" s="164">
        <v>255</v>
      </c>
      <c r="M258" s="268" t="str">
        <f t="shared" si="40"/>
        <v/>
      </c>
      <c r="N258" s="268" t="str">
        <f t="shared" si="41"/>
        <v/>
      </c>
      <c r="O258" s="268" t="str">
        <f t="shared" si="42"/>
        <v/>
      </c>
      <c r="P258" s="268" t="str">
        <f t="shared" si="43"/>
        <v/>
      </c>
      <c r="Q258" s="268" t="str">
        <f t="shared" si="44"/>
        <v/>
      </c>
      <c r="T258" s="188"/>
      <c r="U258" s="188"/>
      <c r="V258" s="188"/>
      <c r="W258" s="188"/>
      <c r="X258" s="188"/>
      <c r="AG258" s="188"/>
      <c r="AH258" s="188"/>
      <c r="AI258" s="188"/>
      <c r="AJ258" s="188"/>
      <c r="AK258" s="188"/>
    </row>
    <row r="259" spans="12:37" ht="18">
      <c r="L259" s="164">
        <v>256</v>
      </c>
      <c r="M259" s="268" t="str">
        <f t="shared" ref="M259:M322" si="45">IF(T259="","",VLOOKUP(T259,$A$3:$B$15,2,FALSE))</f>
        <v/>
      </c>
      <c r="N259" s="268" t="str">
        <f t="shared" ref="N259:N322" si="46">IF(U259="","",VLOOKUP(U259,$A$3:$B$15,2,FALSE))</f>
        <v/>
      </c>
      <c r="O259" s="268" t="str">
        <f t="shared" ref="O259:O322" si="47">IF(V259="","",VLOOKUP(V259,$A$3:$B$15,2,FALSE))</f>
        <v/>
      </c>
      <c r="P259" s="268" t="str">
        <f t="shared" ref="P259:P322" si="48">IF(W259="","",VLOOKUP(W259,$A$3:$B$15,2,FALSE))</f>
        <v/>
      </c>
      <c r="Q259" s="268" t="str">
        <f t="shared" ref="Q259:Q322" si="49">IF(X259="","",VLOOKUP(X259,$A$3:$B$15,2,FALSE))</f>
        <v/>
      </c>
      <c r="T259" s="188"/>
      <c r="U259" s="188"/>
      <c r="V259" s="188"/>
      <c r="W259" s="188"/>
      <c r="X259" s="188"/>
      <c r="AG259" s="188"/>
      <c r="AH259" s="188"/>
      <c r="AI259" s="188"/>
      <c r="AJ259" s="188"/>
      <c r="AK259" s="188"/>
    </row>
    <row r="260" spans="12:37" ht="18">
      <c r="L260" s="164">
        <v>257</v>
      </c>
      <c r="M260" s="268" t="str">
        <f t="shared" si="45"/>
        <v/>
      </c>
      <c r="N260" s="268" t="str">
        <f t="shared" si="46"/>
        <v/>
      </c>
      <c r="O260" s="268" t="str">
        <f t="shared" si="47"/>
        <v/>
      </c>
      <c r="P260" s="268" t="str">
        <f t="shared" si="48"/>
        <v/>
      </c>
      <c r="Q260" s="268" t="str">
        <f t="shared" si="49"/>
        <v/>
      </c>
      <c r="T260" s="188"/>
      <c r="U260" s="188"/>
      <c r="V260" s="188"/>
      <c r="W260" s="188"/>
      <c r="X260" s="188"/>
      <c r="AG260" s="188"/>
      <c r="AH260" s="188"/>
      <c r="AI260" s="188"/>
      <c r="AJ260" s="188"/>
      <c r="AK260" s="188"/>
    </row>
    <row r="261" spans="12:37" ht="18">
      <c r="L261" s="164">
        <v>258</v>
      </c>
      <c r="M261" s="268" t="str">
        <f t="shared" si="45"/>
        <v/>
      </c>
      <c r="N261" s="268" t="str">
        <f t="shared" si="46"/>
        <v/>
      </c>
      <c r="O261" s="268" t="str">
        <f t="shared" si="47"/>
        <v/>
      </c>
      <c r="P261" s="268" t="str">
        <f t="shared" si="48"/>
        <v/>
      </c>
      <c r="Q261" s="268" t="str">
        <f t="shared" si="49"/>
        <v/>
      </c>
      <c r="T261" s="188"/>
      <c r="U261" s="188"/>
      <c r="V261" s="188"/>
      <c r="W261" s="188"/>
      <c r="X261" s="188"/>
      <c r="AG261" s="188"/>
      <c r="AH261" s="188"/>
      <c r="AI261" s="188"/>
      <c r="AJ261" s="188"/>
      <c r="AK261" s="188"/>
    </row>
    <row r="262" spans="12:37" ht="18">
      <c r="L262" s="164">
        <v>259</v>
      </c>
      <c r="M262" s="268" t="str">
        <f t="shared" si="45"/>
        <v/>
      </c>
      <c r="N262" s="268" t="str">
        <f t="shared" si="46"/>
        <v/>
      </c>
      <c r="O262" s="268" t="str">
        <f t="shared" si="47"/>
        <v/>
      </c>
      <c r="P262" s="268" t="str">
        <f t="shared" si="48"/>
        <v/>
      </c>
      <c r="Q262" s="268" t="str">
        <f t="shared" si="49"/>
        <v/>
      </c>
      <c r="T262" s="188"/>
      <c r="U262" s="188"/>
      <c r="V262" s="188"/>
      <c r="W262" s="188"/>
      <c r="X262" s="188"/>
      <c r="AG262" s="188"/>
      <c r="AH262" s="188"/>
      <c r="AI262" s="188"/>
      <c r="AJ262" s="188"/>
      <c r="AK262" s="188"/>
    </row>
    <row r="263" spans="12:37" ht="18">
      <c r="L263" s="164">
        <v>260</v>
      </c>
      <c r="M263" s="268" t="str">
        <f t="shared" si="45"/>
        <v/>
      </c>
      <c r="N263" s="268" t="str">
        <f t="shared" si="46"/>
        <v/>
      </c>
      <c r="O263" s="268" t="str">
        <f t="shared" si="47"/>
        <v/>
      </c>
      <c r="P263" s="268" t="str">
        <f t="shared" si="48"/>
        <v/>
      </c>
      <c r="Q263" s="268" t="str">
        <f t="shared" si="49"/>
        <v/>
      </c>
      <c r="T263" s="188"/>
      <c r="U263" s="188"/>
      <c r="V263" s="188"/>
      <c r="W263" s="188"/>
      <c r="X263" s="188"/>
      <c r="AG263" s="188"/>
      <c r="AH263" s="188"/>
      <c r="AI263" s="188"/>
      <c r="AJ263" s="188"/>
      <c r="AK263" s="188"/>
    </row>
    <row r="264" spans="12:37" ht="18">
      <c r="L264" s="164">
        <v>261</v>
      </c>
      <c r="M264" s="268" t="str">
        <f t="shared" si="45"/>
        <v/>
      </c>
      <c r="N264" s="268" t="str">
        <f t="shared" si="46"/>
        <v/>
      </c>
      <c r="O264" s="268" t="str">
        <f t="shared" si="47"/>
        <v/>
      </c>
      <c r="P264" s="268" t="str">
        <f t="shared" si="48"/>
        <v/>
      </c>
      <c r="Q264" s="268" t="str">
        <f t="shared" si="49"/>
        <v/>
      </c>
      <c r="T264" s="188"/>
      <c r="U264" s="188"/>
      <c r="V264" s="188"/>
      <c r="W264" s="188"/>
      <c r="X264" s="188"/>
      <c r="AG264" s="188"/>
      <c r="AH264" s="188"/>
      <c r="AI264" s="188"/>
      <c r="AJ264" s="188"/>
      <c r="AK264" s="188"/>
    </row>
    <row r="265" spans="12:37" ht="18">
      <c r="L265" s="164">
        <v>262</v>
      </c>
      <c r="M265" s="268" t="str">
        <f t="shared" si="45"/>
        <v/>
      </c>
      <c r="N265" s="268" t="str">
        <f t="shared" si="46"/>
        <v/>
      </c>
      <c r="O265" s="268" t="str">
        <f t="shared" si="47"/>
        <v/>
      </c>
      <c r="P265" s="268" t="str">
        <f t="shared" si="48"/>
        <v/>
      </c>
      <c r="Q265" s="268" t="str">
        <f t="shared" si="49"/>
        <v/>
      </c>
      <c r="T265" s="188"/>
      <c r="U265" s="188"/>
      <c r="V265" s="188"/>
      <c r="W265" s="188"/>
      <c r="X265" s="188"/>
      <c r="AG265" s="188"/>
      <c r="AH265" s="188"/>
      <c r="AI265" s="188"/>
      <c r="AJ265" s="188"/>
      <c r="AK265" s="188"/>
    </row>
    <row r="266" spans="12:37" ht="18">
      <c r="L266" s="164">
        <v>263</v>
      </c>
      <c r="M266" s="268" t="str">
        <f t="shared" si="45"/>
        <v/>
      </c>
      <c r="N266" s="268" t="str">
        <f t="shared" si="46"/>
        <v/>
      </c>
      <c r="O266" s="268" t="str">
        <f t="shared" si="47"/>
        <v/>
      </c>
      <c r="P266" s="268" t="str">
        <f t="shared" si="48"/>
        <v/>
      </c>
      <c r="Q266" s="268" t="str">
        <f t="shared" si="49"/>
        <v/>
      </c>
      <c r="T266" s="188"/>
      <c r="U266" s="188"/>
      <c r="V266" s="188"/>
      <c r="W266" s="188"/>
      <c r="X266" s="188"/>
      <c r="AG266" s="188"/>
      <c r="AH266" s="188"/>
      <c r="AI266" s="188"/>
      <c r="AJ266" s="188"/>
      <c r="AK266" s="188"/>
    </row>
    <row r="267" spans="12:37" ht="18">
      <c r="L267" s="164">
        <v>264</v>
      </c>
      <c r="M267" s="268" t="str">
        <f t="shared" si="45"/>
        <v/>
      </c>
      <c r="N267" s="268" t="str">
        <f t="shared" si="46"/>
        <v/>
      </c>
      <c r="O267" s="268" t="str">
        <f t="shared" si="47"/>
        <v/>
      </c>
      <c r="P267" s="268" t="str">
        <f t="shared" si="48"/>
        <v/>
      </c>
      <c r="Q267" s="268" t="str">
        <f t="shared" si="49"/>
        <v/>
      </c>
      <c r="T267" s="188"/>
      <c r="U267" s="188"/>
      <c r="V267" s="188"/>
      <c r="W267" s="188"/>
      <c r="X267" s="188"/>
      <c r="AG267" s="188"/>
      <c r="AH267" s="188"/>
      <c r="AI267" s="188"/>
      <c r="AJ267" s="188"/>
      <c r="AK267" s="188"/>
    </row>
    <row r="268" spans="12:37" ht="18">
      <c r="L268" s="164">
        <v>265</v>
      </c>
      <c r="M268" s="268" t="str">
        <f t="shared" si="45"/>
        <v/>
      </c>
      <c r="N268" s="268" t="str">
        <f t="shared" si="46"/>
        <v/>
      </c>
      <c r="O268" s="268" t="str">
        <f t="shared" si="47"/>
        <v/>
      </c>
      <c r="P268" s="268" t="str">
        <f t="shared" si="48"/>
        <v/>
      </c>
      <c r="Q268" s="268" t="str">
        <f t="shared" si="49"/>
        <v/>
      </c>
      <c r="T268" s="188"/>
      <c r="U268" s="188"/>
      <c r="V268" s="188"/>
      <c r="W268" s="188"/>
      <c r="X268" s="188"/>
      <c r="AG268" s="188"/>
      <c r="AH268" s="188"/>
      <c r="AI268" s="188"/>
      <c r="AJ268" s="188"/>
      <c r="AK268" s="188"/>
    </row>
    <row r="269" spans="12:37" ht="18">
      <c r="L269" s="164">
        <v>266</v>
      </c>
      <c r="M269" s="268" t="str">
        <f t="shared" si="45"/>
        <v/>
      </c>
      <c r="N269" s="268" t="str">
        <f t="shared" si="46"/>
        <v/>
      </c>
      <c r="O269" s="268" t="str">
        <f t="shared" si="47"/>
        <v/>
      </c>
      <c r="P269" s="268" t="str">
        <f t="shared" si="48"/>
        <v/>
      </c>
      <c r="Q269" s="268" t="str">
        <f t="shared" si="49"/>
        <v/>
      </c>
      <c r="T269" s="188"/>
      <c r="U269" s="188"/>
      <c r="V269" s="188"/>
      <c r="W269" s="188"/>
      <c r="X269" s="188"/>
      <c r="AG269" s="188"/>
      <c r="AH269" s="188"/>
      <c r="AI269" s="188"/>
      <c r="AJ269" s="188"/>
      <c r="AK269" s="188"/>
    </row>
    <row r="270" spans="12:37" ht="18">
      <c r="L270" s="164">
        <v>267</v>
      </c>
      <c r="M270" s="268" t="str">
        <f t="shared" si="45"/>
        <v/>
      </c>
      <c r="N270" s="268" t="str">
        <f t="shared" si="46"/>
        <v/>
      </c>
      <c r="O270" s="268" t="str">
        <f t="shared" si="47"/>
        <v/>
      </c>
      <c r="P270" s="268" t="str">
        <f t="shared" si="48"/>
        <v/>
      </c>
      <c r="Q270" s="268" t="str">
        <f t="shared" si="49"/>
        <v/>
      </c>
      <c r="T270" s="188"/>
      <c r="U270" s="188"/>
      <c r="V270" s="188"/>
      <c r="W270" s="188"/>
      <c r="X270" s="188"/>
      <c r="AG270" s="188"/>
      <c r="AH270" s="188"/>
      <c r="AI270" s="188"/>
      <c r="AJ270" s="188"/>
      <c r="AK270" s="188"/>
    </row>
    <row r="271" spans="12:37" ht="18">
      <c r="L271" s="164">
        <v>268</v>
      </c>
      <c r="M271" s="268" t="str">
        <f t="shared" si="45"/>
        <v/>
      </c>
      <c r="N271" s="268" t="str">
        <f t="shared" si="46"/>
        <v/>
      </c>
      <c r="O271" s="268" t="str">
        <f t="shared" si="47"/>
        <v/>
      </c>
      <c r="P271" s="268" t="str">
        <f t="shared" si="48"/>
        <v/>
      </c>
      <c r="Q271" s="268" t="str">
        <f t="shared" si="49"/>
        <v/>
      </c>
      <c r="T271" s="188"/>
      <c r="U271" s="188"/>
      <c r="V271" s="188"/>
      <c r="W271" s="188"/>
      <c r="X271" s="188"/>
      <c r="AG271" s="188"/>
      <c r="AH271" s="188"/>
      <c r="AI271" s="188"/>
      <c r="AJ271" s="188"/>
      <c r="AK271" s="188"/>
    </row>
    <row r="272" spans="12:37" ht="18">
      <c r="L272" s="164">
        <v>269</v>
      </c>
      <c r="M272" s="268" t="str">
        <f t="shared" si="45"/>
        <v/>
      </c>
      <c r="N272" s="268" t="str">
        <f t="shared" si="46"/>
        <v/>
      </c>
      <c r="O272" s="268" t="str">
        <f t="shared" si="47"/>
        <v/>
      </c>
      <c r="P272" s="268" t="str">
        <f t="shared" si="48"/>
        <v/>
      </c>
      <c r="Q272" s="268" t="str">
        <f t="shared" si="49"/>
        <v/>
      </c>
      <c r="T272" s="188"/>
      <c r="U272" s="188"/>
      <c r="V272" s="188"/>
      <c r="W272" s="188"/>
      <c r="X272" s="188"/>
      <c r="AG272" s="188"/>
      <c r="AH272" s="188"/>
      <c r="AI272" s="188"/>
      <c r="AJ272" s="188"/>
      <c r="AK272" s="188"/>
    </row>
    <row r="273" spans="12:37" ht="18">
      <c r="L273" s="164">
        <v>270</v>
      </c>
      <c r="M273" s="268" t="str">
        <f t="shared" si="45"/>
        <v/>
      </c>
      <c r="N273" s="268" t="str">
        <f t="shared" si="46"/>
        <v/>
      </c>
      <c r="O273" s="268" t="str">
        <f t="shared" si="47"/>
        <v/>
      </c>
      <c r="P273" s="268" t="str">
        <f t="shared" si="48"/>
        <v/>
      </c>
      <c r="Q273" s="268" t="str">
        <f t="shared" si="49"/>
        <v/>
      </c>
      <c r="T273" s="188"/>
      <c r="U273" s="188"/>
      <c r="V273" s="188"/>
      <c r="W273" s="188"/>
      <c r="X273" s="188"/>
      <c r="AG273" s="188"/>
      <c r="AH273" s="188"/>
      <c r="AI273" s="188"/>
      <c r="AJ273" s="188"/>
      <c r="AK273" s="188"/>
    </row>
    <row r="274" spans="12:37" ht="18">
      <c r="L274" s="164">
        <v>271</v>
      </c>
      <c r="M274" s="268" t="str">
        <f t="shared" si="45"/>
        <v/>
      </c>
      <c r="N274" s="268" t="str">
        <f t="shared" si="46"/>
        <v/>
      </c>
      <c r="O274" s="268" t="str">
        <f t="shared" si="47"/>
        <v/>
      </c>
      <c r="P274" s="268" t="str">
        <f t="shared" si="48"/>
        <v/>
      </c>
      <c r="Q274" s="268" t="str">
        <f t="shared" si="49"/>
        <v/>
      </c>
      <c r="T274" s="188"/>
      <c r="U274" s="188"/>
      <c r="V274" s="188"/>
      <c r="W274" s="188"/>
      <c r="X274" s="188"/>
      <c r="AG274" s="188"/>
      <c r="AH274" s="188"/>
      <c r="AI274" s="188"/>
      <c r="AJ274" s="188"/>
      <c r="AK274" s="188"/>
    </row>
    <row r="275" spans="12:37" ht="18">
      <c r="L275" s="164">
        <v>272</v>
      </c>
      <c r="M275" s="268" t="str">
        <f t="shared" si="45"/>
        <v/>
      </c>
      <c r="N275" s="268" t="str">
        <f t="shared" si="46"/>
        <v/>
      </c>
      <c r="O275" s="268" t="str">
        <f t="shared" si="47"/>
        <v/>
      </c>
      <c r="P275" s="268" t="str">
        <f t="shared" si="48"/>
        <v/>
      </c>
      <c r="Q275" s="268" t="str">
        <f t="shared" si="49"/>
        <v/>
      </c>
      <c r="T275" s="188"/>
      <c r="U275" s="188"/>
      <c r="V275" s="188"/>
      <c r="W275" s="188"/>
      <c r="X275" s="188"/>
      <c r="AG275" s="188"/>
      <c r="AH275" s="188"/>
      <c r="AI275" s="188"/>
      <c r="AJ275" s="188"/>
      <c r="AK275" s="188"/>
    </row>
    <row r="276" spans="12:37" ht="18">
      <c r="L276" s="164">
        <v>273</v>
      </c>
      <c r="M276" s="268" t="str">
        <f t="shared" si="45"/>
        <v/>
      </c>
      <c r="N276" s="268" t="str">
        <f t="shared" si="46"/>
        <v/>
      </c>
      <c r="O276" s="268" t="str">
        <f t="shared" si="47"/>
        <v/>
      </c>
      <c r="P276" s="268" t="str">
        <f t="shared" si="48"/>
        <v/>
      </c>
      <c r="Q276" s="268" t="str">
        <f t="shared" si="49"/>
        <v/>
      </c>
      <c r="T276" s="188"/>
      <c r="U276" s="188"/>
      <c r="V276" s="188"/>
      <c r="W276" s="188"/>
      <c r="X276" s="188"/>
      <c r="AG276" s="188"/>
      <c r="AH276" s="188"/>
      <c r="AI276" s="188"/>
      <c r="AJ276" s="188"/>
      <c r="AK276" s="188"/>
    </row>
    <row r="277" spans="12:37" ht="18">
      <c r="L277" s="164">
        <v>274</v>
      </c>
      <c r="M277" s="268" t="str">
        <f t="shared" si="45"/>
        <v/>
      </c>
      <c r="N277" s="268" t="str">
        <f t="shared" si="46"/>
        <v/>
      </c>
      <c r="O277" s="268" t="str">
        <f t="shared" si="47"/>
        <v/>
      </c>
      <c r="P277" s="268" t="str">
        <f t="shared" si="48"/>
        <v/>
      </c>
      <c r="Q277" s="268" t="str">
        <f t="shared" si="49"/>
        <v/>
      </c>
      <c r="T277" s="188"/>
      <c r="U277" s="188"/>
      <c r="V277" s="188"/>
      <c r="W277" s="188"/>
      <c r="X277" s="188"/>
      <c r="AG277" s="188"/>
      <c r="AH277" s="188"/>
      <c r="AI277" s="188"/>
      <c r="AJ277" s="188"/>
      <c r="AK277" s="188"/>
    </row>
    <row r="278" spans="12:37" ht="18">
      <c r="L278" s="164">
        <v>275</v>
      </c>
      <c r="M278" s="268" t="str">
        <f t="shared" si="45"/>
        <v/>
      </c>
      <c r="N278" s="268" t="str">
        <f t="shared" si="46"/>
        <v/>
      </c>
      <c r="O278" s="268" t="str">
        <f t="shared" si="47"/>
        <v/>
      </c>
      <c r="P278" s="268" t="str">
        <f t="shared" si="48"/>
        <v/>
      </c>
      <c r="Q278" s="268" t="str">
        <f t="shared" si="49"/>
        <v/>
      </c>
      <c r="T278" s="188"/>
      <c r="U278" s="188"/>
      <c r="V278" s="188"/>
      <c r="W278" s="188"/>
      <c r="X278" s="188"/>
      <c r="AG278" s="188"/>
      <c r="AH278" s="188"/>
      <c r="AI278" s="188"/>
      <c r="AJ278" s="188"/>
      <c r="AK278" s="188"/>
    </row>
    <row r="279" spans="12:37" ht="18">
      <c r="L279" s="164">
        <v>276</v>
      </c>
      <c r="M279" s="268" t="str">
        <f t="shared" si="45"/>
        <v/>
      </c>
      <c r="N279" s="268" t="str">
        <f t="shared" si="46"/>
        <v/>
      </c>
      <c r="O279" s="268" t="str">
        <f t="shared" si="47"/>
        <v/>
      </c>
      <c r="P279" s="268" t="str">
        <f t="shared" si="48"/>
        <v/>
      </c>
      <c r="Q279" s="268" t="str">
        <f t="shared" si="49"/>
        <v/>
      </c>
      <c r="T279" s="188"/>
      <c r="U279" s="188"/>
      <c r="V279" s="188"/>
      <c r="W279" s="188"/>
      <c r="X279" s="188"/>
      <c r="AG279" s="188"/>
      <c r="AH279" s="188"/>
      <c r="AI279" s="188"/>
      <c r="AJ279" s="188"/>
      <c r="AK279" s="188"/>
    </row>
    <row r="280" spans="12:37" ht="18">
      <c r="L280" s="164">
        <v>277</v>
      </c>
      <c r="M280" s="268" t="str">
        <f t="shared" si="45"/>
        <v/>
      </c>
      <c r="N280" s="268" t="str">
        <f t="shared" si="46"/>
        <v/>
      </c>
      <c r="O280" s="268" t="str">
        <f t="shared" si="47"/>
        <v/>
      </c>
      <c r="P280" s="268" t="str">
        <f t="shared" si="48"/>
        <v/>
      </c>
      <c r="Q280" s="268" t="str">
        <f t="shared" si="49"/>
        <v/>
      </c>
      <c r="T280" s="188"/>
      <c r="U280" s="188"/>
      <c r="V280" s="188"/>
      <c r="W280" s="188"/>
      <c r="X280" s="188"/>
      <c r="AG280" s="188"/>
      <c r="AH280" s="188"/>
      <c r="AI280" s="188"/>
      <c r="AJ280" s="188"/>
      <c r="AK280" s="188"/>
    </row>
    <row r="281" spans="12:37" ht="18">
      <c r="L281" s="164">
        <v>278</v>
      </c>
      <c r="M281" s="268" t="str">
        <f t="shared" si="45"/>
        <v/>
      </c>
      <c r="N281" s="268" t="str">
        <f t="shared" si="46"/>
        <v/>
      </c>
      <c r="O281" s="268" t="str">
        <f t="shared" si="47"/>
        <v/>
      </c>
      <c r="P281" s="268" t="str">
        <f t="shared" si="48"/>
        <v/>
      </c>
      <c r="Q281" s="268" t="str">
        <f t="shared" si="49"/>
        <v/>
      </c>
      <c r="T281" s="188"/>
      <c r="U281" s="188"/>
      <c r="V281" s="188"/>
      <c r="W281" s="188"/>
      <c r="X281" s="188"/>
      <c r="AG281" s="188"/>
      <c r="AH281" s="188"/>
      <c r="AI281" s="188"/>
      <c r="AJ281" s="188"/>
      <c r="AK281" s="188"/>
    </row>
    <row r="282" spans="12:37" ht="18">
      <c r="L282" s="164">
        <v>279</v>
      </c>
      <c r="M282" s="268" t="str">
        <f t="shared" si="45"/>
        <v/>
      </c>
      <c r="N282" s="268" t="str">
        <f t="shared" si="46"/>
        <v/>
      </c>
      <c r="O282" s="268" t="str">
        <f t="shared" si="47"/>
        <v/>
      </c>
      <c r="P282" s="268" t="str">
        <f t="shared" si="48"/>
        <v/>
      </c>
      <c r="Q282" s="268" t="str">
        <f t="shared" si="49"/>
        <v/>
      </c>
      <c r="T282" s="188"/>
      <c r="U282" s="188"/>
      <c r="V282" s="188"/>
      <c r="W282" s="188"/>
      <c r="X282" s="188"/>
      <c r="AG282" s="188"/>
      <c r="AH282" s="188"/>
      <c r="AI282" s="188"/>
      <c r="AJ282" s="188"/>
      <c r="AK282" s="188"/>
    </row>
    <row r="283" spans="12:37" ht="18">
      <c r="L283" s="164">
        <v>280</v>
      </c>
      <c r="M283" s="268" t="str">
        <f t="shared" si="45"/>
        <v/>
      </c>
      <c r="N283" s="268" t="str">
        <f t="shared" si="46"/>
        <v/>
      </c>
      <c r="O283" s="268" t="str">
        <f t="shared" si="47"/>
        <v/>
      </c>
      <c r="P283" s="268" t="str">
        <f t="shared" si="48"/>
        <v/>
      </c>
      <c r="Q283" s="268" t="str">
        <f t="shared" si="49"/>
        <v/>
      </c>
      <c r="T283" s="188"/>
      <c r="U283" s="188"/>
      <c r="V283" s="188"/>
      <c r="W283" s="188"/>
      <c r="X283" s="188"/>
      <c r="AG283" s="188"/>
      <c r="AH283" s="188"/>
      <c r="AI283" s="188"/>
      <c r="AJ283" s="188"/>
      <c r="AK283" s="188"/>
    </row>
    <row r="284" spans="12:37" ht="18">
      <c r="L284" s="164">
        <v>281</v>
      </c>
      <c r="M284" s="268" t="str">
        <f t="shared" si="45"/>
        <v/>
      </c>
      <c r="N284" s="268" t="str">
        <f t="shared" si="46"/>
        <v/>
      </c>
      <c r="O284" s="268" t="str">
        <f t="shared" si="47"/>
        <v/>
      </c>
      <c r="P284" s="268" t="str">
        <f t="shared" si="48"/>
        <v/>
      </c>
      <c r="Q284" s="268" t="str">
        <f t="shared" si="49"/>
        <v/>
      </c>
      <c r="T284" s="188"/>
      <c r="U284" s="188"/>
      <c r="V284" s="188"/>
      <c r="W284" s="188"/>
      <c r="X284" s="188"/>
      <c r="AG284" s="188"/>
      <c r="AH284" s="188"/>
      <c r="AI284" s="188"/>
      <c r="AJ284" s="188"/>
      <c r="AK284" s="188"/>
    </row>
    <row r="285" spans="12:37" ht="18">
      <c r="L285" s="164">
        <v>282</v>
      </c>
      <c r="M285" s="268" t="str">
        <f t="shared" si="45"/>
        <v/>
      </c>
      <c r="N285" s="268" t="str">
        <f t="shared" si="46"/>
        <v/>
      </c>
      <c r="O285" s="268" t="str">
        <f t="shared" si="47"/>
        <v/>
      </c>
      <c r="P285" s="268" t="str">
        <f t="shared" si="48"/>
        <v/>
      </c>
      <c r="Q285" s="268" t="str">
        <f t="shared" si="49"/>
        <v/>
      </c>
      <c r="T285" s="188"/>
      <c r="U285" s="188"/>
      <c r="V285" s="188"/>
      <c r="W285" s="188"/>
      <c r="X285" s="188"/>
      <c r="AG285" s="188"/>
      <c r="AH285" s="188"/>
      <c r="AI285" s="188"/>
      <c r="AJ285" s="188"/>
      <c r="AK285" s="188"/>
    </row>
    <row r="286" spans="12:37" ht="18">
      <c r="L286" s="164">
        <v>283</v>
      </c>
      <c r="M286" s="268" t="str">
        <f t="shared" si="45"/>
        <v/>
      </c>
      <c r="N286" s="268" t="str">
        <f t="shared" si="46"/>
        <v/>
      </c>
      <c r="O286" s="268" t="str">
        <f t="shared" si="47"/>
        <v/>
      </c>
      <c r="P286" s="268" t="str">
        <f t="shared" si="48"/>
        <v/>
      </c>
      <c r="Q286" s="268" t="str">
        <f t="shared" si="49"/>
        <v/>
      </c>
      <c r="T286" s="188"/>
      <c r="U286" s="188"/>
      <c r="V286" s="188"/>
      <c r="W286" s="188"/>
      <c r="X286" s="188"/>
      <c r="AG286" s="188"/>
      <c r="AH286" s="188"/>
      <c r="AI286" s="188"/>
      <c r="AJ286" s="188"/>
      <c r="AK286" s="188"/>
    </row>
    <row r="287" spans="12:37" ht="18">
      <c r="L287" s="164">
        <v>284</v>
      </c>
      <c r="M287" s="268" t="str">
        <f t="shared" si="45"/>
        <v/>
      </c>
      <c r="N287" s="268" t="str">
        <f t="shared" si="46"/>
        <v/>
      </c>
      <c r="O287" s="268" t="str">
        <f t="shared" si="47"/>
        <v/>
      </c>
      <c r="P287" s="268" t="str">
        <f t="shared" si="48"/>
        <v/>
      </c>
      <c r="Q287" s="268" t="str">
        <f t="shared" si="49"/>
        <v/>
      </c>
      <c r="T287" s="188"/>
      <c r="U287" s="188"/>
      <c r="V287" s="188"/>
      <c r="W287" s="188"/>
      <c r="X287" s="188"/>
      <c r="AG287" s="188"/>
      <c r="AH287" s="188"/>
      <c r="AI287" s="188"/>
      <c r="AJ287" s="188"/>
      <c r="AK287" s="188"/>
    </row>
    <row r="288" spans="12:37" ht="18">
      <c r="L288" s="164">
        <v>285</v>
      </c>
      <c r="M288" s="268" t="str">
        <f t="shared" si="45"/>
        <v/>
      </c>
      <c r="N288" s="268" t="str">
        <f t="shared" si="46"/>
        <v/>
      </c>
      <c r="O288" s="268" t="str">
        <f t="shared" si="47"/>
        <v/>
      </c>
      <c r="P288" s="268" t="str">
        <f t="shared" si="48"/>
        <v/>
      </c>
      <c r="Q288" s="268" t="str">
        <f t="shared" si="49"/>
        <v/>
      </c>
      <c r="T288" s="188"/>
      <c r="U288" s="188"/>
      <c r="V288" s="188"/>
      <c r="W288" s="188"/>
      <c r="X288" s="188"/>
      <c r="AG288" s="188"/>
      <c r="AH288" s="188"/>
      <c r="AI288" s="188"/>
      <c r="AJ288" s="188"/>
      <c r="AK288" s="188"/>
    </row>
    <row r="289" spans="12:37" ht="18">
      <c r="L289" s="164">
        <v>286</v>
      </c>
      <c r="M289" s="268" t="str">
        <f t="shared" si="45"/>
        <v/>
      </c>
      <c r="N289" s="268" t="str">
        <f t="shared" si="46"/>
        <v/>
      </c>
      <c r="O289" s="268" t="str">
        <f t="shared" si="47"/>
        <v/>
      </c>
      <c r="P289" s="268" t="str">
        <f t="shared" si="48"/>
        <v/>
      </c>
      <c r="Q289" s="268" t="str">
        <f t="shared" si="49"/>
        <v/>
      </c>
      <c r="T289" s="188"/>
      <c r="U289" s="188"/>
      <c r="V289" s="188"/>
      <c r="W289" s="188"/>
      <c r="X289" s="188"/>
      <c r="AG289" s="188"/>
      <c r="AH289" s="188"/>
      <c r="AI289" s="188"/>
      <c r="AJ289" s="188"/>
      <c r="AK289" s="188"/>
    </row>
    <row r="290" spans="12:37" ht="18">
      <c r="L290" s="164">
        <v>287</v>
      </c>
      <c r="M290" s="268" t="str">
        <f t="shared" si="45"/>
        <v/>
      </c>
      <c r="N290" s="268" t="str">
        <f t="shared" si="46"/>
        <v/>
      </c>
      <c r="O290" s="268" t="str">
        <f t="shared" si="47"/>
        <v/>
      </c>
      <c r="P290" s="268" t="str">
        <f t="shared" si="48"/>
        <v/>
      </c>
      <c r="Q290" s="268" t="str">
        <f t="shared" si="49"/>
        <v/>
      </c>
      <c r="T290" s="188"/>
      <c r="U290" s="188"/>
      <c r="V290" s="188"/>
      <c r="W290" s="188"/>
      <c r="X290" s="188"/>
      <c r="AG290" s="188"/>
      <c r="AH290" s="188"/>
      <c r="AI290" s="188"/>
      <c r="AJ290" s="188"/>
      <c r="AK290" s="188"/>
    </row>
    <row r="291" spans="12:37" ht="18">
      <c r="L291" s="164">
        <v>288</v>
      </c>
      <c r="M291" s="268" t="str">
        <f t="shared" si="45"/>
        <v/>
      </c>
      <c r="N291" s="268" t="str">
        <f t="shared" si="46"/>
        <v/>
      </c>
      <c r="O291" s="268" t="str">
        <f t="shared" si="47"/>
        <v/>
      </c>
      <c r="P291" s="268" t="str">
        <f t="shared" si="48"/>
        <v/>
      </c>
      <c r="Q291" s="268" t="str">
        <f t="shared" si="49"/>
        <v/>
      </c>
      <c r="T291" s="188"/>
      <c r="U291" s="188"/>
      <c r="V291" s="188"/>
      <c r="W291" s="188"/>
      <c r="X291" s="188"/>
      <c r="AG291" s="188"/>
      <c r="AH291" s="188"/>
      <c r="AI291" s="188"/>
      <c r="AJ291" s="188"/>
      <c r="AK291" s="188"/>
    </row>
    <row r="292" spans="12:37" ht="18">
      <c r="L292" s="164">
        <v>289</v>
      </c>
      <c r="M292" s="268" t="str">
        <f t="shared" si="45"/>
        <v/>
      </c>
      <c r="N292" s="268" t="str">
        <f t="shared" si="46"/>
        <v/>
      </c>
      <c r="O292" s="268" t="str">
        <f t="shared" si="47"/>
        <v/>
      </c>
      <c r="P292" s="268" t="str">
        <f t="shared" si="48"/>
        <v/>
      </c>
      <c r="Q292" s="268" t="str">
        <f t="shared" si="49"/>
        <v/>
      </c>
      <c r="T292" s="188"/>
      <c r="U292" s="188"/>
      <c r="V292" s="188"/>
      <c r="W292" s="188"/>
      <c r="X292" s="188"/>
      <c r="AG292" s="188"/>
      <c r="AH292" s="188"/>
      <c r="AI292" s="188"/>
      <c r="AJ292" s="188"/>
      <c r="AK292" s="188"/>
    </row>
    <row r="293" spans="12:37" ht="18">
      <c r="L293" s="164">
        <v>290</v>
      </c>
      <c r="M293" s="268" t="str">
        <f t="shared" si="45"/>
        <v/>
      </c>
      <c r="N293" s="268" t="str">
        <f t="shared" si="46"/>
        <v/>
      </c>
      <c r="O293" s="268" t="str">
        <f t="shared" si="47"/>
        <v/>
      </c>
      <c r="P293" s="268" t="str">
        <f t="shared" si="48"/>
        <v/>
      </c>
      <c r="Q293" s="268" t="str">
        <f t="shared" si="49"/>
        <v/>
      </c>
      <c r="T293" s="188"/>
      <c r="U293" s="188"/>
      <c r="V293" s="188"/>
      <c r="W293" s="188"/>
      <c r="X293" s="188"/>
      <c r="AG293" s="188"/>
      <c r="AH293" s="188"/>
      <c r="AI293" s="188"/>
      <c r="AJ293" s="188"/>
      <c r="AK293" s="188"/>
    </row>
    <row r="294" spans="12:37" ht="18">
      <c r="L294" s="164">
        <v>291</v>
      </c>
      <c r="M294" s="268" t="str">
        <f t="shared" si="45"/>
        <v/>
      </c>
      <c r="N294" s="268" t="str">
        <f t="shared" si="46"/>
        <v/>
      </c>
      <c r="O294" s="268" t="str">
        <f t="shared" si="47"/>
        <v/>
      </c>
      <c r="P294" s="268" t="str">
        <f t="shared" si="48"/>
        <v/>
      </c>
      <c r="Q294" s="268" t="str">
        <f t="shared" si="49"/>
        <v/>
      </c>
      <c r="T294" s="188"/>
      <c r="U294" s="188"/>
      <c r="V294" s="188"/>
      <c r="W294" s="188"/>
      <c r="X294" s="188"/>
      <c r="AG294" s="188"/>
      <c r="AH294" s="188"/>
      <c r="AI294" s="188"/>
      <c r="AJ294" s="188"/>
      <c r="AK294" s="188"/>
    </row>
    <row r="295" spans="12:37" ht="18">
      <c r="L295" s="164">
        <v>292</v>
      </c>
      <c r="M295" s="268" t="str">
        <f t="shared" si="45"/>
        <v/>
      </c>
      <c r="N295" s="268" t="str">
        <f t="shared" si="46"/>
        <v/>
      </c>
      <c r="O295" s="268" t="str">
        <f t="shared" si="47"/>
        <v/>
      </c>
      <c r="P295" s="268" t="str">
        <f t="shared" si="48"/>
        <v/>
      </c>
      <c r="Q295" s="268" t="str">
        <f t="shared" si="49"/>
        <v/>
      </c>
      <c r="T295" s="188"/>
      <c r="U295" s="188"/>
      <c r="V295" s="188"/>
      <c r="W295" s="188"/>
      <c r="X295" s="188"/>
      <c r="AG295" s="188"/>
      <c r="AH295" s="188"/>
      <c r="AI295" s="188"/>
      <c r="AJ295" s="188"/>
      <c r="AK295" s="188"/>
    </row>
    <row r="296" spans="12:37" ht="18">
      <c r="L296" s="164">
        <v>293</v>
      </c>
      <c r="M296" s="268" t="str">
        <f t="shared" si="45"/>
        <v/>
      </c>
      <c r="N296" s="268" t="str">
        <f t="shared" si="46"/>
        <v/>
      </c>
      <c r="O296" s="268" t="str">
        <f t="shared" si="47"/>
        <v/>
      </c>
      <c r="P296" s="268" t="str">
        <f t="shared" si="48"/>
        <v/>
      </c>
      <c r="Q296" s="268" t="str">
        <f t="shared" si="49"/>
        <v/>
      </c>
      <c r="T296" s="188"/>
      <c r="U296" s="188"/>
      <c r="V296" s="188"/>
      <c r="W296" s="188"/>
      <c r="X296" s="188"/>
      <c r="AG296" s="188"/>
      <c r="AH296" s="188"/>
      <c r="AI296" s="188"/>
      <c r="AJ296" s="188"/>
      <c r="AK296" s="188"/>
    </row>
    <row r="297" spans="12:37" ht="18">
      <c r="L297" s="164">
        <v>294</v>
      </c>
      <c r="M297" s="268" t="str">
        <f t="shared" si="45"/>
        <v/>
      </c>
      <c r="N297" s="268" t="str">
        <f t="shared" si="46"/>
        <v/>
      </c>
      <c r="O297" s="268" t="str">
        <f t="shared" si="47"/>
        <v/>
      </c>
      <c r="P297" s="268" t="str">
        <f t="shared" si="48"/>
        <v/>
      </c>
      <c r="Q297" s="268" t="str">
        <f t="shared" si="49"/>
        <v/>
      </c>
      <c r="T297" s="188"/>
      <c r="U297" s="188"/>
      <c r="V297" s="188"/>
      <c r="W297" s="188"/>
      <c r="X297" s="188"/>
      <c r="AG297" s="188"/>
      <c r="AH297" s="188"/>
      <c r="AI297" s="188"/>
      <c r="AJ297" s="188"/>
      <c r="AK297" s="188"/>
    </row>
    <row r="298" spans="12:37" ht="18">
      <c r="L298" s="164">
        <v>295</v>
      </c>
      <c r="M298" s="268" t="str">
        <f t="shared" si="45"/>
        <v/>
      </c>
      <c r="N298" s="268" t="str">
        <f t="shared" si="46"/>
        <v/>
      </c>
      <c r="O298" s="268" t="str">
        <f t="shared" si="47"/>
        <v/>
      </c>
      <c r="P298" s="268" t="str">
        <f t="shared" si="48"/>
        <v/>
      </c>
      <c r="Q298" s="268" t="str">
        <f t="shared" si="49"/>
        <v/>
      </c>
      <c r="T298" s="188"/>
      <c r="U298" s="188"/>
      <c r="V298" s="188"/>
      <c r="W298" s="188"/>
      <c r="X298" s="188"/>
      <c r="AG298" s="188"/>
      <c r="AH298" s="188"/>
      <c r="AI298" s="188"/>
      <c r="AJ298" s="188"/>
      <c r="AK298" s="188"/>
    </row>
    <row r="299" spans="12:37" ht="18">
      <c r="L299" s="164">
        <v>296</v>
      </c>
      <c r="M299" s="268" t="str">
        <f t="shared" si="45"/>
        <v/>
      </c>
      <c r="N299" s="268" t="str">
        <f t="shared" si="46"/>
        <v/>
      </c>
      <c r="O299" s="268" t="str">
        <f t="shared" si="47"/>
        <v/>
      </c>
      <c r="P299" s="268" t="str">
        <f t="shared" si="48"/>
        <v/>
      </c>
      <c r="Q299" s="268" t="str">
        <f t="shared" si="49"/>
        <v/>
      </c>
      <c r="T299" s="188"/>
      <c r="U299" s="188"/>
      <c r="V299" s="188"/>
      <c r="W299" s="188"/>
      <c r="X299" s="188"/>
      <c r="AG299" s="188"/>
      <c r="AH299" s="188"/>
      <c r="AI299" s="188"/>
      <c r="AJ299" s="188"/>
      <c r="AK299" s="188"/>
    </row>
    <row r="300" spans="12:37" ht="18">
      <c r="L300" s="164">
        <v>297</v>
      </c>
      <c r="M300" s="268" t="str">
        <f t="shared" si="45"/>
        <v/>
      </c>
      <c r="N300" s="268" t="str">
        <f t="shared" si="46"/>
        <v/>
      </c>
      <c r="O300" s="268" t="str">
        <f t="shared" si="47"/>
        <v/>
      </c>
      <c r="P300" s="268" t="str">
        <f t="shared" si="48"/>
        <v/>
      </c>
      <c r="Q300" s="268" t="str">
        <f t="shared" si="49"/>
        <v/>
      </c>
      <c r="T300" s="188"/>
      <c r="U300" s="188"/>
      <c r="V300" s="188"/>
      <c r="W300" s="188"/>
      <c r="X300" s="188"/>
      <c r="AG300" s="188"/>
      <c r="AH300" s="188"/>
      <c r="AI300" s="188"/>
      <c r="AJ300" s="188"/>
      <c r="AK300" s="188"/>
    </row>
    <row r="301" spans="12:37" ht="18">
      <c r="L301" s="164">
        <v>298</v>
      </c>
      <c r="M301" s="268" t="str">
        <f t="shared" si="45"/>
        <v/>
      </c>
      <c r="N301" s="268" t="str">
        <f t="shared" si="46"/>
        <v/>
      </c>
      <c r="O301" s="268" t="str">
        <f t="shared" si="47"/>
        <v/>
      </c>
      <c r="P301" s="268" t="str">
        <f t="shared" si="48"/>
        <v/>
      </c>
      <c r="Q301" s="268" t="str">
        <f t="shared" si="49"/>
        <v/>
      </c>
      <c r="T301" s="188"/>
      <c r="U301" s="188"/>
      <c r="V301" s="188"/>
      <c r="W301" s="188"/>
      <c r="X301" s="188"/>
      <c r="AG301" s="188"/>
      <c r="AH301" s="188"/>
      <c r="AI301" s="188"/>
      <c r="AJ301" s="188"/>
      <c r="AK301" s="188"/>
    </row>
    <row r="302" spans="12:37" ht="18">
      <c r="L302" s="164">
        <v>299</v>
      </c>
      <c r="M302" s="268" t="str">
        <f t="shared" si="45"/>
        <v/>
      </c>
      <c r="N302" s="268" t="str">
        <f t="shared" si="46"/>
        <v/>
      </c>
      <c r="O302" s="268" t="str">
        <f t="shared" si="47"/>
        <v/>
      </c>
      <c r="P302" s="268" t="str">
        <f t="shared" si="48"/>
        <v/>
      </c>
      <c r="Q302" s="268" t="str">
        <f t="shared" si="49"/>
        <v/>
      </c>
      <c r="T302" s="188"/>
      <c r="U302" s="188"/>
      <c r="V302" s="188"/>
      <c r="W302" s="188"/>
      <c r="X302" s="188"/>
      <c r="AG302" s="188"/>
      <c r="AH302" s="188"/>
      <c r="AI302" s="188"/>
      <c r="AJ302" s="188"/>
      <c r="AK302" s="188"/>
    </row>
    <row r="303" spans="12:37" ht="18">
      <c r="L303" s="164">
        <v>300</v>
      </c>
      <c r="M303" s="268" t="str">
        <f t="shared" si="45"/>
        <v/>
      </c>
      <c r="N303" s="268" t="str">
        <f t="shared" si="46"/>
        <v/>
      </c>
      <c r="O303" s="268" t="str">
        <f t="shared" si="47"/>
        <v/>
      </c>
      <c r="P303" s="268" t="str">
        <f t="shared" si="48"/>
        <v/>
      </c>
      <c r="Q303" s="268" t="str">
        <f t="shared" si="49"/>
        <v/>
      </c>
      <c r="T303" s="188"/>
      <c r="U303" s="188"/>
      <c r="V303" s="188"/>
      <c r="W303" s="188"/>
      <c r="X303" s="188"/>
      <c r="AG303" s="188"/>
      <c r="AH303" s="188"/>
      <c r="AI303" s="188"/>
      <c r="AJ303" s="188"/>
      <c r="AK303" s="188"/>
    </row>
    <row r="304" spans="12:37" ht="18">
      <c r="L304" s="164">
        <v>301</v>
      </c>
      <c r="M304" s="268" t="str">
        <f t="shared" si="45"/>
        <v/>
      </c>
      <c r="N304" s="268" t="str">
        <f t="shared" si="46"/>
        <v/>
      </c>
      <c r="O304" s="268" t="str">
        <f t="shared" si="47"/>
        <v/>
      </c>
      <c r="P304" s="268" t="str">
        <f t="shared" si="48"/>
        <v/>
      </c>
      <c r="Q304" s="268" t="str">
        <f t="shared" si="49"/>
        <v/>
      </c>
      <c r="T304" s="188"/>
      <c r="U304" s="188"/>
      <c r="V304" s="188"/>
      <c r="W304" s="188"/>
      <c r="X304" s="188"/>
      <c r="AG304" s="188"/>
      <c r="AH304" s="188"/>
      <c r="AI304" s="188"/>
      <c r="AJ304" s="188"/>
      <c r="AK304" s="188"/>
    </row>
    <row r="305" spans="12:37" ht="18">
      <c r="L305" s="164">
        <v>302</v>
      </c>
      <c r="M305" s="268" t="str">
        <f t="shared" si="45"/>
        <v/>
      </c>
      <c r="N305" s="268" t="str">
        <f t="shared" si="46"/>
        <v/>
      </c>
      <c r="O305" s="268" t="str">
        <f t="shared" si="47"/>
        <v/>
      </c>
      <c r="P305" s="268" t="str">
        <f t="shared" si="48"/>
        <v/>
      </c>
      <c r="Q305" s="268" t="str">
        <f t="shared" si="49"/>
        <v/>
      </c>
      <c r="T305" s="188"/>
      <c r="U305" s="188"/>
      <c r="V305" s="188"/>
      <c r="W305" s="188"/>
      <c r="X305" s="188"/>
      <c r="AG305" s="188"/>
      <c r="AH305" s="188"/>
      <c r="AI305" s="188"/>
      <c r="AJ305" s="188"/>
      <c r="AK305" s="188"/>
    </row>
    <row r="306" spans="12:37" ht="18">
      <c r="L306" s="164">
        <v>303</v>
      </c>
      <c r="M306" s="268" t="str">
        <f t="shared" si="45"/>
        <v/>
      </c>
      <c r="N306" s="268" t="str">
        <f t="shared" si="46"/>
        <v/>
      </c>
      <c r="O306" s="268" t="str">
        <f t="shared" si="47"/>
        <v/>
      </c>
      <c r="P306" s="268" t="str">
        <f t="shared" si="48"/>
        <v/>
      </c>
      <c r="Q306" s="268" t="str">
        <f t="shared" si="49"/>
        <v/>
      </c>
      <c r="T306" s="188"/>
      <c r="U306" s="188"/>
      <c r="V306" s="188"/>
      <c r="W306" s="188"/>
      <c r="X306" s="188"/>
      <c r="AG306" s="188"/>
      <c r="AH306" s="188"/>
      <c r="AI306" s="188"/>
      <c r="AJ306" s="188"/>
      <c r="AK306" s="188"/>
    </row>
    <row r="307" spans="12:37" ht="18">
      <c r="L307" s="164">
        <v>304</v>
      </c>
      <c r="M307" s="268" t="str">
        <f t="shared" si="45"/>
        <v/>
      </c>
      <c r="N307" s="268" t="str">
        <f t="shared" si="46"/>
        <v/>
      </c>
      <c r="O307" s="268" t="str">
        <f t="shared" si="47"/>
        <v/>
      </c>
      <c r="P307" s="268" t="str">
        <f t="shared" si="48"/>
        <v/>
      </c>
      <c r="Q307" s="268" t="str">
        <f t="shared" si="49"/>
        <v/>
      </c>
      <c r="T307" s="188"/>
      <c r="U307" s="188"/>
      <c r="V307" s="188"/>
      <c r="W307" s="188"/>
      <c r="X307" s="188"/>
      <c r="AG307" s="188"/>
      <c r="AH307" s="188"/>
      <c r="AI307" s="188"/>
      <c r="AJ307" s="188"/>
      <c r="AK307" s="188"/>
    </row>
    <row r="308" spans="12:37" ht="18">
      <c r="L308" s="164">
        <v>305</v>
      </c>
      <c r="M308" s="268" t="str">
        <f t="shared" si="45"/>
        <v/>
      </c>
      <c r="N308" s="268" t="str">
        <f t="shared" si="46"/>
        <v/>
      </c>
      <c r="O308" s="268" t="str">
        <f t="shared" si="47"/>
        <v/>
      </c>
      <c r="P308" s="268" t="str">
        <f t="shared" si="48"/>
        <v/>
      </c>
      <c r="Q308" s="268" t="str">
        <f t="shared" si="49"/>
        <v/>
      </c>
      <c r="T308" s="188"/>
      <c r="U308" s="188"/>
      <c r="V308" s="188"/>
      <c r="W308" s="188"/>
      <c r="X308" s="188"/>
      <c r="AG308" s="188"/>
      <c r="AH308" s="188"/>
      <c r="AI308" s="188"/>
      <c r="AJ308" s="188"/>
      <c r="AK308" s="188"/>
    </row>
    <row r="309" spans="12:37" ht="18">
      <c r="L309" s="164">
        <v>306</v>
      </c>
      <c r="M309" s="268" t="str">
        <f t="shared" si="45"/>
        <v/>
      </c>
      <c r="N309" s="268" t="str">
        <f t="shared" si="46"/>
        <v/>
      </c>
      <c r="O309" s="268" t="str">
        <f t="shared" si="47"/>
        <v/>
      </c>
      <c r="P309" s="268" t="str">
        <f t="shared" si="48"/>
        <v/>
      </c>
      <c r="Q309" s="268" t="str">
        <f t="shared" si="49"/>
        <v/>
      </c>
      <c r="T309" s="188"/>
      <c r="U309" s="188"/>
      <c r="V309" s="188"/>
      <c r="W309" s="188"/>
      <c r="X309" s="188"/>
      <c r="AG309" s="188"/>
      <c r="AH309" s="188"/>
      <c r="AI309" s="188"/>
      <c r="AJ309" s="188"/>
      <c r="AK309" s="188"/>
    </row>
    <row r="310" spans="12:37" ht="18">
      <c r="L310" s="164">
        <v>307</v>
      </c>
      <c r="M310" s="268" t="str">
        <f t="shared" si="45"/>
        <v/>
      </c>
      <c r="N310" s="268" t="str">
        <f t="shared" si="46"/>
        <v/>
      </c>
      <c r="O310" s="268" t="str">
        <f t="shared" si="47"/>
        <v/>
      </c>
      <c r="P310" s="268" t="str">
        <f t="shared" si="48"/>
        <v/>
      </c>
      <c r="Q310" s="268" t="str">
        <f t="shared" si="49"/>
        <v/>
      </c>
      <c r="T310" s="188"/>
      <c r="U310" s="188"/>
      <c r="V310" s="188"/>
      <c r="W310" s="188"/>
      <c r="X310" s="188"/>
      <c r="AG310" s="188"/>
      <c r="AH310" s="188"/>
      <c r="AI310" s="188"/>
      <c r="AJ310" s="188"/>
      <c r="AK310" s="188"/>
    </row>
    <row r="311" spans="12:37" ht="18">
      <c r="L311" s="164">
        <v>308</v>
      </c>
      <c r="M311" s="268" t="str">
        <f t="shared" si="45"/>
        <v/>
      </c>
      <c r="N311" s="268" t="str">
        <f t="shared" si="46"/>
        <v/>
      </c>
      <c r="O311" s="268" t="str">
        <f t="shared" si="47"/>
        <v/>
      </c>
      <c r="P311" s="268" t="str">
        <f t="shared" si="48"/>
        <v/>
      </c>
      <c r="Q311" s="268" t="str">
        <f t="shared" si="49"/>
        <v/>
      </c>
      <c r="T311" s="188"/>
      <c r="U311" s="188"/>
      <c r="V311" s="188"/>
      <c r="W311" s="188"/>
      <c r="X311" s="188"/>
      <c r="AG311" s="188"/>
      <c r="AH311" s="188"/>
      <c r="AI311" s="188"/>
      <c r="AJ311" s="188"/>
      <c r="AK311" s="188"/>
    </row>
    <row r="312" spans="12:37" ht="18">
      <c r="L312" s="164">
        <v>309</v>
      </c>
      <c r="M312" s="268" t="str">
        <f t="shared" si="45"/>
        <v/>
      </c>
      <c r="N312" s="268" t="str">
        <f t="shared" si="46"/>
        <v/>
      </c>
      <c r="O312" s="268" t="str">
        <f t="shared" si="47"/>
        <v/>
      </c>
      <c r="P312" s="268" t="str">
        <f t="shared" si="48"/>
        <v/>
      </c>
      <c r="Q312" s="268" t="str">
        <f t="shared" si="49"/>
        <v/>
      </c>
      <c r="T312" s="188"/>
      <c r="U312" s="188"/>
      <c r="V312" s="188"/>
      <c r="W312" s="188"/>
      <c r="X312" s="188"/>
      <c r="AG312" s="188"/>
      <c r="AH312" s="188"/>
      <c r="AI312" s="188"/>
      <c r="AJ312" s="188"/>
      <c r="AK312" s="188"/>
    </row>
    <row r="313" spans="12:37" ht="18">
      <c r="L313" s="164">
        <v>310</v>
      </c>
      <c r="M313" s="268" t="str">
        <f t="shared" si="45"/>
        <v/>
      </c>
      <c r="N313" s="268" t="str">
        <f t="shared" si="46"/>
        <v/>
      </c>
      <c r="O313" s="268" t="str">
        <f t="shared" si="47"/>
        <v/>
      </c>
      <c r="P313" s="268" t="str">
        <f t="shared" si="48"/>
        <v/>
      </c>
      <c r="Q313" s="268" t="str">
        <f t="shared" si="49"/>
        <v/>
      </c>
      <c r="T313" s="188"/>
      <c r="U313" s="188"/>
      <c r="V313" s="188"/>
      <c r="W313" s="188"/>
      <c r="X313" s="188"/>
      <c r="AG313" s="188"/>
      <c r="AH313" s="188"/>
      <c r="AI313" s="188"/>
      <c r="AJ313" s="188"/>
      <c r="AK313" s="188"/>
    </row>
    <row r="314" spans="12:37" ht="18">
      <c r="L314" s="164">
        <v>311</v>
      </c>
      <c r="M314" s="268" t="str">
        <f t="shared" si="45"/>
        <v/>
      </c>
      <c r="N314" s="268" t="str">
        <f t="shared" si="46"/>
        <v/>
      </c>
      <c r="O314" s="268" t="str">
        <f t="shared" si="47"/>
        <v/>
      </c>
      <c r="P314" s="268" t="str">
        <f t="shared" si="48"/>
        <v/>
      </c>
      <c r="Q314" s="268" t="str">
        <f t="shared" si="49"/>
        <v/>
      </c>
      <c r="T314" s="188"/>
      <c r="U314" s="188"/>
      <c r="V314" s="188"/>
      <c r="W314" s="188"/>
      <c r="X314" s="188"/>
      <c r="AG314" s="188"/>
      <c r="AH314" s="188"/>
      <c r="AI314" s="188"/>
      <c r="AJ314" s="188"/>
      <c r="AK314" s="188"/>
    </row>
    <row r="315" spans="12:37" ht="18">
      <c r="L315" s="164">
        <v>312</v>
      </c>
      <c r="M315" s="268" t="str">
        <f t="shared" si="45"/>
        <v/>
      </c>
      <c r="N315" s="268" t="str">
        <f t="shared" si="46"/>
        <v/>
      </c>
      <c r="O315" s="268" t="str">
        <f t="shared" si="47"/>
        <v/>
      </c>
      <c r="P315" s="268" t="str">
        <f t="shared" si="48"/>
        <v/>
      </c>
      <c r="Q315" s="268" t="str">
        <f t="shared" si="49"/>
        <v/>
      </c>
      <c r="T315" s="188"/>
      <c r="U315" s="188"/>
      <c r="V315" s="188"/>
      <c r="W315" s="188"/>
      <c r="X315" s="188"/>
      <c r="AG315" s="188"/>
      <c r="AH315" s="188"/>
      <c r="AI315" s="188"/>
      <c r="AJ315" s="188"/>
      <c r="AK315" s="188"/>
    </row>
    <row r="316" spans="12:37" ht="18">
      <c r="L316" s="164">
        <v>313</v>
      </c>
      <c r="M316" s="268" t="str">
        <f t="shared" si="45"/>
        <v/>
      </c>
      <c r="N316" s="268" t="str">
        <f t="shared" si="46"/>
        <v/>
      </c>
      <c r="O316" s="268" t="str">
        <f t="shared" si="47"/>
        <v/>
      </c>
      <c r="P316" s="268" t="str">
        <f t="shared" si="48"/>
        <v/>
      </c>
      <c r="Q316" s="268" t="str">
        <f t="shared" si="49"/>
        <v/>
      </c>
      <c r="T316" s="188"/>
      <c r="U316" s="188"/>
      <c r="V316" s="188"/>
      <c r="W316" s="188"/>
      <c r="X316" s="188"/>
      <c r="AG316" s="188"/>
      <c r="AH316" s="188"/>
      <c r="AI316" s="188"/>
      <c r="AJ316" s="188"/>
      <c r="AK316" s="188"/>
    </row>
    <row r="317" spans="12:37" ht="18">
      <c r="L317" s="164">
        <v>314</v>
      </c>
      <c r="M317" s="268" t="str">
        <f t="shared" si="45"/>
        <v/>
      </c>
      <c r="N317" s="268" t="str">
        <f t="shared" si="46"/>
        <v/>
      </c>
      <c r="O317" s="268" t="str">
        <f t="shared" si="47"/>
        <v/>
      </c>
      <c r="P317" s="268" t="str">
        <f t="shared" si="48"/>
        <v/>
      </c>
      <c r="Q317" s="268" t="str">
        <f t="shared" si="49"/>
        <v/>
      </c>
      <c r="T317" s="188"/>
      <c r="U317" s="188"/>
      <c r="V317" s="188"/>
      <c r="W317" s="188"/>
      <c r="X317" s="188"/>
      <c r="AG317" s="188"/>
      <c r="AH317" s="188"/>
      <c r="AI317" s="188"/>
      <c r="AJ317" s="188"/>
      <c r="AK317" s="188"/>
    </row>
    <row r="318" spans="12:37" ht="18">
      <c r="L318" s="164">
        <v>315</v>
      </c>
      <c r="M318" s="268" t="str">
        <f t="shared" si="45"/>
        <v/>
      </c>
      <c r="N318" s="268" t="str">
        <f t="shared" si="46"/>
        <v/>
      </c>
      <c r="O318" s="268" t="str">
        <f t="shared" si="47"/>
        <v/>
      </c>
      <c r="P318" s="268" t="str">
        <f t="shared" si="48"/>
        <v/>
      </c>
      <c r="Q318" s="268" t="str">
        <f t="shared" si="49"/>
        <v/>
      </c>
      <c r="T318" s="188"/>
      <c r="U318" s="188"/>
      <c r="V318" s="188"/>
      <c r="W318" s="188"/>
      <c r="X318" s="188"/>
      <c r="AG318" s="188"/>
      <c r="AH318" s="188"/>
      <c r="AI318" s="188"/>
      <c r="AJ318" s="188"/>
      <c r="AK318" s="188"/>
    </row>
    <row r="319" spans="12:37" ht="18">
      <c r="L319" s="164">
        <v>316</v>
      </c>
      <c r="M319" s="268" t="str">
        <f t="shared" si="45"/>
        <v/>
      </c>
      <c r="N319" s="268" t="str">
        <f t="shared" si="46"/>
        <v/>
      </c>
      <c r="O319" s="268" t="str">
        <f t="shared" si="47"/>
        <v/>
      </c>
      <c r="P319" s="268" t="str">
        <f t="shared" si="48"/>
        <v/>
      </c>
      <c r="Q319" s="268" t="str">
        <f t="shared" si="49"/>
        <v/>
      </c>
      <c r="T319" s="188"/>
      <c r="U319" s="188"/>
      <c r="V319" s="188"/>
      <c r="W319" s="188"/>
      <c r="X319" s="188"/>
      <c r="AG319" s="188"/>
      <c r="AH319" s="188"/>
      <c r="AI319" s="188"/>
      <c r="AJ319" s="188"/>
      <c r="AK319" s="188"/>
    </row>
    <row r="320" spans="12:37" ht="18">
      <c r="L320" s="164">
        <v>317</v>
      </c>
      <c r="M320" s="268" t="str">
        <f t="shared" si="45"/>
        <v/>
      </c>
      <c r="N320" s="268" t="str">
        <f t="shared" si="46"/>
        <v/>
      </c>
      <c r="O320" s="268" t="str">
        <f t="shared" si="47"/>
        <v/>
      </c>
      <c r="P320" s="268" t="str">
        <f t="shared" si="48"/>
        <v/>
      </c>
      <c r="Q320" s="268" t="str">
        <f t="shared" si="49"/>
        <v/>
      </c>
      <c r="T320" s="188"/>
      <c r="U320" s="188"/>
      <c r="V320" s="188"/>
      <c r="W320" s="188"/>
      <c r="X320" s="188"/>
      <c r="AG320" s="188"/>
      <c r="AH320" s="188"/>
      <c r="AI320" s="188"/>
      <c r="AJ320" s="188"/>
      <c r="AK320" s="188"/>
    </row>
    <row r="321" spans="12:37" ht="18">
      <c r="L321" s="164">
        <v>318</v>
      </c>
      <c r="M321" s="268" t="str">
        <f t="shared" si="45"/>
        <v/>
      </c>
      <c r="N321" s="268" t="str">
        <f t="shared" si="46"/>
        <v/>
      </c>
      <c r="O321" s="268" t="str">
        <f t="shared" si="47"/>
        <v/>
      </c>
      <c r="P321" s="268" t="str">
        <f t="shared" si="48"/>
        <v/>
      </c>
      <c r="Q321" s="268" t="str">
        <f t="shared" si="49"/>
        <v/>
      </c>
      <c r="T321" s="188"/>
      <c r="U321" s="188"/>
      <c r="V321" s="188"/>
      <c r="W321" s="188"/>
      <c r="X321" s="188"/>
      <c r="AG321" s="188"/>
      <c r="AH321" s="188"/>
      <c r="AI321" s="188"/>
      <c r="AJ321" s="188"/>
      <c r="AK321" s="188"/>
    </row>
    <row r="322" spans="12:37" ht="18">
      <c r="L322" s="164">
        <v>319</v>
      </c>
      <c r="M322" s="268" t="str">
        <f t="shared" si="45"/>
        <v/>
      </c>
      <c r="N322" s="268" t="str">
        <f t="shared" si="46"/>
        <v/>
      </c>
      <c r="O322" s="268" t="str">
        <f t="shared" si="47"/>
        <v/>
      </c>
      <c r="P322" s="268" t="str">
        <f t="shared" si="48"/>
        <v/>
      </c>
      <c r="Q322" s="268" t="str">
        <f t="shared" si="49"/>
        <v/>
      </c>
      <c r="T322" s="188"/>
      <c r="U322" s="188"/>
      <c r="V322" s="188"/>
      <c r="W322" s="188"/>
      <c r="X322" s="188"/>
      <c r="AG322" s="188"/>
      <c r="AH322" s="188"/>
      <c r="AI322" s="188"/>
      <c r="AJ322" s="188"/>
      <c r="AK322" s="188"/>
    </row>
    <row r="323" spans="12:37" ht="18">
      <c r="L323" s="164">
        <v>320</v>
      </c>
      <c r="M323" s="268" t="str">
        <f t="shared" ref="M323:M362" si="50">IF(T323="","",VLOOKUP(T323,$A$3:$B$15,2,FALSE))</f>
        <v/>
      </c>
      <c r="N323" s="268" t="str">
        <f t="shared" ref="N323:N362" si="51">IF(U323="","",VLOOKUP(U323,$A$3:$B$15,2,FALSE))</f>
        <v/>
      </c>
      <c r="O323" s="268" t="str">
        <f t="shared" ref="O323:O362" si="52">IF(V323="","",VLOOKUP(V323,$A$3:$B$15,2,FALSE))</f>
        <v/>
      </c>
      <c r="P323" s="268" t="str">
        <f t="shared" ref="P323:P362" si="53">IF(W323="","",VLOOKUP(W323,$A$3:$B$15,2,FALSE))</f>
        <v/>
      </c>
      <c r="Q323" s="268" t="str">
        <f t="shared" ref="Q323:Q362" si="54">IF(X323="","",VLOOKUP(X323,$A$3:$B$15,2,FALSE))</f>
        <v/>
      </c>
      <c r="T323" s="188"/>
      <c r="U323" s="188"/>
      <c r="V323" s="188"/>
      <c r="W323" s="188"/>
      <c r="X323" s="188"/>
      <c r="AG323" s="188"/>
      <c r="AH323" s="188"/>
      <c r="AI323" s="188"/>
      <c r="AJ323" s="188"/>
      <c r="AK323" s="188"/>
    </row>
    <row r="324" spans="12:37" ht="18">
      <c r="L324" s="164">
        <v>321</v>
      </c>
      <c r="M324" s="268" t="str">
        <f t="shared" si="50"/>
        <v/>
      </c>
      <c r="N324" s="268" t="str">
        <f t="shared" si="51"/>
        <v/>
      </c>
      <c r="O324" s="268" t="str">
        <f t="shared" si="52"/>
        <v/>
      </c>
      <c r="P324" s="268" t="str">
        <f t="shared" si="53"/>
        <v/>
      </c>
      <c r="Q324" s="268" t="str">
        <f t="shared" si="54"/>
        <v/>
      </c>
      <c r="T324" s="188"/>
      <c r="U324" s="188"/>
      <c r="V324" s="188"/>
      <c r="W324" s="188"/>
      <c r="X324" s="188"/>
      <c r="AG324" s="188"/>
      <c r="AH324" s="188"/>
      <c r="AI324" s="188"/>
      <c r="AJ324" s="188"/>
      <c r="AK324" s="188"/>
    </row>
    <row r="325" spans="12:37" ht="18">
      <c r="L325" s="164">
        <v>322</v>
      </c>
      <c r="M325" s="268" t="str">
        <f t="shared" si="50"/>
        <v/>
      </c>
      <c r="N325" s="268" t="str">
        <f t="shared" si="51"/>
        <v/>
      </c>
      <c r="O325" s="268" t="str">
        <f t="shared" si="52"/>
        <v/>
      </c>
      <c r="P325" s="268" t="str">
        <f t="shared" si="53"/>
        <v/>
      </c>
      <c r="Q325" s="268" t="str">
        <f t="shared" si="54"/>
        <v/>
      </c>
      <c r="T325" s="188"/>
      <c r="U325" s="188"/>
      <c r="V325" s="188"/>
      <c r="W325" s="188"/>
      <c r="X325" s="188"/>
      <c r="AG325" s="188"/>
      <c r="AH325" s="188"/>
      <c r="AI325" s="188"/>
      <c r="AJ325" s="188"/>
      <c r="AK325" s="188"/>
    </row>
    <row r="326" spans="12:37" ht="18">
      <c r="L326" s="164">
        <v>323</v>
      </c>
      <c r="M326" s="268" t="str">
        <f t="shared" si="50"/>
        <v/>
      </c>
      <c r="N326" s="268" t="str">
        <f t="shared" si="51"/>
        <v/>
      </c>
      <c r="O326" s="268" t="str">
        <f t="shared" si="52"/>
        <v/>
      </c>
      <c r="P326" s="268" t="str">
        <f t="shared" si="53"/>
        <v/>
      </c>
      <c r="Q326" s="268" t="str">
        <f t="shared" si="54"/>
        <v/>
      </c>
      <c r="T326" s="188"/>
      <c r="U326" s="188"/>
      <c r="V326" s="188"/>
      <c r="W326" s="188"/>
      <c r="X326" s="188"/>
      <c r="AG326" s="188"/>
      <c r="AH326" s="188"/>
      <c r="AI326" s="188"/>
      <c r="AJ326" s="188"/>
      <c r="AK326" s="188"/>
    </row>
    <row r="327" spans="12:37" ht="18">
      <c r="L327" s="164">
        <v>324</v>
      </c>
      <c r="M327" s="268" t="str">
        <f t="shared" si="50"/>
        <v/>
      </c>
      <c r="N327" s="268" t="str">
        <f t="shared" si="51"/>
        <v/>
      </c>
      <c r="O327" s="268" t="str">
        <f t="shared" si="52"/>
        <v/>
      </c>
      <c r="P327" s="268" t="str">
        <f t="shared" si="53"/>
        <v/>
      </c>
      <c r="Q327" s="268" t="str">
        <f t="shared" si="54"/>
        <v/>
      </c>
      <c r="T327" s="188"/>
      <c r="U327" s="188"/>
      <c r="V327" s="188"/>
      <c r="W327" s="188"/>
      <c r="X327" s="188"/>
      <c r="AG327" s="188"/>
      <c r="AH327" s="188"/>
      <c r="AI327" s="188"/>
      <c r="AJ327" s="188"/>
      <c r="AK327" s="188"/>
    </row>
    <row r="328" spans="12:37" ht="18">
      <c r="L328" s="164">
        <v>325</v>
      </c>
      <c r="M328" s="268" t="str">
        <f t="shared" si="50"/>
        <v/>
      </c>
      <c r="N328" s="268" t="str">
        <f t="shared" si="51"/>
        <v/>
      </c>
      <c r="O328" s="268" t="str">
        <f t="shared" si="52"/>
        <v/>
      </c>
      <c r="P328" s="268" t="str">
        <f t="shared" si="53"/>
        <v/>
      </c>
      <c r="Q328" s="268" t="str">
        <f t="shared" si="54"/>
        <v/>
      </c>
      <c r="T328" s="188"/>
      <c r="U328" s="188"/>
      <c r="V328" s="188"/>
      <c r="W328" s="188"/>
      <c r="X328" s="188"/>
      <c r="AG328" s="188"/>
      <c r="AH328" s="188"/>
      <c r="AI328" s="188"/>
      <c r="AJ328" s="188"/>
      <c r="AK328" s="188"/>
    </row>
    <row r="329" spans="12:37" ht="18">
      <c r="L329" s="164">
        <v>326</v>
      </c>
      <c r="M329" s="268" t="str">
        <f t="shared" si="50"/>
        <v/>
      </c>
      <c r="N329" s="268" t="str">
        <f t="shared" si="51"/>
        <v/>
      </c>
      <c r="O329" s="268" t="str">
        <f t="shared" si="52"/>
        <v/>
      </c>
      <c r="P329" s="268" t="str">
        <f t="shared" si="53"/>
        <v/>
      </c>
      <c r="Q329" s="268" t="str">
        <f t="shared" si="54"/>
        <v/>
      </c>
      <c r="T329" s="188"/>
      <c r="U329" s="188"/>
      <c r="V329" s="188"/>
      <c r="W329" s="188"/>
      <c r="X329" s="188"/>
      <c r="AG329" s="188"/>
      <c r="AH329" s="188"/>
      <c r="AI329" s="188"/>
      <c r="AJ329" s="188"/>
      <c r="AK329" s="188"/>
    </row>
    <row r="330" spans="12:37" ht="18">
      <c r="L330" s="164">
        <v>327</v>
      </c>
      <c r="M330" s="268" t="str">
        <f t="shared" si="50"/>
        <v/>
      </c>
      <c r="N330" s="268" t="str">
        <f t="shared" si="51"/>
        <v/>
      </c>
      <c r="O330" s="268" t="str">
        <f t="shared" si="52"/>
        <v/>
      </c>
      <c r="P330" s="268" t="str">
        <f t="shared" si="53"/>
        <v/>
      </c>
      <c r="Q330" s="268" t="str">
        <f t="shared" si="54"/>
        <v/>
      </c>
      <c r="T330" s="188"/>
      <c r="U330" s="188"/>
      <c r="V330" s="188"/>
      <c r="W330" s="188"/>
      <c r="X330" s="188"/>
      <c r="AG330" s="188"/>
      <c r="AH330" s="188"/>
      <c r="AI330" s="188"/>
      <c r="AJ330" s="188"/>
      <c r="AK330" s="188"/>
    </row>
    <row r="331" spans="12:37" ht="18">
      <c r="L331" s="164">
        <v>328</v>
      </c>
      <c r="M331" s="268" t="str">
        <f t="shared" si="50"/>
        <v/>
      </c>
      <c r="N331" s="268" t="str">
        <f t="shared" si="51"/>
        <v/>
      </c>
      <c r="O331" s="268" t="str">
        <f t="shared" si="52"/>
        <v/>
      </c>
      <c r="P331" s="268" t="str">
        <f t="shared" si="53"/>
        <v/>
      </c>
      <c r="Q331" s="268" t="str">
        <f t="shared" si="54"/>
        <v/>
      </c>
      <c r="T331" s="188"/>
      <c r="U331" s="188"/>
      <c r="V331" s="188"/>
      <c r="W331" s="188"/>
      <c r="X331" s="188"/>
      <c r="AG331" s="188"/>
      <c r="AH331" s="188"/>
      <c r="AI331" s="188"/>
      <c r="AJ331" s="188"/>
      <c r="AK331" s="188"/>
    </row>
    <row r="332" spans="12:37" ht="18">
      <c r="L332" s="164">
        <v>329</v>
      </c>
      <c r="M332" s="268" t="str">
        <f t="shared" si="50"/>
        <v/>
      </c>
      <c r="N332" s="268" t="str">
        <f t="shared" si="51"/>
        <v/>
      </c>
      <c r="O332" s="268" t="str">
        <f t="shared" si="52"/>
        <v/>
      </c>
      <c r="P332" s="268" t="str">
        <f t="shared" si="53"/>
        <v/>
      </c>
      <c r="Q332" s="268" t="str">
        <f t="shared" si="54"/>
        <v/>
      </c>
      <c r="T332" s="188"/>
      <c r="U332" s="188"/>
      <c r="V332" s="188"/>
      <c r="W332" s="188"/>
      <c r="X332" s="188"/>
      <c r="AG332" s="188"/>
      <c r="AH332" s="188"/>
      <c r="AI332" s="188"/>
      <c r="AJ332" s="188"/>
      <c r="AK332" s="188"/>
    </row>
    <row r="333" spans="12:37" ht="18">
      <c r="L333" s="164">
        <v>330</v>
      </c>
      <c r="M333" s="268" t="str">
        <f t="shared" si="50"/>
        <v/>
      </c>
      <c r="N333" s="268" t="str">
        <f t="shared" si="51"/>
        <v/>
      </c>
      <c r="O333" s="268" t="str">
        <f t="shared" si="52"/>
        <v/>
      </c>
      <c r="P333" s="268" t="str">
        <f t="shared" si="53"/>
        <v/>
      </c>
      <c r="Q333" s="268" t="str">
        <f t="shared" si="54"/>
        <v/>
      </c>
      <c r="T333" s="188"/>
      <c r="U333" s="188"/>
      <c r="V333" s="188"/>
      <c r="W333" s="188"/>
      <c r="X333" s="188"/>
      <c r="AG333" s="188"/>
      <c r="AH333" s="188"/>
      <c r="AI333" s="188"/>
      <c r="AJ333" s="188"/>
      <c r="AK333" s="188"/>
    </row>
    <row r="334" spans="12:37" ht="18">
      <c r="L334" s="164">
        <v>331</v>
      </c>
      <c r="M334" s="268" t="str">
        <f t="shared" si="50"/>
        <v/>
      </c>
      <c r="N334" s="268" t="str">
        <f t="shared" si="51"/>
        <v/>
      </c>
      <c r="O334" s="268" t="str">
        <f t="shared" si="52"/>
        <v/>
      </c>
      <c r="P334" s="268" t="str">
        <f t="shared" si="53"/>
        <v/>
      </c>
      <c r="Q334" s="268" t="str">
        <f t="shared" si="54"/>
        <v/>
      </c>
      <c r="T334" s="188"/>
      <c r="U334" s="188"/>
      <c r="V334" s="188"/>
      <c r="W334" s="188"/>
      <c r="X334" s="188"/>
      <c r="AG334" s="188"/>
      <c r="AH334" s="188"/>
      <c r="AI334" s="188"/>
      <c r="AJ334" s="188"/>
      <c r="AK334" s="188"/>
    </row>
    <row r="335" spans="12:37" ht="18">
      <c r="L335" s="164">
        <v>332</v>
      </c>
      <c r="M335" s="268" t="str">
        <f t="shared" si="50"/>
        <v/>
      </c>
      <c r="N335" s="268" t="str">
        <f t="shared" si="51"/>
        <v/>
      </c>
      <c r="O335" s="268" t="str">
        <f t="shared" si="52"/>
        <v/>
      </c>
      <c r="P335" s="268" t="str">
        <f t="shared" si="53"/>
        <v/>
      </c>
      <c r="Q335" s="268" t="str">
        <f t="shared" si="54"/>
        <v/>
      </c>
      <c r="T335" s="188"/>
      <c r="U335" s="188"/>
      <c r="V335" s="188"/>
      <c r="W335" s="188"/>
      <c r="X335" s="188"/>
      <c r="AG335" s="188"/>
      <c r="AH335" s="188"/>
      <c r="AI335" s="188"/>
      <c r="AJ335" s="188"/>
      <c r="AK335" s="188"/>
    </row>
    <row r="336" spans="12:37" ht="18">
      <c r="L336" s="164">
        <v>333</v>
      </c>
      <c r="M336" s="268" t="str">
        <f t="shared" si="50"/>
        <v/>
      </c>
      <c r="N336" s="268" t="str">
        <f t="shared" si="51"/>
        <v/>
      </c>
      <c r="O336" s="268" t="str">
        <f t="shared" si="52"/>
        <v/>
      </c>
      <c r="P336" s="268" t="str">
        <f t="shared" si="53"/>
        <v/>
      </c>
      <c r="Q336" s="268" t="str">
        <f t="shared" si="54"/>
        <v/>
      </c>
      <c r="T336" s="188"/>
      <c r="U336" s="188"/>
      <c r="V336" s="188"/>
      <c r="W336" s="188"/>
      <c r="X336" s="188"/>
      <c r="AG336" s="188"/>
      <c r="AH336" s="188"/>
      <c r="AI336" s="188"/>
      <c r="AJ336" s="188"/>
      <c r="AK336" s="188"/>
    </row>
    <row r="337" spans="12:37" ht="18">
      <c r="L337" s="164">
        <v>334</v>
      </c>
      <c r="M337" s="268" t="str">
        <f t="shared" si="50"/>
        <v/>
      </c>
      <c r="N337" s="268" t="str">
        <f t="shared" si="51"/>
        <v/>
      </c>
      <c r="O337" s="268" t="str">
        <f t="shared" si="52"/>
        <v/>
      </c>
      <c r="P337" s="268" t="str">
        <f t="shared" si="53"/>
        <v/>
      </c>
      <c r="Q337" s="268" t="str">
        <f t="shared" si="54"/>
        <v/>
      </c>
      <c r="T337" s="188"/>
      <c r="U337" s="188"/>
      <c r="V337" s="188"/>
      <c r="W337" s="188"/>
      <c r="X337" s="188"/>
      <c r="AG337" s="188"/>
      <c r="AH337" s="188"/>
      <c r="AI337" s="188"/>
      <c r="AJ337" s="188"/>
      <c r="AK337" s="188"/>
    </row>
    <row r="338" spans="12:37" ht="18">
      <c r="L338" s="164">
        <v>335</v>
      </c>
      <c r="M338" s="268" t="str">
        <f t="shared" si="50"/>
        <v/>
      </c>
      <c r="N338" s="268" t="str">
        <f t="shared" si="51"/>
        <v/>
      </c>
      <c r="O338" s="268" t="str">
        <f t="shared" si="52"/>
        <v/>
      </c>
      <c r="P338" s="268" t="str">
        <f t="shared" si="53"/>
        <v/>
      </c>
      <c r="Q338" s="268" t="str">
        <f t="shared" si="54"/>
        <v/>
      </c>
      <c r="T338" s="188"/>
      <c r="U338" s="188"/>
      <c r="V338" s="188"/>
      <c r="W338" s="188"/>
      <c r="X338" s="188"/>
      <c r="AG338" s="188"/>
      <c r="AH338" s="188"/>
      <c r="AI338" s="188"/>
      <c r="AJ338" s="188"/>
      <c r="AK338" s="188"/>
    </row>
    <row r="339" spans="12:37" ht="18">
      <c r="L339" s="164">
        <v>336</v>
      </c>
      <c r="M339" s="268" t="str">
        <f t="shared" si="50"/>
        <v/>
      </c>
      <c r="N339" s="268" t="str">
        <f t="shared" si="51"/>
        <v/>
      </c>
      <c r="O339" s="268" t="str">
        <f t="shared" si="52"/>
        <v/>
      </c>
      <c r="P339" s="268" t="str">
        <f t="shared" si="53"/>
        <v/>
      </c>
      <c r="Q339" s="268" t="str">
        <f t="shared" si="54"/>
        <v/>
      </c>
      <c r="T339" s="188"/>
      <c r="U339" s="188"/>
      <c r="V339" s="188"/>
      <c r="W339" s="188"/>
      <c r="X339" s="188"/>
      <c r="AG339" s="188"/>
      <c r="AH339" s="188"/>
      <c r="AI339" s="188"/>
      <c r="AJ339" s="188"/>
      <c r="AK339" s="188"/>
    </row>
    <row r="340" spans="12:37" ht="18">
      <c r="L340" s="164">
        <v>337</v>
      </c>
      <c r="M340" s="268" t="str">
        <f t="shared" si="50"/>
        <v/>
      </c>
      <c r="N340" s="268" t="str">
        <f t="shared" si="51"/>
        <v/>
      </c>
      <c r="O340" s="268" t="str">
        <f t="shared" si="52"/>
        <v/>
      </c>
      <c r="P340" s="268" t="str">
        <f t="shared" si="53"/>
        <v/>
      </c>
      <c r="Q340" s="268" t="str">
        <f t="shared" si="54"/>
        <v/>
      </c>
      <c r="T340" s="188"/>
      <c r="U340" s="188"/>
      <c r="V340" s="188"/>
      <c r="W340" s="188"/>
      <c r="X340" s="188"/>
      <c r="AG340" s="188"/>
      <c r="AH340" s="188"/>
      <c r="AI340" s="188"/>
      <c r="AJ340" s="188"/>
      <c r="AK340" s="188"/>
    </row>
    <row r="341" spans="12:37" ht="18">
      <c r="L341" s="164">
        <v>338</v>
      </c>
      <c r="M341" s="268" t="str">
        <f t="shared" si="50"/>
        <v/>
      </c>
      <c r="N341" s="268" t="str">
        <f t="shared" si="51"/>
        <v/>
      </c>
      <c r="O341" s="268" t="str">
        <f t="shared" si="52"/>
        <v/>
      </c>
      <c r="P341" s="268" t="str">
        <f t="shared" si="53"/>
        <v/>
      </c>
      <c r="Q341" s="268" t="str">
        <f t="shared" si="54"/>
        <v/>
      </c>
      <c r="T341" s="188"/>
      <c r="U341" s="188"/>
      <c r="V341" s="188"/>
      <c r="W341" s="188"/>
      <c r="X341" s="188"/>
      <c r="AG341" s="188"/>
      <c r="AH341" s="188"/>
      <c r="AI341" s="188"/>
      <c r="AJ341" s="188"/>
      <c r="AK341" s="188"/>
    </row>
    <row r="342" spans="12:37" ht="18">
      <c r="L342" s="164">
        <v>339</v>
      </c>
      <c r="M342" s="268" t="str">
        <f t="shared" si="50"/>
        <v/>
      </c>
      <c r="N342" s="268" t="str">
        <f t="shared" si="51"/>
        <v/>
      </c>
      <c r="O342" s="268" t="str">
        <f t="shared" si="52"/>
        <v/>
      </c>
      <c r="P342" s="268" t="str">
        <f t="shared" si="53"/>
        <v/>
      </c>
      <c r="Q342" s="268" t="str">
        <f t="shared" si="54"/>
        <v/>
      </c>
      <c r="T342" s="188"/>
      <c r="U342" s="188"/>
      <c r="V342" s="188"/>
      <c r="W342" s="188"/>
      <c r="X342" s="188"/>
      <c r="AG342" s="188"/>
      <c r="AH342" s="188"/>
      <c r="AI342" s="188"/>
      <c r="AJ342" s="188"/>
      <c r="AK342" s="188"/>
    </row>
    <row r="343" spans="12:37" ht="18">
      <c r="L343" s="164">
        <v>340</v>
      </c>
      <c r="M343" s="268" t="str">
        <f t="shared" si="50"/>
        <v/>
      </c>
      <c r="N343" s="268" t="str">
        <f t="shared" si="51"/>
        <v/>
      </c>
      <c r="O343" s="268" t="str">
        <f t="shared" si="52"/>
        <v/>
      </c>
      <c r="P343" s="268" t="str">
        <f t="shared" si="53"/>
        <v/>
      </c>
      <c r="Q343" s="268" t="str">
        <f t="shared" si="54"/>
        <v/>
      </c>
      <c r="T343" s="188"/>
      <c r="U343" s="188"/>
      <c r="V343" s="188"/>
      <c r="W343" s="188"/>
      <c r="X343" s="188"/>
      <c r="AG343" s="188"/>
      <c r="AH343" s="188"/>
      <c r="AI343" s="188"/>
      <c r="AJ343" s="188"/>
      <c r="AK343" s="188"/>
    </row>
    <row r="344" spans="12:37" ht="18">
      <c r="L344" s="164">
        <v>341</v>
      </c>
      <c r="M344" s="268" t="str">
        <f t="shared" si="50"/>
        <v/>
      </c>
      <c r="N344" s="268" t="str">
        <f t="shared" si="51"/>
        <v/>
      </c>
      <c r="O344" s="268" t="str">
        <f t="shared" si="52"/>
        <v/>
      </c>
      <c r="P344" s="268" t="str">
        <f t="shared" si="53"/>
        <v/>
      </c>
      <c r="Q344" s="268" t="str">
        <f t="shared" si="54"/>
        <v/>
      </c>
      <c r="T344" s="188"/>
      <c r="U344" s="188"/>
      <c r="V344" s="188"/>
      <c r="W344" s="188"/>
      <c r="X344" s="188"/>
      <c r="AG344" s="188"/>
      <c r="AH344" s="188"/>
      <c r="AI344" s="188"/>
      <c r="AJ344" s="188"/>
      <c r="AK344" s="188"/>
    </row>
    <row r="345" spans="12:37" ht="18">
      <c r="L345" s="164">
        <v>342</v>
      </c>
      <c r="M345" s="268" t="str">
        <f t="shared" si="50"/>
        <v/>
      </c>
      <c r="N345" s="268" t="str">
        <f t="shared" si="51"/>
        <v/>
      </c>
      <c r="O345" s="268" t="str">
        <f t="shared" si="52"/>
        <v/>
      </c>
      <c r="P345" s="268" t="str">
        <f t="shared" si="53"/>
        <v/>
      </c>
      <c r="Q345" s="268" t="str">
        <f t="shared" si="54"/>
        <v/>
      </c>
      <c r="T345" s="188"/>
      <c r="U345" s="188"/>
      <c r="V345" s="188"/>
      <c r="W345" s="188"/>
      <c r="X345" s="188"/>
      <c r="AG345" s="188"/>
      <c r="AH345" s="188"/>
      <c r="AI345" s="188"/>
      <c r="AJ345" s="188"/>
      <c r="AK345" s="188"/>
    </row>
    <row r="346" spans="12:37" ht="18">
      <c r="L346" s="164">
        <v>343</v>
      </c>
      <c r="M346" s="268" t="str">
        <f t="shared" si="50"/>
        <v/>
      </c>
      <c r="N346" s="268" t="str">
        <f t="shared" si="51"/>
        <v/>
      </c>
      <c r="O346" s="268" t="str">
        <f t="shared" si="52"/>
        <v/>
      </c>
      <c r="P346" s="268" t="str">
        <f t="shared" si="53"/>
        <v/>
      </c>
      <c r="Q346" s="268" t="str">
        <f t="shared" si="54"/>
        <v/>
      </c>
      <c r="T346" s="188"/>
      <c r="U346" s="188"/>
      <c r="V346" s="188"/>
      <c r="W346" s="188"/>
      <c r="X346" s="188"/>
      <c r="AG346" s="188"/>
      <c r="AH346" s="188"/>
      <c r="AI346" s="188"/>
      <c r="AJ346" s="188"/>
      <c r="AK346" s="188"/>
    </row>
    <row r="347" spans="12:37" ht="18">
      <c r="L347" s="164">
        <v>344</v>
      </c>
      <c r="M347" s="268" t="str">
        <f t="shared" si="50"/>
        <v/>
      </c>
      <c r="N347" s="268" t="str">
        <f t="shared" si="51"/>
        <v/>
      </c>
      <c r="O347" s="268" t="str">
        <f t="shared" si="52"/>
        <v/>
      </c>
      <c r="P347" s="268" t="str">
        <f t="shared" si="53"/>
        <v/>
      </c>
      <c r="Q347" s="268" t="str">
        <f t="shared" si="54"/>
        <v/>
      </c>
      <c r="T347" s="188"/>
      <c r="U347" s="188"/>
      <c r="V347" s="188"/>
      <c r="W347" s="188"/>
      <c r="X347" s="188"/>
      <c r="AG347" s="188"/>
      <c r="AH347" s="188"/>
      <c r="AI347" s="188"/>
      <c r="AJ347" s="188"/>
      <c r="AK347" s="188"/>
    </row>
    <row r="348" spans="12:37" ht="18">
      <c r="L348" s="164">
        <v>345</v>
      </c>
      <c r="M348" s="268" t="str">
        <f t="shared" si="50"/>
        <v/>
      </c>
      <c r="N348" s="268" t="str">
        <f t="shared" si="51"/>
        <v/>
      </c>
      <c r="O348" s="268" t="str">
        <f t="shared" si="52"/>
        <v/>
      </c>
      <c r="P348" s="268" t="str">
        <f t="shared" si="53"/>
        <v/>
      </c>
      <c r="Q348" s="268" t="str">
        <f t="shared" si="54"/>
        <v/>
      </c>
      <c r="T348" s="188"/>
      <c r="U348" s="188"/>
      <c r="V348" s="188"/>
      <c r="W348" s="188"/>
      <c r="X348" s="188"/>
      <c r="AG348" s="188"/>
      <c r="AH348" s="188"/>
      <c r="AI348" s="188"/>
      <c r="AJ348" s="188"/>
      <c r="AK348" s="188"/>
    </row>
    <row r="349" spans="12:37" ht="18">
      <c r="L349" s="164">
        <v>346</v>
      </c>
      <c r="M349" s="268" t="str">
        <f t="shared" si="50"/>
        <v/>
      </c>
      <c r="N349" s="268" t="str">
        <f t="shared" si="51"/>
        <v/>
      </c>
      <c r="O349" s="268" t="str">
        <f t="shared" si="52"/>
        <v/>
      </c>
      <c r="P349" s="268" t="str">
        <f t="shared" si="53"/>
        <v/>
      </c>
      <c r="Q349" s="268" t="str">
        <f t="shared" si="54"/>
        <v/>
      </c>
      <c r="T349" s="188"/>
      <c r="U349" s="188"/>
      <c r="V349" s="188"/>
      <c r="W349" s="188"/>
      <c r="X349" s="188"/>
      <c r="AG349" s="188"/>
      <c r="AH349" s="188"/>
      <c r="AI349" s="188"/>
      <c r="AJ349" s="188"/>
      <c r="AK349" s="188"/>
    </row>
    <row r="350" spans="12:37" ht="18">
      <c r="L350" s="164">
        <v>347</v>
      </c>
      <c r="M350" s="268" t="str">
        <f t="shared" si="50"/>
        <v/>
      </c>
      <c r="N350" s="268" t="str">
        <f t="shared" si="51"/>
        <v/>
      </c>
      <c r="O350" s="268" t="str">
        <f t="shared" si="52"/>
        <v/>
      </c>
      <c r="P350" s="268" t="str">
        <f t="shared" si="53"/>
        <v/>
      </c>
      <c r="Q350" s="268" t="str">
        <f t="shared" si="54"/>
        <v/>
      </c>
      <c r="T350" s="188"/>
      <c r="U350" s="188"/>
      <c r="V350" s="188"/>
      <c r="W350" s="188"/>
      <c r="X350" s="188"/>
      <c r="AG350" s="188"/>
      <c r="AH350" s="188"/>
      <c r="AI350" s="188"/>
      <c r="AJ350" s="188"/>
      <c r="AK350" s="188"/>
    </row>
    <row r="351" spans="12:37" ht="18">
      <c r="L351" s="164">
        <v>348</v>
      </c>
      <c r="M351" s="268" t="str">
        <f t="shared" si="50"/>
        <v/>
      </c>
      <c r="N351" s="268" t="str">
        <f t="shared" si="51"/>
        <v/>
      </c>
      <c r="O351" s="268" t="str">
        <f t="shared" si="52"/>
        <v/>
      </c>
      <c r="P351" s="268" t="str">
        <f t="shared" si="53"/>
        <v/>
      </c>
      <c r="Q351" s="268" t="str">
        <f t="shared" si="54"/>
        <v/>
      </c>
      <c r="T351" s="188"/>
      <c r="U351" s="188"/>
      <c r="V351" s="188"/>
      <c r="W351" s="188"/>
      <c r="X351" s="188"/>
      <c r="AG351" s="188"/>
      <c r="AH351" s="188"/>
      <c r="AI351" s="188"/>
      <c r="AJ351" s="188"/>
      <c r="AK351" s="188"/>
    </row>
    <row r="352" spans="12:37" ht="18">
      <c r="L352" s="164">
        <v>349</v>
      </c>
      <c r="M352" s="268" t="str">
        <f t="shared" si="50"/>
        <v/>
      </c>
      <c r="N352" s="268" t="str">
        <f t="shared" si="51"/>
        <v/>
      </c>
      <c r="O352" s="268" t="str">
        <f t="shared" si="52"/>
        <v/>
      </c>
      <c r="P352" s="268" t="str">
        <f t="shared" si="53"/>
        <v/>
      </c>
      <c r="Q352" s="268" t="str">
        <f t="shared" si="54"/>
        <v/>
      </c>
      <c r="T352" s="188"/>
      <c r="U352" s="188"/>
      <c r="V352" s="188"/>
      <c r="W352" s="188"/>
      <c r="X352" s="188"/>
      <c r="AG352" s="188"/>
      <c r="AH352" s="188"/>
      <c r="AI352" s="188"/>
      <c r="AJ352" s="188"/>
      <c r="AK352" s="188"/>
    </row>
    <row r="353" spans="12:37" ht="18">
      <c r="L353" s="164">
        <v>350</v>
      </c>
      <c r="M353" s="268" t="str">
        <f t="shared" si="50"/>
        <v/>
      </c>
      <c r="N353" s="268" t="str">
        <f t="shared" si="51"/>
        <v/>
      </c>
      <c r="O353" s="268" t="str">
        <f t="shared" si="52"/>
        <v/>
      </c>
      <c r="P353" s="268" t="str">
        <f t="shared" si="53"/>
        <v/>
      </c>
      <c r="Q353" s="268" t="str">
        <f t="shared" si="54"/>
        <v/>
      </c>
      <c r="T353" s="188"/>
      <c r="U353" s="188"/>
      <c r="V353" s="188"/>
      <c r="W353" s="188"/>
      <c r="X353" s="188"/>
      <c r="AG353" s="188"/>
      <c r="AH353" s="188"/>
      <c r="AI353" s="188"/>
      <c r="AJ353" s="188"/>
      <c r="AK353" s="188"/>
    </row>
    <row r="354" spans="12:37" ht="18">
      <c r="L354" s="164">
        <v>351</v>
      </c>
      <c r="M354" s="268" t="str">
        <f t="shared" si="50"/>
        <v/>
      </c>
      <c r="N354" s="268" t="str">
        <f t="shared" si="51"/>
        <v/>
      </c>
      <c r="O354" s="268" t="str">
        <f t="shared" si="52"/>
        <v/>
      </c>
      <c r="P354" s="268" t="str">
        <f t="shared" si="53"/>
        <v/>
      </c>
      <c r="Q354" s="268" t="str">
        <f t="shared" si="54"/>
        <v/>
      </c>
      <c r="T354" s="188"/>
      <c r="U354" s="188"/>
      <c r="V354" s="188"/>
      <c r="W354" s="188"/>
      <c r="X354" s="188"/>
      <c r="AG354" s="188"/>
      <c r="AH354" s="188"/>
      <c r="AI354" s="188"/>
      <c r="AJ354" s="188"/>
      <c r="AK354" s="188"/>
    </row>
    <row r="355" spans="12:37" ht="18">
      <c r="L355" s="164">
        <v>352</v>
      </c>
      <c r="M355" s="268" t="str">
        <f t="shared" si="50"/>
        <v/>
      </c>
      <c r="N355" s="268" t="str">
        <f t="shared" si="51"/>
        <v/>
      </c>
      <c r="O355" s="268" t="str">
        <f t="shared" si="52"/>
        <v/>
      </c>
      <c r="P355" s="268" t="str">
        <f t="shared" si="53"/>
        <v/>
      </c>
      <c r="Q355" s="268" t="str">
        <f t="shared" si="54"/>
        <v/>
      </c>
      <c r="T355" s="188"/>
      <c r="U355" s="188"/>
      <c r="V355" s="188"/>
      <c r="W355" s="188"/>
      <c r="X355" s="188"/>
      <c r="AG355" s="188"/>
      <c r="AH355" s="188"/>
      <c r="AI355" s="188"/>
      <c r="AJ355" s="188"/>
      <c r="AK355" s="188"/>
    </row>
    <row r="356" spans="12:37" ht="18">
      <c r="L356" s="164">
        <v>353</v>
      </c>
      <c r="M356" s="268" t="str">
        <f t="shared" si="50"/>
        <v/>
      </c>
      <c r="N356" s="268" t="str">
        <f t="shared" si="51"/>
        <v/>
      </c>
      <c r="O356" s="268" t="str">
        <f t="shared" si="52"/>
        <v/>
      </c>
      <c r="P356" s="268" t="str">
        <f t="shared" si="53"/>
        <v/>
      </c>
      <c r="Q356" s="268" t="str">
        <f t="shared" si="54"/>
        <v/>
      </c>
      <c r="T356" s="188"/>
      <c r="U356" s="188"/>
      <c r="V356" s="188"/>
      <c r="W356" s="188"/>
      <c r="X356" s="188"/>
      <c r="AG356" s="188"/>
      <c r="AH356" s="188"/>
      <c r="AI356" s="188"/>
      <c r="AJ356" s="188"/>
      <c r="AK356" s="188"/>
    </row>
    <row r="357" spans="12:37" ht="18">
      <c r="L357" s="164">
        <v>354</v>
      </c>
      <c r="M357" s="268" t="str">
        <f t="shared" si="50"/>
        <v/>
      </c>
      <c r="N357" s="268" t="str">
        <f t="shared" si="51"/>
        <v/>
      </c>
      <c r="O357" s="268" t="str">
        <f t="shared" si="52"/>
        <v/>
      </c>
      <c r="P357" s="268" t="str">
        <f t="shared" si="53"/>
        <v/>
      </c>
      <c r="Q357" s="268" t="str">
        <f t="shared" si="54"/>
        <v/>
      </c>
      <c r="T357" s="188"/>
      <c r="U357" s="188"/>
      <c r="V357" s="188"/>
      <c r="W357" s="188"/>
      <c r="X357" s="188"/>
      <c r="AG357" s="188"/>
      <c r="AH357" s="188"/>
      <c r="AI357" s="188"/>
      <c r="AJ357" s="188"/>
      <c r="AK357" s="188"/>
    </row>
    <row r="358" spans="12:37" ht="18">
      <c r="L358" s="164">
        <v>355</v>
      </c>
      <c r="M358" s="268" t="str">
        <f t="shared" si="50"/>
        <v/>
      </c>
      <c r="N358" s="268" t="str">
        <f t="shared" si="51"/>
        <v/>
      </c>
      <c r="O358" s="268" t="str">
        <f t="shared" si="52"/>
        <v/>
      </c>
      <c r="P358" s="268" t="str">
        <f t="shared" si="53"/>
        <v/>
      </c>
      <c r="Q358" s="268" t="str">
        <f t="shared" si="54"/>
        <v/>
      </c>
      <c r="T358" s="188"/>
      <c r="U358" s="188"/>
      <c r="V358" s="188"/>
      <c r="W358" s="188"/>
      <c r="X358" s="188"/>
      <c r="AG358" s="188"/>
      <c r="AH358" s="188"/>
      <c r="AI358" s="188"/>
      <c r="AJ358" s="188"/>
      <c r="AK358" s="188"/>
    </row>
    <row r="359" spans="12:37" ht="18">
      <c r="L359" s="164">
        <v>356</v>
      </c>
      <c r="M359" s="268" t="str">
        <f t="shared" si="50"/>
        <v/>
      </c>
      <c r="N359" s="268" t="str">
        <f t="shared" si="51"/>
        <v/>
      </c>
      <c r="O359" s="268" t="str">
        <f t="shared" si="52"/>
        <v/>
      </c>
      <c r="P359" s="268" t="str">
        <f t="shared" si="53"/>
        <v/>
      </c>
      <c r="Q359" s="268" t="str">
        <f t="shared" si="54"/>
        <v/>
      </c>
      <c r="T359" s="188"/>
      <c r="U359" s="188"/>
      <c r="V359" s="188"/>
      <c r="W359" s="188"/>
      <c r="X359" s="188"/>
      <c r="AG359" s="188"/>
      <c r="AH359" s="188"/>
      <c r="AI359" s="188"/>
      <c r="AJ359" s="188"/>
      <c r="AK359" s="188"/>
    </row>
    <row r="360" spans="12:37" ht="18">
      <c r="L360" s="164">
        <v>357</v>
      </c>
      <c r="M360" s="268" t="str">
        <f t="shared" si="50"/>
        <v/>
      </c>
      <c r="N360" s="268" t="str">
        <f t="shared" si="51"/>
        <v/>
      </c>
      <c r="O360" s="268" t="str">
        <f t="shared" si="52"/>
        <v/>
      </c>
      <c r="P360" s="268" t="str">
        <f t="shared" si="53"/>
        <v/>
      </c>
      <c r="Q360" s="268" t="str">
        <f t="shared" si="54"/>
        <v/>
      </c>
      <c r="T360" s="188"/>
      <c r="U360" s="188"/>
      <c r="V360" s="188"/>
      <c r="W360" s="188"/>
      <c r="X360" s="188"/>
      <c r="AG360" s="188"/>
      <c r="AH360" s="188"/>
      <c r="AI360" s="188"/>
      <c r="AJ360" s="188"/>
      <c r="AK360" s="188"/>
    </row>
    <row r="361" spans="12:37" ht="18">
      <c r="L361" s="164">
        <v>358</v>
      </c>
      <c r="M361" s="268" t="str">
        <f t="shared" si="50"/>
        <v/>
      </c>
      <c r="N361" s="268" t="str">
        <f t="shared" si="51"/>
        <v/>
      </c>
      <c r="O361" s="268" t="str">
        <f t="shared" si="52"/>
        <v/>
      </c>
      <c r="P361" s="268" t="str">
        <f t="shared" si="53"/>
        <v/>
      </c>
      <c r="Q361" s="268" t="str">
        <f t="shared" si="54"/>
        <v/>
      </c>
      <c r="T361" s="188"/>
      <c r="U361" s="188"/>
      <c r="V361" s="188"/>
      <c r="W361" s="188"/>
      <c r="X361" s="188"/>
      <c r="AG361" s="188"/>
      <c r="AH361" s="188"/>
      <c r="AI361" s="188"/>
      <c r="AJ361" s="188"/>
      <c r="AK361" s="188"/>
    </row>
    <row r="362" spans="12:37" ht="18">
      <c r="L362" s="164">
        <v>359</v>
      </c>
      <c r="M362" s="268" t="str">
        <f t="shared" si="50"/>
        <v/>
      </c>
      <c r="N362" s="268" t="str">
        <f t="shared" si="51"/>
        <v/>
      </c>
      <c r="O362" s="268" t="str">
        <f t="shared" si="52"/>
        <v/>
      </c>
      <c r="P362" s="268" t="str">
        <f t="shared" si="53"/>
        <v/>
      </c>
      <c r="Q362" s="268" t="str">
        <f t="shared" si="54"/>
        <v/>
      </c>
      <c r="T362" s="188"/>
      <c r="U362" s="188"/>
      <c r="V362" s="188"/>
      <c r="W362" s="188"/>
      <c r="X362" s="188"/>
      <c r="AG362" s="188"/>
      <c r="AH362" s="188"/>
      <c r="AI362" s="188"/>
      <c r="AJ362" s="188"/>
      <c r="AK362" s="188"/>
    </row>
    <row r="363" spans="12:37">
      <c r="T363" s="188"/>
      <c r="U363" s="188"/>
      <c r="V363" s="188"/>
      <c r="W363" s="188"/>
      <c r="X363" s="188"/>
      <c r="AG363" s="188"/>
      <c r="AH363" s="188"/>
      <c r="AI363" s="188"/>
      <c r="AJ363" s="188"/>
      <c r="AK363" s="188"/>
    </row>
    <row r="364" spans="12:37">
      <c r="T364" s="188"/>
      <c r="U364" s="188"/>
      <c r="V364" s="188"/>
      <c r="W364" s="188"/>
      <c r="X364" s="188"/>
      <c r="AG364" s="188"/>
      <c r="AH364" s="188"/>
      <c r="AI364" s="188"/>
      <c r="AJ364" s="188"/>
      <c r="AK364" s="188"/>
    </row>
    <row r="365" spans="12:37">
      <c r="T365" s="188"/>
      <c r="U365" s="188"/>
      <c r="V365" s="188"/>
      <c r="W365" s="188"/>
      <c r="X365" s="188"/>
      <c r="AG365" s="188"/>
      <c r="AH365" s="188"/>
      <c r="AI365" s="188"/>
      <c r="AJ365" s="188"/>
      <c r="AK365" s="188"/>
    </row>
    <row r="366" spans="12:37">
      <c r="T366" s="188"/>
      <c r="U366" s="188"/>
      <c r="V366" s="188"/>
      <c r="W366" s="188"/>
      <c r="X366" s="188"/>
      <c r="AG366" s="188"/>
      <c r="AH366" s="188"/>
      <c r="AI366" s="188"/>
      <c r="AJ366" s="188"/>
      <c r="AK366" s="188"/>
    </row>
    <row r="367" spans="12:37">
      <c r="T367" s="188"/>
      <c r="U367" s="188"/>
      <c r="V367" s="188"/>
      <c r="W367" s="188"/>
      <c r="X367" s="188"/>
      <c r="AG367" s="188"/>
      <c r="AH367" s="188"/>
      <c r="AI367" s="188"/>
      <c r="AJ367" s="188"/>
      <c r="AK367" s="188"/>
    </row>
    <row r="368" spans="12:37">
      <c r="T368" s="188"/>
      <c r="U368" s="188"/>
      <c r="V368" s="188"/>
      <c r="W368" s="188"/>
      <c r="X368" s="188"/>
      <c r="AG368" s="188"/>
      <c r="AH368" s="188"/>
      <c r="AI368" s="188"/>
      <c r="AJ368" s="188"/>
      <c r="AK368" s="188"/>
    </row>
    <row r="369" spans="20:37">
      <c r="T369" s="188"/>
      <c r="U369" s="188"/>
      <c r="V369" s="188"/>
      <c r="W369" s="188"/>
      <c r="X369" s="188"/>
      <c r="AG369" s="188"/>
      <c r="AH369" s="188"/>
      <c r="AI369" s="188"/>
      <c r="AJ369" s="188"/>
      <c r="AK369" s="188"/>
    </row>
    <row r="370" spans="20:37">
      <c r="T370" s="188"/>
      <c r="U370" s="188"/>
      <c r="V370" s="188"/>
      <c r="W370" s="188"/>
      <c r="X370" s="188"/>
      <c r="AG370" s="188"/>
      <c r="AH370" s="188"/>
      <c r="AI370" s="188"/>
      <c r="AJ370" s="188"/>
      <c r="AK370" s="188"/>
    </row>
    <row r="371" spans="20:37">
      <c r="T371" s="188"/>
      <c r="U371" s="188"/>
      <c r="V371" s="188"/>
      <c r="W371" s="188"/>
      <c r="X371" s="188"/>
      <c r="AG371" s="188"/>
      <c r="AH371" s="188"/>
      <c r="AI371" s="188"/>
      <c r="AJ371" s="188"/>
      <c r="AK371" s="188"/>
    </row>
    <row r="372" spans="20:37">
      <c r="T372" s="188"/>
      <c r="U372" s="188"/>
      <c r="V372" s="188"/>
      <c r="W372" s="188"/>
      <c r="X372" s="188"/>
      <c r="AG372" s="188"/>
      <c r="AH372" s="188"/>
      <c r="AI372" s="188"/>
      <c r="AJ372" s="188"/>
      <c r="AK372" s="188"/>
    </row>
    <row r="373" spans="20:37">
      <c r="T373" s="188"/>
      <c r="U373" s="188"/>
      <c r="V373" s="188"/>
      <c r="W373" s="188"/>
      <c r="X373" s="188"/>
      <c r="AG373" s="188"/>
      <c r="AH373" s="188"/>
      <c r="AI373" s="188"/>
      <c r="AJ373" s="188"/>
      <c r="AK373" s="188"/>
    </row>
    <row r="374" spans="20:37">
      <c r="T374" s="188"/>
      <c r="U374" s="188"/>
      <c r="V374" s="188"/>
      <c r="W374" s="188"/>
      <c r="X374" s="188"/>
      <c r="AG374" s="188"/>
      <c r="AH374" s="188"/>
      <c r="AI374" s="188"/>
      <c r="AJ374" s="188"/>
      <c r="AK374" s="188"/>
    </row>
    <row r="375" spans="20:37">
      <c r="T375" s="188"/>
      <c r="U375" s="188"/>
      <c r="V375" s="188"/>
      <c r="W375" s="188"/>
      <c r="X375" s="188"/>
      <c r="AG375" s="188"/>
      <c r="AH375" s="188"/>
      <c r="AI375" s="188"/>
      <c r="AJ375" s="188"/>
      <c r="AK375" s="188"/>
    </row>
    <row r="376" spans="20:37">
      <c r="T376" s="188"/>
      <c r="U376" s="188"/>
      <c r="V376" s="188"/>
      <c r="W376" s="188"/>
      <c r="X376" s="188"/>
      <c r="AG376" s="188"/>
      <c r="AH376" s="188"/>
      <c r="AI376" s="188"/>
      <c r="AJ376" s="188"/>
      <c r="AK376" s="188"/>
    </row>
    <row r="377" spans="20:37">
      <c r="T377" s="188"/>
      <c r="U377" s="188"/>
      <c r="V377" s="188"/>
      <c r="W377" s="188"/>
      <c r="X377" s="188"/>
      <c r="AG377" s="188"/>
      <c r="AH377" s="188"/>
      <c r="AI377" s="188"/>
      <c r="AJ377" s="188"/>
      <c r="AK377" s="188"/>
    </row>
    <row r="378" spans="20:37">
      <c r="T378" s="188"/>
      <c r="U378" s="188"/>
      <c r="V378" s="188"/>
      <c r="W378" s="188"/>
      <c r="X378" s="188"/>
      <c r="AG378" s="188"/>
      <c r="AH378" s="188"/>
      <c r="AI378" s="188"/>
      <c r="AJ378" s="188"/>
      <c r="AK378" s="188"/>
    </row>
    <row r="379" spans="20:37">
      <c r="T379" s="188"/>
      <c r="U379" s="188"/>
      <c r="V379" s="188"/>
      <c r="W379" s="188"/>
      <c r="X379" s="188"/>
      <c r="AG379" s="188"/>
      <c r="AH379" s="188"/>
      <c r="AI379" s="188"/>
      <c r="AJ379" s="188"/>
      <c r="AK379" s="188"/>
    </row>
    <row r="380" spans="20:37">
      <c r="T380" s="188"/>
      <c r="U380" s="188"/>
      <c r="V380" s="188"/>
      <c r="W380" s="188"/>
      <c r="X380" s="188"/>
      <c r="AG380" s="188"/>
      <c r="AH380" s="188"/>
      <c r="AI380" s="188"/>
      <c r="AJ380" s="188"/>
      <c r="AK380" s="188"/>
    </row>
    <row r="381" spans="20:37">
      <c r="T381" s="188"/>
      <c r="U381" s="188"/>
      <c r="V381" s="188"/>
      <c r="W381" s="188"/>
      <c r="X381" s="188"/>
      <c r="AG381" s="188"/>
      <c r="AH381" s="188"/>
      <c r="AI381" s="188"/>
      <c r="AJ381" s="188"/>
      <c r="AK381" s="188"/>
    </row>
    <row r="382" spans="20:37">
      <c r="T382" s="188"/>
      <c r="U382" s="188"/>
      <c r="V382" s="188"/>
      <c r="W382" s="188"/>
      <c r="X382" s="188"/>
      <c r="AG382" s="188"/>
      <c r="AH382" s="188"/>
      <c r="AI382" s="188"/>
      <c r="AJ382" s="188"/>
      <c r="AK382" s="188"/>
    </row>
    <row r="383" spans="20:37">
      <c r="T383" s="188"/>
      <c r="U383" s="188"/>
      <c r="V383" s="188"/>
      <c r="W383" s="188"/>
      <c r="X383" s="188"/>
      <c r="AG383" s="188"/>
      <c r="AH383" s="188"/>
      <c r="AI383" s="188"/>
      <c r="AJ383" s="188"/>
      <c r="AK383" s="188"/>
    </row>
    <row r="384" spans="20:37">
      <c r="T384" s="188"/>
      <c r="U384" s="188"/>
      <c r="V384" s="188"/>
      <c r="W384" s="188"/>
      <c r="X384" s="188"/>
      <c r="AG384" s="188"/>
      <c r="AH384" s="188"/>
      <c r="AI384" s="188"/>
      <c r="AJ384" s="188"/>
      <c r="AK384" s="188"/>
    </row>
    <row r="385" spans="20:37">
      <c r="T385" s="188"/>
      <c r="U385" s="188"/>
      <c r="V385" s="188"/>
      <c r="W385" s="188"/>
      <c r="X385" s="188"/>
      <c r="AG385" s="188"/>
      <c r="AH385" s="188"/>
      <c r="AI385" s="188"/>
      <c r="AJ385" s="188"/>
      <c r="AK385" s="188"/>
    </row>
    <row r="386" spans="20:37">
      <c r="T386" s="188"/>
      <c r="U386" s="188"/>
      <c r="V386" s="188"/>
      <c r="W386" s="188"/>
      <c r="X386" s="188"/>
      <c r="AG386" s="188"/>
      <c r="AH386" s="188"/>
      <c r="AI386" s="188"/>
      <c r="AJ386" s="188"/>
      <c r="AK386" s="188"/>
    </row>
    <row r="387" spans="20:37">
      <c r="T387" s="188"/>
      <c r="U387" s="188"/>
      <c r="V387" s="188"/>
      <c r="W387" s="188"/>
      <c r="X387" s="188"/>
      <c r="AG387" s="188"/>
      <c r="AH387" s="188"/>
      <c r="AI387" s="188"/>
      <c r="AJ387" s="188"/>
      <c r="AK387" s="188"/>
    </row>
    <row r="388" spans="20:37">
      <c r="T388" s="188"/>
      <c r="U388" s="188"/>
      <c r="V388" s="188"/>
      <c r="W388" s="188"/>
      <c r="X388" s="188"/>
      <c r="AG388" s="188"/>
      <c r="AH388" s="188"/>
      <c r="AI388" s="188"/>
      <c r="AJ388" s="188"/>
      <c r="AK388" s="188"/>
    </row>
    <row r="389" spans="20:37">
      <c r="T389" s="188"/>
      <c r="U389" s="188"/>
      <c r="V389" s="188"/>
      <c r="W389" s="188"/>
      <c r="X389" s="188"/>
      <c r="AG389" s="188"/>
      <c r="AH389" s="188"/>
      <c r="AI389" s="188"/>
      <c r="AJ389" s="188"/>
      <c r="AK389" s="188"/>
    </row>
    <row r="390" spans="20:37">
      <c r="T390" s="188"/>
      <c r="U390" s="188"/>
      <c r="V390" s="188"/>
      <c r="W390" s="188"/>
      <c r="X390" s="188"/>
      <c r="AG390" s="188"/>
      <c r="AH390" s="188"/>
      <c r="AI390" s="188"/>
      <c r="AJ390" s="188"/>
      <c r="AK390" s="188"/>
    </row>
    <row r="391" spans="20:37">
      <c r="T391" s="188"/>
      <c r="U391" s="188"/>
      <c r="V391" s="188"/>
      <c r="W391" s="188"/>
      <c r="X391" s="188"/>
      <c r="AG391" s="188"/>
      <c r="AH391" s="188"/>
      <c r="AI391" s="188"/>
      <c r="AJ391" s="188"/>
      <c r="AK391" s="188"/>
    </row>
    <row r="392" spans="20:37">
      <c r="T392" s="188"/>
      <c r="U392" s="188"/>
      <c r="V392" s="188"/>
      <c r="W392" s="188"/>
      <c r="X392" s="188"/>
      <c r="AG392" s="188"/>
      <c r="AH392" s="188"/>
      <c r="AI392" s="188"/>
      <c r="AJ392" s="188"/>
      <c r="AK392" s="188"/>
    </row>
    <row r="393" spans="20:37">
      <c r="T393" s="188"/>
      <c r="U393" s="188"/>
      <c r="V393" s="188"/>
      <c r="W393" s="188"/>
      <c r="X393" s="188"/>
      <c r="AG393" s="188"/>
      <c r="AH393" s="188"/>
      <c r="AI393" s="188"/>
      <c r="AJ393" s="188"/>
      <c r="AK393" s="188"/>
    </row>
    <row r="394" spans="20:37">
      <c r="T394" s="188"/>
      <c r="U394" s="188"/>
      <c r="V394" s="188"/>
      <c r="W394" s="188"/>
      <c r="X394" s="188"/>
      <c r="AG394" s="188"/>
      <c r="AH394" s="188"/>
      <c r="AI394" s="188"/>
      <c r="AJ394" s="188"/>
      <c r="AK394" s="188"/>
    </row>
    <row r="395" spans="20:37">
      <c r="T395" s="188"/>
      <c r="U395" s="188"/>
      <c r="V395" s="188"/>
      <c r="W395" s="188"/>
      <c r="X395" s="188"/>
      <c r="AG395" s="188"/>
      <c r="AH395" s="188"/>
      <c r="AI395" s="188"/>
      <c r="AJ395" s="188"/>
      <c r="AK395" s="188"/>
    </row>
    <row r="396" spans="20:37">
      <c r="T396" s="188"/>
      <c r="U396" s="188"/>
      <c r="V396" s="188"/>
      <c r="W396" s="188"/>
      <c r="X396" s="188"/>
      <c r="AG396" s="188"/>
      <c r="AH396" s="188"/>
      <c r="AI396" s="188"/>
      <c r="AJ396" s="188"/>
      <c r="AK396" s="188"/>
    </row>
    <row r="397" spans="20:37">
      <c r="T397" s="188"/>
      <c r="U397" s="188"/>
      <c r="V397" s="188"/>
      <c r="W397" s="188"/>
      <c r="X397" s="188"/>
      <c r="AG397" s="188"/>
      <c r="AH397" s="188"/>
      <c r="AI397" s="188"/>
      <c r="AJ397" s="188"/>
      <c r="AK397" s="188"/>
    </row>
    <row r="398" spans="20:37">
      <c r="T398" s="188"/>
      <c r="U398" s="188"/>
      <c r="V398" s="188"/>
      <c r="W398" s="188"/>
      <c r="X398" s="188"/>
      <c r="AG398" s="188"/>
      <c r="AH398" s="188"/>
      <c r="AI398" s="188"/>
      <c r="AJ398" s="188"/>
      <c r="AK398" s="188"/>
    </row>
    <row r="399" spans="20:37">
      <c r="T399" s="188"/>
      <c r="U399" s="188"/>
      <c r="V399" s="188"/>
      <c r="W399" s="188"/>
      <c r="X399" s="188"/>
      <c r="AG399" s="188"/>
      <c r="AH399" s="188"/>
      <c r="AI399" s="188"/>
      <c r="AJ399" s="188"/>
      <c r="AK399" s="188"/>
    </row>
    <row r="400" spans="20:37">
      <c r="T400" s="188"/>
      <c r="U400" s="188"/>
      <c r="V400" s="188"/>
      <c r="W400" s="188"/>
      <c r="X400" s="188"/>
      <c r="AG400" s="188"/>
      <c r="AH400" s="188"/>
      <c r="AI400" s="188"/>
      <c r="AJ400" s="188"/>
      <c r="AK400" s="188"/>
    </row>
    <row r="401" spans="20:37">
      <c r="T401" s="188"/>
      <c r="U401" s="188"/>
      <c r="V401" s="188"/>
      <c r="W401" s="188"/>
      <c r="X401" s="188"/>
      <c r="AG401" s="188"/>
      <c r="AH401" s="188"/>
      <c r="AI401" s="188"/>
      <c r="AJ401" s="188"/>
      <c r="AK401" s="188"/>
    </row>
    <row r="402" spans="20:37">
      <c r="T402" s="188"/>
      <c r="U402" s="188"/>
      <c r="V402" s="188"/>
      <c r="W402" s="188"/>
      <c r="X402" s="188"/>
      <c r="AG402" s="188"/>
      <c r="AH402" s="188"/>
      <c r="AI402" s="188"/>
      <c r="AJ402" s="188"/>
      <c r="AK402" s="188"/>
    </row>
    <row r="403" spans="20:37">
      <c r="T403" s="188"/>
      <c r="U403" s="188"/>
      <c r="V403" s="188"/>
      <c r="W403" s="188"/>
      <c r="X403" s="188"/>
      <c r="AG403" s="188"/>
      <c r="AH403" s="188"/>
      <c r="AI403" s="188"/>
      <c r="AJ403" s="188"/>
      <c r="AK403" s="188"/>
    </row>
    <row r="404" spans="20:37">
      <c r="T404" s="188"/>
      <c r="U404" s="188"/>
      <c r="V404" s="188"/>
      <c r="W404" s="188"/>
      <c r="X404" s="188"/>
      <c r="AG404" s="188"/>
      <c r="AH404" s="188"/>
      <c r="AI404" s="188"/>
      <c r="AJ404" s="188"/>
      <c r="AK404" s="188"/>
    </row>
    <row r="405" spans="20:37">
      <c r="T405" s="188"/>
      <c r="U405" s="188"/>
      <c r="V405" s="188"/>
      <c r="W405" s="188"/>
      <c r="X405" s="188"/>
      <c r="AG405" s="188"/>
      <c r="AH405" s="188"/>
      <c r="AI405" s="188"/>
      <c r="AJ405" s="188"/>
      <c r="AK405" s="188"/>
    </row>
    <row r="406" spans="20:37">
      <c r="T406" s="188"/>
      <c r="U406" s="188"/>
      <c r="V406" s="188"/>
      <c r="W406" s="188"/>
      <c r="X406" s="188"/>
      <c r="AG406" s="188"/>
      <c r="AH406" s="188"/>
      <c r="AI406" s="188"/>
      <c r="AJ406" s="188"/>
      <c r="AK406" s="188"/>
    </row>
    <row r="407" spans="20:37">
      <c r="T407" s="188"/>
      <c r="U407" s="188"/>
      <c r="V407" s="188"/>
      <c r="W407" s="188"/>
      <c r="X407" s="188"/>
      <c r="AG407" s="188"/>
      <c r="AH407" s="188"/>
      <c r="AI407" s="188"/>
      <c r="AJ407" s="188"/>
      <c r="AK407" s="188"/>
    </row>
    <row r="408" spans="20:37">
      <c r="T408" s="188"/>
      <c r="U408" s="188"/>
      <c r="V408" s="188"/>
      <c r="W408" s="188"/>
      <c r="X408" s="188"/>
      <c r="AG408" s="188"/>
      <c r="AH408" s="188"/>
      <c r="AI408" s="188"/>
      <c r="AJ408" s="188"/>
      <c r="AK408" s="188"/>
    </row>
    <row r="409" spans="20:37">
      <c r="T409" s="188"/>
      <c r="U409" s="188"/>
      <c r="V409" s="188"/>
      <c r="W409" s="188"/>
      <c r="X409" s="188"/>
      <c r="AG409" s="188"/>
      <c r="AH409" s="188"/>
      <c r="AI409" s="188"/>
      <c r="AJ409" s="188"/>
      <c r="AK409" s="188"/>
    </row>
    <row r="410" spans="20:37">
      <c r="T410" s="188"/>
      <c r="U410" s="188"/>
      <c r="V410" s="188"/>
      <c r="W410" s="188"/>
      <c r="X410" s="188"/>
      <c r="AG410" s="188"/>
      <c r="AH410" s="188"/>
      <c r="AI410" s="188"/>
      <c r="AJ410" s="188"/>
      <c r="AK410" s="188"/>
    </row>
    <row r="411" spans="20:37">
      <c r="T411" s="188"/>
      <c r="U411" s="188"/>
      <c r="V411" s="188"/>
      <c r="W411" s="188"/>
      <c r="X411" s="188"/>
      <c r="AG411" s="188"/>
      <c r="AH411" s="188"/>
      <c r="AI411" s="188"/>
      <c r="AJ411" s="188"/>
      <c r="AK411" s="188"/>
    </row>
    <row r="412" spans="20:37">
      <c r="T412" s="188"/>
      <c r="U412" s="188"/>
      <c r="V412" s="188"/>
      <c r="W412" s="188"/>
      <c r="X412" s="188"/>
      <c r="AG412" s="188"/>
      <c r="AH412" s="188"/>
      <c r="AI412" s="188"/>
      <c r="AJ412" s="188"/>
      <c r="AK412" s="188"/>
    </row>
    <row r="413" spans="20:37">
      <c r="T413" s="188"/>
      <c r="U413" s="188"/>
      <c r="V413" s="188"/>
      <c r="W413" s="188"/>
      <c r="X413" s="188"/>
      <c r="AG413" s="188"/>
      <c r="AH413" s="188"/>
      <c r="AI413" s="188"/>
      <c r="AJ413" s="188"/>
      <c r="AK413" s="188"/>
    </row>
    <row r="414" spans="20:37">
      <c r="T414" s="188"/>
      <c r="U414" s="188"/>
      <c r="V414" s="188"/>
      <c r="W414" s="188"/>
      <c r="X414" s="188"/>
      <c r="AG414" s="188"/>
      <c r="AH414" s="188"/>
      <c r="AI414" s="188"/>
      <c r="AJ414" s="188"/>
      <c r="AK414" s="188"/>
    </row>
    <row r="415" spans="20:37">
      <c r="T415" s="188"/>
      <c r="U415" s="188"/>
      <c r="V415" s="188"/>
      <c r="W415" s="188"/>
      <c r="X415" s="188"/>
      <c r="AG415" s="188"/>
      <c r="AH415" s="188"/>
      <c r="AI415" s="188"/>
      <c r="AJ415" s="188"/>
      <c r="AK415" s="188"/>
    </row>
    <row r="416" spans="20:37">
      <c r="T416" s="188"/>
      <c r="U416" s="188"/>
      <c r="V416" s="188"/>
      <c r="W416" s="188"/>
      <c r="X416" s="188"/>
      <c r="AG416" s="188"/>
      <c r="AH416" s="188"/>
      <c r="AI416" s="188"/>
      <c r="AJ416" s="188"/>
      <c r="AK416" s="188"/>
    </row>
    <row r="417" spans="20:37">
      <c r="T417" s="188"/>
      <c r="U417" s="188"/>
      <c r="V417" s="188"/>
      <c r="W417" s="188"/>
      <c r="X417" s="188"/>
      <c r="AG417" s="188"/>
      <c r="AH417" s="188"/>
      <c r="AI417" s="188"/>
      <c r="AJ417" s="188"/>
      <c r="AK417" s="188"/>
    </row>
    <row r="418" spans="20:37">
      <c r="T418" s="188"/>
      <c r="U418" s="188"/>
      <c r="V418" s="188"/>
      <c r="W418" s="188"/>
      <c r="X418" s="188"/>
      <c r="AG418" s="188"/>
      <c r="AH418" s="188"/>
      <c r="AI418" s="188"/>
      <c r="AJ418" s="188"/>
      <c r="AK418" s="188"/>
    </row>
    <row r="419" spans="20:37">
      <c r="T419" s="188"/>
      <c r="U419" s="188"/>
      <c r="V419" s="188"/>
      <c r="W419" s="188"/>
      <c r="X419" s="188"/>
      <c r="AG419" s="188"/>
      <c r="AH419" s="188"/>
      <c r="AI419" s="188"/>
      <c r="AJ419" s="188"/>
      <c r="AK419" s="188"/>
    </row>
    <row r="420" spans="20:37">
      <c r="T420" s="188"/>
      <c r="U420" s="188"/>
      <c r="V420" s="188"/>
      <c r="W420" s="188"/>
      <c r="X420" s="188"/>
      <c r="AG420" s="188"/>
      <c r="AH420" s="188"/>
      <c r="AI420" s="188"/>
      <c r="AJ420" s="188"/>
      <c r="AK420" s="188"/>
    </row>
    <row r="421" spans="20:37">
      <c r="T421" s="188"/>
      <c r="U421" s="188"/>
      <c r="V421" s="188"/>
      <c r="W421" s="188"/>
      <c r="X421" s="188"/>
      <c r="AG421" s="188"/>
      <c r="AH421" s="188"/>
      <c r="AI421" s="188"/>
      <c r="AJ421" s="188"/>
      <c r="AK421" s="188"/>
    </row>
    <row r="422" spans="20:37">
      <c r="T422" s="188"/>
      <c r="U422" s="188"/>
      <c r="V422" s="188"/>
      <c r="W422" s="188"/>
      <c r="X422" s="188"/>
      <c r="AG422" s="188"/>
      <c r="AH422" s="188"/>
      <c r="AI422" s="188"/>
      <c r="AJ422" s="188"/>
      <c r="AK422" s="188"/>
    </row>
    <row r="423" spans="20:37">
      <c r="T423" s="188"/>
      <c r="U423" s="188"/>
      <c r="V423" s="188"/>
      <c r="W423" s="188"/>
      <c r="X423" s="188"/>
      <c r="AG423" s="188"/>
      <c r="AH423" s="188"/>
      <c r="AI423" s="188"/>
      <c r="AJ423" s="188"/>
      <c r="AK423" s="188"/>
    </row>
    <row r="424" spans="20:37">
      <c r="T424" s="188"/>
      <c r="U424" s="188"/>
      <c r="V424" s="188"/>
      <c r="W424" s="188"/>
      <c r="X424" s="188"/>
      <c r="AG424" s="188"/>
      <c r="AH424" s="188"/>
      <c r="AI424" s="188"/>
      <c r="AJ424" s="188"/>
      <c r="AK424" s="188"/>
    </row>
    <row r="425" spans="20:37">
      <c r="T425" s="188"/>
      <c r="U425" s="188"/>
      <c r="V425" s="188"/>
      <c r="W425" s="188"/>
      <c r="X425" s="188"/>
      <c r="AG425" s="188"/>
      <c r="AH425" s="188"/>
      <c r="AI425" s="188"/>
      <c r="AJ425" s="188"/>
      <c r="AK425" s="188"/>
    </row>
    <row r="426" spans="20:37">
      <c r="T426" s="188"/>
      <c r="U426" s="188"/>
      <c r="V426" s="188"/>
      <c r="W426" s="188"/>
      <c r="X426" s="188"/>
      <c r="AG426" s="188"/>
      <c r="AH426" s="188"/>
      <c r="AI426" s="188"/>
      <c r="AJ426" s="188"/>
      <c r="AK426" s="188"/>
    </row>
    <row r="427" spans="20:37">
      <c r="T427" s="188"/>
      <c r="U427" s="188"/>
      <c r="V427" s="188"/>
      <c r="W427" s="188"/>
      <c r="X427" s="188"/>
      <c r="AG427" s="188"/>
      <c r="AH427" s="188"/>
      <c r="AI427" s="188"/>
      <c r="AJ427" s="188"/>
      <c r="AK427" s="188"/>
    </row>
    <row r="428" spans="20:37">
      <c r="T428" s="188"/>
      <c r="U428" s="188"/>
      <c r="V428" s="188"/>
      <c r="W428" s="188"/>
      <c r="X428" s="188"/>
      <c r="AG428" s="188"/>
      <c r="AH428" s="188"/>
      <c r="AI428" s="188"/>
      <c r="AJ428" s="188"/>
      <c r="AK428" s="188"/>
    </row>
    <row r="429" spans="20:37">
      <c r="T429" s="188"/>
      <c r="U429" s="188"/>
      <c r="V429" s="188"/>
      <c r="W429" s="188"/>
      <c r="X429" s="188"/>
      <c r="AG429" s="188"/>
      <c r="AH429" s="188"/>
      <c r="AI429" s="188"/>
      <c r="AJ429" s="188"/>
      <c r="AK429" s="188"/>
    </row>
    <row r="430" spans="20:37">
      <c r="T430" s="188"/>
      <c r="U430" s="188"/>
      <c r="V430" s="188"/>
      <c r="W430" s="188"/>
      <c r="X430" s="188"/>
      <c r="AG430" s="188"/>
      <c r="AH430" s="188"/>
      <c r="AI430" s="188"/>
      <c r="AJ430" s="188"/>
      <c r="AK430" s="188"/>
    </row>
    <row r="431" spans="20:37">
      <c r="T431" s="188"/>
      <c r="U431" s="188"/>
      <c r="V431" s="188"/>
      <c r="W431" s="188"/>
      <c r="X431" s="188"/>
      <c r="AG431" s="188"/>
      <c r="AH431" s="188"/>
      <c r="AI431" s="188"/>
      <c r="AJ431" s="188"/>
      <c r="AK431" s="188"/>
    </row>
    <row r="432" spans="20:37">
      <c r="T432" s="188"/>
      <c r="U432" s="188"/>
      <c r="V432" s="188"/>
      <c r="W432" s="188"/>
      <c r="X432" s="188"/>
      <c r="AG432" s="188"/>
      <c r="AH432" s="188"/>
      <c r="AI432" s="188"/>
      <c r="AJ432" s="188"/>
      <c r="AK432" s="188"/>
    </row>
    <row r="433" spans="20:37">
      <c r="T433" s="188"/>
      <c r="U433" s="188"/>
      <c r="V433" s="188"/>
      <c r="W433" s="188"/>
      <c r="X433" s="188"/>
      <c r="AG433" s="188"/>
      <c r="AH433" s="188"/>
      <c r="AI433" s="188"/>
      <c r="AJ433" s="188"/>
      <c r="AK433" s="188"/>
    </row>
    <row r="434" spans="20:37">
      <c r="T434" s="188"/>
      <c r="U434" s="188"/>
      <c r="V434" s="188"/>
      <c r="W434" s="188"/>
      <c r="X434" s="188"/>
      <c r="AG434" s="188"/>
      <c r="AH434" s="188"/>
      <c r="AI434" s="188"/>
      <c r="AJ434" s="188"/>
      <c r="AK434" s="188"/>
    </row>
    <row r="435" spans="20:37">
      <c r="T435" s="188"/>
      <c r="U435" s="188"/>
      <c r="V435" s="188"/>
      <c r="W435" s="188"/>
      <c r="X435" s="188"/>
      <c r="AG435" s="188"/>
      <c r="AH435" s="188"/>
      <c r="AI435" s="188"/>
      <c r="AJ435" s="188"/>
      <c r="AK435" s="188"/>
    </row>
    <row r="436" spans="20:37">
      <c r="T436" s="188"/>
      <c r="U436" s="188"/>
      <c r="V436" s="188"/>
      <c r="W436" s="188"/>
      <c r="X436" s="188"/>
      <c r="AG436" s="188"/>
      <c r="AH436" s="188"/>
      <c r="AI436" s="188"/>
      <c r="AJ436" s="188"/>
      <c r="AK436" s="188"/>
    </row>
    <row r="437" spans="20:37">
      <c r="T437" s="188"/>
      <c r="U437" s="188"/>
      <c r="V437" s="188"/>
      <c r="W437" s="188"/>
      <c r="X437" s="188"/>
      <c r="AG437" s="188"/>
      <c r="AH437" s="188"/>
      <c r="AI437" s="188"/>
      <c r="AJ437" s="188"/>
      <c r="AK437" s="188"/>
    </row>
    <row r="438" spans="20:37">
      <c r="T438" s="188"/>
      <c r="U438" s="188"/>
      <c r="V438" s="188"/>
      <c r="W438" s="188"/>
      <c r="X438" s="188"/>
      <c r="AG438" s="188"/>
      <c r="AH438" s="188"/>
      <c r="AI438" s="188"/>
      <c r="AJ438" s="188"/>
      <c r="AK438" s="188"/>
    </row>
    <row r="439" spans="20:37">
      <c r="T439" s="188"/>
      <c r="U439" s="188"/>
      <c r="V439" s="188"/>
      <c r="W439" s="188"/>
      <c r="X439" s="188"/>
      <c r="AG439" s="188"/>
      <c r="AH439" s="188"/>
      <c r="AI439" s="188"/>
      <c r="AJ439" s="188"/>
      <c r="AK439" s="188"/>
    </row>
    <row r="440" spans="20:37">
      <c r="T440" s="188"/>
      <c r="U440" s="188"/>
      <c r="V440" s="188"/>
      <c r="W440" s="188"/>
      <c r="X440" s="188"/>
      <c r="AG440" s="188"/>
      <c r="AH440" s="188"/>
      <c r="AI440" s="188"/>
      <c r="AJ440" s="188"/>
      <c r="AK440" s="188"/>
    </row>
    <row r="441" spans="20:37">
      <c r="T441" s="188"/>
      <c r="U441" s="188"/>
      <c r="V441" s="188"/>
      <c r="W441" s="188"/>
      <c r="X441" s="188"/>
      <c r="AG441" s="188"/>
      <c r="AH441" s="188"/>
      <c r="AI441" s="188"/>
      <c r="AJ441" s="188"/>
      <c r="AK441" s="188"/>
    </row>
    <row r="442" spans="20:37">
      <c r="T442" s="188"/>
      <c r="U442" s="188"/>
      <c r="V442" s="188"/>
      <c r="W442" s="188"/>
      <c r="X442" s="188"/>
      <c r="AG442" s="188"/>
      <c r="AH442" s="188"/>
      <c r="AI442" s="188"/>
      <c r="AJ442" s="188"/>
      <c r="AK442" s="188"/>
    </row>
    <row r="443" spans="20:37">
      <c r="T443" s="188"/>
      <c r="U443" s="188"/>
      <c r="V443" s="188"/>
      <c r="W443" s="188"/>
      <c r="X443" s="188"/>
      <c r="AG443" s="188"/>
      <c r="AH443" s="188"/>
      <c r="AI443" s="188"/>
      <c r="AJ443" s="188"/>
      <c r="AK443" s="188"/>
    </row>
    <row r="444" spans="20:37">
      <c r="T444" s="188"/>
      <c r="U444" s="188"/>
      <c r="V444" s="188"/>
      <c r="W444" s="188"/>
      <c r="X444" s="188"/>
      <c r="AG444" s="188"/>
      <c r="AH444" s="188"/>
      <c r="AI444" s="188"/>
      <c r="AJ444" s="188"/>
      <c r="AK444" s="188"/>
    </row>
    <row r="445" spans="20:37">
      <c r="T445" s="188"/>
      <c r="U445" s="188"/>
      <c r="V445" s="188"/>
      <c r="W445" s="188"/>
      <c r="X445" s="188"/>
      <c r="AG445" s="188"/>
      <c r="AH445" s="188"/>
      <c r="AI445" s="188"/>
      <c r="AJ445" s="188"/>
      <c r="AK445" s="188"/>
    </row>
    <row r="446" spans="20:37">
      <c r="T446" s="188"/>
      <c r="U446" s="188"/>
      <c r="V446" s="188"/>
      <c r="W446" s="188"/>
      <c r="X446" s="188"/>
      <c r="AG446" s="188"/>
      <c r="AH446" s="188"/>
      <c r="AI446" s="188"/>
      <c r="AJ446" s="188"/>
      <c r="AK446" s="188"/>
    </row>
    <row r="447" spans="20:37">
      <c r="T447" s="188"/>
      <c r="U447" s="188"/>
      <c r="V447" s="188"/>
      <c r="W447" s="188"/>
      <c r="X447" s="188"/>
      <c r="AG447" s="188"/>
      <c r="AH447" s="188"/>
      <c r="AI447" s="188"/>
      <c r="AJ447" s="188"/>
      <c r="AK447" s="188"/>
    </row>
    <row r="448" spans="20:37">
      <c r="T448" s="188"/>
      <c r="U448" s="188"/>
      <c r="V448" s="188"/>
      <c r="W448" s="188"/>
      <c r="X448" s="188"/>
      <c r="AG448" s="188"/>
      <c r="AH448" s="188"/>
      <c r="AI448" s="188"/>
      <c r="AJ448" s="188"/>
      <c r="AK448" s="188"/>
    </row>
    <row r="449" spans="20:37">
      <c r="T449" s="188"/>
      <c r="U449" s="188"/>
      <c r="V449" s="188"/>
      <c r="W449" s="188"/>
      <c r="X449" s="188"/>
      <c r="AG449" s="188"/>
      <c r="AH449" s="188"/>
      <c r="AI449" s="188"/>
      <c r="AJ449" s="188"/>
      <c r="AK449" s="188"/>
    </row>
    <row r="450" spans="20:37">
      <c r="T450" s="188"/>
      <c r="U450" s="188"/>
      <c r="V450" s="188"/>
      <c r="W450" s="188"/>
      <c r="X450" s="188"/>
      <c r="AG450" s="188"/>
      <c r="AH450" s="188"/>
      <c r="AI450" s="188"/>
      <c r="AJ450" s="188"/>
      <c r="AK450" s="188"/>
    </row>
    <row r="451" spans="20:37">
      <c r="T451" s="188"/>
      <c r="U451" s="188"/>
      <c r="V451" s="188"/>
      <c r="W451" s="188"/>
      <c r="X451" s="188"/>
      <c r="AG451" s="188"/>
      <c r="AH451" s="188"/>
      <c r="AI451" s="188"/>
      <c r="AJ451" s="188"/>
      <c r="AK451" s="188"/>
    </row>
    <row r="452" spans="20:37">
      <c r="T452" s="188"/>
      <c r="U452" s="188"/>
      <c r="V452" s="188"/>
      <c r="W452" s="188"/>
      <c r="X452" s="188"/>
      <c r="AG452" s="188"/>
      <c r="AH452" s="188"/>
      <c r="AI452" s="188"/>
      <c r="AJ452" s="188"/>
      <c r="AK452" s="188"/>
    </row>
    <row r="453" spans="20:37">
      <c r="T453" s="188"/>
      <c r="U453" s="188"/>
      <c r="V453" s="188"/>
      <c r="W453" s="188"/>
      <c r="X453" s="188"/>
      <c r="AG453" s="188"/>
      <c r="AH453" s="188"/>
      <c r="AI453" s="188"/>
      <c r="AJ453" s="188"/>
      <c r="AK453" s="188"/>
    </row>
    <row r="454" spans="20:37">
      <c r="T454" s="188"/>
      <c r="U454" s="188"/>
      <c r="V454" s="188"/>
      <c r="W454" s="188"/>
      <c r="X454" s="188"/>
      <c r="AG454" s="188"/>
      <c r="AH454" s="188"/>
      <c r="AI454" s="188"/>
      <c r="AJ454" s="188"/>
      <c r="AK454" s="188"/>
    </row>
    <row r="455" spans="20:37">
      <c r="T455" s="188"/>
      <c r="U455" s="188"/>
      <c r="V455" s="188"/>
      <c r="W455" s="188"/>
      <c r="X455" s="188"/>
      <c r="AG455" s="188"/>
      <c r="AH455" s="188"/>
      <c r="AI455" s="188"/>
      <c r="AJ455" s="188"/>
      <c r="AK455" s="188"/>
    </row>
    <row r="456" spans="20:37">
      <c r="T456" s="188"/>
      <c r="U456" s="188"/>
      <c r="V456" s="188"/>
      <c r="W456" s="188"/>
      <c r="X456" s="188"/>
      <c r="AG456" s="188"/>
      <c r="AH456" s="188"/>
      <c r="AI456" s="188"/>
      <c r="AJ456" s="188"/>
      <c r="AK456" s="188"/>
    </row>
    <row r="457" spans="20:37">
      <c r="T457" s="188"/>
      <c r="U457" s="188"/>
      <c r="V457" s="188"/>
      <c r="W457" s="188"/>
      <c r="X457" s="188"/>
      <c r="AG457" s="188"/>
      <c r="AH457" s="188"/>
      <c r="AI457" s="188"/>
      <c r="AJ457" s="188"/>
      <c r="AK457" s="188"/>
    </row>
    <row r="458" spans="20:37">
      <c r="T458" s="188"/>
      <c r="U458" s="188"/>
      <c r="V458" s="188"/>
      <c r="W458" s="188"/>
      <c r="X458" s="188"/>
      <c r="AG458" s="188"/>
      <c r="AH458" s="188"/>
      <c r="AI458" s="188"/>
      <c r="AJ458" s="188"/>
      <c r="AK458" s="188"/>
    </row>
    <row r="459" spans="20:37">
      <c r="T459" s="188"/>
      <c r="U459" s="188"/>
      <c r="V459" s="188"/>
      <c r="W459" s="188"/>
      <c r="X459" s="188"/>
      <c r="AG459" s="188"/>
      <c r="AH459" s="188"/>
      <c r="AI459" s="188"/>
      <c r="AJ459" s="188"/>
      <c r="AK459" s="188"/>
    </row>
    <row r="460" spans="20:37">
      <c r="T460" s="188"/>
      <c r="U460" s="188"/>
      <c r="V460" s="188"/>
      <c r="W460" s="188"/>
      <c r="X460" s="188"/>
      <c r="AG460" s="188"/>
      <c r="AH460" s="188"/>
      <c r="AI460" s="188"/>
      <c r="AJ460" s="188"/>
      <c r="AK460" s="188"/>
    </row>
    <row r="461" spans="20:37">
      <c r="T461" s="188"/>
      <c r="U461" s="188"/>
      <c r="V461" s="188"/>
      <c r="W461" s="188"/>
      <c r="X461" s="188"/>
      <c r="AG461" s="188"/>
      <c r="AH461" s="188"/>
      <c r="AI461" s="188"/>
      <c r="AJ461" s="188"/>
      <c r="AK461" s="188"/>
    </row>
    <row r="462" spans="20:37">
      <c r="T462" s="188"/>
      <c r="U462" s="188"/>
      <c r="V462" s="188"/>
      <c r="W462" s="188"/>
      <c r="X462" s="188"/>
      <c r="AG462" s="188"/>
      <c r="AH462" s="188"/>
      <c r="AI462" s="188"/>
      <c r="AJ462" s="188"/>
      <c r="AK462" s="188"/>
    </row>
    <row r="463" spans="20:37">
      <c r="T463" s="188"/>
      <c r="U463" s="188"/>
      <c r="V463" s="188"/>
      <c r="W463" s="188"/>
      <c r="X463" s="188"/>
      <c r="AG463" s="188"/>
      <c r="AH463" s="188"/>
      <c r="AI463" s="188"/>
      <c r="AJ463" s="188"/>
      <c r="AK463" s="188"/>
    </row>
    <row r="464" spans="20:37">
      <c r="T464" s="188"/>
      <c r="U464" s="188"/>
      <c r="V464" s="188"/>
      <c r="W464" s="188"/>
      <c r="X464" s="188"/>
      <c r="AG464" s="188"/>
      <c r="AH464" s="188"/>
      <c r="AI464" s="188"/>
      <c r="AJ464" s="188"/>
      <c r="AK464" s="188"/>
    </row>
    <row r="465" spans="20:37">
      <c r="T465" s="188"/>
      <c r="U465" s="188"/>
      <c r="V465" s="188"/>
      <c r="W465" s="188"/>
      <c r="X465" s="188"/>
      <c r="AG465" s="188"/>
      <c r="AH465" s="188"/>
      <c r="AI465" s="188"/>
      <c r="AJ465" s="188"/>
      <c r="AK465" s="188"/>
    </row>
    <row r="466" spans="20:37">
      <c r="T466" s="188"/>
      <c r="U466" s="188"/>
      <c r="V466" s="188"/>
      <c r="W466" s="188"/>
      <c r="X466" s="188"/>
      <c r="AG466" s="188"/>
      <c r="AH466" s="188"/>
      <c r="AI466" s="188"/>
      <c r="AJ466" s="188"/>
      <c r="AK466" s="188"/>
    </row>
    <row r="467" spans="20:37">
      <c r="T467" s="188"/>
      <c r="U467" s="188"/>
      <c r="V467" s="188"/>
      <c r="W467" s="188"/>
      <c r="X467" s="188"/>
      <c r="AG467" s="188"/>
      <c r="AH467" s="188"/>
      <c r="AI467" s="188"/>
      <c r="AJ467" s="188"/>
      <c r="AK467" s="188"/>
    </row>
    <row r="468" spans="20:37">
      <c r="T468" s="188"/>
      <c r="U468" s="188"/>
      <c r="V468" s="188"/>
      <c r="W468" s="188"/>
      <c r="X468" s="188"/>
      <c r="AG468" s="188"/>
      <c r="AH468" s="188"/>
      <c r="AI468" s="188"/>
      <c r="AJ468" s="188"/>
      <c r="AK468" s="188"/>
    </row>
    <row r="469" spans="20:37">
      <c r="T469" s="188"/>
      <c r="U469" s="188"/>
      <c r="V469" s="188"/>
      <c r="W469" s="188"/>
      <c r="X469" s="188"/>
      <c r="AG469" s="188"/>
      <c r="AH469" s="188"/>
      <c r="AI469" s="188"/>
      <c r="AJ469" s="188"/>
      <c r="AK469" s="188"/>
    </row>
    <row r="470" spans="20:37">
      <c r="T470" s="188"/>
      <c r="U470" s="188"/>
      <c r="V470" s="188"/>
      <c r="W470" s="188"/>
      <c r="X470" s="188"/>
      <c r="AG470" s="188"/>
      <c r="AH470" s="188"/>
      <c r="AI470" s="188"/>
      <c r="AJ470" s="188"/>
      <c r="AK470" s="188"/>
    </row>
    <row r="471" spans="20:37">
      <c r="T471" s="188"/>
      <c r="U471" s="188"/>
      <c r="V471" s="188"/>
      <c r="W471" s="188"/>
      <c r="X471" s="188"/>
      <c r="AG471" s="188"/>
      <c r="AH471" s="188"/>
      <c r="AI471" s="188"/>
      <c r="AJ471" s="188"/>
      <c r="AK471" s="188"/>
    </row>
    <row r="472" spans="20:37">
      <c r="T472" s="188"/>
      <c r="U472" s="188"/>
      <c r="V472" s="188"/>
      <c r="W472" s="188"/>
      <c r="X472" s="188"/>
      <c r="AG472" s="188"/>
      <c r="AH472" s="188"/>
      <c r="AI472" s="188"/>
      <c r="AJ472" s="188"/>
      <c r="AK472" s="188"/>
    </row>
    <row r="473" spans="20:37">
      <c r="T473" s="188"/>
      <c r="U473" s="188"/>
      <c r="V473" s="188"/>
      <c r="W473" s="188"/>
      <c r="X473" s="188"/>
      <c r="AG473" s="188"/>
      <c r="AH473" s="188"/>
      <c r="AI473" s="188"/>
      <c r="AJ473" s="188"/>
      <c r="AK473" s="188"/>
    </row>
    <row r="474" spans="20:37">
      <c r="T474" s="188"/>
      <c r="U474" s="188"/>
      <c r="V474" s="188"/>
      <c r="W474" s="188"/>
      <c r="X474" s="188"/>
      <c r="AG474" s="188"/>
      <c r="AH474" s="188"/>
      <c r="AI474" s="188"/>
      <c r="AJ474" s="188"/>
      <c r="AK474" s="188"/>
    </row>
    <row r="475" spans="20:37">
      <c r="T475" s="188"/>
      <c r="U475" s="188"/>
      <c r="V475" s="188"/>
      <c r="W475" s="188"/>
      <c r="X475" s="188"/>
      <c r="AG475" s="188"/>
      <c r="AH475" s="188"/>
      <c r="AI475" s="188"/>
      <c r="AJ475" s="188"/>
      <c r="AK475" s="188"/>
    </row>
    <row r="476" spans="20:37">
      <c r="T476" s="188"/>
      <c r="U476" s="188"/>
      <c r="V476" s="188"/>
      <c r="W476" s="188"/>
      <c r="X476" s="188"/>
      <c r="AG476" s="188"/>
      <c r="AH476" s="188"/>
      <c r="AI476" s="188"/>
      <c r="AJ476" s="188"/>
      <c r="AK476" s="188"/>
    </row>
    <row r="477" spans="20:37">
      <c r="T477" s="188"/>
      <c r="U477" s="188"/>
      <c r="V477" s="188"/>
      <c r="W477" s="188"/>
      <c r="X477" s="188"/>
      <c r="AG477" s="188"/>
      <c r="AH477" s="188"/>
      <c r="AI477" s="188"/>
      <c r="AJ477" s="188"/>
      <c r="AK477" s="188"/>
    </row>
    <row r="478" spans="20:37">
      <c r="T478" s="188"/>
      <c r="U478" s="188"/>
      <c r="V478" s="188"/>
      <c r="W478" s="188"/>
      <c r="X478" s="188"/>
      <c r="AG478" s="188"/>
      <c r="AH478" s="188"/>
      <c r="AI478" s="188"/>
      <c r="AJ478" s="188"/>
      <c r="AK478" s="188"/>
    </row>
    <row r="479" spans="20:37">
      <c r="T479" s="188"/>
      <c r="U479" s="188"/>
      <c r="V479" s="188"/>
      <c r="W479" s="188"/>
      <c r="X479" s="188"/>
      <c r="AG479" s="188"/>
      <c r="AH479" s="188"/>
      <c r="AI479" s="188"/>
      <c r="AJ479" s="188"/>
      <c r="AK479" s="188"/>
    </row>
    <row r="480" spans="20:37">
      <c r="T480" s="188"/>
      <c r="U480" s="188"/>
      <c r="V480" s="188"/>
      <c r="W480" s="188"/>
      <c r="X480" s="188"/>
      <c r="AG480" s="188"/>
      <c r="AH480" s="188"/>
      <c r="AI480" s="188"/>
      <c r="AJ480" s="188"/>
      <c r="AK480" s="188"/>
    </row>
    <row r="481" spans="20:37">
      <c r="T481" s="188"/>
      <c r="U481" s="188"/>
      <c r="V481" s="188"/>
      <c r="W481" s="188"/>
      <c r="X481" s="188"/>
      <c r="AG481" s="188"/>
      <c r="AH481" s="188"/>
      <c r="AI481" s="188"/>
      <c r="AJ481" s="188"/>
      <c r="AK481" s="188"/>
    </row>
    <row r="482" spans="20:37">
      <c r="T482" s="188"/>
      <c r="U482" s="188"/>
      <c r="V482" s="188"/>
      <c r="W482" s="188"/>
      <c r="X482" s="188"/>
      <c r="AG482" s="188"/>
      <c r="AH482" s="188"/>
      <c r="AI482" s="188"/>
      <c r="AJ482" s="188"/>
      <c r="AK482" s="188"/>
    </row>
    <row r="483" spans="20:37">
      <c r="T483" s="188"/>
      <c r="U483" s="188"/>
      <c r="V483" s="188"/>
      <c r="W483" s="188"/>
      <c r="X483" s="188"/>
      <c r="AG483" s="188"/>
      <c r="AH483" s="188"/>
      <c r="AI483" s="188"/>
      <c r="AJ483" s="188"/>
      <c r="AK483" s="188"/>
    </row>
    <row r="484" spans="20:37">
      <c r="T484" s="188"/>
      <c r="U484" s="188"/>
      <c r="V484" s="188"/>
      <c r="W484" s="188"/>
      <c r="X484" s="188"/>
      <c r="AG484" s="188"/>
      <c r="AH484" s="188"/>
      <c r="AI484" s="188"/>
      <c r="AJ484" s="188"/>
      <c r="AK484" s="188"/>
    </row>
    <row r="485" spans="20:37">
      <c r="T485" s="188"/>
      <c r="U485" s="188"/>
      <c r="V485" s="188"/>
      <c r="W485" s="188"/>
      <c r="X485" s="188"/>
      <c r="AG485" s="188"/>
      <c r="AH485" s="188"/>
      <c r="AI485" s="188"/>
      <c r="AJ485" s="188"/>
      <c r="AK485" s="188"/>
    </row>
    <row r="486" spans="20:37">
      <c r="T486" s="188"/>
      <c r="U486" s="188"/>
      <c r="V486" s="188"/>
      <c r="W486" s="188"/>
      <c r="X486" s="188"/>
      <c r="AG486" s="188"/>
      <c r="AH486" s="188"/>
      <c r="AI486" s="188"/>
      <c r="AJ486" s="188"/>
      <c r="AK486" s="188"/>
    </row>
    <row r="487" spans="20:37">
      <c r="T487" s="188"/>
      <c r="U487" s="188"/>
      <c r="V487" s="188"/>
      <c r="W487" s="188"/>
      <c r="X487" s="188"/>
      <c r="AG487" s="188"/>
      <c r="AH487" s="188"/>
      <c r="AI487" s="188"/>
      <c r="AJ487" s="188"/>
      <c r="AK487" s="188"/>
    </row>
    <row r="488" spans="20:37">
      <c r="T488" s="188"/>
      <c r="U488" s="188"/>
      <c r="V488" s="188"/>
      <c r="W488" s="188"/>
      <c r="X488" s="188"/>
      <c r="AG488" s="188"/>
      <c r="AH488" s="188"/>
      <c r="AI488" s="188"/>
      <c r="AJ488" s="188"/>
      <c r="AK488" s="188"/>
    </row>
    <row r="489" spans="20:37">
      <c r="T489" s="188"/>
      <c r="U489" s="188"/>
      <c r="V489" s="188"/>
      <c r="W489" s="188"/>
      <c r="X489" s="188"/>
      <c r="AG489" s="188"/>
      <c r="AH489" s="188"/>
      <c r="AI489" s="188"/>
      <c r="AJ489" s="188"/>
      <c r="AK489" s="188"/>
    </row>
    <row r="490" spans="20:37">
      <c r="T490" s="188"/>
      <c r="U490" s="188"/>
      <c r="V490" s="188"/>
      <c r="W490" s="188"/>
      <c r="X490" s="188"/>
      <c r="AG490" s="188"/>
      <c r="AH490" s="188"/>
      <c r="AI490" s="188"/>
      <c r="AJ490" s="188"/>
      <c r="AK490" s="188"/>
    </row>
    <row r="491" spans="20:37">
      <c r="T491" s="188"/>
      <c r="U491" s="188"/>
      <c r="V491" s="188"/>
      <c r="W491" s="188"/>
      <c r="X491" s="188"/>
      <c r="AG491" s="188"/>
      <c r="AH491" s="188"/>
      <c r="AI491" s="188"/>
      <c r="AJ491" s="188"/>
      <c r="AK491" s="188"/>
    </row>
    <row r="492" spans="20:37">
      <c r="T492" s="188"/>
      <c r="U492" s="188"/>
      <c r="V492" s="188"/>
      <c r="W492" s="188"/>
      <c r="X492" s="188"/>
      <c r="AG492" s="188"/>
      <c r="AH492" s="188"/>
      <c r="AI492" s="188"/>
      <c r="AJ492" s="188"/>
      <c r="AK492" s="188"/>
    </row>
    <row r="493" spans="20:37">
      <c r="T493" s="188"/>
      <c r="U493" s="188"/>
      <c r="V493" s="188"/>
      <c r="W493" s="188"/>
      <c r="X493" s="188"/>
      <c r="AG493" s="188"/>
      <c r="AH493" s="188"/>
      <c r="AI493" s="188"/>
      <c r="AJ493" s="188"/>
      <c r="AK493" s="188"/>
    </row>
    <row r="494" spans="20:37">
      <c r="T494" s="188"/>
      <c r="U494" s="188"/>
      <c r="V494" s="188"/>
      <c r="W494" s="188"/>
      <c r="X494" s="188"/>
      <c r="AG494" s="188"/>
      <c r="AH494" s="188"/>
      <c r="AI494" s="188"/>
      <c r="AJ494" s="188"/>
      <c r="AK494" s="188"/>
    </row>
    <row r="495" spans="20:37">
      <c r="T495" s="188"/>
      <c r="U495" s="188"/>
      <c r="V495" s="188"/>
      <c r="W495" s="188"/>
      <c r="X495" s="188"/>
      <c r="AG495" s="188"/>
      <c r="AH495" s="188"/>
      <c r="AI495" s="188"/>
      <c r="AJ495" s="188"/>
      <c r="AK495" s="188"/>
    </row>
    <row r="496" spans="20:37">
      <c r="T496" s="188"/>
      <c r="U496" s="188"/>
      <c r="V496" s="188"/>
      <c r="W496" s="188"/>
      <c r="X496" s="188"/>
      <c r="AG496" s="188"/>
      <c r="AH496" s="188"/>
      <c r="AI496" s="188"/>
      <c r="AJ496" s="188"/>
      <c r="AK496" s="188"/>
    </row>
    <row r="497" spans="20:37">
      <c r="T497" s="188"/>
      <c r="U497" s="188"/>
      <c r="V497" s="188"/>
      <c r="W497" s="188"/>
      <c r="X497" s="188"/>
      <c r="AG497" s="188"/>
      <c r="AH497" s="188"/>
      <c r="AI497" s="188"/>
      <c r="AJ497" s="188"/>
      <c r="AK497" s="188"/>
    </row>
    <row r="498" spans="20:37">
      <c r="T498" s="188"/>
      <c r="U498" s="188"/>
      <c r="V498" s="188"/>
      <c r="W498" s="188"/>
      <c r="X498" s="188"/>
      <c r="AG498" s="188"/>
      <c r="AH498" s="188"/>
      <c r="AI498" s="188"/>
      <c r="AJ498" s="188"/>
      <c r="AK498" s="188"/>
    </row>
    <row r="499" spans="20:37">
      <c r="T499" s="188"/>
      <c r="U499" s="188"/>
      <c r="V499" s="188"/>
      <c r="W499" s="188"/>
      <c r="X499" s="188"/>
      <c r="AG499" s="188"/>
      <c r="AH499" s="188"/>
      <c r="AI499" s="188"/>
      <c r="AJ499" s="188"/>
      <c r="AK499" s="188"/>
    </row>
    <row r="500" spans="20:37">
      <c r="T500" s="188"/>
      <c r="U500" s="188"/>
      <c r="V500" s="188"/>
      <c r="W500" s="188"/>
      <c r="X500" s="188"/>
      <c r="AG500" s="188"/>
      <c r="AH500" s="188"/>
      <c r="AI500" s="188"/>
      <c r="AJ500" s="188"/>
      <c r="AK500" s="188"/>
    </row>
    <row r="501" spans="20:37">
      <c r="T501" s="188"/>
      <c r="U501" s="188"/>
      <c r="V501" s="188"/>
      <c r="W501" s="188"/>
      <c r="X501" s="188"/>
      <c r="AG501" s="188"/>
      <c r="AH501" s="188"/>
      <c r="AI501" s="188"/>
      <c r="AJ501" s="188"/>
      <c r="AK501" s="188"/>
    </row>
    <row r="502" spans="20:37">
      <c r="T502" s="188"/>
      <c r="U502" s="188"/>
      <c r="V502" s="188"/>
      <c r="W502" s="188"/>
      <c r="X502" s="188"/>
      <c r="AG502" s="188"/>
      <c r="AH502" s="188"/>
      <c r="AI502" s="188"/>
      <c r="AJ502" s="188"/>
      <c r="AK502" s="188"/>
    </row>
    <row r="503" spans="20:37">
      <c r="T503" s="188"/>
      <c r="U503" s="188"/>
      <c r="V503" s="188"/>
      <c r="W503" s="188"/>
      <c r="X503" s="188"/>
      <c r="AG503" s="188"/>
      <c r="AH503" s="188"/>
      <c r="AI503" s="188"/>
      <c r="AJ503" s="188"/>
      <c r="AK503" s="188"/>
    </row>
    <row r="504" spans="20:37">
      <c r="T504" s="188"/>
      <c r="U504" s="188"/>
      <c r="V504" s="188"/>
      <c r="W504" s="188"/>
      <c r="X504" s="188"/>
      <c r="AG504" s="188"/>
      <c r="AH504" s="188"/>
      <c r="AI504" s="188"/>
      <c r="AJ504" s="188"/>
      <c r="AK504" s="188"/>
    </row>
    <row r="505" spans="20:37">
      <c r="T505" s="188"/>
      <c r="U505" s="188"/>
      <c r="V505" s="188"/>
      <c r="W505" s="188"/>
      <c r="X505" s="188"/>
      <c r="AG505" s="188"/>
      <c r="AH505" s="188"/>
      <c r="AI505" s="188"/>
      <c r="AJ505" s="188"/>
      <c r="AK505" s="188"/>
    </row>
    <row r="506" spans="20:37">
      <c r="T506" s="188"/>
      <c r="U506" s="188"/>
      <c r="V506" s="188"/>
      <c r="W506" s="188"/>
      <c r="X506" s="188"/>
      <c r="AG506" s="188"/>
      <c r="AH506" s="188"/>
      <c r="AI506" s="188"/>
      <c r="AJ506" s="188"/>
      <c r="AK506" s="188"/>
    </row>
    <row r="507" spans="20:37">
      <c r="T507" s="188"/>
      <c r="U507" s="188"/>
      <c r="V507" s="188"/>
      <c r="W507" s="188"/>
      <c r="X507" s="188"/>
      <c r="AG507" s="188"/>
      <c r="AH507" s="188"/>
      <c r="AI507" s="188"/>
      <c r="AJ507" s="188"/>
      <c r="AK507" s="188"/>
    </row>
    <row r="508" spans="20:37">
      <c r="T508" s="188"/>
      <c r="U508" s="188"/>
      <c r="V508" s="188"/>
      <c r="W508" s="188"/>
      <c r="X508" s="188"/>
      <c r="AG508" s="188"/>
      <c r="AH508" s="188"/>
      <c r="AI508" s="188"/>
      <c r="AJ508" s="188"/>
      <c r="AK508" s="188"/>
    </row>
    <row r="509" spans="20:37">
      <c r="T509" s="188"/>
      <c r="U509" s="188"/>
      <c r="V509" s="188"/>
      <c r="W509" s="188"/>
      <c r="X509" s="188"/>
      <c r="AG509" s="188"/>
      <c r="AH509" s="188"/>
      <c r="AI509" s="188"/>
      <c r="AJ509" s="188"/>
      <c r="AK509" s="188"/>
    </row>
    <row r="510" spans="20:37">
      <c r="T510" s="188"/>
      <c r="U510" s="188"/>
      <c r="V510" s="188"/>
      <c r="W510" s="188"/>
      <c r="X510" s="188"/>
      <c r="AG510" s="188"/>
      <c r="AH510" s="188"/>
      <c r="AI510" s="188"/>
      <c r="AJ510" s="188"/>
      <c r="AK510" s="188"/>
    </row>
    <row r="511" spans="20:37">
      <c r="T511" s="188"/>
      <c r="U511" s="188"/>
      <c r="V511" s="188"/>
      <c r="W511" s="188"/>
      <c r="X511" s="188"/>
      <c r="AG511" s="188"/>
      <c r="AH511" s="188"/>
      <c r="AI511" s="188"/>
      <c r="AJ511" s="188"/>
      <c r="AK511" s="188"/>
    </row>
    <row r="512" spans="20:37">
      <c r="T512" s="188"/>
      <c r="U512" s="188"/>
      <c r="V512" s="188"/>
      <c r="W512" s="188"/>
      <c r="X512" s="188"/>
      <c r="AG512" s="188"/>
      <c r="AH512" s="188"/>
      <c r="AI512" s="188"/>
      <c r="AJ512" s="188"/>
      <c r="AK512" s="188"/>
    </row>
    <row r="513" spans="20:37">
      <c r="T513" s="188"/>
      <c r="U513" s="188"/>
      <c r="V513" s="188"/>
      <c r="W513" s="188"/>
      <c r="X513" s="188"/>
      <c r="AG513" s="188"/>
      <c r="AH513" s="188"/>
      <c r="AI513" s="188"/>
      <c r="AJ513" s="188"/>
      <c r="AK513" s="188"/>
    </row>
    <row r="514" spans="20:37">
      <c r="T514" s="188"/>
      <c r="U514" s="188"/>
      <c r="V514" s="188"/>
      <c r="W514" s="188"/>
      <c r="X514" s="188"/>
      <c r="AG514" s="188"/>
      <c r="AH514" s="188"/>
      <c r="AI514" s="188"/>
      <c r="AJ514" s="188"/>
      <c r="AK514" s="188"/>
    </row>
    <row r="515" spans="20:37">
      <c r="T515" s="188"/>
      <c r="U515" s="188"/>
      <c r="V515" s="188"/>
      <c r="W515" s="188"/>
      <c r="X515" s="188"/>
      <c r="AG515" s="188"/>
      <c r="AH515" s="188"/>
      <c r="AI515" s="188"/>
      <c r="AJ515" s="188"/>
      <c r="AK515" s="188"/>
    </row>
    <row r="516" spans="20:37">
      <c r="T516" s="188"/>
      <c r="U516" s="188"/>
      <c r="V516" s="188"/>
      <c r="W516" s="188"/>
      <c r="X516" s="188"/>
      <c r="AG516" s="188"/>
      <c r="AH516" s="188"/>
      <c r="AI516" s="188"/>
      <c r="AJ516" s="188"/>
      <c r="AK516" s="188"/>
    </row>
    <row r="517" spans="20:37">
      <c r="T517" s="188"/>
      <c r="U517" s="188"/>
      <c r="V517" s="188"/>
      <c r="W517" s="188"/>
      <c r="X517" s="188"/>
      <c r="AG517" s="188"/>
      <c r="AH517" s="188"/>
      <c r="AI517" s="188"/>
      <c r="AJ517" s="188"/>
      <c r="AK517" s="188"/>
    </row>
    <row r="518" spans="20:37">
      <c r="T518" s="188"/>
      <c r="U518" s="188"/>
      <c r="V518" s="188"/>
      <c r="W518" s="188"/>
      <c r="X518" s="188"/>
      <c r="AG518" s="188"/>
      <c r="AH518" s="188"/>
      <c r="AI518" s="188"/>
      <c r="AJ518" s="188"/>
      <c r="AK518" s="188"/>
    </row>
    <row r="519" spans="20:37">
      <c r="T519" s="188"/>
      <c r="U519" s="188"/>
      <c r="V519" s="188"/>
      <c r="W519" s="188"/>
      <c r="X519" s="188"/>
      <c r="AG519" s="188"/>
      <c r="AH519" s="188"/>
      <c r="AI519" s="188"/>
      <c r="AJ519" s="188"/>
      <c r="AK519" s="188"/>
    </row>
    <row r="520" spans="20:37">
      <c r="T520" s="188"/>
      <c r="U520" s="188"/>
      <c r="V520" s="188"/>
      <c r="W520" s="188"/>
      <c r="X520" s="188"/>
      <c r="AG520" s="188"/>
      <c r="AH520" s="188"/>
      <c r="AI520" s="188"/>
      <c r="AJ520" s="188"/>
      <c r="AK520" s="188"/>
    </row>
    <row r="521" spans="20:37">
      <c r="T521" s="188"/>
      <c r="U521" s="188"/>
      <c r="V521" s="188"/>
      <c r="W521" s="188"/>
      <c r="X521" s="188"/>
      <c r="AG521" s="188"/>
      <c r="AH521" s="188"/>
      <c r="AI521" s="188"/>
      <c r="AJ521" s="188"/>
      <c r="AK521" s="188"/>
    </row>
    <row r="522" spans="20:37">
      <c r="T522" s="188"/>
      <c r="U522" s="188"/>
      <c r="V522" s="188"/>
      <c r="W522" s="188"/>
      <c r="X522" s="188"/>
      <c r="AG522" s="188"/>
      <c r="AH522" s="188"/>
      <c r="AI522" s="188"/>
      <c r="AJ522" s="188"/>
      <c r="AK522" s="188"/>
    </row>
    <row r="523" spans="20:37">
      <c r="T523" s="188"/>
      <c r="U523" s="188"/>
      <c r="V523" s="188"/>
      <c r="W523" s="188"/>
      <c r="X523" s="188"/>
      <c r="AG523" s="188"/>
      <c r="AH523" s="188"/>
      <c r="AI523" s="188"/>
      <c r="AJ523" s="188"/>
      <c r="AK523" s="188"/>
    </row>
    <row r="524" spans="20:37">
      <c r="T524" s="188"/>
      <c r="U524" s="188"/>
      <c r="V524" s="188"/>
      <c r="W524" s="188"/>
      <c r="X524" s="188"/>
      <c r="AG524" s="188"/>
      <c r="AH524" s="188"/>
      <c r="AI524" s="188"/>
      <c r="AJ524" s="188"/>
      <c r="AK524" s="188"/>
    </row>
    <row r="525" spans="20:37">
      <c r="T525" s="188"/>
      <c r="U525" s="188"/>
      <c r="V525" s="188"/>
      <c r="W525" s="188"/>
      <c r="X525" s="188"/>
      <c r="AG525" s="188"/>
      <c r="AH525" s="188"/>
      <c r="AI525" s="188"/>
      <c r="AJ525" s="188"/>
      <c r="AK525" s="188"/>
    </row>
    <row r="526" spans="20:37">
      <c r="T526" s="188"/>
      <c r="U526" s="188"/>
      <c r="V526" s="188"/>
      <c r="W526" s="188"/>
      <c r="X526" s="188"/>
      <c r="AG526" s="188"/>
      <c r="AH526" s="188"/>
      <c r="AI526" s="188"/>
      <c r="AJ526" s="188"/>
      <c r="AK526" s="188"/>
    </row>
    <row r="527" spans="20:37">
      <c r="T527" s="188"/>
      <c r="U527" s="188"/>
      <c r="V527" s="188"/>
      <c r="W527" s="188"/>
      <c r="X527" s="188"/>
      <c r="AG527" s="188"/>
      <c r="AH527" s="188"/>
      <c r="AI527" s="188"/>
      <c r="AJ527" s="188"/>
      <c r="AK527" s="188"/>
    </row>
    <row r="528" spans="20:37">
      <c r="T528" s="188"/>
      <c r="U528" s="188"/>
      <c r="V528" s="188"/>
      <c r="W528" s="188"/>
      <c r="X528" s="188"/>
      <c r="AG528" s="188"/>
      <c r="AH528" s="188"/>
      <c r="AI528" s="188"/>
      <c r="AJ528" s="188"/>
      <c r="AK528" s="188"/>
    </row>
    <row r="529" spans="20:37">
      <c r="T529" s="188"/>
      <c r="U529" s="188"/>
      <c r="V529" s="188"/>
      <c r="W529" s="188"/>
      <c r="X529" s="188"/>
      <c r="AG529" s="188"/>
      <c r="AH529" s="188"/>
      <c r="AI529" s="188"/>
      <c r="AJ529" s="188"/>
      <c r="AK529" s="188"/>
    </row>
    <row r="530" spans="20:37">
      <c r="T530" s="188"/>
      <c r="U530" s="188"/>
      <c r="V530" s="188"/>
      <c r="W530" s="188"/>
      <c r="X530" s="188"/>
      <c r="AG530" s="188"/>
      <c r="AH530" s="188"/>
      <c r="AI530" s="188"/>
      <c r="AJ530" s="188"/>
      <c r="AK530" s="188"/>
    </row>
    <row r="531" spans="20:37">
      <c r="T531" s="188"/>
      <c r="U531" s="188"/>
      <c r="V531" s="188"/>
      <c r="W531" s="188"/>
      <c r="X531" s="188"/>
      <c r="AG531" s="188"/>
      <c r="AH531" s="188"/>
      <c r="AI531" s="188"/>
      <c r="AJ531" s="188"/>
      <c r="AK531" s="188"/>
    </row>
    <row r="532" spans="20:37">
      <c r="T532" s="188"/>
      <c r="U532" s="188"/>
      <c r="V532" s="188"/>
      <c r="W532" s="188"/>
      <c r="X532" s="188"/>
      <c r="AG532" s="188"/>
      <c r="AH532" s="188"/>
      <c r="AI532" s="188"/>
      <c r="AJ532" s="188"/>
      <c r="AK532" s="188"/>
    </row>
    <row r="533" spans="20:37">
      <c r="T533" s="188"/>
      <c r="U533" s="188"/>
      <c r="V533" s="188"/>
      <c r="W533" s="188"/>
      <c r="X533" s="188"/>
      <c r="AG533" s="188"/>
      <c r="AH533" s="188"/>
      <c r="AI533" s="188"/>
      <c r="AJ533" s="188"/>
      <c r="AK533" s="188"/>
    </row>
    <row r="534" spans="20:37">
      <c r="T534" s="188"/>
      <c r="U534" s="188"/>
      <c r="V534" s="188"/>
      <c r="W534" s="188"/>
      <c r="X534" s="188"/>
      <c r="AG534" s="188"/>
      <c r="AH534" s="188"/>
      <c r="AI534" s="188"/>
      <c r="AJ534" s="188"/>
      <c r="AK534" s="188"/>
    </row>
    <row r="535" spans="20:37">
      <c r="T535" s="188"/>
      <c r="U535" s="188"/>
      <c r="V535" s="188"/>
      <c r="W535" s="188"/>
      <c r="X535" s="188"/>
      <c r="AG535" s="188"/>
      <c r="AH535" s="188"/>
      <c r="AI535" s="188"/>
      <c r="AJ535" s="188"/>
      <c r="AK535" s="188"/>
    </row>
    <row r="536" spans="20:37">
      <c r="T536" s="188"/>
      <c r="U536" s="188"/>
      <c r="V536" s="188"/>
      <c r="W536" s="188"/>
      <c r="X536" s="188"/>
      <c r="AG536" s="188"/>
      <c r="AH536" s="188"/>
      <c r="AI536" s="188"/>
      <c r="AJ536" s="188"/>
      <c r="AK536" s="188"/>
    </row>
    <row r="537" spans="20:37">
      <c r="T537" s="188"/>
      <c r="U537" s="188"/>
      <c r="V537" s="188"/>
      <c r="W537" s="188"/>
      <c r="X537" s="188"/>
      <c r="AG537" s="188"/>
      <c r="AH537" s="188"/>
      <c r="AI537" s="188"/>
      <c r="AJ537" s="188"/>
      <c r="AK537" s="188"/>
    </row>
    <row r="538" spans="20:37">
      <c r="T538" s="188"/>
      <c r="U538" s="188"/>
      <c r="V538" s="188"/>
      <c r="W538" s="188"/>
      <c r="X538" s="188"/>
      <c r="AG538" s="188"/>
      <c r="AH538" s="188"/>
      <c r="AI538" s="188"/>
      <c r="AJ538" s="188"/>
      <c r="AK538" s="188"/>
    </row>
    <row r="539" spans="20:37">
      <c r="T539" s="188"/>
      <c r="U539" s="188"/>
      <c r="V539" s="188"/>
      <c r="W539" s="188"/>
      <c r="X539" s="188"/>
      <c r="AG539" s="188"/>
      <c r="AH539" s="188"/>
      <c r="AI539" s="188"/>
      <c r="AJ539" s="188"/>
      <c r="AK539" s="188"/>
    </row>
    <row r="540" spans="20:37">
      <c r="T540" s="188"/>
      <c r="U540" s="188"/>
      <c r="V540" s="188"/>
      <c r="W540" s="188"/>
      <c r="X540" s="188"/>
      <c r="AG540" s="188"/>
      <c r="AH540" s="188"/>
      <c r="AI540" s="188"/>
      <c r="AJ540" s="188"/>
      <c r="AK540" s="188"/>
    </row>
    <row r="541" spans="20:37">
      <c r="T541" s="188"/>
      <c r="U541" s="188"/>
      <c r="V541" s="188"/>
      <c r="W541" s="188"/>
      <c r="X541" s="188"/>
      <c r="AG541" s="188"/>
      <c r="AH541" s="188"/>
      <c r="AI541" s="188"/>
      <c r="AJ541" s="188"/>
      <c r="AK541" s="188"/>
    </row>
    <row r="542" spans="20:37">
      <c r="T542" s="188"/>
      <c r="U542" s="188"/>
      <c r="V542" s="188"/>
      <c r="W542" s="188"/>
      <c r="X542" s="188"/>
      <c r="AG542" s="188"/>
      <c r="AH542" s="188"/>
      <c r="AI542" s="188"/>
      <c r="AJ542" s="188"/>
      <c r="AK542" s="188"/>
    </row>
    <row r="543" spans="20:37">
      <c r="T543" s="188"/>
      <c r="U543" s="188"/>
      <c r="V543" s="188"/>
      <c r="W543" s="188"/>
      <c r="X543" s="188"/>
      <c r="AG543" s="188"/>
      <c r="AH543" s="188"/>
      <c r="AI543" s="188"/>
      <c r="AJ543" s="188"/>
      <c r="AK543" s="188"/>
    </row>
    <row r="544" spans="20:37">
      <c r="T544" s="188"/>
      <c r="U544" s="188"/>
      <c r="V544" s="188"/>
      <c r="W544" s="188"/>
      <c r="X544" s="188"/>
      <c r="AG544" s="188"/>
      <c r="AH544" s="188"/>
      <c r="AI544" s="188"/>
      <c r="AJ544" s="188"/>
      <c r="AK544" s="188"/>
    </row>
    <row r="545" spans="20:37">
      <c r="T545" s="188"/>
      <c r="U545" s="188"/>
      <c r="V545" s="188"/>
      <c r="W545" s="188"/>
      <c r="X545" s="188"/>
      <c r="AG545" s="188"/>
      <c r="AH545" s="188"/>
      <c r="AI545" s="188"/>
      <c r="AJ545" s="188"/>
      <c r="AK545" s="188"/>
    </row>
    <row r="546" spans="20:37">
      <c r="T546" s="188"/>
      <c r="U546" s="188"/>
      <c r="V546" s="188"/>
      <c r="W546" s="188"/>
      <c r="X546" s="188"/>
      <c r="AG546" s="188"/>
      <c r="AH546" s="188"/>
      <c r="AI546" s="188"/>
      <c r="AJ546" s="188"/>
      <c r="AK546" s="188"/>
    </row>
    <row r="547" spans="20:37">
      <c r="T547" s="188"/>
      <c r="U547" s="188"/>
      <c r="V547" s="188"/>
      <c r="W547" s="188"/>
      <c r="X547" s="188"/>
      <c r="AG547" s="188"/>
      <c r="AH547" s="188"/>
      <c r="AI547" s="188"/>
      <c r="AJ547" s="188"/>
      <c r="AK547" s="188"/>
    </row>
    <row r="548" spans="20:37">
      <c r="T548" s="188"/>
      <c r="U548" s="188"/>
      <c r="V548" s="188"/>
      <c r="W548" s="188"/>
      <c r="X548" s="188"/>
      <c r="AG548" s="188"/>
      <c r="AH548" s="188"/>
      <c r="AI548" s="188"/>
      <c r="AJ548" s="188"/>
      <c r="AK548" s="188"/>
    </row>
    <row r="549" spans="20:37">
      <c r="T549" s="188"/>
      <c r="U549" s="188"/>
      <c r="V549" s="188"/>
      <c r="W549" s="188"/>
      <c r="X549" s="188"/>
      <c r="AG549" s="188"/>
      <c r="AH549" s="188"/>
      <c r="AI549" s="188"/>
      <c r="AJ549" s="188"/>
      <c r="AK549" s="188"/>
    </row>
    <row r="550" spans="20:37">
      <c r="T550" s="188"/>
      <c r="U550" s="188"/>
      <c r="V550" s="188"/>
      <c r="W550" s="188"/>
      <c r="X550" s="188"/>
      <c r="AG550" s="188"/>
      <c r="AH550" s="188"/>
      <c r="AI550" s="188"/>
      <c r="AJ550" s="188"/>
      <c r="AK550" s="188"/>
    </row>
    <row r="551" spans="20:37">
      <c r="T551" s="188"/>
      <c r="U551" s="188"/>
      <c r="V551" s="188"/>
      <c r="W551" s="188"/>
      <c r="X551" s="188"/>
      <c r="AG551" s="188"/>
      <c r="AH551" s="188"/>
      <c r="AI551" s="188"/>
      <c r="AJ551" s="188"/>
      <c r="AK551" s="188"/>
    </row>
    <row r="552" spans="20:37">
      <c r="T552" s="188"/>
      <c r="U552" s="188"/>
      <c r="V552" s="188"/>
      <c r="W552" s="188"/>
      <c r="X552" s="188"/>
      <c r="AG552" s="188"/>
      <c r="AH552" s="188"/>
      <c r="AI552" s="188"/>
      <c r="AJ552" s="188"/>
      <c r="AK552" s="188"/>
    </row>
    <row r="553" spans="20:37">
      <c r="T553" s="188"/>
      <c r="U553" s="188"/>
      <c r="V553" s="188"/>
      <c r="W553" s="188"/>
      <c r="X553" s="188"/>
      <c r="AG553" s="188"/>
      <c r="AH553" s="188"/>
      <c r="AI553" s="188"/>
      <c r="AJ553" s="188"/>
      <c r="AK553" s="188"/>
    </row>
    <row r="554" spans="20:37">
      <c r="T554" s="188"/>
      <c r="U554" s="188"/>
      <c r="V554" s="188"/>
      <c r="W554" s="188"/>
      <c r="X554" s="188"/>
      <c r="AG554" s="188"/>
      <c r="AH554" s="188"/>
      <c r="AI554" s="188"/>
      <c r="AJ554" s="188"/>
      <c r="AK554" s="188"/>
    </row>
    <row r="555" spans="20:37">
      <c r="T555" s="188"/>
      <c r="U555" s="188"/>
      <c r="V555" s="188"/>
      <c r="W555" s="188"/>
      <c r="X555" s="188"/>
      <c r="AG555" s="188"/>
      <c r="AH555" s="188"/>
      <c r="AI555" s="188"/>
      <c r="AJ555" s="188"/>
      <c r="AK555" s="188"/>
    </row>
    <row r="556" spans="20:37">
      <c r="T556" s="188"/>
      <c r="U556" s="188"/>
      <c r="V556" s="188"/>
      <c r="W556" s="188"/>
      <c r="X556" s="188"/>
      <c r="AG556" s="188"/>
      <c r="AH556" s="188"/>
      <c r="AI556" s="188"/>
      <c r="AJ556" s="188"/>
      <c r="AK556" s="188"/>
    </row>
    <row r="557" spans="20:37">
      <c r="T557" s="188"/>
      <c r="U557" s="188"/>
      <c r="V557" s="188"/>
      <c r="W557" s="188"/>
      <c r="X557" s="188"/>
      <c r="AG557" s="188"/>
      <c r="AH557" s="188"/>
      <c r="AI557" s="188"/>
      <c r="AJ557" s="188"/>
      <c r="AK557" s="188"/>
    </row>
    <row r="558" spans="20:37">
      <c r="T558" s="188"/>
      <c r="U558" s="188"/>
      <c r="V558" s="188"/>
      <c r="W558" s="188"/>
      <c r="X558" s="188"/>
      <c r="AG558" s="188"/>
      <c r="AH558" s="188"/>
      <c r="AI558" s="188"/>
      <c r="AJ558" s="188"/>
      <c r="AK558" s="188"/>
    </row>
    <row r="559" spans="20:37">
      <c r="T559" s="188"/>
      <c r="U559" s="188"/>
      <c r="V559" s="188"/>
      <c r="W559" s="188"/>
      <c r="X559" s="188"/>
      <c r="AG559" s="188"/>
      <c r="AH559" s="188"/>
      <c r="AI559" s="188"/>
      <c r="AJ559" s="188"/>
      <c r="AK559" s="188"/>
    </row>
    <row r="560" spans="20:37">
      <c r="T560" s="188"/>
      <c r="U560" s="188"/>
      <c r="V560" s="188"/>
      <c r="W560" s="188"/>
      <c r="X560" s="188"/>
      <c r="AG560" s="188"/>
      <c r="AH560" s="188"/>
      <c r="AI560" s="188"/>
      <c r="AJ560" s="188"/>
      <c r="AK560" s="188"/>
    </row>
    <row r="561" spans="20:37">
      <c r="T561" s="188"/>
      <c r="U561" s="188"/>
      <c r="V561" s="188"/>
      <c r="W561" s="188"/>
      <c r="X561" s="188"/>
      <c r="AG561" s="188"/>
      <c r="AH561" s="188"/>
      <c r="AI561" s="188"/>
      <c r="AJ561" s="188"/>
      <c r="AK561" s="188"/>
    </row>
    <row r="562" spans="20:37">
      <c r="T562" s="188"/>
      <c r="U562" s="188"/>
      <c r="V562" s="188"/>
      <c r="W562" s="188"/>
      <c r="X562" s="188"/>
      <c r="AG562" s="188"/>
      <c r="AH562" s="188"/>
      <c r="AI562" s="188"/>
      <c r="AJ562" s="188"/>
      <c r="AK562" s="188"/>
    </row>
    <row r="563" spans="20:37">
      <c r="T563" s="188"/>
      <c r="U563" s="188"/>
      <c r="V563" s="188"/>
      <c r="W563" s="188"/>
      <c r="X563" s="188"/>
      <c r="AG563" s="188"/>
      <c r="AH563" s="188"/>
      <c r="AI563" s="188"/>
      <c r="AJ563" s="188"/>
      <c r="AK563" s="188"/>
    </row>
    <row r="564" spans="20:37">
      <c r="T564" s="188"/>
      <c r="U564" s="188"/>
      <c r="V564" s="188"/>
      <c r="W564" s="188"/>
      <c r="X564" s="188"/>
      <c r="AG564" s="188"/>
      <c r="AH564" s="188"/>
      <c r="AI564" s="188"/>
      <c r="AJ564" s="188"/>
      <c r="AK564" s="188"/>
    </row>
    <row r="565" spans="20:37">
      <c r="T565" s="188"/>
      <c r="U565" s="188"/>
      <c r="V565" s="188"/>
      <c r="W565" s="188"/>
      <c r="X565" s="188"/>
      <c r="AG565" s="188"/>
      <c r="AH565" s="188"/>
      <c r="AI565" s="188"/>
      <c r="AJ565" s="188"/>
      <c r="AK565" s="188"/>
    </row>
    <row r="566" spans="20:37">
      <c r="T566" s="188"/>
      <c r="U566" s="188"/>
      <c r="V566" s="188"/>
      <c r="W566" s="188"/>
      <c r="X566" s="188"/>
      <c r="AG566" s="188"/>
      <c r="AH566" s="188"/>
      <c r="AI566" s="188"/>
      <c r="AJ566" s="188"/>
      <c r="AK566" s="188"/>
    </row>
    <row r="567" spans="20:37">
      <c r="T567" s="188"/>
      <c r="U567" s="188"/>
      <c r="V567" s="188"/>
      <c r="W567" s="188"/>
      <c r="X567" s="188"/>
      <c r="AG567" s="188"/>
      <c r="AH567" s="188"/>
      <c r="AI567" s="188"/>
      <c r="AJ567" s="188"/>
      <c r="AK567" s="188"/>
    </row>
    <row r="568" spans="20:37">
      <c r="T568" s="188"/>
      <c r="U568" s="188"/>
      <c r="V568" s="188"/>
      <c r="W568" s="188"/>
      <c r="X568" s="188"/>
      <c r="AG568" s="188"/>
      <c r="AH568" s="188"/>
      <c r="AI568" s="188"/>
      <c r="AJ568" s="188"/>
      <c r="AK568" s="188"/>
    </row>
    <row r="569" spans="20:37">
      <c r="T569" s="188"/>
      <c r="U569" s="188"/>
      <c r="V569" s="188"/>
      <c r="W569" s="188"/>
      <c r="X569" s="188"/>
      <c r="AG569" s="188"/>
      <c r="AH569" s="188"/>
      <c r="AI569" s="188"/>
      <c r="AJ569" s="188"/>
      <c r="AK569" s="188"/>
    </row>
    <row r="570" spans="20:37">
      <c r="T570" s="188"/>
      <c r="U570" s="188"/>
      <c r="V570" s="188"/>
      <c r="W570" s="188"/>
      <c r="X570" s="188"/>
      <c r="AG570" s="188"/>
      <c r="AH570" s="188"/>
      <c r="AI570" s="188"/>
      <c r="AJ570" s="188"/>
      <c r="AK570" s="188"/>
    </row>
    <row r="571" spans="20:37">
      <c r="T571" s="188"/>
      <c r="U571" s="188"/>
      <c r="V571" s="188"/>
      <c r="W571" s="188"/>
      <c r="X571" s="188"/>
      <c r="AG571" s="188"/>
      <c r="AH571" s="188"/>
      <c r="AI571" s="188"/>
      <c r="AJ571" s="188"/>
      <c r="AK571" s="188"/>
    </row>
    <row r="572" spans="20:37">
      <c r="T572" s="188"/>
      <c r="U572" s="188"/>
      <c r="V572" s="188"/>
      <c r="W572" s="188"/>
      <c r="X572" s="188"/>
      <c r="AG572" s="188"/>
      <c r="AH572" s="188"/>
      <c r="AI572" s="188"/>
      <c r="AJ572" s="188"/>
      <c r="AK572" s="188"/>
    </row>
    <row r="573" spans="20:37">
      <c r="T573" s="188"/>
      <c r="U573" s="188"/>
      <c r="V573" s="188"/>
      <c r="W573" s="188"/>
      <c r="X573" s="188"/>
      <c r="AG573" s="188"/>
      <c r="AH573" s="188"/>
      <c r="AI573" s="188"/>
      <c r="AJ573" s="188"/>
      <c r="AK573" s="188"/>
    </row>
    <row r="574" spans="20:37">
      <c r="T574" s="188"/>
      <c r="U574" s="188"/>
      <c r="V574" s="188"/>
      <c r="W574" s="188"/>
      <c r="X574" s="188"/>
      <c r="AG574" s="188"/>
      <c r="AH574" s="188"/>
      <c r="AI574" s="188"/>
      <c r="AJ574" s="188"/>
      <c r="AK574" s="188"/>
    </row>
    <row r="575" spans="20:37">
      <c r="T575" s="188"/>
      <c r="U575" s="188"/>
      <c r="V575" s="188"/>
      <c r="W575" s="188"/>
      <c r="X575" s="188"/>
      <c r="AG575" s="188"/>
      <c r="AH575" s="188"/>
      <c r="AI575" s="188"/>
      <c r="AJ575" s="188"/>
      <c r="AK575" s="188"/>
    </row>
    <row r="576" spans="20:37">
      <c r="T576" s="188"/>
      <c r="U576" s="188"/>
      <c r="V576" s="188"/>
      <c r="W576" s="188"/>
      <c r="X576" s="188"/>
      <c r="AG576" s="188"/>
      <c r="AH576" s="188"/>
      <c r="AI576" s="188"/>
      <c r="AJ576" s="188"/>
      <c r="AK576" s="188"/>
    </row>
    <row r="577" spans="20:37">
      <c r="T577" s="188"/>
      <c r="U577" s="188"/>
      <c r="V577" s="188"/>
      <c r="W577" s="188"/>
      <c r="X577" s="188"/>
      <c r="AG577" s="188"/>
      <c r="AH577" s="188"/>
      <c r="AI577" s="188"/>
      <c r="AJ577" s="188"/>
      <c r="AK577" s="188"/>
    </row>
    <row r="578" spans="20:37">
      <c r="T578" s="188"/>
      <c r="U578" s="188"/>
      <c r="V578" s="188"/>
      <c r="W578" s="188"/>
      <c r="X578" s="188"/>
      <c r="AG578" s="188"/>
      <c r="AH578" s="188"/>
      <c r="AI578" s="188"/>
      <c r="AJ578" s="188"/>
      <c r="AK578" s="188"/>
    </row>
    <row r="579" spans="20:37">
      <c r="T579" s="188"/>
      <c r="U579" s="188"/>
      <c r="V579" s="188"/>
      <c r="W579" s="188"/>
      <c r="X579" s="188"/>
      <c r="AG579" s="188"/>
      <c r="AH579" s="188"/>
      <c r="AI579" s="188"/>
      <c r="AJ579" s="188"/>
      <c r="AK579" s="188"/>
    </row>
    <row r="580" spans="20:37">
      <c r="T580" s="188"/>
      <c r="U580" s="188"/>
      <c r="V580" s="188"/>
      <c r="W580" s="188"/>
      <c r="X580" s="188"/>
      <c r="AG580" s="188"/>
      <c r="AH580" s="188"/>
      <c r="AI580" s="188"/>
      <c r="AJ580" s="188"/>
      <c r="AK580" s="188"/>
    </row>
    <row r="581" spans="20:37">
      <c r="T581" s="188"/>
      <c r="U581" s="188"/>
      <c r="V581" s="188"/>
      <c r="W581" s="188"/>
      <c r="X581" s="188"/>
      <c r="AG581" s="188"/>
      <c r="AH581" s="188"/>
      <c r="AI581" s="188"/>
      <c r="AJ581" s="188"/>
      <c r="AK581" s="188"/>
    </row>
    <row r="582" spans="20:37">
      <c r="T582" s="188"/>
      <c r="U582" s="188"/>
      <c r="V582" s="188"/>
      <c r="W582" s="188"/>
      <c r="X582" s="188"/>
      <c r="AG582" s="188"/>
      <c r="AH582" s="188"/>
      <c r="AI582" s="188"/>
      <c r="AJ582" s="188"/>
      <c r="AK582" s="188"/>
    </row>
    <row r="583" spans="20:37">
      <c r="T583" s="188"/>
      <c r="U583" s="188"/>
      <c r="V583" s="188"/>
      <c r="W583" s="188"/>
      <c r="X583" s="188"/>
      <c r="AG583" s="188"/>
      <c r="AH583" s="188"/>
      <c r="AI583" s="188"/>
      <c r="AJ583" s="188"/>
      <c r="AK583" s="188"/>
    </row>
    <row r="584" spans="20:37">
      <c r="T584" s="188"/>
      <c r="U584" s="188"/>
      <c r="V584" s="188"/>
      <c r="W584" s="188"/>
      <c r="X584" s="188"/>
      <c r="AG584" s="188"/>
      <c r="AH584" s="188"/>
      <c r="AI584" s="188"/>
      <c r="AJ584" s="188"/>
      <c r="AK584" s="188"/>
    </row>
    <row r="585" spans="20:37">
      <c r="T585" s="188"/>
      <c r="U585" s="188"/>
      <c r="V585" s="188"/>
      <c r="W585" s="188"/>
      <c r="X585" s="188"/>
      <c r="AG585" s="188"/>
      <c r="AH585" s="188"/>
      <c r="AI585" s="188"/>
      <c r="AJ585" s="188"/>
      <c r="AK585" s="188"/>
    </row>
    <row r="586" spans="20:37">
      <c r="T586" s="188"/>
      <c r="U586" s="188"/>
      <c r="V586" s="188"/>
      <c r="W586" s="188"/>
      <c r="X586" s="188"/>
      <c r="AG586" s="188"/>
      <c r="AH586" s="188"/>
      <c r="AI586" s="188"/>
      <c r="AJ586" s="188"/>
      <c r="AK586" s="188"/>
    </row>
    <row r="587" spans="20:37">
      <c r="T587" s="188"/>
      <c r="U587" s="188"/>
      <c r="V587" s="188"/>
      <c r="W587" s="188"/>
      <c r="X587" s="188"/>
      <c r="AG587" s="188"/>
      <c r="AH587" s="188"/>
      <c r="AI587" s="188"/>
      <c r="AJ587" s="188"/>
      <c r="AK587" s="188"/>
    </row>
    <row r="588" spans="20:37">
      <c r="T588" s="188"/>
      <c r="U588" s="188"/>
      <c r="V588" s="188"/>
      <c r="W588" s="188"/>
      <c r="X588" s="188"/>
      <c r="AG588" s="188"/>
      <c r="AH588" s="188"/>
      <c r="AI588" s="188"/>
      <c r="AJ588" s="188"/>
      <c r="AK588" s="188"/>
    </row>
    <row r="589" spans="20:37">
      <c r="T589" s="188"/>
      <c r="U589" s="188"/>
      <c r="V589" s="188"/>
      <c r="W589" s="188"/>
      <c r="X589" s="188"/>
      <c r="AG589" s="188"/>
      <c r="AH589" s="188"/>
      <c r="AI589" s="188"/>
      <c r="AJ589" s="188"/>
      <c r="AK589" s="188"/>
    </row>
    <row r="590" spans="20:37">
      <c r="T590" s="188"/>
      <c r="U590" s="188"/>
      <c r="V590" s="188"/>
      <c r="W590" s="188"/>
      <c r="X590" s="188"/>
      <c r="AG590" s="188"/>
      <c r="AH590" s="188"/>
      <c r="AI590" s="188"/>
      <c r="AJ590" s="188"/>
      <c r="AK590" s="188"/>
    </row>
    <row r="591" spans="20:37">
      <c r="T591" s="188"/>
      <c r="U591" s="188"/>
      <c r="V591" s="188"/>
      <c r="W591" s="188"/>
      <c r="X591" s="188"/>
      <c r="AG591" s="188"/>
      <c r="AH591" s="188"/>
      <c r="AI591" s="188"/>
      <c r="AJ591" s="188"/>
      <c r="AK591" s="188"/>
    </row>
    <row r="592" spans="20:37">
      <c r="T592" s="188"/>
      <c r="U592" s="188"/>
      <c r="V592" s="188"/>
      <c r="W592" s="188"/>
      <c r="X592" s="188"/>
      <c r="AG592" s="188"/>
      <c r="AH592" s="188"/>
      <c r="AI592" s="188"/>
      <c r="AJ592" s="188"/>
      <c r="AK592" s="188"/>
    </row>
    <row r="593" spans="20:37">
      <c r="T593" s="188"/>
      <c r="U593" s="188"/>
      <c r="V593" s="188"/>
      <c r="W593" s="188"/>
      <c r="X593" s="188"/>
      <c r="AG593" s="188"/>
      <c r="AH593" s="188"/>
      <c r="AI593" s="188"/>
      <c r="AJ593" s="188"/>
      <c r="AK593" s="188"/>
    </row>
    <row r="594" spans="20:37">
      <c r="T594" s="188"/>
      <c r="U594" s="188"/>
      <c r="V594" s="188"/>
      <c r="W594" s="188"/>
      <c r="X594" s="188"/>
      <c r="AG594" s="188"/>
      <c r="AH594" s="188"/>
      <c r="AI594" s="188"/>
      <c r="AJ594" s="188"/>
      <c r="AK594" s="188"/>
    </row>
    <row r="595" spans="20:37">
      <c r="T595" s="188"/>
      <c r="U595" s="188"/>
      <c r="V595" s="188"/>
      <c r="W595" s="188"/>
      <c r="X595" s="188"/>
      <c r="AG595" s="188"/>
      <c r="AH595" s="188"/>
      <c r="AI595" s="188"/>
      <c r="AJ595" s="188"/>
      <c r="AK595" s="188"/>
    </row>
    <row r="596" spans="20:37">
      <c r="T596" s="188"/>
      <c r="U596" s="188"/>
      <c r="V596" s="188"/>
      <c r="W596" s="188"/>
      <c r="X596" s="188"/>
      <c r="AG596" s="188"/>
      <c r="AH596" s="188"/>
      <c r="AI596" s="188"/>
      <c r="AJ596" s="188"/>
      <c r="AK596" s="188"/>
    </row>
    <row r="597" spans="20:37">
      <c r="T597" s="188"/>
      <c r="U597" s="188"/>
      <c r="V597" s="188"/>
      <c r="W597" s="188"/>
      <c r="X597" s="188"/>
      <c r="AG597" s="188"/>
      <c r="AH597" s="188"/>
      <c r="AI597" s="188"/>
      <c r="AJ597" s="188"/>
      <c r="AK597" s="188"/>
    </row>
    <row r="598" spans="20:37">
      <c r="T598" s="188"/>
      <c r="U598" s="188"/>
      <c r="V598" s="188"/>
      <c r="W598" s="188"/>
      <c r="X598" s="188"/>
      <c r="AG598" s="188"/>
      <c r="AH598" s="188"/>
      <c r="AI598" s="188"/>
      <c r="AJ598" s="188"/>
      <c r="AK598" s="188"/>
    </row>
    <row r="599" spans="20:37">
      <c r="T599" s="188"/>
      <c r="U599" s="188"/>
      <c r="V599" s="188"/>
      <c r="W599" s="188"/>
      <c r="X599" s="188"/>
      <c r="AG599" s="188"/>
      <c r="AH599" s="188"/>
      <c r="AI599" s="188"/>
      <c r="AJ599" s="188"/>
      <c r="AK599" s="188"/>
    </row>
    <row r="600" spans="20:37">
      <c r="T600" s="188"/>
      <c r="U600" s="188"/>
      <c r="V600" s="188"/>
      <c r="W600" s="188"/>
      <c r="X600" s="188"/>
      <c r="AG600" s="188"/>
      <c r="AH600" s="188"/>
      <c r="AI600" s="188"/>
      <c r="AJ600" s="188"/>
      <c r="AK600" s="188"/>
    </row>
    <row r="601" spans="20:37">
      <c r="T601" s="188"/>
      <c r="U601" s="188"/>
      <c r="V601" s="188"/>
      <c r="W601" s="188"/>
      <c r="X601" s="188"/>
      <c r="AG601" s="188"/>
      <c r="AH601" s="188"/>
      <c r="AI601" s="188"/>
      <c r="AJ601" s="188"/>
      <c r="AK601" s="188"/>
    </row>
    <row r="602" spans="20:37">
      <c r="T602" s="188"/>
      <c r="U602" s="188"/>
      <c r="V602" s="188"/>
      <c r="W602" s="188"/>
      <c r="X602" s="188"/>
      <c r="AG602" s="188"/>
      <c r="AH602" s="188"/>
      <c r="AI602" s="188"/>
      <c r="AJ602" s="188"/>
      <c r="AK602" s="188"/>
    </row>
    <row r="603" spans="20:37">
      <c r="T603" s="188"/>
      <c r="U603" s="188"/>
      <c r="V603" s="188"/>
      <c r="W603" s="188"/>
      <c r="X603" s="188"/>
      <c r="AG603" s="188"/>
      <c r="AH603" s="188"/>
      <c r="AI603" s="188"/>
      <c r="AJ603" s="188"/>
      <c r="AK603" s="188"/>
    </row>
    <row r="604" spans="20:37">
      <c r="T604" s="188"/>
      <c r="U604" s="188"/>
      <c r="V604" s="188"/>
      <c r="W604" s="188"/>
      <c r="X604" s="188"/>
      <c r="AG604" s="188"/>
      <c r="AH604" s="188"/>
      <c r="AI604" s="188"/>
      <c r="AJ604" s="188"/>
      <c r="AK604" s="188"/>
    </row>
    <row r="605" spans="20:37">
      <c r="T605" s="188"/>
      <c r="U605" s="188"/>
      <c r="V605" s="188"/>
      <c r="W605" s="188"/>
      <c r="X605" s="188"/>
      <c r="AG605" s="188"/>
      <c r="AH605" s="188"/>
      <c r="AI605" s="188"/>
      <c r="AJ605" s="188"/>
      <c r="AK605" s="188"/>
    </row>
    <row r="606" spans="20:37">
      <c r="T606" s="188"/>
      <c r="U606" s="188"/>
      <c r="V606" s="188"/>
      <c r="W606" s="188"/>
      <c r="X606" s="188"/>
      <c r="AG606" s="188"/>
      <c r="AH606" s="188"/>
      <c r="AI606" s="188"/>
      <c r="AJ606" s="188"/>
      <c r="AK606" s="188"/>
    </row>
    <row r="607" spans="20:37">
      <c r="T607" s="188"/>
      <c r="U607" s="188"/>
      <c r="V607" s="188"/>
      <c r="W607" s="188"/>
      <c r="X607" s="188"/>
      <c r="AG607" s="188"/>
      <c r="AH607" s="188"/>
      <c r="AI607" s="188"/>
      <c r="AJ607" s="188"/>
      <c r="AK607" s="188"/>
    </row>
    <row r="608" spans="20:37">
      <c r="T608" s="188"/>
      <c r="U608" s="188"/>
      <c r="V608" s="188"/>
      <c r="W608" s="188"/>
      <c r="X608" s="188"/>
      <c r="AG608" s="188"/>
      <c r="AH608" s="188"/>
      <c r="AI608" s="188"/>
      <c r="AJ608" s="188"/>
      <c r="AK608" s="188"/>
    </row>
    <row r="609" spans="20:37">
      <c r="T609" s="188"/>
      <c r="U609" s="188"/>
      <c r="V609" s="188"/>
      <c r="W609" s="188"/>
      <c r="X609" s="188"/>
      <c r="AG609" s="188"/>
      <c r="AH609" s="188"/>
      <c r="AI609" s="188"/>
      <c r="AJ609" s="188"/>
      <c r="AK609" s="188"/>
    </row>
    <row r="610" spans="20:37">
      <c r="T610" s="188"/>
      <c r="U610" s="188"/>
      <c r="V610" s="188"/>
      <c r="W610" s="188"/>
      <c r="X610" s="188"/>
      <c r="AG610" s="188"/>
      <c r="AH610" s="188"/>
      <c r="AI610" s="188"/>
      <c r="AJ610" s="188"/>
      <c r="AK610" s="188"/>
    </row>
    <row r="611" spans="20:37">
      <c r="T611" s="188"/>
      <c r="U611" s="188"/>
      <c r="V611" s="188"/>
      <c r="W611" s="188"/>
      <c r="X611" s="188"/>
      <c r="AG611" s="188"/>
      <c r="AH611" s="188"/>
      <c r="AI611" s="188"/>
      <c r="AJ611" s="188"/>
      <c r="AK611" s="188"/>
    </row>
    <row r="612" spans="20:37">
      <c r="T612" s="188"/>
      <c r="U612" s="188"/>
      <c r="V612" s="188"/>
      <c r="W612" s="188"/>
      <c r="X612" s="188"/>
      <c r="AG612" s="188"/>
      <c r="AH612" s="188"/>
      <c r="AI612" s="188"/>
      <c r="AJ612" s="188"/>
      <c r="AK612" s="188"/>
    </row>
    <row r="613" spans="20:37">
      <c r="T613" s="188"/>
      <c r="U613" s="188"/>
      <c r="V613" s="188"/>
      <c r="W613" s="188"/>
      <c r="X613" s="188"/>
      <c r="AG613" s="188"/>
      <c r="AH613" s="188"/>
      <c r="AI613" s="188"/>
      <c r="AJ613" s="188"/>
      <c r="AK613" s="188"/>
    </row>
    <row r="614" spans="20:37">
      <c r="T614" s="188"/>
      <c r="U614" s="188"/>
      <c r="V614" s="188"/>
      <c r="W614" s="188"/>
      <c r="X614" s="188"/>
      <c r="AG614" s="188"/>
      <c r="AH614" s="188"/>
      <c r="AI614" s="188"/>
      <c r="AJ614" s="188"/>
      <c r="AK614" s="188"/>
    </row>
    <row r="615" spans="20:37">
      <c r="T615" s="188"/>
      <c r="U615" s="188"/>
      <c r="V615" s="188"/>
      <c r="W615" s="188"/>
      <c r="X615" s="188"/>
      <c r="AG615" s="188"/>
      <c r="AH615" s="188"/>
      <c r="AI615" s="188"/>
      <c r="AJ615" s="188"/>
      <c r="AK615" s="188"/>
    </row>
    <row r="616" spans="20:37">
      <c r="T616" s="188"/>
      <c r="U616" s="188"/>
      <c r="V616" s="188"/>
      <c r="W616" s="188"/>
      <c r="X616" s="188"/>
      <c r="AG616" s="188"/>
      <c r="AH616" s="188"/>
      <c r="AI616" s="188"/>
      <c r="AJ616" s="188"/>
      <c r="AK616" s="188"/>
    </row>
    <row r="617" spans="20:37">
      <c r="T617" s="188"/>
      <c r="U617" s="188"/>
      <c r="V617" s="188"/>
      <c r="W617" s="188"/>
      <c r="X617" s="188"/>
      <c r="AG617" s="188"/>
      <c r="AH617" s="188"/>
      <c r="AI617" s="188"/>
      <c r="AJ617" s="188"/>
      <c r="AK617" s="188"/>
    </row>
    <row r="618" spans="20:37">
      <c r="T618" s="188"/>
      <c r="U618" s="188"/>
      <c r="V618" s="188"/>
      <c r="W618" s="188"/>
      <c r="X618" s="188"/>
      <c r="AG618" s="188"/>
      <c r="AH618" s="188"/>
      <c r="AI618" s="188"/>
      <c r="AJ618" s="188"/>
      <c r="AK618" s="188"/>
    </row>
    <row r="619" spans="20:37">
      <c r="T619" s="188"/>
      <c r="U619" s="188"/>
      <c r="V619" s="188"/>
      <c r="W619" s="188"/>
      <c r="X619" s="188"/>
      <c r="AG619" s="188"/>
      <c r="AH619" s="188"/>
      <c r="AI619" s="188"/>
      <c r="AJ619" s="188"/>
      <c r="AK619" s="188"/>
    </row>
    <row r="620" spans="20:37">
      <c r="T620" s="188"/>
      <c r="U620" s="188"/>
      <c r="V620" s="188"/>
      <c r="W620" s="188"/>
      <c r="X620" s="188"/>
      <c r="AG620" s="188"/>
      <c r="AH620" s="188"/>
      <c r="AI620" s="188"/>
      <c r="AJ620" s="188"/>
      <c r="AK620" s="188"/>
    </row>
    <row r="621" spans="20:37">
      <c r="T621" s="188"/>
      <c r="U621" s="188"/>
      <c r="V621" s="188"/>
      <c r="W621" s="188"/>
      <c r="X621" s="188"/>
      <c r="AG621" s="188"/>
      <c r="AH621" s="188"/>
      <c r="AI621" s="188"/>
      <c r="AJ621" s="188"/>
      <c r="AK621" s="188"/>
    </row>
    <row r="622" spans="20:37">
      <c r="T622" s="188"/>
      <c r="U622" s="188"/>
      <c r="V622" s="188"/>
      <c r="W622" s="188"/>
      <c r="X622" s="188"/>
      <c r="AG622" s="188"/>
      <c r="AH622" s="188"/>
      <c r="AI622" s="188"/>
      <c r="AJ622" s="188"/>
      <c r="AK622" s="188"/>
    </row>
    <row r="623" spans="20:37">
      <c r="T623" s="188"/>
      <c r="U623" s="188"/>
      <c r="V623" s="188"/>
      <c r="W623" s="188"/>
      <c r="X623" s="188"/>
      <c r="AG623" s="188"/>
      <c r="AH623" s="188"/>
      <c r="AI623" s="188"/>
      <c r="AJ623" s="188"/>
      <c r="AK623" s="188"/>
    </row>
    <row r="624" spans="20:37">
      <c r="T624" s="188"/>
      <c r="U624" s="188"/>
      <c r="V624" s="188"/>
      <c r="W624" s="188"/>
      <c r="X624" s="188"/>
      <c r="AG624" s="188"/>
      <c r="AH624" s="188"/>
      <c r="AI624" s="188"/>
      <c r="AJ624" s="188"/>
      <c r="AK624" s="188"/>
    </row>
    <row r="625" spans="20:37">
      <c r="T625" s="188"/>
      <c r="U625" s="188"/>
      <c r="V625" s="188"/>
      <c r="W625" s="188"/>
      <c r="X625" s="188"/>
      <c r="AG625" s="188"/>
      <c r="AH625" s="188"/>
      <c r="AI625" s="188"/>
      <c r="AJ625" s="188"/>
      <c r="AK625" s="188"/>
    </row>
    <row r="626" spans="20:37">
      <c r="T626" s="188"/>
      <c r="U626" s="188"/>
      <c r="V626" s="188"/>
      <c r="W626" s="188"/>
      <c r="X626" s="188"/>
      <c r="AG626" s="188"/>
      <c r="AH626" s="188"/>
      <c r="AI626" s="188"/>
      <c r="AJ626" s="188"/>
      <c r="AK626" s="188"/>
    </row>
    <row r="627" spans="20:37">
      <c r="T627" s="188"/>
      <c r="U627" s="188"/>
      <c r="V627" s="188"/>
      <c r="W627" s="188"/>
      <c r="X627" s="188"/>
      <c r="AG627" s="188"/>
      <c r="AH627" s="188"/>
      <c r="AI627" s="188"/>
      <c r="AJ627" s="188"/>
      <c r="AK627" s="188"/>
    </row>
    <row r="628" spans="20:37">
      <c r="T628" s="188"/>
      <c r="U628" s="188"/>
      <c r="V628" s="188"/>
      <c r="W628" s="188"/>
      <c r="X628" s="188"/>
      <c r="AG628" s="188"/>
      <c r="AH628" s="188"/>
      <c r="AI628" s="188"/>
      <c r="AJ628" s="188"/>
      <c r="AK628" s="188"/>
    </row>
    <row r="629" spans="20:37">
      <c r="T629" s="188"/>
      <c r="U629" s="188"/>
      <c r="V629" s="188"/>
      <c r="W629" s="188"/>
      <c r="X629" s="188"/>
      <c r="AG629" s="188"/>
      <c r="AH629" s="188"/>
      <c r="AI629" s="188"/>
      <c r="AJ629" s="188"/>
      <c r="AK629" s="188"/>
    </row>
    <row r="630" spans="20:37">
      <c r="T630" s="188"/>
      <c r="U630" s="188"/>
      <c r="V630" s="188"/>
      <c r="W630" s="188"/>
      <c r="X630" s="188"/>
      <c r="AG630" s="188"/>
      <c r="AH630" s="188"/>
      <c r="AI630" s="188"/>
      <c r="AJ630" s="188"/>
      <c r="AK630" s="188"/>
    </row>
    <row r="631" spans="20:37">
      <c r="T631" s="188"/>
      <c r="U631" s="188"/>
      <c r="V631" s="188"/>
      <c r="W631" s="188"/>
      <c r="X631" s="188"/>
      <c r="AG631" s="188"/>
      <c r="AH631" s="188"/>
      <c r="AI631" s="188"/>
      <c r="AJ631" s="188"/>
      <c r="AK631" s="188"/>
    </row>
    <row r="632" spans="20:37">
      <c r="T632" s="188"/>
      <c r="U632" s="188"/>
      <c r="V632" s="188"/>
      <c r="W632" s="188"/>
      <c r="X632" s="188"/>
      <c r="AG632" s="188"/>
      <c r="AH632" s="188"/>
      <c r="AI632" s="188"/>
      <c r="AJ632" s="188"/>
      <c r="AK632" s="188"/>
    </row>
    <row r="633" spans="20:37">
      <c r="T633" s="188"/>
      <c r="U633" s="188"/>
      <c r="V633" s="188"/>
      <c r="W633" s="188"/>
      <c r="X633" s="188"/>
      <c r="AG633" s="188"/>
      <c r="AH633" s="188"/>
      <c r="AI633" s="188"/>
      <c r="AJ633" s="188"/>
      <c r="AK633" s="188"/>
    </row>
    <row r="634" spans="20:37">
      <c r="T634" s="188"/>
      <c r="U634" s="188"/>
      <c r="V634" s="188"/>
      <c r="W634" s="188"/>
      <c r="X634" s="188"/>
      <c r="AG634" s="188"/>
      <c r="AH634" s="188"/>
      <c r="AI634" s="188"/>
      <c r="AJ634" s="188"/>
      <c r="AK634" s="188"/>
    </row>
    <row r="635" spans="20:37">
      <c r="T635" s="188"/>
      <c r="U635" s="188"/>
      <c r="V635" s="188"/>
      <c r="W635" s="188"/>
      <c r="X635" s="188"/>
      <c r="AG635" s="188"/>
      <c r="AH635" s="188"/>
      <c r="AI635" s="188"/>
      <c r="AJ635" s="188"/>
      <c r="AK635" s="188"/>
    </row>
    <row r="636" spans="20:37">
      <c r="T636" s="188"/>
      <c r="U636" s="188"/>
      <c r="V636" s="188"/>
      <c r="W636" s="188"/>
      <c r="X636" s="188"/>
      <c r="AG636" s="188"/>
      <c r="AH636" s="188"/>
      <c r="AI636" s="188"/>
      <c r="AJ636" s="188"/>
      <c r="AK636" s="188"/>
    </row>
    <row r="637" spans="20:37">
      <c r="T637" s="188"/>
      <c r="U637" s="188"/>
      <c r="V637" s="188"/>
      <c r="W637" s="188"/>
      <c r="X637" s="188"/>
      <c r="AG637" s="188"/>
      <c r="AH637" s="188"/>
      <c r="AI637" s="188"/>
      <c r="AJ637" s="188"/>
      <c r="AK637" s="188"/>
    </row>
    <row r="638" spans="20:37">
      <c r="T638" s="188"/>
      <c r="U638" s="188"/>
      <c r="V638" s="188"/>
      <c r="W638" s="188"/>
      <c r="X638" s="188"/>
      <c r="AG638" s="188"/>
      <c r="AH638" s="188"/>
      <c r="AI638" s="188"/>
      <c r="AJ638" s="188"/>
      <c r="AK638" s="188"/>
    </row>
    <row r="639" spans="20:37">
      <c r="T639" s="188"/>
      <c r="U639" s="188"/>
      <c r="V639" s="188"/>
      <c r="W639" s="188"/>
      <c r="X639" s="188"/>
      <c r="AG639" s="188"/>
      <c r="AH639" s="188"/>
      <c r="AI639" s="188"/>
      <c r="AJ639" s="188"/>
      <c r="AK639" s="188"/>
    </row>
    <row r="640" spans="20:37">
      <c r="T640" s="188"/>
      <c r="U640" s="188"/>
      <c r="V640" s="188"/>
      <c r="W640" s="188"/>
      <c r="X640" s="188"/>
      <c r="AG640" s="188"/>
      <c r="AH640" s="188"/>
      <c r="AI640" s="188"/>
      <c r="AJ640" s="188"/>
      <c r="AK640" s="188"/>
    </row>
    <row r="641" spans="20:37">
      <c r="T641" s="188"/>
      <c r="U641" s="188"/>
      <c r="V641" s="188"/>
      <c r="W641" s="188"/>
      <c r="X641" s="188"/>
      <c r="AG641" s="188"/>
      <c r="AH641" s="188"/>
      <c r="AI641" s="188"/>
      <c r="AJ641" s="188"/>
      <c r="AK641" s="188"/>
    </row>
    <row r="642" spans="20:37">
      <c r="T642" s="188"/>
      <c r="U642" s="188"/>
      <c r="V642" s="188"/>
      <c r="W642" s="188"/>
      <c r="X642" s="188"/>
      <c r="AG642" s="188"/>
      <c r="AH642" s="188"/>
      <c r="AI642" s="188"/>
      <c r="AJ642" s="188"/>
      <c r="AK642" s="188"/>
    </row>
    <row r="643" spans="20:37">
      <c r="T643" s="188"/>
      <c r="U643" s="188"/>
      <c r="V643" s="188"/>
      <c r="W643" s="188"/>
      <c r="X643" s="188"/>
      <c r="AG643" s="188"/>
      <c r="AH643" s="188"/>
      <c r="AI643" s="188"/>
      <c r="AJ643" s="188"/>
      <c r="AK643" s="188"/>
    </row>
    <row r="644" spans="20:37">
      <c r="T644" s="188"/>
      <c r="U644" s="188"/>
      <c r="V644" s="188"/>
      <c r="W644" s="188"/>
      <c r="X644" s="188"/>
      <c r="AG644" s="188"/>
      <c r="AH644" s="188"/>
      <c r="AI644" s="188"/>
      <c r="AJ644" s="188"/>
      <c r="AK644" s="188"/>
    </row>
    <row r="645" spans="20:37">
      <c r="T645" s="188"/>
      <c r="U645" s="188"/>
      <c r="V645" s="188"/>
      <c r="W645" s="188"/>
      <c r="X645" s="188"/>
      <c r="AG645" s="188"/>
      <c r="AH645" s="188"/>
      <c r="AI645" s="188"/>
      <c r="AJ645" s="188"/>
      <c r="AK645" s="188"/>
    </row>
    <row r="646" spans="20:37">
      <c r="T646" s="188"/>
      <c r="U646" s="188"/>
      <c r="V646" s="188"/>
      <c r="W646" s="188"/>
      <c r="X646" s="188"/>
      <c r="AG646" s="188"/>
      <c r="AH646" s="188"/>
      <c r="AI646" s="188"/>
      <c r="AJ646" s="188"/>
      <c r="AK646" s="188"/>
    </row>
    <row r="647" spans="20:37">
      <c r="T647" s="188"/>
      <c r="U647" s="188"/>
      <c r="V647" s="188"/>
      <c r="W647" s="188"/>
      <c r="X647" s="188"/>
      <c r="AG647" s="188"/>
      <c r="AH647" s="188"/>
      <c r="AI647" s="188"/>
      <c r="AJ647" s="188"/>
      <c r="AK647" s="188"/>
    </row>
    <row r="648" spans="20:37">
      <c r="T648" s="188"/>
      <c r="U648" s="188"/>
      <c r="V648" s="188"/>
      <c r="W648" s="188"/>
      <c r="X648" s="188"/>
      <c r="AG648" s="188"/>
      <c r="AH648" s="188"/>
      <c r="AI648" s="188"/>
      <c r="AJ648" s="188"/>
      <c r="AK648" s="188"/>
    </row>
    <row r="649" spans="20:37">
      <c r="T649" s="188"/>
      <c r="U649" s="188"/>
      <c r="V649" s="188"/>
      <c r="W649" s="188"/>
      <c r="X649" s="188"/>
      <c r="AG649" s="188"/>
      <c r="AH649" s="188"/>
      <c r="AI649" s="188"/>
      <c r="AJ649" s="188"/>
      <c r="AK649" s="188"/>
    </row>
    <row r="650" spans="20:37">
      <c r="T650" s="188"/>
      <c r="U650" s="188"/>
      <c r="V650" s="188"/>
      <c r="W650" s="188"/>
      <c r="X650" s="188"/>
      <c r="AG650" s="188"/>
      <c r="AH650" s="188"/>
      <c r="AI650" s="188"/>
      <c r="AJ650" s="188"/>
      <c r="AK650" s="188"/>
    </row>
    <row r="651" spans="20:37">
      <c r="T651" s="188"/>
      <c r="U651" s="188"/>
      <c r="V651" s="188"/>
      <c r="W651" s="188"/>
      <c r="X651" s="188"/>
      <c r="AG651" s="188"/>
      <c r="AH651" s="188"/>
      <c r="AI651" s="188"/>
      <c r="AJ651" s="188"/>
      <c r="AK651" s="188"/>
    </row>
    <row r="652" spans="20:37">
      <c r="T652" s="188"/>
      <c r="U652" s="188"/>
      <c r="V652" s="188"/>
      <c r="W652" s="188"/>
      <c r="X652" s="188"/>
      <c r="AG652" s="188"/>
      <c r="AH652" s="188"/>
      <c r="AI652" s="188"/>
      <c r="AJ652" s="188"/>
      <c r="AK652" s="188"/>
    </row>
    <row r="653" spans="20:37">
      <c r="T653" s="188"/>
      <c r="U653" s="188"/>
      <c r="V653" s="188"/>
      <c r="W653" s="188"/>
      <c r="X653" s="188"/>
      <c r="AG653" s="188"/>
      <c r="AH653" s="188"/>
      <c r="AI653" s="188"/>
      <c r="AJ653" s="188"/>
      <c r="AK653" s="188"/>
    </row>
    <row r="654" spans="20:37">
      <c r="T654" s="188"/>
      <c r="U654" s="188"/>
      <c r="V654" s="188"/>
      <c r="W654" s="188"/>
      <c r="X654" s="188"/>
      <c r="AG654" s="188"/>
      <c r="AH654" s="188"/>
      <c r="AI654" s="188"/>
      <c r="AJ654" s="188"/>
      <c r="AK654" s="188"/>
    </row>
    <row r="655" spans="20:37">
      <c r="T655" s="188"/>
      <c r="U655" s="188"/>
      <c r="V655" s="188"/>
      <c r="W655" s="188"/>
      <c r="X655" s="188"/>
      <c r="AG655" s="188"/>
      <c r="AH655" s="188"/>
      <c r="AI655" s="188"/>
      <c r="AJ655" s="188"/>
      <c r="AK655" s="188"/>
    </row>
    <row r="656" spans="20:37">
      <c r="T656" s="188"/>
      <c r="U656" s="188"/>
      <c r="V656" s="188"/>
      <c r="W656" s="188"/>
      <c r="X656" s="188"/>
      <c r="AG656" s="188"/>
      <c r="AH656" s="188"/>
      <c r="AI656" s="188"/>
      <c r="AJ656" s="188"/>
      <c r="AK656" s="188"/>
    </row>
    <row r="657" spans="20:37">
      <c r="T657" s="188"/>
      <c r="U657" s="188"/>
      <c r="V657" s="188"/>
      <c r="W657" s="188"/>
      <c r="X657" s="188"/>
      <c r="AG657" s="188"/>
      <c r="AH657" s="188"/>
      <c r="AI657" s="188"/>
      <c r="AJ657" s="188"/>
      <c r="AK657" s="188"/>
    </row>
    <row r="658" spans="20:37">
      <c r="T658" s="188"/>
      <c r="U658" s="188"/>
      <c r="V658" s="188"/>
      <c r="W658" s="188"/>
      <c r="X658" s="188"/>
      <c r="AG658" s="188"/>
      <c r="AH658" s="188"/>
      <c r="AI658" s="188"/>
      <c r="AJ658" s="188"/>
      <c r="AK658" s="188"/>
    </row>
    <row r="659" spans="20:37">
      <c r="T659" s="188"/>
      <c r="U659" s="188"/>
      <c r="V659" s="188"/>
      <c r="W659" s="188"/>
      <c r="X659" s="188"/>
      <c r="AG659" s="188"/>
      <c r="AH659" s="188"/>
      <c r="AI659" s="188"/>
      <c r="AJ659" s="188"/>
      <c r="AK659" s="188"/>
    </row>
    <row r="660" spans="20:37">
      <c r="T660" s="188"/>
      <c r="U660" s="188"/>
      <c r="V660" s="188"/>
      <c r="W660" s="188"/>
      <c r="X660" s="188"/>
      <c r="AG660" s="188"/>
      <c r="AH660" s="188"/>
      <c r="AI660" s="188"/>
      <c r="AJ660" s="188"/>
      <c r="AK660" s="188"/>
    </row>
    <row r="661" spans="20:37">
      <c r="T661" s="188"/>
      <c r="U661" s="188"/>
      <c r="V661" s="188"/>
      <c r="W661" s="188"/>
      <c r="X661" s="188"/>
      <c r="AG661" s="188"/>
      <c r="AH661" s="188"/>
      <c r="AI661" s="188"/>
      <c r="AJ661" s="188"/>
      <c r="AK661" s="188"/>
    </row>
    <row r="662" spans="20:37">
      <c r="T662" s="188"/>
      <c r="U662" s="188"/>
      <c r="V662" s="188"/>
      <c r="W662" s="188"/>
      <c r="X662" s="188"/>
      <c r="AG662" s="188"/>
      <c r="AH662" s="188"/>
      <c r="AI662" s="188"/>
      <c r="AJ662" s="188"/>
      <c r="AK662" s="188"/>
    </row>
    <row r="663" spans="20:37">
      <c r="T663" s="188"/>
      <c r="U663" s="188"/>
      <c r="V663" s="188"/>
      <c r="W663" s="188"/>
      <c r="X663" s="188"/>
      <c r="AG663" s="188"/>
      <c r="AH663" s="188"/>
      <c r="AI663" s="188"/>
      <c r="AJ663" s="188"/>
      <c r="AK663" s="188"/>
    </row>
    <row r="664" spans="20:37">
      <c r="T664" s="188"/>
      <c r="U664" s="188"/>
      <c r="V664" s="188"/>
      <c r="W664" s="188"/>
      <c r="X664" s="188"/>
      <c r="AG664" s="188"/>
      <c r="AH664" s="188"/>
      <c r="AI664" s="188"/>
      <c r="AJ664" s="188"/>
      <c r="AK664" s="188"/>
    </row>
    <row r="665" spans="20:37">
      <c r="T665" s="188"/>
      <c r="U665" s="188"/>
      <c r="V665" s="188"/>
      <c r="W665" s="188"/>
      <c r="X665" s="188"/>
      <c r="AG665" s="188"/>
      <c r="AH665" s="188"/>
      <c r="AI665" s="188"/>
      <c r="AJ665" s="188"/>
      <c r="AK665" s="188"/>
    </row>
    <row r="666" spans="20:37">
      <c r="T666" s="188"/>
      <c r="U666" s="188"/>
      <c r="V666" s="188"/>
      <c r="W666" s="188"/>
      <c r="X666" s="188"/>
      <c r="AG666" s="188"/>
      <c r="AH666" s="188"/>
      <c r="AI666" s="188"/>
      <c r="AJ666" s="188"/>
      <c r="AK666" s="188"/>
    </row>
    <row r="667" spans="20:37">
      <c r="T667" s="188"/>
      <c r="U667" s="188"/>
      <c r="V667" s="188"/>
      <c r="W667" s="188"/>
      <c r="X667" s="188"/>
      <c r="AG667" s="188"/>
      <c r="AH667" s="188"/>
      <c r="AI667" s="188"/>
      <c r="AJ667" s="188"/>
      <c r="AK667" s="188"/>
    </row>
    <row r="668" spans="20:37">
      <c r="T668" s="188"/>
      <c r="U668" s="188"/>
      <c r="V668" s="188"/>
      <c r="W668" s="188"/>
      <c r="X668" s="188"/>
      <c r="AG668" s="188"/>
      <c r="AH668" s="188"/>
      <c r="AI668" s="188"/>
      <c r="AJ668" s="188"/>
      <c r="AK668" s="188"/>
    </row>
    <row r="669" spans="20:37">
      <c r="T669" s="188"/>
      <c r="U669" s="188"/>
      <c r="V669" s="188"/>
      <c r="W669" s="188"/>
      <c r="X669" s="188"/>
      <c r="AG669" s="188"/>
      <c r="AH669" s="188"/>
      <c r="AI669" s="188"/>
      <c r="AJ669" s="188"/>
      <c r="AK669" s="188"/>
    </row>
    <row r="670" spans="20:37">
      <c r="T670" s="188"/>
      <c r="U670" s="188"/>
      <c r="V670" s="188"/>
      <c r="W670" s="188"/>
      <c r="X670" s="188"/>
      <c r="AG670" s="188"/>
      <c r="AH670" s="188"/>
      <c r="AI670" s="188"/>
      <c r="AJ670" s="188"/>
      <c r="AK670" s="188"/>
    </row>
    <row r="671" spans="20:37">
      <c r="T671" s="188"/>
      <c r="U671" s="188"/>
      <c r="V671" s="188"/>
      <c r="W671" s="188"/>
      <c r="X671" s="188"/>
      <c r="AG671" s="188"/>
      <c r="AH671" s="188"/>
      <c r="AI671" s="188"/>
      <c r="AJ671" s="188"/>
      <c r="AK671" s="188"/>
    </row>
    <row r="672" spans="20:37">
      <c r="T672" s="188"/>
      <c r="U672" s="188"/>
      <c r="V672" s="188"/>
      <c r="W672" s="188"/>
      <c r="X672" s="188"/>
      <c r="AG672" s="188"/>
      <c r="AH672" s="188"/>
      <c r="AI672" s="188"/>
      <c r="AJ672" s="188"/>
      <c r="AK672" s="188"/>
    </row>
    <row r="673" spans="20:37">
      <c r="T673" s="188"/>
      <c r="U673" s="188"/>
      <c r="V673" s="188"/>
      <c r="W673" s="188"/>
      <c r="X673" s="188"/>
      <c r="AG673" s="188"/>
      <c r="AH673" s="188"/>
      <c r="AI673" s="188"/>
      <c r="AJ673" s="188"/>
      <c r="AK673" s="188"/>
    </row>
    <row r="674" spans="20:37">
      <c r="T674" s="188"/>
      <c r="U674" s="188"/>
      <c r="V674" s="188"/>
      <c r="W674" s="188"/>
      <c r="X674" s="188"/>
      <c r="AG674" s="188"/>
      <c r="AH674" s="188"/>
      <c r="AI674" s="188"/>
      <c r="AJ674" s="188"/>
      <c r="AK674" s="188"/>
    </row>
    <row r="675" spans="20:37">
      <c r="T675" s="188"/>
      <c r="U675" s="188"/>
      <c r="V675" s="188"/>
      <c r="W675" s="188"/>
      <c r="X675" s="188"/>
      <c r="AG675" s="188"/>
      <c r="AH675" s="188"/>
      <c r="AI675" s="188"/>
      <c r="AJ675" s="188"/>
      <c r="AK675" s="188"/>
    </row>
    <row r="676" spans="20:37">
      <c r="T676" s="188"/>
      <c r="U676" s="188"/>
      <c r="V676" s="188"/>
      <c r="W676" s="188"/>
      <c r="X676" s="188"/>
      <c r="AG676" s="188"/>
      <c r="AH676" s="188"/>
      <c r="AI676" s="188"/>
      <c r="AJ676" s="188"/>
      <c r="AK676" s="188"/>
    </row>
    <row r="677" spans="20:37">
      <c r="T677" s="188"/>
      <c r="U677" s="188"/>
      <c r="V677" s="188"/>
      <c r="W677" s="188"/>
      <c r="X677" s="188"/>
      <c r="AG677" s="188"/>
      <c r="AH677" s="188"/>
      <c r="AI677" s="188"/>
      <c r="AJ677" s="188"/>
      <c r="AK677" s="188"/>
    </row>
    <row r="678" spans="20:37">
      <c r="T678" s="188"/>
      <c r="U678" s="188"/>
      <c r="V678" s="188"/>
      <c r="W678" s="188"/>
      <c r="X678" s="188"/>
      <c r="AG678" s="188"/>
      <c r="AH678" s="188"/>
      <c r="AI678" s="188"/>
      <c r="AJ678" s="188"/>
      <c r="AK678" s="188"/>
    </row>
    <row r="679" spans="20:37">
      <c r="T679" s="188"/>
      <c r="U679" s="188"/>
      <c r="V679" s="188"/>
      <c r="W679" s="188"/>
      <c r="X679" s="188"/>
      <c r="AG679" s="188"/>
      <c r="AH679" s="188"/>
      <c r="AI679" s="188"/>
      <c r="AJ679" s="188"/>
      <c r="AK679" s="188"/>
    </row>
    <row r="680" spans="20:37">
      <c r="T680" s="188"/>
      <c r="U680" s="188"/>
      <c r="V680" s="188"/>
      <c r="W680" s="188"/>
      <c r="X680" s="188"/>
      <c r="AG680" s="188"/>
      <c r="AH680" s="188"/>
      <c r="AI680" s="188"/>
      <c r="AJ680" s="188"/>
      <c r="AK680" s="188"/>
    </row>
    <row r="681" spans="20:37">
      <c r="T681" s="188"/>
      <c r="U681" s="188"/>
      <c r="V681" s="188"/>
      <c r="W681" s="188"/>
      <c r="X681" s="188"/>
      <c r="AG681" s="188"/>
      <c r="AH681" s="188"/>
      <c r="AI681" s="188"/>
      <c r="AJ681" s="188"/>
      <c r="AK681" s="188"/>
    </row>
    <row r="682" spans="20:37">
      <c r="T682" s="188"/>
      <c r="U682" s="188"/>
      <c r="V682" s="188"/>
      <c r="W682" s="188"/>
      <c r="X682" s="188"/>
      <c r="AG682" s="188"/>
      <c r="AH682" s="188"/>
      <c r="AI682" s="188"/>
      <c r="AJ682" s="188"/>
      <c r="AK682" s="188"/>
    </row>
    <row r="683" spans="20:37">
      <c r="T683" s="188"/>
      <c r="U683" s="188"/>
      <c r="V683" s="188"/>
      <c r="W683" s="188"/>
      <c r="X683" s="188"/>
      <c r="AG683" s="188"/>
      <c r="AH683" s="188"/>
      <c r="AI683" s="188"/>
      <c r="AJ683" s="188"/>
      <c r="AK683" s="188"/>
    </row>
    <row r="684" spans="20:37">
      <c r="T684" s="188"/>
      <c r="U684" s="188"/>
      <c r="V684" s="188"/>
      <c r="W684" s="188"/>
      <c r="X684" s="188"/>
      <c r="AG684" s="188"/>
      <c r="AH684" s="188"/>
      <c r="AI684" s="188"/>
      <c r="AJ684" s="188"/>
      <c r="AK684" s="188"/>
    </row>
    <row r="685" spans="20:37">
      <c r="T685" s="188"/>
      <c r="U685" s="188"/>
      <c r="V685" s="188"/>
      <c r="W685" s="188"/>
      <c r="X685" s="188"/>
      <c r="AG685" s="188"/>
      <c r="AH685" s="188"/>
      <c r="AI685" s="188"/>
      <c r="AJ685" s="188"/>
      <c r="AK685" s="188"/>
    </row>
    <row r="686" spans="20:37">
      <c r="T686" s="188"/>
      <c r="U686" s="188"/>
      <c r="V686" s="188"/>
      <c r="W686" s="188"/>
      <c r="X686" s="188"/>
      <c r="AG686" s="188"/>
      <c r="AH686" s="188"/>
      <c r="AI686" s="188"/>
      <c r="AJ686" s="188"/>
      <c r="AK686" s="188"/>
    </row>
    <row r="687" spans="20:37">
      <c r="T687" s="188"/>
      <c r="U687" s="188"/>
      <c r="V687" s="188"/>
      <c r="W687" s="188"/>
      <c r="X687" s="188"/>
      <c r="AG687" s="188"/>
      <c r="AH687" s="188"/>
      <c r="AI687" s="188"/>
      <c r="AJ687" s="188"/>
      <c r="AK687" s="188"/>
    </row>
    <row r="688" spans="20:37">
      <c r="T688" s="188"/>
      <c r="U688" s="188"/>
      <c r="V688" s="188"/>
      <c r="W688" s="188"/>
      <c r="X688" s="188"/>
      <c r="AG688" s="188"/>
      <c r="AH688" s="188"/>
      <c r="AI688" s="188"/>
      <c r="AJ688" s="188"/>
      <c r="AK688" s="188"/>
    </row>
    <row r="689" spans="20:37">
      <c r="T689" s="188"/>
      <c r="U689" s="188"/>
      <c r="V689" s="188"/>
      <c r="W689" s="188"/>
      <c r="X689" s="188"/>
      <c r="AG689" s="188"/>
      <c r="AH689" s="188"/>
      <c r="AI689" s="188"/>
      <c r="AJ689" s="188"/>
      <c r="AK689" s="188"/>
    </row>
    <row r="690" spans="20:37">
      <c r="T690" s="188"/>
      <c r="U690" s="188"/>
      <c r="V690" s="188"/>
      <c r="W690" s="188"/>
      <c r="X690" s="188"/>
      <c r="AG690" s="188"/>
      <c r="AH690" s="188"/>
      <c r="AI690" s="188"/>
      <c r="AJ690" s="188"/>
      <c r="AK690" s="188"/>
    </row>
    <row r="691" spans="20:37">
      <c r="T691" s="188"/>
      <c r="U691" s="188"/>
      <c r="V691" s="188"/>
      <c r="W691" s="188"/>
      <c r="X691" s="188"/>
      <c r="AG691" s="188"/>
      <c r="AH691" s="188"/>
      <c r="AI691" s="188"/>
      <c r="AJ691" s="188"/>
      <c r="AK691" s="188"/>
    </row>
    <row r="692" spans="20:37">
      <c r="T692" s="188"/>
      <c r="U692" s="188"/>
      <c r="V692" s="188"/>
      <c r="W692" s="188"/>
      <c r="X692" s="188"/>
      <c r="AG692" s="188"/>
      <c r="AH692" s="188"/>
      <c r="AI692" s="188"/>
      <c r="AJ692" s="188"/>
      <c r="AK692" s="188"/>
    </row>
    <row r="693" spans="20:37">
      <c r="T693" s="188"/>
      <c r="U693" s="188"/>
      <c r="V693" s="188"/>
      <c r="W693" s="188"/>
      <c r="X693" s="188"/>
      <c r="AG693" s="188"/>
      <c r="AH693" s="188"/>
      <c r="AI693" s="188"/>
      <c r="AJ693" s="188"/>
      <c r="AK693" s="188"/>
    </row>
    <row r="694" spans="20:37">
      <c r="T694" s="188"/>
      <c r="U694" s="188"/>
      <c r="V694" s="188"/>
      <c r="W694" s="188"/>
      <c r="X694" s="188"/>
      <c r="AG694" s="188"/>
      <c r="AH694" s="188"/>
      <c r="AI694" s="188"/>
      <c r="AJ694" s="188"/>
      <c r="AK694" s="188"/>
    </row>
    <row r="695" spans="20:37">
      <c r="T695" s="188"/>
      <c r="U695" s="188"/>
      <c r="V695" s="188"/>
      <c r="W695" s="188"/>
      <c r="X695" s="188"/>
      <c r="AG695" s="188"/>
      <c r="AH695" s="188"/>
      <c r="AI695" s="188"/>
      <c r="AJ695" s="188"/>
      <c r="AK695" s="188"/>
    </row>
    <row r="696" spans="20:37">
      <c r="T696" s="188"/>
      <c r="U696" s="188"/>
      <c r="V696" s="188"/>
      <c r="W696" s="188"/>
      <c r="X696" s="188"/>
      <c r="AG696" s="188"/>
      <c r="AH696" s="188"/>
      <c r="AI696" s="188"/>
      <c r="AJ696" s="188"/>
      <c r="AK696" s="188"/>
    </row>
    <row r="697" spans="20:37">
      <c r="T697" s="188"/>
      <c r="U697" s="188"/>
      <c r="V697" s="188"/>
      <c r="W697" s="188"/>
      <c r="X697" s="188"/>
      <c r="AG697" s="188"/>
      <c r="AH697" s="188"/>
      <c r="AI697" s="188"/>
      <c r="AJ697" s="188"/>
      <c r="AK697" s="188"/>
    </row>
    <row r="698" spans="20:37">
      <c r="T698" s="188"/>
      <c r="U698" s="188"/>
      <c r="V698" s="188"/>
      <c r="W698" s="188"/>
      <c r="X698" s="188"/>
      <c r="AG698" s="188"/>
      <c r="AH698" s="188"/>
      <c r="AI698" s="188"/>
      <c r="AJ698" s="188"/>
      <c r="AK698" s="188"/>
    </row>
    <row r="699" spans="20:37">
      <c r="T699" s="188"/>
      <c r="U699" s="188"/>
      <c r="V699" s="188"/>
      <c r="W699" s="188"/>
      <c r="X699" s="188"/>
      <c r="AG699" s="188"/>
      <c r="AH699" s="188"/>
      <c r="AI699" s="188"/>
      <c r="AJ699" s="188"/>
      <c r="AK699" s="188"/>
    </row>
    <row r="700" spans="20:37">
      <c r="T700" s="188"/>
      <c r="U700" s="188"/>
      <c r="V700" s="188"/>
      <c r="W700" s="188"/>
      <c r="X700" s="188"/>
      <c r="AG700" s="188"/>
      <c r="AH700" s="188"/>
      <c r="AI700" s="188"/>
      <c r="AJ700" s="188"/>
      <c r="AK700" s="188"/>
    </row>
    <row r="701" spans="20:37">
      <c r="T701" s="188"/>
      <c r="U701" s="188"/>
      <c r="V701" s="188"/>
      <c r="W701" s="188"/>
      <c r="X701" s="188"/>
      <c r="AG701" s="188"/>
      <c r="AH701" s="188"/>
      <c r="AI701" s="188"/>
      <c r="AJ701" s="188"/>
      <c r="AK701" s="188"/>
    </row>
    <row r="702" spans="20:37">
      <c r="T702" s="188"/>
      <c r="U702" s="188"/>
      <c r="V702" s="188"/>
      <c r="W702" s="188"/>
      <c r="X702" s="188"/>
      <c r="AG702" s="188"/>
      <c r="AH702" s="188"/>
      <c r="AI702" s="188"/>
      <c r="AJ702" s="188"/>
      <c r="AK702" s="188"/>
    </row>
    <row r="703" spans="20:37">
      <c r="T703" s="188"/>
      <c r="U703" s="188"/>
      <c r="V703" s="188"/>
      <c r="W703" s="188"/>
      <c r="X703" s="188"/>
      <c r="AG703" s="188"/>
      <c r="AH703" s="188"/>
      <c r="AI703" s="188"/>
      <c r="AJ703" s="188"/>
      <c r="AK703" s="188"/>
    </row>
    <row r="704" spans="20:37">
      <c r="T704" s="188"/>
      <c r="U704" s="188"/>
      <c r="V704" s="188"/>
      <c r="W704" s="188"/>
      <c r="X704" s="188"/>
      <c r="AG704" s="188"/>
      <c r="AH704" s="188"/>
      <c r="AI704" s="188"/>
      <c r="AJ704" s="188"/>
      <c r="AK704" s="188"/>
    </row>
    <row r="705" spans="20:37">
      <c r="T705" s="188"/>
      <c r="U705" s="188"/>
      <c r="V705" s="188"/>
      <c r="W705" s="188"/>
      <c r="X705" s="188"/>
      <c r="AG705" s="188"/>
      <c r="AH705" s="188"/>
      <c r="AI705" s="188"/>
      <c r="AJ705" s="188"/>
      <c r="AK705" s="188"/>
    </row>
    <row r="706" spans="20:37">
      <c r="T706" s="188"/>
      <c r="U706" s="188"/>
      <c r="V706" s="188"/>
      <c r="W706" s="188"/>
      <c r="X706" s="188"/>
      <c r="AG706" s="188"/>
      <c r="AH706" s="188"/>
      <c r="AI706" s="188"/>
      <c r="AJ706" s="188"/>
      <c r="AK706" s="188"/>
    </row>
    <row r="707" spans="20:37">
      <c r="T707" s="188"/>
      <c r="U707" s="188"/>
      <c r="V707" s="188"/>
      <c r="W707" s="188"/>
      <c r="X707" s="188"/>
      <c r="AG707" s="188"/>
      <c r="AH707" s="188"/>
      <c r="AI707" s="188"/>
      <c r="AJ707" s="188"/>
      <c r="AK707" s="188"/>
    </row>
    <row r="708" spans="20:37">
      <c r="T708" s="188"/>
      <c r="U708" s="188"/>
      <c r="V708" s="188"/>
      <c r="W708" s="188"/>
      <c r="X708" s="188"/>
      <c r="AG708" s="188"/>
      <c r="AH708" s="188"/>
      <c r="AI708" s="188"/>
      <c r="AJ708" s="188"/>
      <c r="AK708" s="188"/>
    </row>
    <row r="709" spans="20:37">
      <c r="T709" s="188"/>
      <c r="U709" s="188"/>
      <c r="V709" s="188"/>
      <c r="W709" s="188"/>
      <c r="X709" s="188"/>
      <c r="AG709" s="188"/>
      <c r="AH709" s="188"/>
      <c r="AI709" s="188"/>
      <c r="AJ709" s="188"/>
      <c r="AK709" s="188"/>
    </row>
    <row r="710" spans="20:37">
      <c r="T710" s="188"/>
      <c r="U710" s="188"/>
      <c r="V710" s="188"/>
      <c r="W710" s="188"/>
      <c r="X710" s="188"/>
      <c r="AG710" s="188"/>
      <c r="AH710" s="188"/>
      <c r="AI710" s="188"/>
      <c r="AJ710" s="188"/>
      <c r="AK710" s="188"/>
    </row>
    <row r="711" spans="20:37">
      <c r="T711" s="188"/>
      <c r="U711" s="188"/>
      <c r="V711" s="188"/>
      <c r="W711" s="188"/>
      <c r="X711" s="188"/>
      <c r="AG711" s="188"/>
      <c r="AH711" s="188"/>
      <c r="AI711" s="188"/>
      <c r="AJ711" s="188"/>
      <c r="AK711" s="188"/>
    </row>
    <row r="712" spans="20:37">
      <c r="T712" s="188"/>
      <c r="U712" s="188"/>
      <c r="V712" s="188"/>
      <c r="W712" s="188"/>
      <c r="X712" s="188"/>
      <c r="AG712" s="188"/>
      <c r="AH712" s="188"/>
      <c r="AI712" s="188"/>
      <c r="AJ712" s="188"/>
      <c r="AK712" s="188"/>
    </row>
    <row r="713" spans="20:37">
      <c r="T713" s="188"/>
      <c r="U713" s="188"/>
      <c r="V713" s="188"/>
      <c r="W713" s="188"/>
      <c r="X713" s="188"/>
      <c r="AG713" s="188"/>
      <c r="AH713" s="188"/>
      <c r="AI713" s="188"/>
      <c r="AJ713" s="188"/>
      <c r="AK713" s="188"/>
    </row>
    <row r="714" spans="20:37">
      <c r="T714" s="188"/>
      <c r="U714" s="188"/>
      <c r="V714" s="188"/>
      <c r="W714" s="188"/>
      <c r="X714" s="188"/>
      <c r="AG714" s="188"/>
      <c r="AH714" s="188"/>
      <c r="AI714" s="188"/>
      <c r="AJ714" s="188"/>
      <c r="AK714" s="188"/>
    </row>
    <row r="715" spans="20:37">
      <c r="T715" s="188"/>
      <c r="U715" s="188"/>
      <c r="V715" s="188"/>
      <c r="W715" s="188"/>
      <c r="X715" s="188"/>
      <c r="AG715" s="188"/>
      <c r="AH715" s="188"/>
      <c r="AI715" s="188"/>
      <c r="AJ715" s="188"/>
      <c r="AK715" s="188"/>
    </row>
    <row r="716" spans="20:37">
      <c r="T716" s="188"/>
      <c r="U716" s="188"/>
      <c r="V716" s="188"/>
      <c r="W716" s="188"/>
      <c r="X716" s="188"/>
      <c r="AG716" s="188"/>
      <c r="AH716" s="188"/>
      <c r="AI716" s="188"/>
      <c r="AJ716" s="188"/>
      <c r="AK716" s="188"/>
    </row>
    <row r="717" spans="20:37">
      <c r="T717" s="188"/>
      <c r="U717" s="188"/>
      <c r="V717" s="188"/>
      <c r="W717" s="188"/>
      <c r="X717" s="188"/>
      <c r="AG717" s="188"/>
      <c r="AH717" s="188"/>
      <c r="AI717" s="188"/>
      <c r="AJ717" s="188"/>
      <c r="AK717" s="188"/>
    </row>
    <row r="718" spans="20:37">
      <c r="T718" s="188"/>
      <c r="U718" s="188"/>
      <c r="V718" s="188"/>
      <c r="W718" s="188"/>
      <c r="X718" s="188"/>
      <c r="AG718" s="188"/>
      <c r="AH718" s="188"/>
      <c r="AI718" s="188"/>
      <c r="AJ718" s="188"/>
      <c r="AK718" s="188"/>
    </row>
    <row r="719" spans="20:37">
      <c r="T719" s="188"/>
      <c r="U719" s="188"/>
      <c r="V719" s="188"/>
      <c r="W719" s="188"/>
      <c r="X719" s="188"/>
      <c r="AG719" s="188"/>
      <c r="AH719" s="188"/>
      <c r="AI719" s="188"/>
      <c r="AJ719" s="188"/>
      <c r="AK719" s="188"/>
    </row>
    <row r="720" spans="20:37">
      <c r="T720" s="188"/>
      <c r="U720" s="188"/>
      <c r="V720" s="188"/>
      <c r="W720" s="188"/>
      <c r="X720" s="188"/>
      <c r="AG720" s="188"/>
      <c r="AH720" s="188"/>
      <c r="AI720" s="188"/>
      <c r="AJ720" s="188"/>
      <c r="AK720" s="188"/>
    </row>
    <row r="721" spans="20:37">
      <c r="T721" s="188"/>
      <c r="U721" s="188"/>
      <c r="V721" s="188"/>
      <c r="W721" s="188"/>
      <c r="X721" s="188"/>
      <c r="AG721" s="188"/>
      <c r="AH721" s="188"/>
      <c r="AI721" s="188"/>
      <c r="AJ721" s="188"/>
      <c r="AK721" s="188"/>
    </row>
    <row r="722" spans="20:37">
      <c r="T722" s="188"/>
      <c r="U722" s="188"/>
      <c r="V722" s="188"/>
      <c r="W722" s="188"/>
      <c r="X722" s="188"/>
      <c r="AG722" s="188"/>
      <c r="AH722" s="188"/>
      <c r="AI722" s="188"/>
      <c r="AJ722" s="188"/>
      <c r="AK722" s="188"/>
    </row>
    <row r="723" spans="20:37">
      <c r="T723" s="188"/>
      <c r="U723" s="188"/>
      <c r="V723" s="188"/>
      <c r="W723" s="188"/>
      <c r="X723" s="188"/>
      <c r="AG723" s="188"/>
      <c r="AH723" s="188"/>
      <c r="AI723" s="188"/>
      <c r="AJ723" s="188"/>
      <c r="AK723" s="188"/>
    </row>
    <row r="724" spans="20:37">
      <c r="T724" s="188"/>
      <c r="U724" s="188"/>
      <c r="V724" s="188"/>
      <c r="W724" s="188"/>
      <c r="X724" s="188"/>
      <c r="AG724" s="188"/>
      <c r="AH724" s="188"/>
      <c r="AI724" s="188"/>
      <c r="AJ724" s="188"/>
      <c r="AK724" s="188"/>
    </row>
    <row r="725" spans="20:37">
      <c r="T725" s="188"/>
      <c r="U725" s="188"/>
      <c r="V725" s="188"/>
      <c r="W725" s="188"/>
      <c r="X725" s="188"/>
      <c r="AG725" s="188"/>
      <c r="AH725" s="188"/>
      <c r="AI725" s="188"/>
      <c r="AJ725" s="188"/>
      <c r="AK725" s="188"/>
    </row>
    <row r="726" spans="20:37">
      <c r="T726" s="188"/>
      <c r="U726" s="188"/>
      <c r="V726" s="188"/>
      <c r="W726" s="188"/>
      <c r="X726" s="188"/>
      <c r="AG726" s="188"/>
      <c r="AH726" s="188"/>
      <c r="AI726" s="188"/>
      <c r="AJ726" s="188"/>
      <c r="AK726" s="188"/>
    </row>
    <row r="727" spans="20:37">
      <c r="T727" s="188"/>
      <c r="U727" s="188"/>
      <c r="V727" s="188"/>
      <c r="W727" s="188"/>
      <c r="X727" s="188"/>
      <c r="AG727" s="188"/>
      <c r="AH727" s="188"/>
      <c r="AI727" s="188"/>
      <c r="AJ727" s="188"/>
      <c r="AK727" s="188"/>
    </row>
    <row r="728" spans="20:37">
      <c r="T728" s="188"/>
      <c r="U728" s="188"/>
      <c r="V728" s="188"/>
      <c r="W728" s="188"/>
      <c r="X728" s="188"/>
      <c r="AG728" s="188"/>
      <c r="AH728" s="188"/>
      <c r="AI728" s="188"/>
      <c r="AJ728" s="188"/>
      <c r="AK728" s="188"/>
    </row>
    <row r="729" spans="20:37">
      <c r="T729" s="188"/>
      <c r="U729" s="188"/>
      <c r="V729" s="188"/>
      <c r="W729" s="188"/>
      <c r="X729" s="188"/>
      <c r="AG729" s="188"/>
      <c r="AH729" s="188"/>
      <c r="AI729" s="188"/>
      <c r="AJ729" s="188"/>
      <c r="AK729" s="188"/>
    </row>
    <row r="730" spans="20:37">
      <c r="T730" s="188"/>
      <c r="U730" s="188"/>
      <c r="V730" s="188"/>
      <c r="W730" s="188"/>
      <c r="X730" s="188"/>
      <c r="AG730" s="188"/>
      <c r="AH730" s="188"/>
      <c r="AI730" s="188"/>
      <c r="AJ730" s="188"/>
      <c r="AK730" s="188"/>
    </row>
    <row r="731" spans="20:37">
      <c r="T731" s="188"/>
      <c r="U731" s="188"/>
      <c r="V731" s="188"/>
      <c r="W731" s="188"/>
      <c r="X731" s="188"/>
      <c r="AG731" s="188"/>
      <c r="AH731" s="188"/>
      <c r="AI731" s="188"/>
      <c r="AJ731" s="188"/>
      <c r="AK731" s="188"/>
    </row>
    <row r="732" spans="20:37">
      <c r="T732" s="188"/>
      <c r="U732" s="188"/>
      <c r="V732" s="188"/>
      <c r="W732" s="188"/>
      <c r="X732" s="188"/>
      <c r="AG732" s="188"/>
      <c r="AH732" s="188"/>
      <c r="AI732" s="188"/>
      <c r="AJ732" s="188"/>
      <c r="AK732" s="188"/>
    </row>
    <row r="733" spans="20:37">
      <c r="T733" s="188"/>
      <c r="U733" s="188"/>
      <c r="V733" s="188"/>
      <c r="W733" s="188"/>
      <c r="X733" s="188"/>
      <c r="AG733" s="188"/>
      <c r="AH733" s="188"/>
      <c r="AI733" s="188"/>
      <c r="AJ733" s="188"/>
      <c r="AK733" s="188"/>
    </row>
    <row r="734" spans="20:37">
      <c r="T734" s="188"/>
      <c r="U734" s="188"/>
      <c r="V734" s="188"/>
      <c r="W734" s="188"/>
      <c r="X734" s="188"/>
      <c r="AG734" s="188"/>
      <c r="AH734" s="188"/>
      <c r="AI734" s="188"/>
      <c r="AJ734" s="188"/>
      <c r="AK734" s="188"/>
    </row>
    <row r="735" spans="20:37">
      <c r="T735" s="188"/>
      <c r="U735" s="188"/>
      <c r="V735" s="188"/>
      <c r="W735" s="188"/>
      <c r="X735" s="188"/>
      <c r="AG735" s="188"/>
      <c r="AH735" s="188"/>
      <c r="AI735" s="188"/>
      <c r="AJ735" s="188"/>
      <c r="AK735" s="188"/>
    </row>
    <row r="736" spans="20:37">
      <c r="T736" s="188"/>
      <c r="U736" s="188"/>
      <c r="V736" s="188"/>
      <c r="W736" s="188"/>
      <c r="X736" s="188"/>
      <c r="AG736" s="188"/>
      <c r="AH736" s="188"/>
      <c r="AI736" s="188"/>
      <c r="AJ736" s="188"/>
      <c r="AK736" s="188"/>
    </row>
    <row r="737" spans="20:37">
      <c r="T737" s="188"/>
      <c r="U737" s="188"/>
      <c r="V737" s="188"/>
      <c r="W737" s="188"/>
      <c r="X737" s="188"/>
      <c r="AG737" s="188"/>
      <c r="AH737" s="188"/>
      <c r="AI737" s="188"/>
      <c r="AJ737" s="188"/>
      <c r="AK737" s="188"/>
    </row>
    <row r="738" spans="20:37">
      <c r="T738" s="188"/>
      <c r="U738" s="188"/>
      <c r="V738" s="188"/>
      <c r="W738" s="188"/>
      <c r="X738" s="188"/>
      <c r="AG738" s="188"/>
      <c r="AH738" s="188"/>
      <c r="AI738" s="188"/>
      <c r="AJ738" s="188"/>
      <c r="AK738" s="188"/>
    </row>
    <row r="739" spans="20:37">
      <c r="T739" s="188"/>
      <c r="U739" s="188"/>
      <c r="V739" s="188"/>
      <c r="W739" s="188"/>
      <c r="X739" s="188"/>
      <c r="AG739" s="188"/>
      <c r="AH739" s="188"/>
      <c r="AI739" s="188"/>
      <c r="AJ739" s="188"/>
      <c r="AK739" s="188"/>
    </row>
    <row r="740" spans="20:37">
      <c r="T740" s="188"/>
      <c r="U740" s="188"/>
      <c r="V740" s="188"/>
      <c r="W740" s="188"/>
      <c r="X740" s="188"/>
      <c r="AG740" s="188"/>
      <c r="AH740" s="188"/>
      <c r="AI740" s="188"/>
      <c r="AJ740" s="188"/>
      <c r="AK740" s="188"/>
    </row>
    <row r="741" spans="20:37">
      <c r="T741" s="188"/>
      <c r="U741" s="188"/>
      <c r="V741" s="188"/>
      <c r="W741" s="188"/>
      <c r="X741" s="188"/>
      <c r="AG741" s="188"/>
      <c r="AH741" s="188"/>
      <c r="AI741" s="188"/>
      <c r="AJ741" s="188"/>
      <c r="AK741" s="188"/>
    </row>
    <row r="742" spans="20:37">
      <c r="T742" s="188"/>
      <c r="U742" s="188"/>
      <c r="V742" s="188"/>
      <c r="W742" s="188"/>
      <c r="X742" s="188"/>
      <c r="AG742" s="188"/>
      <c r="AH742" s="188"/>
      <c r="AI742" s="188"/>
      <c r="AJ742" s="188"/>
      <c r="AK742" s="188"/>
    </row>
    <row r="743" spans="20:37">
      <c r="T743" s="188"/>
      <c r="U743" s="188"/>
      <c r="V743" s="188"/>
      <c r="W743" s="188"/>
      <c r="X743" s="188"/>
      <c r="AG743" s="188"/>
      <c r="AH743" s="188"/>
      <c r="AI743" s="188"/>
      <c r="AJ743" s="188"/>
      <c r="AK743" s="188"/>
    </row>
    <row r="744" spans="20:37">
      <c r="T744" s="188"/>
      <c r="U744" s="188"/>
      <c r="V744" s="188"/>
      <c r="W744" s="188"/>
      <c r="X744" s="188"/>
      <c r="AG744" s="188"/>
      <c r="AH744" s="188"/>
      <c r="AI744" s="188"/>
      <c r="AJ744" s="188"/>
      <c r="AK744" s="188"/>
    </row>
    <row r="745" spans="20:37">
      <c r="T745" s="188"/>
      <c r="U745" s="188"/>
      <c r="V745" s="188"/>
      <c r="W745" s="188"/>
      <c r="X745" s="188"/>
      <c r="AG745" s="188"/>
      <c r="AH745" s="188"/>
      <c r="AI745" s="188"/>
      <c r="AJ745" s="188"/>
      <c r="AK745" s="188"/>
    </row>
    <row r="746" spans="20:37">
      <c r="T746" s="188"/>
      <c r="U746" s="188"/>
      <c r="V746" s="188"/>
      <c r="W746" s="188"/>
      <c r="X746" s="188"/>
      <c r="AG746" s="188"/>
      <c r="AH746" s="188"/>
      <c r="AI746" s="188"/>
      <c r="AJ746" s="188"/>
      <c r="AK746" s="188"/>
    </row>
    <row r="747" spans="20:37">
      <c r="T747" s="188"/>
      <c r="U747" s="188"/>
      <c r="V747" s="188"/>
      <c r="W747" s="188"/>
      <c r="X747" s="188"/>
      <c r="AG747" s="188"/>
      <c r="AH747" s="188"/>
      <c r="AI747" s="188"/>
      <c r="AJ747" s="188"/>
      <c r="AK747" s="188"/>
    </row>
    <row r="748" spans="20:37">
      <c r="T748" s="188"/>
      <c r="U748" s="188"/>
      <c r="V748" s="188"/>
      <c r="W748" s="188"/>
      <c r="X748" s="188"/>
      <c r="AG748" s="188"/>
      <c r="AH748" s="188"/>
      <c r="AI748" s="188"/>
      <c r="AJ748" s="188"/>
      <c r="AK748" s="188"/>
    </row>
    <row r="749" spans="20:37">
      <c r="T749" s="188"/>
      <c r="U749" s="188"/>
      <c r="V749" s="188"/>
      <c r="W749" s="188"/>
      <c r="X749" s="188"/>
      <c r="AG749" s="188"/>
      <c r="AH749" s="188"/>
      <c r="AI749" s="188"/>
      <c r="AJ749" s="188"/>
      <c r="AK749" s="188"/>
    </row>
    <row r="750" spans="20:37">
      <c r="T750" s="188"/>
      <c r="U750" s="188"/>
      <c r="V750" s="188"/>
      <c r="W750" s="188"/>
      <c r="X750" s="188"/>
      <c r="AG750" s="188"/>
      <c r="AH750" s="188"/>
      <c r="AI750" s="188"/>
      <c r="AJ750" s="188"/>
      <c r="AK750" s="188"/>
    </row>
    <row r="751" spans="20:37">
      <c r="T751" s="188"/>
      <c r="U751" s="188"/>
      <c r="V751" s="188"/>
      <c r="W751" s="188"/>
      <c r="X751" s="188"/>
      <c r="AG751" s="188"/>
      <c r="AH751" s="188"/>
      <c r="AI751" s="188"/>
      <c r="AJ751" s="188"/>
      <c r="AK751" s="188"/>
    </row>
    <row r="752" spans="20:37">
      <c r="T752" s="188"/>
      <c r="U752" s="188"/>
      <c r="V752" s="188"/>
      <c r="W752" s="188"/>
      <c r="X752" s="188"/>
      <c r="AG752" s="188"/>
      <c r="AH752" s="188"/>
      <c r="AI752" s="188"/>
      <c r="AJ752" s="188"/>
      <c r="AK752" s="188"/>
    </row>
    <row r="753" spans="20:37">
      <c r="T753" s="188"/>
      <c r="U753" s="188"/>
      <c r="V753" s="188"/>
      <c r="W753" s="188"/>
      <c r="X753" s="188"/>
      <c r="AG753" s="188"/>
      <c r="AH753" s="188"/>
      <c r="AI753" s="188"/>
      <c r="AJ753" s="188"/>
      <c r="AK753" s="188"/>
    </row>
    <row r="754" spans="20:37">
      <c r="T754" s="188"/>
      <c r="U754" s="188"/>
      <c r="V754" s="188"/>
      <c r="W754" s="188"/>
      <c r="X754" s="188"/>
      <c r="AG754" s="188"/>
      <c r="AH754" s="188"/>
      <c r="AI754" s="188"/>
      <c r="AJ754" s="188"/>
      <c r="AK754" s="188"/>
    </row>
    <row r="755" spans="20:37">
      <c r="T755" s="188"/>
      <c r="U755" s="188"/>
      <c r="V755" s="188"/>
      <c r="W755" s="188"/>
      <c r="X755" s="188"/>
      <c r="AG755" s="188"/>
      <c r="AH755" s="188"/>
      <c r="AI755" s="188"/>
      <c r="AJ755" s="188"/>
      <c r="AK755" s="188"/>
    </row>
    <row r="756" spans="20:37">
      <c r="T756" s="188"/>
      <c r="U756" s="188"/>
      <c r="V756" s="188"/>
      <c r="W756" s="188"/>
      <c r="X756" s="188"/>
      <c r="AG756" s="188"/>
      <c r="AH756" s="188"/>
      <c r="AI756" s="188"/>
      <c r="AJ756" s="188"/>
      <c r="AK756" s="188"/>
    </row>
    <row r="757" spans="20:37">
      <c r="T757" s="188"/>
      <c r="U757" s="188"/>
      <c r="V757" s="188"/>
      <c r="W757" s="188"/>
      <c r="X757" s="188"/>
      <c r="AG757" s="188"/>
      <c r="AH757" s="188"/>
      <c r="AI757" s="188"/>
      <c r="AJ757" s="188"/>
      <c r="AK757" s="188"/>
    </row>
    <row r="758" spans="20:37">
      <c r="T758" s="188"/>
      <c r="U758" s="188"/>
      <c r="V758" s="188"/>
      <c r="W758" s="188"/>
      <c r="X758" s="188"/>
      <c r="AG758" s="188"/>
      <c r="AH758" s="188"/>
      <c r="AI758" s="188"/>
      <c r="AJ758" s="188"/>
      <c r="AK758" s="188"/>
    </row>
    <row r="759" spans="20:37">
      <c r="T759" s="188"/>
      <c r="U759" s="188"/>
      <c r="V759" s="188"/>
      <c r="W759" s="188"/>
      <c r="X759" s="188"/>
      <c r="AG759" s="188"/>
      <c r="AH759" s="188"/>
      <c r="AI759" s="188"/>
      <c r="AJ759" s="188"/>
      <c r="AK759" s="188"/>
    </row>
    <row r="760" spans="20:37">
      <c r="T760" s="188"/>
      <c r="U760" s="188"/>
      <c r="V760" s="188"/>
      <c r="W760" s="188"/>
      <c r="X760" s="188"/>
      <c r="AG760" s="188"/>
      <c r="AH760" s="188"/>
      <c r="AI760" s="188"/>
      <c r="AJ760" s="188"/>
      <c r="AK760" s="188"/>
    </row>
    <row r="761" spans="20:37">
      <c r="T761" s="188"/>
      <c r="U761" s="188"/>
      <c r="V761" s="188"/>
      <c r="W761" s="188"/>
      <c r="X761" s="188"/>
      <c r="AG761" s="188"/>
      <c r="AH761" s="188"/>
      <c r="AI761" s="188"/>
      <c r="AJ761" s="188"/>
      <c r="AK761" s="188"/>
    </row>
    <row r="762" spans="20:37">
      <c r="T762" s="188"/>
      <c r="U762" s="188"/>
      <c r="V762" s="188"/>
      <c r="W762" s="188"/>
      <c r="X762" s="188"/>
      <c r="AG762" s="188"/>
      <c r="AH762" s="188"/>
      <c r="AI762" s="188"/>
      <c r="AJ762" s="188"/>
      <c r="AK762" s="188"/>
    </row>
    <row r="763" spans="20:37">
      <c r="T763" s="188"/>
      <c r="U763" s="188"/>
      <c r="V763" s="188"/>
      <c r="W763" s="188"/>
      <c r="X763" s="188"/>
      <c r="AG763" s="188"/>
      <c r="AH763" s="188"/>
      <c r="AI763" s="188"/>
      <c r="AJ763" s="188"/>
      <c r="AK763" s="188"/>
    </row>
    <row r="764" spans="20:37">
      <c r="T764" s="188"/>
      <c r="U764" s="188"/>
      <c r="V764" s="188"/>
      <c r="W764" s="188"/>
      <c r="X764" s="188"/>
      <c r="AG764" s="188"/>
      <c r="AH764" s="188"/>
      <c r="AI764" s="188"/>
      <c r="AJ764" s="188"/>
      <c r="AK764" s="188"/>
    </row>
    <row r="765" spans="20:37">
      <c r="T765" s="188"/>
      <c r="U765" s="188"/>
      <c r="V765" s="188"/>
      <c r="W765" s="188"/>
      <c r="X765" s="188"/>
      <c r="AG765" s="188"/>
      <c r="AH765" s="188"/>
      <c r="AI765" s="188"/>
      <c r="AJ765" s="188"/>
      <c r="AK765" s="188"/>
    </row>
    <row r="766" spans="20:37">
      <c r="T766" s="188"/>
      <c r="U766" s="188"/>
      <c r="V766" s="188"/>
      <c r="W766" s="188"/>
      <c r="X766" s="188"/>
      <c r="AG766" s="188"/>
      <c r="AH766" s="188"/>
      <c r="AI766" s="188"/>
      <c r="AJ766" s="188"/>
      <c r="AK766" s="188"/>
    </row>
    <row r="767" spans="20:37">
      <c r="T767" s="188"/>
      <c r="U767" s="188"/>
      <c r="V767" s="188"/>
      <c r="W767" s="188"/>
      <c r="X767" s="188"/>
      <c r="AG767" s="188"/>
      <c r="AH767" s="188"/>
      <c r="AI767" s="188"/>
      <c r="AJ767" s="188"/>
      <c r="AK767" s="188"/>
    </row>
    <row r="768" spans="20:37">
      <c r="T768" s="188"/>
      <c r="U768" s="188"/>
      <c r="V768" s="188"/>
      <c r="W768" s="188"/>
      <c r="X768" s="188"/>
      <c r="AG768" s="188"/>
      <c r="AH768" s="188"/>
      <c r="AI768" s="188"/>
      <c r="AJ768" s="188"/>
      <c r="AK768" s="188"/>
    </row>
    <row r="769" spans="20:37">
      <c r="T769" s="188"/>
      <c r="U769" s="188"/>
      <c r="V769" s="188"/>
      <c r="W769" s="188"/>
      <c r="X769" s="188"/>
      <c r="AG769" s="188"/>
      <c r="AH769" s="188"/>
      <c r="AI769" s="188"/>
      <c r="AJ769" s="188"/>
      <c r="AK769" s="188"/>
    </row>
    <row r="770" spans="20:37">
      <c r="T770" s="188"/>
      <c r="U770" s="188"/>
      <c r="V770" s="188"/>
      <c r="W770" s="188"/>
      <c r="X770" s="188"/>
      <c r="AG770" s="188"/>
      <c r="AH770" s="188"/>
      <c r="AI770" s="188"/>
      <c r="AJ770" s="188"/>
      <c r="AK770" s="188"/>
    </row>
    <row r="771" spans="20:37">
      <c r="T771" s="188"/>
      <c r="U771" s="188"/>
      <c r="V771" s="188"/>
      <c r="W771" s="188"/>
      <c r="X771" s="188"/>
      <c r="AG771" s="188"/>
      <c r="AH771" s="188"/>
      <c r="AI771" s="188"/>
      <c r="AJ771" s="188"/>
      <c r="AK771" s="188"/>
    </row>
    <row r="772" spans="20:37">
      <c r="T772" s="188"/>
      <c r="U772" s="188"/>
      <c r="V772" s="188"/>
      <c r="W772" s="188"/>
      <c r="X772" s="188"/>
      <c r="AG772" s="188"/>
      <c r="AH772" s="188"/>
      <c r="AI772" s="188"/>
      <c r="AJ772" s="188"/>
      <c r="AK772" s="188"/>
    </row>
    <row r="773" spans="20:37">
      <c r="T773" s="188"/>
      <c r="U773" s="188"/>
      <c r="V773" s="188"/>
      <c r="W773" s="188"/>
      <c r="X773" s="188"/>
      <c r="AG773" s="188"/>
      <c r="AH773" s="188"/>
      <c r="AI773" s="188"/>
      <c r="AJ773" s="188"/>
      <c r="AK773" s="188"/>
    </row>
    <row r="774" spans="20:37">
      <c r="T774" s="188"/>
      <c r="U774" s="188"/>
      <c r="V774" s="188"/>
      <c r="W774" s="188"/>
      <c r="X774" s="188"/>
      <c r="AG774" s="188"/>
      <c r="AH774" s="188"/>
      <c r="AI774" s="188"/>
      <c r="AJ774" s="188"/>
      <c r="AK774" s="188"/>
    </row>
    <row r="775" spans="20:37">
      <c r="T775" s="188"/>
      <c r="U775" s="188"/>
      <c r="V775" s="188"/>
      <c r="W775" s="188"/>
      <c r="X775" s="188"/>
      <c r="AG775" s="188"/>
      <c r="AH775" s="188"/>
      <c r="AI775" s="188"/>
      <c r="AJ775" s="188"/>
      <c r="AK775" s="188"/>
    </row>
    <row r="776" spans="20:37">
      <c r="T776" s="188"/>
      <c r="U776" s="188"/>
      <c r="V776" s="188"/>
      <c r="W776" s="188"/>
      <c r="X776" s="188"/>
      <c r="AG776" s="188"/>
      <c r="AH776" s="188"/>
      <c r="AI776" s="188"/>
      <c r="AJ776" s="188"/>
      <c r="AK776" s="188"/>
    </row>
    <row r="777" spans="20:37">
      <c r="T777" s="188"/>
      <c r="U777" s="188"/>
      <c r="V777" s="188"/>
      <c r="W777" s="188"/>
      <c r="X777" s="188"/>
      <c r="AG777" s="188"/>
      <c r="AH777" s="188"/>
      <c r="AI777" s="188"/>
      <c r="AJ777" s="188"/>
      <c r="AK777" s="188"/>
    </row>
    <row r="778" spans="20:37">
      <c r="T778" s="188"/>
      <c r="U778" s="188"/>
      <c r="V778" s="188"/>
      <c r="W778" s="188"/>
      <c r="X778" s="188"/>
      <c r="AG778" s="188"/>
      <c r="AH778" s="188"/>
      <c r="AI778" s="188"/>
      <c r="AJ778" s="188"/>
      <c r="AK778" s="188"/>
    </row>
    <row r="779" spans="20:37">
      <c r="T779" s="188"/>
      <c r="U779" s="188"/>
      <c r="V779" s="188"/>
      <c r="W779" s="188"/>
      <c r="X779" s="188"/>
      <c r="AG779" s="188"/>
      <c r="AH779" s="188"/>
      <c r="AI779" s="188"/>
      <c r="AJ779" s="188"/>
      <c r="AK779" s="188"/>
    </row>
    <row r="780" spans="20:37">
      <c r="T780" s="188"/>
      <c r="U780" s="188"/>
      <c r="V780" s="188"/>
      <c r="W780" s="188"/>
      <c r="X780" s="188"/>
      <c r="AG780" s="188"/>
      <c r="AH780" s="188"/>
      <c r="AI780" s="188"/>
      <c r="AJ780" s="188"/>
      <c r="AK780" s="188"/>
    </row>
    <row r="781" spans="20:37">
      <c r="T781" s="188"/>
      <c r="U781" s="188"/>
      <c r="V781" s="188"/>
      <c r="W781" s="188"/>
      <c r="X781" s="188"/>
      <c r="AG781" s="188"/>
      <c r="AH781" s="188"/>
      <c r="AI781" s="188"/>
      <c r="AJ781" s="188"/>
      <c r="AK781" s="188"/>
    </row>
    <row r="782" spans="20:37">
      <c r="T782" s="188"/>
      <c r="U782" s="188"/>
      <c r="V782" s="188"/>
      <c r="W782" s="188"/>
      <c r="X782" s="188"/>
      <c r="AG782" s="188"/>
      <c r="AH782" s="188"/>
      <c r="AI782" s="188"/>
      <c r="AJ782" s="188"/>
      <c r="AK782" s="188"/>
    </row>
    <row r="783" spans="20:37">
      <c r="T783" s="188"/>
      <c r="U783" s="188"/>
      <c r="V783" s="188"/>
      <c r="W783" s="188"/>
      <c r="X783" s="188"/>
      <c r="AG783" s="188"/>
      <c r="AH783" s="188"/>
      <c r="AI783" s="188"/>
      <c r="AJ783" s="188"/>
      <c r="AK783" s="188"/>
    </row>
    <row r="784" spans="20:37">
      <c r="T784" s="188"/>
      <c r="U784" s="188"/>
      <c r="V784" s="188"/>
      <c r="W784" s="188"/>
      <c r="X784" s="188"/>
      <c r="AG784" s="188"/>
      <c r="AH784" s="188"/>
      <c r="AI784" s="188"/>
      <c r="AJ784" s="188"/>
      <c r="AK784" s="188"/>
    </row>
    <row r="785" spans="20:37">
      <c r="T785" s="188"/>
      <c r="U785" s="188"/>
      <c r="V785" s="188"/>
      <c r="W785" s="188"/>
      <c r="X785" s="188"/>
      <c r="AG785" s="188"/>
      <c r="AH785" s="188"/>
      <c r="AI785" s="188"/>
      <c r="AJ785" s="188"/>
      <c r="AK785" s="188"/>
    </row>
    <row r="786" spans="20:37">
      <c r="T786" s="188"/>
      <c r="U786" s="188"/>
      <c r="V786" s="188"/>
      <c r="W786" s="188"/>
      <c r="X786" s="188"/>
      <c r="AG786" s="188"/>
      <c r="AH786" s="188"/>
      <c r="AI786" s="188"/>
      <c r="AJ786" s="188"/>
      <c r="AK786" s="188"/>
    </row>
    <row r="787" spans="20:37">
      <c r="T787" s="188"/>
      <c r="U787" s="188"/>
      <c r="V787" s="188"/>
      <c r="W787" s="188"/>
      <c r="X787" s="188"/>
      <c r="AG787" s="188"/>
      <c r="AH787" s="188"/>
      <c r="AI787" s="188"/>
      <c r="AJ787" s="188"/>
      <c r="AK787" s="188"/>
    </row>
    <row r="788" spans="20:37">
      <c r="T788" s="188"/>
      <c r="U788" s="188"/>
      <c r="V788" s="188"/>
      <c r="W788" s="188"/>
      <c r="X788" s="188"/>
      <c r="AG788" s="188"/>
      <c r="AH788" s="188"/>
      <c r="AI788" s="188"/>
      <c r="AJ788" s="188"/>
      <c r="AK788" s="188"/>
    </row>
    <row r="789" spans="20:37">
      <c r="T789" s="188"/>
      <c r="U789" s="188"/>
      <c r="V789" s="188"/>
      <c r="W789" s="188"/>
      <c r="X789" s="188"/>
      <c r="AG789" s="188"/>
      <c r="AH789" s="188"/>
      <c r="AI789" s="188"/>
      <c r="AJ789" s="188"/>
      <c r="AK789" s="188"/>
    </row>
    <row r="790" spans="20:37">
      <c r="T790" s="188"/>
      <c r="U790" s="188"/>
      <c r="V790" s="188"/>
      <c r="W790" s="188"/>
      <c r="X790" s="188"/>
      <c r="AG790" s="188"/>
      <c r="AH790" s="188"/>
      <c r="AI790" s="188"/>
      <c r="AJ790" s="188"/>
      <c r="AK790" s="188"/>
    </row>
    <row r="791" spans="20:37">
      <c r="T791" s="188"/>
      <c r="U791" s="188"/>
      <c r="V791" s="188"/>
      <c r="W791" s="188"/>
      <c r="X791" s="188"/>
      <c r="AG791" s="188"/>
      <c r="AH791" s="188"/>
      <c r="AI791" s="188"/>
      <c r="AJ791" s="188"/>
      <c r="AK791" s="188"/>
    </row>
    <row r="792" spans="20:37">
      <c r="T792" s="188"/>
      <c r="U792" s="188"/>
      <c r="V792" s="188"/>
      <c r="W792" s="188"/>
      <c r="X792" s="188"/>
      <c r="AG792" s="188"/>
      <c r="AH792" s="188"/>
      <c r="AI792" s="188"/>
      <c r="AJ792" s="188"/>
      <c r="AK792" s="188"/>
    </row>
    <row r="793" spans="20:37">
      <c r="T793" s="188"/>
      <c r="U793" s="188"/>
      <c r="V793" s="188"/>
      <c r="W793" s="188"/>
      <c r="X793" s="188"/>
      <c r="AG793" s="188"/>
      <c r="AH793" s="188"/>
      <c r="AI793" s="188"/>
      <c r="AJ793" s="188"/>
      <c r="AK793" s="188"/>
    </row>
    <row r="794" spans="20:37">
      <c r="T794" s="188"/>
      <c r="U794" s="188"/>
      <c r="V794" s="188"/>
      <c r="W794" s="188"/>
      <c r="X794" s="188"/>
      <c r="AG794" s="188"/>
      <c r="AH794" s="188"/>
      <c r="AI794" s="188"/>
      <c r="AJ794" s="188"/>
      <c r="AK794" s="188"/>
    </row>
    <row r="795" spans="20:37">
      <c r="T795" s="188"/>
      <c r="U795" s="188"/>
      <c r="V795" s="188"/>
      <c r="W795" s="188"/>
      <c r="X795" s="188"/>
      <c r="AG795" s="188"/>
      <c r="AH795" s="188"/>
      <c r="AI795" s="188"/>
      <c r="AJ795" s="188"/>
      <c r="AK795" s="188"/>
    </row>
    <row r="796" spans="20:37">
      <c r="T796" s="188"/>
      <c r="U796" s="188"/>
      <c r="V796" s="188"/>
      <c r="W796" s="188"/>
      <c r="X796" s="188"/>
      <c r="AG796" s="188"/>
      <c r="AH796" s="188"/>
      <c r="AI796" s="188"/>
      <c r="AJ796" s="188"/>
      <c r="AK796" s="188"/>
    </row>
    <row r="797" spans="20:37">
      <c r="T797" s="188"/>
      <c r="U797" s="188"/>
      <c r="V797" s="188"/>
      <c r="W797" s="188"/>
      <c r="X797" s="188"/>
      <c r="AG797" s="188"/>
      <c r="AH797" s="188"/>
      <c r="AI797" s="188"/>
      <c r="AJ797" s="188"/>
      <c r="AK797" s="188"/>
    </row>
    <row r="798" spans="20:37">
      <c r="T798" s="188"/>
      <c r="U798" s="188"/>
      <c r="V798" s="188"/>
      <c r="W798" s="188"/>
      <c r="X798" s="188"/>
      <c r="AG798" s="188"/>
      <c r="AH798" s="188"/>
      <c r="AI798" s="188"/>
      <c r="AJ798" s="188"/>
      <c r="AK798" s="188"/>
    </row>
    <row r="799" spans="20:37">
      <c r="T799" s="188"/>
      <c r="U799" s="188"/>
      <c r="V799" s="188"/>
      <c r="W799" s="188"/>
      <c r="X799" s="188"/>
      <c r="AG799" s="188"/>
      <c r="AH799" s="188"/>
      <c r="AI799" s="188"/>
      <c r="AJ799" s="188"/>
      <c r="AK799" s="188"/>
    </row>
    <row r="800" spans="20:37">
      <c r="T800" s="188"/>
      <c r="U800" s="188"/>
      <c r="V800" s="188"/>
      <c r="W800" s="188"/>
      <c r="X800" s="188"/>
      <c r="AG800" s="188"/>
      <c r="AH800" s="188"/>
      <c r="AI800" s="188"/>
      <c r="AJ800" s="188"/>
      <c r="AK800" s="188"/>
    </row>
    <row r="801" spans="20:37">
      <c r="T801" s="188"/>
      <c r="U801" s="188"/>
      <c r="V801" s="188"/>
      <c r="W801" s="188"/>
      <c r="X801" s="188"/>
      <c r="AG801" s="188"/>
      <c r="AH801" s="188"/>
      <c r="AI801" s="188"/>
      <c r="AJ801" s="188"/>
      <c r="AK801" s="188"/>
    </row>
    <row r="802" spans="20:37">
      <c r="T802" s="188"/>
      <c r="U802" s="188"/>
      <c r="V802" s="188"/>
      <c r="W802" s="188"/>
      <c r="X802" s="188"/>
      <c r="AG802" s="188"/>
      <c r="AH802" s="188"/>
      <c r="AI802" s="188"/>
      <c r="AJ802" s="188"/>
      <c r="AK802" s="188"/>
    </row>
    <row r="803" spans="20:37">
      <c r="T803" s="188"/>
      <c r="U803" s="188"/>
      <c r="V803" s="188"/>
      <c r="W803" s="188"/>
      <c r="X803" s="188"/>
      <c r="AG803" s="188"/>
      <c r="AH803" s="188"/>
      <c r="AI803" s="188"/>
      <c r="AJ803" s="188"/>
      <c r="AK803" s="188"/>
    </row>
    <row r="804" spans="20:37">
      <c r="T804" s="188"/>
      <c r="U804" s="188"/>
      <c r="V804" s="188"/>
      <c r="W804" s="188"/>
      <c r="X804" s="188"/>
      <c r="AG804" s="188"/>
      <c r="AH804" s="188"/>
      <c r="AI804" s="188"/>
      <c r="AJ804" s="188"/>
      <c r="AK804" s="188"/>
    </row>
    <row r="805" spans="20:37">
      <c r="T805" s="188"/>
      <c r="U805" s="188"/>
      <c r="V805" s="188"/>
      <c r="W805" s="188"/>
      <c r="X805" s="188"/>
      <c r="AG805" s="188"/>
      <c r="AH805" s="188"/>
      <c r="AI805" s="188"/>
      <c r="AJ805" s="188"/>
      <c r="AK805" s="188"/>
    </row>
    <row r="806" spans="20:37">
      <c r="T806" s="188"/>
      <c r="U806" s="188"/>
      <c r="V806" s="188"/>
      <c r="W806" s="188"/>
      <c r="X806" s="188"/>
      <c r="AG806" s="188"/>
      <c r="AH806" s="188"/>
      <c r="AI806" s="188"/>
      <c r="AJ806" s="188"/>
      <c r="AK806" s="188"/>
    </row>
    <row r="807" spans="20:37">
      <c r="T807" s="188"/>
      <c r="U807" s="188"/>
      <c r="V807" s="188"/>
      <c r="W807" s="188"/>
      <c r="X807" s="188"/>
      <c r="AG807" s="188"/>
      <c r="AH807" s="188"/>
      <c r="AI807" s="188"/>
      <c r="AJ807" s="188"/>
      <c r="AK807" s="188"/>
    </row>
    <row r="808" spans="20:37">
      <c r="T808" s="188"/>
      <c r="U808" s="188"/>
      <c r="V808" s="188"/>
      <c r="W808" s="188"/>
      <c r="X808" s="188"/>
      <c r="AG808" s="188"/>
      <c r="AH808" s="188"/>
      <c r="AI808" s="188"/>
      <c r="AJ808" s="188"/>
      <c r="AK808" s="188"/>
    </row>
    <row r="809" spans="20:37">
      <c r="T809" s="188"/>
      <c r="U809" s="188"/>
      <c r="V809" s="188"/>
      <c r="W809" s="188"/>
      <c r="X809" s="188"/>
      <c r="AG809" s="188"/>
      <c r="AH809" s="188"/>
      <c r="AI809" s="188"/>
      <c r="AJ809" s="188"/>
      <c r="AK809" s="188"/>
    </row>
    <row r="810" spans="20:37">
      <c r="T810" s="188"/>
      <c r="U810" s="188"/>
      <c r="V810" s="188"/>
      <c r="W810" s="188"/>
      <c r="X810" s="188"/>
      <c r="AG810" s="188"/>
      <c r="AH810" s="188"/>
      <c r="AI810" s="188"/>
      <c r="AJ810" s="188"/>
      <c r="AK810" s="188"/>
    </row>
    <row r="811" spans="20:37">
      <c r="T811" s="188"/>
      <c r="U811" s="188"/>
      <c r="V811" s="188"/>
      <c r="W811" s="188"/>
      <c r="X811" s="188"/>
      <c r="AG811" s="188"/>
      <c r="AH811" s="188"/>
      <c r="AI811" s="188"/>
      <c r="AJ811" s="188"/>
      <c r="AK811" s="188"/>
    </row>
    <row r="812" spans="20:37">
      <c r="T812" s="188"/>
      <c r="U812" s="188"/>
      <c r="V812" s="188"/>
      <c r="W812" s="188"/>
      <c r="X812" s="188"/>
      <c r="AG812" s="188"/>
      <c r="AH812" s="188"/>
      <c r="AI812" s="188"/>
      <c r="AJ812" s="188"/>
      <c r="AK812" s="188"/>
    </row>
    <row r="813" spans="20:37">
      <c r="T813" s="188"/>
      <c r="U813" s="188"/>
      <c r="V813" s="188"/>
      <c r="W813" s="188"/>
      <c r="X813" s="188"/>
      <c r="AG813" s="188"/>
      <c r="AH813" s="188"/>
      <c r="AI813" s="188"/>
      <c r="AJ813" s="188"/>
      <c r="AK813" s="188"/>
    </row>
    <row r="814" spans="20:37">
      <c r="T814" s="188"/>
      <c r="U814" s="188"/>
      <c r="V814" s="188"/>
      <c r="W814" s="188"/>
      <c r="X814" s="188"/>
      <c r="AG814" s="188"/>
      <c r="AH814" s="188"/>
      <c r="AI814" s="188"/>
      <c r="AJ814" s="188"/>
      <c r="AK814" s="188"/>
    </row>
    <row r="815" spans="20:37">
      <c r="T815" s="188"/>
      <c r="U815" s="188"/>
      <c r="V815" s="188"/>
      <c r="W815" s="188"/>
      <c r="X815" s="188"/>
      <c r="AG815" s="188"/>
      <c r="AH815" s="188"/>
      <c r="AI815" s="188"/>
      <c r="AJ815" s="188"/>
      <c r="AK815" s="188"/>
    </row>
    <row r="816" spans="20:37">
      <c r="T816" s="188"/>
      <c r="U816" s="188"/>
      <c r="V816" s="188"/>
      <c r="W816" s="188"/>
      <c r="X816" s="188"/>
      <c r="AG816" s="188"/>
      <c r="AH816" s="188"/>
      <c r="AI816" s="188"/>
      <c r="AJ816" s="188"/>
      <c r="AK816" s="188"/>
    </row>
    <row r="817" spans="20:37">
      <c r="T817" s="188"/>
      <c r="U817" s="188"/>
      <c r="V817" s="188"/>
      <c r="W817" s="188"/>
      <c r="X817" s="188"/>
      <c r="AG817" s="188"/>
      <c r="AH817" s="188"/>
      <c r="AI817" s="188"/>
      <c r="AJ817" s="188"/>
      <c r="AK817" s="188"/>
    </row>
    <row r="818" spans="20:37">
      <c r="T818" s="188"/>
      <c r="U818" s="188"/>
      <c r="V818" s="188"/>
      <c r="W818" s="188"/>
      <c r="X818" s="188"/>
      <c r="AG818" s="188"/>
      <c r="AH818" s="188"/>
      <c r="AI818" s="188"/>
      <c r="AJ818" s="188"/>
      <c r="AK818" s="188"/>
    </row>
    <row r="819" spans="20:37">
      <c r="T819" s="188"/>
      <c r="U819" s="188"/>
      <c r="V819" s="188"/>
      <c r="W819" s="188"/>
      <c r="X819" s="188"/>
      <c r="AG819" s="188"/>
      <c r="AH819" s="188"/>
      <c r="AI819" s="188"/>
      <c r="AJ819" s="188"/>
      <c r="AK819" s="188"/>
    </row>
    <row r="820" spans="20:37">
      <c r="T820" s="188"/>
      <c r="U820" s="188"/>
      <c r="V820" s="188"/>
      <c r="W820" s="188"/>
      <c r="X820" s="188"/>
      <c r="AG820" s="188"/>
      <c r="AH820" s="188"/>
      <c r="AI820" s="188"/>
      <c r="AJ820" s="188"/>
      <c r="AK820" s="188"/>
    </row>
    <row r="821" spans="20:37">
      <c r="T821" s="188"/>
      <c r="U821" s="188"/>
      <c r="V821" s="188"/>
      <c r="W821" s="188"/>
      <c r="X821" s="188"/>
      <c r="AG821" s="188"/>
      <c r="AH821" s="188"/>
      <c r="AI821" s="188"/>
      <c r="AJ821" s="188"/>
      <c r="AK821" s="188"/>
    </row>
    <row r="822" spans="20:37">
      <c r="T822" s="188"/>
      <c r="U822" s="188"/>
      <c r="V822" s="188"/>
      <c r="W822" s="188"/>
      <c r="X822" s="188"/>
      <c r="AG822" s="188"/>
      <c r="AH822" s="188"/>
      <c r="AI822" s="188"/>
      <c r="AJ822" s="188"/>
      <c r="AK822" s="188"/>
    </row>
    <row r="823" spans="20:37">
      <c r="T823" s="188"/>
      <c r="U823" s="188"/>
      <c r="V823" s="188"/>
      <c r="W823" s="188"/>
      <c r="X823" s="188"/>
      <c r="AG823" s="188"/>
      <c r="AH823" s="188"/>
      <c r="AI823" s="188"/>
      <c r="AJ823" s="188"/>
      <c r="AK823" s="188"/>
    </row>
    <row r="824" spans="20:37">
      <c r="T824" s="188"/>
      <c r="U824" s="188"/>
      <c r="V824" s="188"/>
      <c r="W824" s="188"/>
      <c r="X824" s="188"/>
      <c r="AG824" s="188"/>
      <c r="AH824" s="188"/>
      <c r="AI824" s="188"/>
      <c r="AJ824" s="188"/>
      <c r="AK824" s="188"/>
    </row>
    <row r="825" spans="20:37">
      <c r="T825" s="188"/>
      <c r="U825" s="188"/>
      <c r="V825" s="188"/>
      <c r="W825" s="188"/>
      <c r="X825" s="188"/>
      <c r="AG825" s="188"/>
      <c r="AH825" s="188"/>
      <c r="AI825" s="188"/>
      <c r="AJ825" s="188"/>
      <c r="AK825" s="188"/>
    </row>
    <row r="826" spans="20:37">
      <c r="T826" s="188"/>
      <c r="U826" s="188"/>
      <c r="V826" s="188"/>
      <c r="W826" s="188"/>
      <c r="X826" s="188"/>
      <c r="AG826" s="188"/>
      <c r="AH826" s="188"/>
      <c r="AI826" s="188"/>
      <c r="AJ826" s="188"/>
      <c r="AK826" s="188"/>
    </row>
    <row r="827" spans="20:37">
      <c r="T827" s="188"/>
      <c r="U827" s="188"/>
      <c r="V827" s="188"/>
      <c r="W827" s="188"/>
      <c r="X827" s="188"/>
      <c r="AG827" s="188"/>
      <c r="AH827" s="188"/>
      <c r="AI827" s="188"/>
      <c r="AJ827" s="188"/>
      <c r="AK827" s="188"/>
    </row>
    <row r="828" spans="20:37">
      <c r="T828" s="188"/>
      <c r="U828" s="188"/>
      <c r="V828" s="188"/>
      <c r="W828" s="188"/>
      <c r="X828" s="188"/>
      <c r="AG828" s="188"/>
      <c r="AH828" s="188"/>
      <c r="AI828" s="188"/>
      <c r="AJ828" s="188"/>
      <c r="AK828" s="188"/>
    </row>
    <row r="829" spans="20:37">
      <c r="T829" s="188"/>
      <c r="U829" s="188"/>
      <c r="V829" s="188"/>
      <c r="W829" s="188"/>
      <c r="X829" s="188"/>
      <c r="AG829" s="188"/>
      <c r="AH829" s="188"/>
      <c r="AI829" s="188"/>
      <c r="AJ829" s="188"/>
      <c r="AK829" s="188"/>
    </row>
    <row r="830" spans="20:37">
      <c r="T830" s="188"/>
      <c r="U830" s="188"/>
      <c r="V830" s="188"/>
      <c r="W830" s="188"/>
      <c r="X830" s="188"/>
      <c r="AG830" s="188"/>
      <c r="AH830" s="188"/>
      <c r="AI830" s="188"/>
      <c r="AJ830" s="188"/>
      <c r="AK830" s="188"/>
    </row>
    <row r="831" spans="20:37">
      <c r="T831" s="188"/>
      <c r="U831" s="188"/>
      <c r="V831" s="188"/>
      <c r="W831" s="188"/>
      <c r="X831" s="188"/>
      <c r="AG831" s="188"/>
      <c r="AH831" s="188"/>
      <c r="AI831" s="188"/>
      <c r="AJ831" s="188"/>
      <c r="AK831" s="188"/>
    </row>
    <row r="832" spans="20:37">
      <c r="T832" s="188"/>
      <c r="U832" s="188"/>
      <c r="V832" s="188"/>
      <c r="W832" s="188"/>
      <c r="X832" s="188"/>
      <c r="AG832" s="188"/>
      <c r="AH832" s="188"/>
      <c r="AI832" s="188"/>
      <c r="AJ832" s="188"/>
      <c r="AK832" s="188"/>
    </row>
    <row r="833" spans="20:37">
      <c r="T833" s="188"/>
      <c r="U833" s="188"/>
      <c r="V833" s="188"/>
      <c r="W833" s="188"/>
      <c r="X833" s="188"/>
      <c r="AG833" s="188"/>
      <c r="AH833" s="188"/>
      <c r="AI833" s="188"/>
      <c r="AJ833" s="188"/>
      <c r="AK833" s="188"/>
    </row>
    <row r="834" spans="20:37">
      <c r="T834" s="188"/>
      <c r="U834" s="188"/>
      <c r="V834" s="188"/>
      <c r="W834" s="188"/>
      <c r="X834" s="188"/>
      <c r="AG834" s="188"/>
      <c r="AH834" s="188"/>
      <c r="AI834" s="188"/>
      <c r="AJ834" s="188"/>
      <c r="AK834" s="188"/>
    </row>
    <row r="835" spans="20:37">
      <c r="T835" s="188"/>
      <c r="U835" s="188"/>
      <c r="V835" s="188"/>
      <c r="W835" s="188"/>
      <c r="X835" s="188"/>
      <c r="AG835" s="188"/>
      <c r="AH835" s="188"/>
      <c r="AI835" s="188"/>
      <c r="AJ835" s="188"/>
      <c r="AK835" s="188"/>
    </row>
    <row r="836" spans="20:37">
      <c r="T836" s="188"/>
      <c r="U836" s="188"/>
      <c r="V836" s="188"/>
      <c r="W836" s="188"/>
      <c r="X836" s="188"/>
      <c r="AG836" s="188"/>
      <c r="AH836" s="188"/>
      <c r="AI836" s="188"/>
      <c r="AJ836" s="188"/>
      <c r="AK836" s="188"/>
    </row>
    <row r="837" spans="20:37">
      <c r="T837" s="188"/>
      <c r="U837" s="188"/>
      <c r="V837" s="188"/>
      <c r="W837" s="188"/>
      <c r="X837" s="188"/>
      <c r="AG837" s="188"/>
      <c r="AH837" s="188"/>
      <c r="AI837" s="188"/>
      <c r="AJ837" s="188"/>
      <c r="AK837" s="188"/>
    </row>
    <row r="838" spans="20:37">
      <c r="T838" s="188"/>
      <c r="U838" s="188"/>
      <c r="V838" s="188"/>
      <c r="W838" s="188"/>
      <c r="X838" s="188"/>
      <c r="AG838" s="188"/>
      <c r="AH838" s="188"/>
      <c r="AI838" s="188"/>
      <c r="AJ838" s="188"/>
      <c r="AK838" s="188"/>
    </row>
    <row r="839" spans="20:37">
      <c r="T839" s="188"/>
      <c r="U839" s="188"/>
      <c r="V839" s="188"/>
      <c r="W839" s="188"/>
      <c r="X839" s="188"/>
      <c r="AG839" s="188"/>
      <c r="AH839" s="188"/>
      <c r="AI839" s="188"/>
      <c r="AJ839" s="188"/>
      <c r="AK839" s="188"/>
    </row>
    <row r="840" spans="20:37">
      <c r="T840" s="188"/>
      <c r="U840" s="188"/>
      <c r="V840" s="188"/>
      <c r="W840" s="188"/>
      <c r="X840" s="188"/>
      <c r="AG840" s="188"/>
      <c r="AH840" s="188"/>
      <c r="AI840" s="188"/>
      <c r="AJ840" s="188"/>
      <c r="AK840" s="188"/>
    </row>
    <row r="841" spans="20:37">
      <c r="T841" s="188"/>
      <c r="U841" s="188"/>
      <c r="V841" s="188"/>
      <c r="W841" s="188"/>
      <c r="X841" s="188"/>
      <c r="AG841" s="188"/>
      <c r="AH841" s="188"/>
      <c r="AI841" s="188"/>
      <c r="AJ841" s="188"/>
      <c r="AK841" s="188"/>
    </row>
    <row r="842" spans="20:37">
      <c r="T842" s="188"/>
      <c r="U842" s="188"/>
      <c r="V842" s="188"/>
      <c r="W842" s="188"/>
      <c r="X842" s="188"/>
      <c r="AG842" s="188"/>
      <c r="AH842" s="188"/>
      <c r="AI842" s="188"/>
      <c r="AJ842" s="188"/>
      <c r="AK842" s="188"/>
    </row>
    <row r="843" spans="20:37">
      <c r="T843" s="188"/>
      <c r="U843" s="188"/>
      <c r="V843" s="188"/>
      <c r="W843" s="188"/>
      <c r="X843" s="188"/>
      <c r="AG843" s="188"/>
      <c r="AH843" s="188"/>
      <c r="AI843" s="188"/>
      <c r="AJ843" s="188"/>
      <c r="AK843" s="188"/>
    </row>
    <row r="844" spans="20:37">
      <c r="T844" s="188"/>
      <c r="U844" s="188"/>
      <c r="V844" s="188"/>
      <c r="W844" s="188"/>
      <c r="X844" s="188"/>
      <c r="AG844" s="188"/>
      <c r="AH844" s="188"/>
      <c r="AI844" s="188"/>
      <c r="AJ844" s="188"/>
      <c r="AK844" s="188"/>
    </row>
    <row r="845" spans="20:37">
      <c r="T845" s="188"/>
      <c r="U845" s="188"/>
      <c r="V845" s="188"/>
      <c r="W845" s="188"/>
      <c r="X845" s="188"/>
      <c r="AG845" s="188"/>
      <c r="AH845" s="188"/>
      <c r="AI845" s="188"/>
      <c r="AJ845" s="188"/>
      <c r="AK845" s="188"/>
    </row>
    <row r="846" spans="20:37">
      <c r="T846" s="188"/>
      <c r="U846" s="188"/>
      <c r="V846" s="188"/>
      <c r="W846" s="188"/>
      <c r="X846" s="188"/>
      <c r="AG846" s="188"/>
      <c r="AH846" s="188"/>
      <c r="AI846" s="188"/>
      <c r="AJ846" s="188"/>
      <c r="AK846" s="188"/>
    </row>
    <row r="847" spans="20:37">
      <c r="T847" s="188"/>
      <c r="U847" s="188"/>
      <c r="V847" s="188"/>
      <c r="W847" s="188"/>
      <c r="X847" s="188"/>
      <c r="AG847" s="188"/>
      <c r="AH847" s="188"/>
      <c r="AI847" s="188"/>
      <c r="AJ847" s="188"/>
      <c r="AK847" s="188"/>
    </row>
    <row r="848" spans="20:37">
      <c r="T848" s="188"/>
      <c r="U848" s="188"/>
      <c r="V848" s="188"/>
      <c r="W848" s="188"/>
      <c r="X848" s="188"/>
      <c r="AG848" s="188"/>
      <c r="AH848" s="188"/>
      <c r="AI848" s="188"/>
      <c r="AJ848" s="188"/>
      <c r="AK848" s="188"/>
    </row>
    <row r="849" spans="20:37">
      <c r="T849" s="188"/>
      <c r="U849" s="188"/>
      <c r="V849" s="188"/>
      <c r="W849" s="188"/>
      <c r="X849" s="188"/>
      <c r="AG849" s="188"/>
      <c r="AH849" s="188"/>
      <c r="AI849" s="188"/>
      <c r="AJ849" s="188"/>
      <c r="AK849" s="188"/>
    </row>
    <row r="850" spans="20:37">
      <c r="T850" s="188"/>
      <c r="U850" s="188"/>
      <c r="V850" s="188"/>
      <c r="W850" s="188"/>
      <c r="X850" s="188"/>
      <c r="AG850" s="188"/>
      <c r="AH850" s="188"/>
      <c r="AI850" s="188"/>
      <c r="AJ850" s="188"/>
      <c r="AK850" s="188"/>
    </row>
    <row r="851" spans="20:37">
      <c r="T851" s="188"/>
      <c r="U851" s="188"/>
      <c r="V851" s="188"/>
      <c r="W851" s="188"/>
      <c r="X851" s="188"/>
      <c r="AG851" s="188"/>
      <c r="AH851" s="188"/>
      <c r="AI851" s="188"/>
      <c r="AJ851" s="188"/>
      <c r="AK851" s="188"/>
    </row>
    <row r="852" spans="20:37">
      <c r="T852" s="188"/>
      <c r="U852" s="188"/>
      <c r="V852" s="188"/>
      <c r="W852" s="188"/>
      <c r="X852" s="188"/>
      <c r="AG852" s="188"/>
      <c r="AH852" s="188"/>
      <c r="AI852" s="188"/>
      <c r="AJ852" s="188"/>
      <c r="AK852" s="188"/>
    </row>
    <row r="853" spans="20:37">
      <c r="T853" s="188"/>
      <c r="U853" s="188"/>
      <c r="V853" s="188"/>
      <c r="W853" s="188"/>
      <c r="X853" s="188"/>
      <c r="AG853" s="188"/>
      <c r="AH853" s="188"/>
      <c r="AI853" s="188"/>
      <c r="AJ853" s="188"/>
      <c r="AK853" s="188"/>
    </row>
    <row r="854" spans="20:37">
      <c r="T854" s="188"/>
      <c r="U854" s="188"/>
      <c r="V854" s="188"/>
      <c r="W854" s="188"/>
      <c r="X854" s="188"/>
      <c r="AG854" s="188"/>
      <c r="AH854" s="188"/>
      <c r="AI854" s="188"/>
      <c r="AJ854" s="188"/>
      <c r="AK854" s="188"/>
    </row>
    <row r="855" spans="20:37">
      <c r="T855" s="188"/>
      <c r="U855" s="188"/>
      <c r="V855" s="188"/>
      <c r="W855" s="188"/>
      <c r="X855" s="188"/>
      <c r="AG855" s="188"/>
      <c r="AH855" s="188"/>
      <c r="AI855" s="188"/>
      <c r="AJ855" s="188"/>
      <c r="AK855" s="188"/>
    </row>
    <row r="856" spans="20:37">
      <c r="T856" s="188"/>
      <c r="U856" s="188"/>
      <c r="V856" s="188"/>
      <c r="W856" s="188"/>
      <c r="X856" s="188"/>
      <c r="AG856" s="188"/>
      <c r="AH856" s="188"/>
      <c r="AI856" s="188"/>
      <c r="AJ856" s="188"/>
      <c r="AK856" s="188"/>
    </row>
    <row r="857" spans="20:37">
      <c r="T857" s="188"/>
      <c r="U857" s="188"/>
      <c r="V857" s="188"/>
      <c r="W857" s="188"/>
      <c r="X857" s="188"/>
      <c r="AG857" s="188"/>
      <c r="AH857" s="188"/>
      <c r="AI857" s="188"/>
      <c r="AJ857" s="188"/>
      <c r="AK857" s="188"/>
    </row>
    <row r="858" spans="20:37">
      <c r="T858" s="188"/>
      <c r="U858" s="188"/>
      <c r="V858" s="188"/>
      <c r="W858" s="188"/>
      <c r="X858" s="188"/>
      <c r="AG858" s="188"/>
      <c r="AH858" s="188"/>
      <c r="AI858" s="188"/>
      <c r="AJ858" s="188"/>
      <c r="AK858" s="188"/>
    </row>
    <row r="859" spans="20:37">
      <c r="T859" s="188"/>
      <c r="U859" s="188"/>
      <c r="V859" s="188"/>
      <c r="W859" s="188"/>
      <c r="X859" s="188"/>
      <c r="AG859" s="188"/>
      <c r="AH859" s="188"/>
      <c r="AI859" s="188"/>
      <c r="AJ859" s="188"/>
      <c r="AK859" s="188"/>
    </row>
    <row r="860" spans="20:37">
      <c r="T860" s="188"/>
      <c r="U860" s="188"/>
      <c r="V860" s="188"/>
      <c r="W860" s="188"/>
      <c r="X860" s="188"/>
      <c r="AG860" s="188"/>
      <c r="AH860" s="188"/>
      <c r="AI860" s="188"/>
      <c r="AJ860" s="188"/>
      <c r="AK860" s="188"/>
    </row>
    <row r="861" spans="20:37">
      <c r="T861" s="188"/>
      <c r="U861" s="188"/>
      <c r="V861" s="188"/>
      <c r="W861" s="188"/>
      <c r="X861" s="188"/>
      <c r="AG861" s="188"/>
      <c r="AH861" s="188"/>
      <c r="AI861" s="188"/>
      <c r="AJ861" s="188"/>
      <c r="AK861" s="188"/>
    </row>
    <row r="862" spans="20:37">
      <c r="T862" s="188"/>
      <c r="U862" s="188"/>
      <c r="V862" s="188"/>
      <c r="W862" s="188"/>
      <c r="X862" s="188"/>
      <c r="AG862" s="188"/>
      <c r="AH862" s="188"/>
      <c r="AI862" s="188"/>
      <c r="AJ862" s="188"/>
      <c r="AK862" s="188"/>
    </row>
    <row r="863" spans="20:37">
      <c r="T863" s="188"/>
      <c r="U863" s="188"/>
      <c r="V863" s="188"/>
      <c r="W863" s="188"/>
      <c r="X863" s="188"/>
      <c r="AG863" s="188"/>
      <c r="AH863" s="188"/>
      <c r="AI863" s="188"/>
      <c r="AJ863" s="188"/>
      <c r="AK863" s="188"/>
    </row>
    <row r="864" spans="20:37">
      <c r="T864" s="188"/>
      <c r="U864" s="188"/>
      <c r="V864" s="188"/>
      <c r="W864" s="188"/>
      <c r="X864" s="188"/>
      <c r="AG864" s="188"/>
      <c r="AH864" s="188"/>
      <c r="AI864" s="188"/>
      <c r="AJ864" s="188"/>
      <c r="AK864" s="188"/>
    </row>
    <row r="865" spans="20:37">
      <c r="T865" s="188"/>
      <c r="U865" s="188"/>
      <c r="V865" s="188"/>
      <c r="W865" s="188"/>
      <c r="X865" s="188"/>
      <c r="AG865" s="188"/>
      <c r="AH865" s="188"/>
      <c r="AI865" s="188"/>
      <c r="AJ865" s="188"/>
      <c r="AK865" s="188"/>
    </row>
    <row r="866" spans="20:37">
      <c r="T866" s="188"/>
      <c r="U866" s="188"/>
      <c r="V866" s="188"/>
      <c r="W866" s="188"/>
      <c r="X866" s="188"/>
      <c r="AG866" s="188"/>
      <c r="AH866" s="188"/>
      <c r="AI866" s="188"/>
      <c r="AJ866" s="188"/>
      <c r="AK866" s="188"/>
    </row>
    <row r="867" spans="20:37">
      <c r="T867" s="188"/>
      <c r="U867" s="188"/>
      <c r="V867" s="188"/>
      <c r="W867" s="188"/>
      <c r="X867" s="188"/>
      <c r="AG867" s="188"/>
      <c r="AH867" s="188"/>
      <c r="AI867" s="188"/>
      <c r="AJ867" s="188"/>
      <c r="AK867" s="188"/>
    </row>
    <row r="868" spans="20:37">
      <c r="T868" s="188"/>
      <c r="U868" s="188"/>
      <c r="V868" s="188"/>
      <c r="W868" s="188"/>
      <c r="X868" s="188"/>
      <c r="AG868" s="188"/>
      <c r="AH868" s="188"/>
      <c r="AI868" s="188"/>
      <c r="AJ868" s="188"/>
      <c r="AK868" s="188"/>
    </row>
    <row r="869" spans="20:37">
      <c r="T869" s="188"/>
      <c r="U869" s="188"/>
      <c r="V869" s="188"/>
      <c r="W869" s="188"/>
      <c r="X869" s="188"/>
      <c r="AG869" s="188"/>
      <c r="AH869" s="188"/>
      <c r="AI869" s="188"/>
      <c r="AJ869" s="188"/>
      <c r="AK869" s="188"/>
    </row>
    <row r="870" spans="20:37">
      <c r="T870" s="188"/>
      <c r="U870" s="188"/>
      <c r="V870" s="188"/>
      <c r="W870" s="188"/>
      <c r="X870" s="188"/>
      <c r="AG870" s="188"/>
      <c r="AH870" s="188"/>
      <c r="AI870" s="188"/>
      <c r="AJ870" s="188"/>
      <c r="AK870" s="188"/>
    </row>
    <row r="871" spans="20:37">
      <c r="T871" s="188"/>
      <c r="U871" s="188"/>
      <c r="V871" s="188"/>
      <c r="W871" s="188"/>
      <c r="X871" s="188"/>
      <c r="AG871" s="188"/>
      <c r="AH871" s="188"/>
      <c r="AI871" s="188"/>
      <c r="AJ871" s="188"/>
      <c r="AK871" s="188"/>
    </row>
    <row r="872" spans="20:37">
      <c r="T872" s="188"/>
      <c r="U872" s="188"/>
      <c r="V872" s="188"/>
      <c r="W872" s="188"/>
      <c r="X872" s="188"/>
      <c r="AG872" s="188"/>
      <c r="AH872" s="188"/>
      <c r="AI872" s="188"/>
      <c r="AJ872" s="188"/>
      <c r="AK872" s="188"/>
    </row>
    <row r="873" spans="20:37">
      <c r="T873" s="188"/>
      <c r="U873" s="188"/>
      <c r="V873" s="188"/>
      <c r="W873" s="188"/>
      <c r="X873" s="188"/>
      <c r="AG873" s="188"/>
      <c r="AH873" s="188"/>
      <c r="AI873" s="188"/>
      <c r="AJ873" s="188"/>
      <c r="AK873" s="188"/>
    </row>
    <row r="874" spans="20:37">
      <c r="T874" s="188"/>
      <c r="U874" s="188"/>
      <c r="V874" s="188"/>
      <c r="W874" s="188"/>
      <c r="X874" s="188"/>
      <c r="AG874" s="188"/>
      <c r="AH874" s="188"/>
      <c r="AI874" s="188"/>
      <c r="AJ874" s="188"/>
      <c r="AK874" s="188"/>
    </row>
    <row r="875" spans="20:37">
      <c r="T875" s="188"/>
      <c r="U875" s="188"/>
      <c r="V875" s="188"/>
      <c r="W875" s="188"/>
      <c r="X875" s="188"/>
      <c r="AG875" s="188"/>
      <c r="AH875" s="188"/>
      <c r="AI875" s="188"/>
      <c r="AJ875" s="188"/>
      <c r="AK875" s="188"/>
    </row>
    <row r="876" spans="20:37">
      <c r="T876" s="188"/>
      <c r="U876" s="188"/>
      <c r="V876" s="188"/>
      <c r="W876" s="188"/>
      <c r="X876" s="188"/>
      <c r="AG876" s="188"/>
      <c r="AH876" s="188"/>
      <c r="AI876" s="188"/>
      <c r="AJ876" s="188"/>
      <c r="AK876" s="188"/>
    </row>
    <row r="877" spans="20:37">
      <c r="T877" s="188"/>
      <c r="U877" s="188"/>
      <c r="V877" s="188"/>
      <c r="W877" s="188"/>
      <c r="X877" s="188"/>
      <c r="AG877" s="188"/>
      <c r="AH877" s="188"/>
      <c r="AI877" s="188"/>
      <c r="AJ877" s="188"/>
      <c r="AK877" s="188"/>
    </row>
    <row r="878" spans="20:37">
      <c r="T878" s="188"/>
      <c r="U878" s="188"/>
      <c r="V878" s="188"/>
      <c r="W878" s="188"/>
      <c r="X878" s="188"/>
      <c r="AG878" s="188"/>
      <c r="AH878" s="188"/>
      <c r="AI878" s="188"/>
      <c r="AJ878" s="188"/>
      <c r="AK878" s="188"/>
    </row>
    <row r="879" spans="20:37">
      <c r="T879" s="188"/>
      <c r="U879" s="188"/>
      <c r="V879" s="188"/>
      <c r="W879" s="188"/>
      <c r="X879" s="188"/>
      <c r="AG879" s="188"/>
      <c r="AH879" s="188"/>
      <c r="AI879" s="188"/>
      <c r="AJ879" s="188"/>
      <c r="AK879" s="188"/>
    </row>
    <row r="880" spans="20:37">
      <c r="T880" s="188"/>
      <c r="U880" s="188"/>
      <c r="V880" s="188"/>
      <c r="W880" s="188"/>
      <c r="X880" s="188"/>
      <c r="AG880" s="188"/>
      <c r="AH880" s="188"/>
      <c r="AI880" s="188"/>
      <c r="AJ880" s="188"/>
      <c r="AK880" s="188"/>
    </row>
    <row r="881" spans="20:37">
      <c r="T881" s="188"/>
      <c r="U881" s="188"/>
      <c r="V881" s="188"/>
      <c r="W881" s="188"/>
      <c r="X881" s="188"/>
      <c r="AG881" s="188"/>
      <c r="AH881" s="188"/>
      <c r="AI881" s="188"/>
      <c r="AJ881" s="188"/>
      <c r="AK881" s="188"/>
    </row>
    <row r="882" spans="20:37">
      <c r="T882" s="188"/>
      <c r="U882" s="188"/>
      <c r="V882" s="188"/>
      <c r="W882" s="188"/>
      <c r="X882" s="188"/>
      <c r="AG882" s="188"/>
      <c r="AH882" s="188"/>
      <c r="AI882" s="188"/>
      <c r="AJ882" s="188"/>
      <c r="AK882" s="188"/>
    </row>
    <row r="883" spans="20:37">
      <c r="T883" s="188"/>
      <c r="U883" s="188"/>
      <c r="V883" s="188"/>
      <c r="W883" s="188"/>
      <c r="X883" s="188"/>
      <c r="AG883" s="188"/>
      <c r="AH883" s="188"/>
      <c r="AI883" s="188"/>
      <c r="AJ883" s="188"/>
      <c r="AK883" s="188"/>
    </row>
    <row r="884" spans="20:37">
      <c r="T884" s="188"/>
      <c r="U884" s="188"/>
      <c r="V884" s="188"/>
      <c r="W884" s="188"/>
      <c r="X884" s="188"/>
      <c r="AG884" s="188"/>
      <c r="AH884" s="188"/>
      <c r="AI884" s="188"/>
      <c r="AJ884" s="188"/>
      <c r="AK884" s="188"/>
    </row>
    <row r="885" spans="20:37">
      <c r="T885" s="188"/>
      <c r="U885" s="188"/>
      <c r="V885" s="188"/>
      <c r="W885" s="188"/>
      <c r="X885" s="188"/>
      <c r="AG885" s="188"/>
      <c r="AH885" s="188"/>
      <c r="AI885" s="188"/>
      <c r="AJ885" s="188"/>
      <c r="AK885" s="188"/>
    </row>
    <row r="886" spans="20:37">
      <c r="T886" s="188"/>
      <c r="U886" s="188"/>
      <c r="V886" s="188"/>
      <c r="W886" s="188"/>
      <c r="X886" s="188"/>
      <c r="AG886" s="188"/>
      <c r="AH886" s="188"/>
      <c r="AI886" s="188"/>
      <c r="AJ886" s="188"/>
      <c r="AK886" s="188"/>
    </row>
    <row r="887" spans="20:37">
      <c r="T887" s="188"/>
      <c r="U887" s="188"/>
      <c r="V887" s="188"/>
      <c r="W887" s="188"/>
      <c r="X887" s="188"/>
      <c r="AG887" s="188"/>
      <c r="AH887" s="188"/>
      <c r="AI887" s="188"/>
      <c r="AJ887" s="188"/>
      <c r="AK887" s="188"/>
    </row>
    <row r="888" spans="20:37">
      <c r="T888" s="188"/>
      <c r="U888" s="188"/>
      <c r="V888" s="188"/>
      <c r="W888" s="188"/>
      <c r="X888" s="188"/>
      <c r="AG888" s="188"/>
      <c r="AH888" s="188"/>
      <c r="AI888" s="188"/>
      <c r="AJ888" s="188"/>
      <c r="AK888" s="188"/>
    </row>
    <row r="889" spans="20:37">
      <c r="T889" s="188"/>
      <c r="U889" s="188"/>
      <c r="V889" s="188"/>
      <c r="W889" s="188"/>
      <c r="X889" s="188"/>
      <c r="AG889" s="188"/>
      <c r="AH889" s="188"/>
      <c r="AI889" s="188"/>
      <c r="AJ889" s="188"/>
      <c r="AK889" s="188"/>
    </row>
    <row r="890" spans="20:37">
      <c r="T890" s="188"/>
      <c r="U890" s="188"/>
      <c r="V890" s="188"/>
      <c r="W890" s="188"/>
      <c r="X890" s="188"/>
      <c r="AG890" s="188"/>
      <c r="AH890" s="188"/>
      <c r="AI890" s="188"/>
      <c r="AJ890" s="188"/>
      <c r="AK890" s="188"/>
    </row>
    <row r="891" spans="20:37">
      <c r="T891" s="188"/>
      <c r="U891" s="188"/>
      <c r="V891" s="188"/>
      <c r="W891" s="188"/>
      <c r="X891" s="188"/>
      <c r="AG891" s="188"/>
      <c r="AH891" s="188"/>
      <c r="AI891" s="188"/>
      <c r="AJ891" s="188"/>
      <c r="AK891" s="188"/>
    </row>
    <row r="892" spans="20:37">
      <c r="T892" s="188"/>
      <c r="U892" s="188"/>
      <c r="V892" s="188"/>
      <c r="W892" s="188"/>
      <c r="X892" s="188"/>
      <c r="AG892" s="188"/>
      <c r="AH892" s="188"/>
      <c r="AI892" s="188"/>
      <c r="AJ892" s="188"/>
      <c r="AK892" s="188"/>
    </row>
    <row r="893" spans="20:37">
      <c r="T893" s="188"/>
      <c r="U893" s="188"/>
      <c r="V893" s="188"/>
      <c r="W893" s="188"/>
      <c r="X893" s="188"/>
      <c r="AG893" s="188"/>
      <c r="AH893" s="188"/>
      <c r="AI893" s="188"/>
      <c r="AJ893" s="188"/>
      <c r="AK893" s="188"/>
    </row>
    <row r="894" spans="20:37">
      <c r="T894" s="188"/>
      <c r="U894" s="188"/>
      <c r="V894" s="188"/>
      <c r="W894" s="188"/>
      <c r="X894" s="188"/>
      <c r="AG894" s="188"/>
      <c r="AH894" s="188"/>
      <c r="AI894" s="188"/>
      <c r="AJ894" s="188"/>
      <c r="AK894" s="188"/>
    </row>
    <row r="895" spans="20:37">
      <c r="T895" s="188"/>
      <c r="U895" s="188"/>
      <c r="V895" s="188"/>
      <c r="W895" s="188"/>
      <c r="X895" s="188"/>
      <c r="AG895" s="188"/>
      <c r="AH895" s="188"/>
      <c r="AI895" s="188"/>
      <c r="AJ895" s="188"/>
      <c r="AK895" s="188"/>
    </row>
    <row r="896" spans="20:37">
      <c r="T896" s="188"/>
      <c r="U896" s="188"/>
      <c r="V896" s="188"/>
      <c r="W896" s="188"/>
      <c r="X896" s="188"/>
      <c r="AG896" s="188"/>
      <c r="AH896" s="188"/>
      <c r="AI896" s="188"/>
      <c r="AJ896" s="188"/>
      <c r="AK896" s="188"/>
    </row>
    <row r="897" spans="20:37">
      <c r="T897" s="188"/>
      <c r="U897" s="188"/>
      <c r="V897" s="188"/>
      <c r="W897" s="188"/>
      <c r="X897" s="188"/>
      <c r="AG897" s="188"/>
      <c r="AH897" s="188"/>
      <c r="AI897" s="188"/>
      <c r="AJ897" s="188"/>
      <c r="AK897" s="188"/>
    </row>
    <row r="898" spans="20:37">
      <c r="T898" s="188"/>
      <c r="U898" s="188"/>
      <c r="V898" s="188"/>
      <c r="W898" s="188"/>
      <c r="X898" s="188"/>
      <c r="AG898" s="188"/>
      <c r="AH898" s="188"/>
      <c r="AI898" s="188"/>
      <c r="AJ898" s="188"/>
      <c r="AK898" s="188"/>
    </row>
    <row r="899" spans="20:37">
      <c r="T899" s="188"/>
      <c r="U899" s="188"/>
      <c r="V899" s="188"/>
      <c r="W899" s="188"/>
      <c r="X899" s="188"/>
      <c r="AG899" s="188"/>
      <c r="AH899" s="188"/>
      <c r="AI899" s="188"/>
      <c r="AJ899" s="188"/>
      <c r="AK899" s="188"/>
    </row>
    <row r="900" spans="20:37">
      <c r="T900" s="188"/>
      <c r="U900" s="188"/>
      <c r="V900" s="188"/>
      <c r="W900" s="188"/>
      <c r="X900" s="188"/>
      <c r="AG900" s="188"/>
      <c r="AH900" s="188"/>
      <c r="AI900" s="188"/>
      <c r="AJ900" s="188"/>
      <c r="AK900" s="188"/>
    </row>
    <row r="901" spans="20:37">
      <c r="T901" s="188"/>
      <c r="U901" s="188"/>
      <c r="V901" s="188"/>
      <c r="W901" s="188"/>
      <c r="X901" s="188"/>
      <c r="AG901" s="188"/>
      <c r="AH901" s="188"/>
      <c r="AI901" s="188"/>
      <c r="AJ901" s="188"/>
      <c r="AK901" s="188"/>
    </row>
    <row r="902" spans="20:37">
      <c r="T902" s="188"/>
      <c r="U902" s="188"/>
      <c r="V902" s="188"/>
      <c r="W902" s="188"/>
      <c r="X902" s="188"/>
      <c r="AG902" s="188"/>
      <c r="AH902" s="188"/>
      <c r="AI902" s="188"/>
      <c r="AJ902" s="188"/>
      <c r="AK902" s="188"/>
    </row>
    <row r="903" spans="20:37">
      <c r="T903" s="188"/>
      <c r="U903" s="188"/>
      <c r="V903" s="188"/>
      <c r="W903" s="188"/>
      <c r="X903" s="188"/>
      <c r="AG903" s="188"/>
      <c r="AH903" s="188"/>
      <c r="AI903" s="188"/>
      <c r="AJ903" s="188"/>
      <c r="AK903" s="188"/>
    </row>
    <row r="904" spans="20:37">
      <c r="T904" s="188"/>
      <c r="U904" s="188"/>
      <c r="V904" s="188"/>
      <c r="W904" s="188"/>
      <c r="X904" s="188"/>
      <c r="AG904" s="188"/>
      <c r="AH904" s="188"/>
      <c r="AI904" s="188"/>
      <c r="AJ904" s="188"/>
      <c r="AK904" s="188"/>
    </row>
    <row r="905" spans="20:37">
      <c r="T905" s="188"/>
      <c r="U905" s="188"/>
      <c r="V905" s="188"/>
      <c r="W905" s="188"/>
      <c r="X905" s="188"/>
      <c r="AG905" s="188"/>
      <c r="AH905" s="188"/>
      <c r="AI905" s="188"/>
      <c r="AJ905" s="188"/>
      <c r="AK905" s="188"/>
    </row>
    <row r="906" spans="20:37">
      <c r="T906" s="188"/>
      <c r="U906" s="188"/>
      <c r="V906" s="188"/>
      <c r="W906" s="188"/>
      <c r="X906" s="188"/>
      <c r="AG906" s="188"/>
      <c r="AH906" s="188"/>
      <c r="AI906" s="188"/>
      <c r="AJ906" s="188"/>
      <c r="AK906" s="188"/>
    </row>
    <row r="907" spans="20:37">
      <c r="T907" s="188"/>
      <c r="U907" s="188"/>
      <c r="V907" s="188"/>
      <c r="W907" s="188"/>
      <c r="X907" s="188"/>
      <c r="AG907" s="188"/>
      <c r="AH907" s="188"/>
      <c r="AI907" s="188"/>
      <c r="AJ907" s="188"/>
      <c r="AK907" s="188"/>
    </row>
    <row r="908" spans="20:37">
      <c r="T908" s="188"/>
      <c r="U908" s="188"/>
      <c r="V908" s="188"/>
      <c r="W908" s="188"/>
      <c r="X908" s="188"/>
      <c r="AG908" s="188"/>
      <c r="AH908" s="188"/>
      <c r="AI908" s="188"/>
      <c r="AJ908" s="188"/>
      <c r="AK908" s="188"/>
    </row>
    <row r="909" spans="20:37">
      <c r="T909" s="188"/>
      <c r="U909" s="188"/>
      <c r="V909" s="188"/>
      <c r="W909" s="188"/>
      <c r="X909" s="188"/>
      <c r="AG909" s="188"/>
      <c r="AH909" s="188"/>
      <c r="AI909" s="188"/>
      <c r="AJ909" s="188"/>
      <c r="AK909" s="188"/>
    </row>
    <row r="910" spans="20:37">
      <c r="T910" s="188"/>
      <c r="U910" s="188"/>
      <c r="V910" s="188"/>
      <c r="W910" s="188"/>
      <c r="X910" s="188"/>
      <c r="AG910" s="188"/>
      <c r="AH910" s="188"/>
      <c r="AI910" s="188"/>
      <c r="AJ910" s="188"/>
      <c r="AK910" s="188"/>
    </row>
    <row r="911" spans="20:37">
      <c r="T911" s="188"/>
      <c r="U911" s="188"/>
      <c r="V911" s="188"/>
      <c r="W911" s="188"/>
      <c r="X911" s="188"/>
      <c r="AG911" s="188"/>
      <c r="AH911" s="188"/>
      <c r="AI911" s="188"/>
      <c r="AJ911" s="188"/>
      <c r="AK911" s="188"/>
    </row>
    <row r="912" spans="20:37">
      <c r="T912" s="188"/>
      <c r="U912" s="188"/>
      <c r="V912" s="188"/>
      <c r="W912" s="188"/>
      <c r="X912" s="188"/>
      <c r="AG912" s="188"/>
      <c r="AH912" s="188"/>
      <c r="AI912" s="188"/>
      <c r="AJ912" s="188"/>
      <c r="AK912" s="188"/>
    </row>
    <row r="913" spans="20:37">
      <c r="T913" s="188"/>
      <c r="U913" s="188"/>
      <c r="V913" s="188"/>
      <c r="W913" s="188"/>
      <c r="X913" s="188"/>
      <c r="AG913" s="188"/>
      <c r="AH913" s="188"/>
      <c r="AI913" s="188"/>
      <c r="AJ913" s="188"/>
      <c r="AK913" s="188"/>
    </row>
    <row r="914" spans="20:37">
      <c r="T914" s="188"/>
      <c r="U914" s="188"/>
      <c r="V914" s="188"/>
      <c r="W914" s="188"/>
      <c r="X914" s="188"/>
      <c r="AG914" s="188"/>
      <c r="AH914" s="188"/>
      <c r="AI914" s="188"/>
      <c r="AJ914" s="188"/>
      <c r="AK914" s="188"/>
    </row>
    <row r="915" spans="20:37">
      <c r="T915" s="188"/>
      <c r="U915" s="188"/>
      <c r="V915" s="188"/>
      <c r="W915" s="188"/>
      <c r="X915" s="188"/>
      <c r="AG915" s="188"/>
      <c r="AH915" s="188"/>
      <c r="AI915" s="188"/>
      <c r="AJ915" s="188"/>
      <c r="AK915" s="188"/>
    </row>
    <row r="916" spans="20:37">
      <c r="T916" s="188"/>
      <c r="U916" s="188"/>
      <c r="V916" s="188"/>
      <c r="W916" s="188"/>
      <c r="X916" s="188"/>
      <c r="AG916" s="188"/>
      <c r="AH916" s="188"/>
      <c r="AI916" s="188"/>
      <c r="AJ916" s="188"/>
      <c r="AK916" s="188"/>
    </row>
    <row r="917" spans="20:37">
      <c r="T917" s="188"/>
      <c r="U917" s="188"/>
      <c r="V917" s="188"/>
      <c r="W917" s="188"/>
      <c r="X917" s="188"/>
      <c r="AG917" s="188"/>
      <c r="AH917" s="188"/>
      <c r="AI917" s="188"/>
      <c r="AJ917" s="188"/>
      <c r="AK917" s="188"/>
    </row>
    <row r="918" spans="20:37">
      <c r="T918" s="188"/>
      <c r="U918" s="188"/>
      <c r="V918" s="188"/>
      <c r="W918" s="188"/>
      <c r="X918" s="188"/>
      <c r="AG918" s="188"/>
      <c r="AH918" s="188"/>
      <c r="AI918" s="188"/>
      <c r="AJ918" s="188"/>
      <c r="AK918" s="188"/>
    </row>
    <row r="919" spans="20:37">
      <c r="T919" s="188"/>
      <c r="U919" s="188"/>
      <c r="V919" s="188"/>
      <c r="W919" s="188"/>
      <c r="X919" s="188"/>
      <c r="AG919" s="188"/>
      <c r="AH919" s="188"/>
      <c r="AI919" s="188"/>
      <c r="AJ919" s="188"/>
      <c r="AK919" s="188"/>
    </row>
    <row r="920" spans="20:37">
      <c r="T920" s="188"/>
      <c r="U920" s="188"/>
      <c r="V920" s="188"/>
      <c r="W920" s="188"/>
      <c r="X920" s="188"/>
      <c r="AG920" s="188"/>
      <c r="AH920" s="188"/>
      <c r="AI920" s="188"/>
      <c r="AJ920" s="188"/>
      <c r="AK920" s="188"/>
    </row>
    <row r="921" spans="20:37">
      <c r="T921" s="188"/>
      <c r="U921" s="188"/>
      <c r="V921" s="188"/>
      <c r="W921" s="188"/>
      <c r="X921" s="188"/>
      <c r="AG921" s="188"/>
      <c r="AH921" s="188"/>
      <c r="AI921" s="188"/>
      <c r="AJ921" s="188"/>
      <c r="AK921" s="188"/>
    </row>
    <row r="922" spans="20:37">
      <c r="T922" s="188"/>
      <c r="U922" s="188"/>
      <c r="V922" s="188"/>
      <c r="W922" s="188"/>
      <c r="X922" s="188"/>
      <c r="AG922" s="188"/>
      <c r="AH922" s="188"/>
      <c r="AI922" s="188"/>
      <c r="AJ922" s="188"/>
      <c r="AK922" s="188"/>
    </row>
    <row r="923" spans="20:37">
      <c r="T923" s="188"/>
      <c r="U923" s="188"/>
      <c r="V923" s="188"/>
      <c r="W923" s="188"/>
      <c r="X923" s="188"/>
      <c r="AG923" s="188"/>
      <c r="AH923" s="188"/>
      <c r="AI923" s="188"/>
      <c r="AJ923" s="188"/>
      <c r="AK923" s="188"/>
    </row>
    <row r="924" spans="20:37">
      <c r="T924" s="188"/>
      <c r="U924" s="188"/>
      <c r="V924" s="188"/>
      <c r="W924" s="188"/>
      <c r="X924" s="188"/>
      <c r="AG924" s="188"/>
      <c r="AH924" s="188"/>
      <c r="AI924" s="188"/>
      <c r="AJ924" s="188"/>
      <c r="AK924" s="188"/>
    </row>
    <row r="925" spans="20:37">
      <c r="T925" s="188"/>
      <c r="U925" s="188"/>
      <c r="V925" s="188"/>
      <c r="W925" s="188"/>
      <c r="X925" s="188"/>
      <c r="AG925" s="188"/>
      <c r="AH925" s="188"/>
      <c r="AI925" s="188"/>
      <c r="AJ925" s="188"/>
      <c r="AK925" s="188"/>
    </row>
    <row r="926" spans="20:37">
      <c r="T926" s="188"/>
      <c r="U926" s="188"/>
      <c r="V926" s="188"/>
      <c r="W926" s="188"/>
      <c r="X926" s="188"/>
      <c r="AG926" s="188"/>
      <c r="AH926" s="188"/>
      <c r="AI926" s="188"/>
      <c r="AJ926" s="188"/>
      <c r="AK926" s="188"/>
    </row>
    <row r="927" spans="20:37">
      <c r="T927" s="188"/>
      <c r="U927" s="188"/>
      <c r="V927" s="188"/>
      <c r="W927" s="188"/>
      <c r="X927" s="188"/>
      <c r="AG927" s="188"/>
      <c r="AH927" s="188"/>
      <c r="AI927" s="188"/>
      <c r="AJ927" s="188"/>
      <c r="AK927" s="188"/>
    </row>
    <row r="928" spans="20:37">
      <c r="T928" s="188"/>
      <c r="U928" s="188"/>
      <c r="V928" s="188"/>
      <c r="W928" s="188"/>
      <c r="X928" s="188"/>
      <c r="AG928" s="188"/>
      <c r="AH928" s="188"/>
      <c r="AI928" s="188"/>
      <c r="AJ928" s="188"/>
      <c r="AK928" s="188"/>
    </row>
    <row r="929" spans="20:37">
      <c r="T929" s="188"/>
      <c r="U929" s="188"/>
      <c r="V929" s="188"/>
      <c r="W929" s="188"/>
      <c r="X929" s="188"/>
      <c r="AG929" s="188"/>
      <c r="AH929" s="188"/>
      <c r="AI929" s="188"/>
      <c r="AJ929" s="188"/>
      <c r="AK929" s="188"/>
    </row>
    <row r="930" spans="20:37">
      <c r="T930" s="188"/>
      <c r="U930" s="188"/>
      <c r="V930" s="188"/>
      <c r="W930" s="188"/>
      <c r="X930" s="188"/>
      <c r="AG930" s="188"/>
      <c r="AH930" s="188"/>
      <c r="AI930" s="188"/>
      <c r="AJ930" s="188"/>
      <c r="AK930" s="188"/>
    </row>
    <row r="931" spans="20:37">
      <c r="T931" s="188"/>
      <c r="U931" s="188"/>
      <c r="V931" s="188"/>
      <c r="W931" s="188"/>
      <c r="X931" s="188"/>
      <c r="AG931" s="188"/>
      <c r="AH931" s="188"/>
      <c r="AI931" s="188"/>
      <c r="AJ931" s="188"/>
      <c r="AK931" s="188"/>
    </row>
    <row r="932" spans="20:37">
      <c r="T932" s="188"/>
      <c r="U932" s="188"/>
      <c r="V932" s="188"/>
      <c r="W932" s="188"/>
      <c r="X932" s="188"/>
      <c r="AG932" s="188"/>
      <c r="AH932" s="188"/>
      <c r="AI932" s="188"/>
      <c r="AJ932" s="188"/>
      <c r="AK932" s="188"/>
    </row>
    <row r="933" spans="20:37">
      <c r="T933" s="188"/>
      <c r="U933" s="188"/>
      <c r="V933" s="188"/>
      <c r="W933" s="188"/>
      <c r="X933" s="188"/>
      <c r="AG933" s="188"/>
      <c r="AH933" s="188"/>
      <c r="AI933" s="188"/>
      <c r="AJ933" s="188"/>
      <c r="AK933" s="188"/>
    </row>
    <row r="934" spans="20:37">
      <c r="T934" s="188"/>
      <c r="U934" s="188"/>
      <c r="V934" s="188"/>
      <c r="W934" s="188"/>
      <c r="X934" s="188"/>
      <c r="AG934" s="188"/>
      <c r="AH934" s="188"/>
      <c r="AI934" s="188"/>
      <c r="AJ934" s="188"/>
      <c r="AK934" s="188"/>
    </row>
    <row r="935" spans="20:37">
      <c r="T935" s="188"/>
      <c r="U935" s="188"/>
      <c r="V935" s="188"/>
      <c r="W935" s="188"/>
      <c r="X935" s="188"/>
      <c r="AG935" s="188"/>
      <c r="AH935" s="188"/>
      <c r="AI935" s="188"/>
      <c r="AJ935" s="188"/>
      <c r="AK935" s="188"/>
    </row>
    <row r="936" spans="20:37">
      <c r="T936" s="188"/>
      <c r="U936" s="188"/>
      <c r="V936" s="188"/>
      <c r="W936" s="188"/>
      <c r="X936" s="188"/>
      <c r="AG936" s="188"/>
      <c r="AH936" s="188"/>
      <c r="AI936" s="188"/>
      <c r="AJ936" s="188"/>
      <c r="AK936" s="188"/>
    </row>
    <row r="937" spans="20:37">
      <c r="T937" s="188"/>
      <c r="U937" s="188"/>
      <c r="V937" s="188"/>
      <c r="W937" s="188"/>
      <c r="X937" s="188"/>
      <c r="AG937" s="188"/>
      <c r="AH937" s="188"/>
      <c r="AI937" s="188"/>
      <c r="AJ937" s="188"/>
      <c r="AK937" s="188"/>
    </row>
    <row r="938" spans="20:37">
      <c r="T938" s="188"/>
      <c r="U938" s="188"/>
      <c r="V938" s="188"/>
      <c r="W938" s="188"/>
      <c r="X938" s="188"/>
      <c r="AG938" s="188"/>
      <c r="AH938" s="188"/>
      <c r="AI938" s="188"/>
      <c r="AJ938" s="188"/>
      <c r="AK938" s="188"/>
    </row>
    <row r="939" spans="20:37">
      <c r="T939" s="188"/>
      <c r="U939" s="188"/>
      <c r="V939" s="188"/>
      <c r="W939" s="188"/>
      <c r="X939" s="188"/>
      <c r="AG939" s="188"/>
      <c r="AH939" s="188"/>
      <c r="AI939" s="188"/>
      <c r="AJ939" s="188"/>
      <c r="AK939" s="188"/>
    </row>
    <row r="940" spans="20:37">
      <c r="T940" s="188"/>
      <c r="U940" s="188"/>
      <c r="V940" s="188"/>
      <c r="W940" s="188"/>
      <c r="X940" s="188"/>
      <c r="AG940" s="188"/>
      <c r="AH940" s="188"/>
      <c r="AI940" s="188"/>
      <c r="AJ940" s="188"/>
      <c r="AK940" s="188"/>
    </row>
    <row r="941" spans="20:37">
      <c r="T941" s="188"/>
      <c r="U941" s="188"/>
      <c r="V941" s="188"/>
      <c r="W941" s="188"/>
      <c r="X941" s="188"/>
      <c r="AG941" s="188"/>
      <c r="AH941" s="188"/>
      <c r="AI941" s="188"/>
      <c r="AJ941" s="188"/>
      <c r="AK941" s="188"/>
    </row>
    <row r="942" spans="20:37">
      <c r="T942" s="188"/>
      <c r="U942" s="188"/>
      <c r="V942" s="188"/>
      <c r="W942" s="188"/>
      <c r="X942" s="188"/>
      <c r="AG942" s="188"/>
      <c r="AH942" s="188"/>
      <c r="AI942" s="188"/>
      <c r="AJ942" s="188"/>
      <c r="AK942" s="188"/>
    </row>
    <row r="943" spans="20:37">
      <c r="T943" s="188"/>
      <c r="U943" s="188"/>
      <c r="V943" s="188"/>
      <c r="W943" s="188"/>
      <c r="X943" s="188"/>
      <c r="AG943" s="188"/>
      <c r="AH943" s="188"/>
      <c r="AI943" s="188"/>
      <c r="AJ943" s="188"/>
      <c r="AK943" s="188"/>
    </row>
    <row r="944" spans="20:37">
      <c r="T944" s="188"/>
      <c r="U944" s="188"/>
      <c r="V944" s="188"/>
      <c r="W944" s="188"/>
      <c r="X944" s="188"/>
      <c r="AG944" s="188"/>
      <c r="AH944" s="188"/>
      <c r="AI944" s="188"/>
      <c r="AJ944" s="188"/>
      <c r="AK944" s="188"/>
    </row>
    <row r="945" spans="20:37">
      <c r="T945" s="188"/>
      <c r="U945" s="188"/>
      <c r="V945" s="188"/>
      <c r="W945" s="188"/>
      <c r="X945" s="188"/>
      <c r="AG945" s="188"/>
      <c r="AH945" s="188"/>
      <c r="AI945" s="188"/>
      <c r="AJ945" s="188"/>
      <c r="AK945" s="188"/>
    </row>
    <row r="946" spans="20:37">
      <c r="T946" s="188"/>
      <c r="U946" s="188"/>
      <c r="V946" s="188"/>
      <c r="W946" s="188"/>
      <c r="X946" s="188"/>
      <c r="AG946" s="188"/>
      <c r="AH946" s="188"/>
      <c r="AI946" s="188"/>
      <c r="AJ946" s="188"/>
      <c r="AK946" s="188"/>
    </row>
    <row r="947" spans="20:37">
      <c r="T947" s="188"/>
      <c r="U947" s="188"/>
      <c r="V947" s="188"/>
      <c r="W947" s="188"/>
      <c r="X947" s="188"/>
      <c r="AG947" s="188"/>
      <c r="AH947" s="188"/>
      <c r="AI947" s="188"/>
      <c r="AJ947" s="188"/>
      <c r="AK947" s="188"/>
    </row>
    <row r="948" spans="20:37">
      <c r="T948" s="188"/>
      <c r="U948" s="188"/>
      <c r="V948" s="188"/>
      <c r="W948" s="188"/>
      <c r="X948" s="188"/>
      <c r="AG948" s="188"/>
      <c r="AH948" s="188"/>
      <c r="AI948" s="188"/>
      <c r="AJ948" s="188"/>
      <c r="AK948" s="188"/>
    </row>
    <row r="949" spans="20:37">
      <c r="T949" s="188"/>
      <c r="U949" s="188"/>
      <c r="V949" s="188"/>
      <c r="W949" s="188"/>
      <c r="X949" s="188"/>
      <c r="AG949" s="188"/>
      <c r="AH949" s="188"/>
      <c r="AI949" s="188"/>
      <c r="AJ949" s="188"/>
      <c r="AK949" s="188"/>
    </row>
    <row r="950" spans="20:37">
      <c r="T950" s="188"/>
      <c r="U950" s="188"/>
      <c r="V950" s="188"/>
      <c r="W950" s="188"/>
      <c r="X950" s="188"/>
      <c r="AG950" s="188"/>
      <c r="AH950" s="188"/>
      <c r="AI950" s="188"/>
      <c r="AJ950" s="188"/>
      <c r="AK950" s="188"/>
    </row>
    <row r="951" spans="20:37">
      <c r="T951" s="188"/>
      <c r="U951" s="188"/>
      <c r="V951" s="188"/>
      <c r="W951" s="188"/>
      <c r="X951" s="188"/>
      <c r="AG951" s="188"/>
      <c r="AH951" s="188"/>
      <c r="AI951" s="188"/>
      <c r="AJ951" s="188"/>
      <c r="AK951" s="188"/>
    </row>
    <row r="952" spans="20:37">
      <c r="T952" s="188"/>
      <c r="U952" s="188"/>
      <c r="V952" s="188"/>
      <c r="W952" s="188"/>
      <c r="X952" s="188"/>
      <c r="AG952" s="188"/>
      <c r="AH952" s="188"/>
      <c r="AI952" s="188"/>
      <c r="AJ952" s="188"/>
      <c r="AK952" s="188"/>
    </row>
    <row r="953" spans="20:37">
      <c r="T953" s="188"/>
      <c r="U953" s="188"/>
      <c r="V953" s="188"/>
      <c r="W953" s="188"/>
      <c r="X953" s="188"/>
      <c r="AG953" s="188"/>
      <c r="AH953" s="188"/>
      <c r="AI953" s="188"/>
      <c r="AJ953" s="188"/>
      <c r="AK953" s="188"/>
    </row>
    <row r="954" spans="20:37">
      <c r="T954" s="188"/>
      <c r="U954" s="188"/>
      <c r="V954" s="188"/>
      <c r="W954" s="188"/>
      <c r="X954" s="188"/>
      <c r="AG954" s="188"/>
      <c r="AH954" s="188"/>
      <c r="AI954" s="188"/>
      <c r="AJ954" s="188"/>
      <c r="AK954" s="188"/>
    </row>
    <row r="955" spans="20:37">
      <c r="T955" s="188"/>
      <c r="U955" s="188"/>
      <c r="V955" s="188"/>
      <c r="W955" s="188"/>
      <c r="X955" s="188"/>
      <c r="AG955" s="188"/>
      <c r="AH955" s="188"/>
      <c r="AI955" s="188"/>
      <c r="AJ955" s="188"/>
      <c r="AK955" s="188"/>
    </row>
    <row r="956" spans="20:37">
      <c r="T956" s="188"/>
      <c r="U956" s="188"/>
      <c r="V956" s="188"/>
      <c r="W956" s="188"/>
      <c r="X956" s="188"/>
      <c r="AG956" s="188"/>
      <c r="AH956" s="188"/>
      <c r="AI956" s="188"/>
      <c r="AJ956" s="188"/>
      <c r="AK956" s="188"/>
    </row>
    <row r="957" spans="20:37">
      <c r="T957" s="188"/>
      <c r="U957" s="188"/>
      <c r="V957" s="188"/>
      <c r="W957" s="188"/>
      <c r="X957" s="188"/>
      <c r="AG957" s="188"/>
      <c r="AH957" s="188"/>
      <c r="AI957" s="188"/>
      <c r="AJ957" s="188"/>
      <c r="AK957" s="188"/>
    </row>
    <row r="958" spans="20:37">
      <c r="T958" s="188"/>
      <c r="U958" s="188"/>
      <c r="V958" s="188"/>
      <c r="W958" s="188"/>
      <c r="X958" s="188"/>
      <c r="AG958" s="188"/>
      <c r="AH958" s="188"/>
      <c r="AI958" s="188"/>
      <c r="AJ958" s="188"/>
      <c r="AK958" s="188"/>
    </row>
    <row r="959" spans="20:37">
      <c r="T959" s="188"/>
      <c r="U959" s="188"/>
      <c r="V959" s="188"/>
      <c r="W959" s="188"/>
      <c r="X959" s="188"/>
      <c r="AG959" s="188"/>
      <c r="AH959" s="188"/>
      <c r="AI959" s="188"/>
      <c r="AJ959" s="188"/>
      <c r="AK959" s="188"/>
    </row>
    <row r="960" spans="20:37">
      <c r="T960" s="188"/>
      <c r="U960" s="188"/>
      <c r="V960" s="188"/>
      <c r="W960" s="188"/>
      <c r="X960" s="188"/>
      <c r="AG960" s="188"/>
      <c r="AH960" s="188"/>
      <c r="AI960" s="188"/>
      <c r="AJ960" s="188"/>
      <c r="AK960" s="188"/>
    </row>
    <row r="961" spans="20:37">
      <c r="T961" s="188"/>
      <c r="U961" s="188"/>
      <c r="V961" s="188"/>
      <c r="W961" s="188"/>
      <c r="X961" s="188"/>
      <c r="AG961" s="188"/>
      <c r="AH961" s="188"/>
      <c r="AI961" s="188"/>
      <c r="AJ961" s="188"/>
      <c r="AK961" s="188"/>
    </row>
    <row r="962" spans="20:37">
      <c r="T962" s="188"/>
      <c r="U962" s="188"/>
      <c r="V962" s="188"/>
      <c r="W962" s="188"/>
      <c r="X962" s="188"/>
      <c r="AG962" s="188"/>
      <c r="AH962" s="188"/>
      <c r="AI962" s="188"/>
      <c r="AJ962" s="188"/>
      <c r="AK962" s="188"/>
    </row>
    <row r="963" spans="20:37">
      <c r="T963" s="188"/>
      <c r="U963" s="188"/>
      <c r="V963" s="188"/>
      <c r="W963" s="188"/>
      <c r="X963" s="188"/>
      <c r="AG963" s="188"/>
      <c r="AH963" s="188"/>
      <c r="AI963" s="188"/>
      <c r="AJ963" s="188"/>
      <c r="AK963" s="188"/>
    </row>
    <row r="964" spans="20:37">
      <c r="T964" s="188"/>
      <c r="U964" s="188"/>
      <c r="V964" s="188"/>
      <c r="W964" s="188"/>
      <c r="X964" s="188"/>
      <c r="AG964" s="188"/>
      <c r="AH964" s="188"/>
      <c r="AI964" s="188"/>
      <c r="AJ964" s="188"/>
      <c r="AK964" s="188"/>
    </row>
    <row r="965" spans="20:37">
      <c r="T965" s="188"/>
      <c r="U965" s="188"/>
      <c r="V965" s="188"/>
      <c r="W965" s="188"/>
      <c r="X965" s="188"/>
      <c r="AG965" s="188"/>
      <c r="AH965" s="188"/>
      <c r="AI965" s="188"/>
      <c r="AJ965" s="188"/>
      <c r="AK965" s="188"/>
    </row>
    <row r="966" spans="20:37">
      <c r="T966" s="188"/>
      <c r="U966" s="188"/>
      <c r="V966" s="188"/>
      <c r="W966" s="188"/>
      <c r="X966" s="188"/>
      <c r="AG966" s="188"/>
      <c r="AH966" s="188"/>
      <c r="AI966" s="188"/>
      <c r="AJ966" s="188"/>
      <c r="AK966" s="188"/>
    </row>
    <row r="967" spans="20:37">
      <c r="T967" s="188"/>
      <c r="U967" s="188"/>
      <c r="V967" s="188"/>
      <c r="W967" s="188"/>
      <c r="X967" s="188"/>
      <c r="AG967" s="188"/>
      <c r="AH967" s="188"/>
      <c r="AI967" s="188"/>
      <c r="AJ967" s="188"/>
      <c r="AK967" s="188"/>
    </row>
    <row r="968" spans="20:37">
      <c r="T968" s="188"/>
      <c r="U968" s="188"/>
      <c r="V968" s="188"/>
      <c r="W968" s="188"/>
      <c r="X968" s="188"/>
      <c r="AG968" s="188"/>
      <c r="AH968" s="188"/>
      <c r="AI968" s="188"/>
      <c r="AJ968" s="188"/>
      <c r="AK968" s="188"/>
    </row>
    <row r="969" spans="20:37">
      <c r="T969" s="188"/>
      <c r="U969" s="188"/>
      <c r="V969" s="188"/>
      <c r="W969" s="188"/>
      <c r="X969" s="188"/>
      <c r="AG969" s="188"/>
      <c r="AH969" s="188"/>
      <c r="AI969" s="188"/>
      <c r="AJ969" s="188"/>
      <c r="AK969" s="188"/>
    </row>
    <row r="970" spans="20:37">
      <c r="T970" s="188"/>
      <c r="U970" s="188"/>
      <c r="V970" s="188"/>
      <c r="W970" s="188"/>
      <c r="X970" s="188"/>
      <c r="AG970" s="188"/>
      <c r="AH970" s="188"/>
      <c r="AI970" s="188"/>
      <c r="AJ970" s="188"/>
      <c r="AK970" s="188"/>
    </row>
    <row r="971" spans="20:37">
      <c r="T971" s="188"/>
      <c r="U971" s="188"/>
      <c r="V971" s="188"/>
      <c r="W971" s="188"/>
      <c r="X971" s="188"/>
      <c r="AG971" s="188"/>
      <c r="AH971" s="188"/>
      <c r="AI971" s="188"/>
      <c r="AJ971" s="188"/>
      <c r="AK971" s="188"/>
    </row>
    <row r="972" spans="20:37">
      <c r="T972" s="188"/>
      <c r="U972" s="188"/>
      <c r="V972" s="188"/>
      <c r="W972" s="188"/>
      <c r="X972" s="188"/>
      <c r="AG972" s="188"/>
      <c r="AH972" s="188"/>
      <c r="AI972" s="188"/>
      <c r="AJ972" s="188"/>
      <c r="AK972" s="188"/>
    </row>
    <row r="973" spans="20:37">
      <c r="T973" s="188"/>
      <c r="U973" s="188"/>
      <c r="V973" s="188"/>
      <c r="W973" s="188"/>
      <c r="X973" s="188"/>
      <c r="AG973" s="188"/>
      <c r="AH973" s="188"/>
      <c r="AI973" s="188"/>
      <c r="AJ973" s="188"/>
      <c r="AK973" s="188"/>
    </row>
    <row r="974" spans="20:37">
      <c r="T974" s="188"/>
      <c r="U974" s="188"/>
      <c r="V974" s="188"/>
      <c r="W974" s="188"/>
      <c r="X974" s="188"/>
      <c r="AG974" s="188"/>
      <c r="AH974" s="188"/>
      <c r="AI974" s="188"/>
      <c r="AJ974" s="188"/>
      <c r="AK974" s="188"/>
    </row>
    <row r="975" spans="20:37">
      <c r="T975" s="188"/>
      <c r="U975" s="188"/>
      <c r="V975" s="188"/>
      <c r="W975" s="188"/>
      <c r="X975" s="188"/>
      <c r="AG975" s="188"/>
      <c r="AH975" s="188"/>
      <c r="AI975" s="188"/>
      <c r="AJ975" s="188"/>
      <c r="AK975" s="188"/>
    </row>
    <row r="976" spans="20:37">
      <c r="T976" s="188"/>
      <c r="U976" s="188"/>
      <c r="V976" s="188"/>
      <c r="W976" s="188"/>
      <c r="X976" s="188"/>
      <c r="AG976" s="188"/>
      <c r="AH976" s="188"/>
      <c r="AI976" s="188"/>
      <c r="AJ976" s="188"/>
      <c r="AK976" s="188"/>
    </row>
    <row r="977" spans="20:37">
      <c r="T977" s="188"/>
      <c r="U977" s="188"/>
      <c r="V977" s="188"/>
      <c r="W977" s="188"/>
      <c r="X977" s="188"/>
      <c r="AG977" s="188"/>
      <c r="AH977" s="188"/>
      <c r="AI977" s="188"/>
      <c r="AJ977" s="188"/>
      <c r="AK977" s="188"/>
    </row>
    <row r="978" spans="20:37">
      <c r="T978" s="188"/>
      <c r="U978" s="188"/>
      <c r="V978" s="188"/>
      <c r="W978" s="188"/>
      <c r="X978" s="188"/>
      <c r="AG978" s="188"/>
      <c r="AH978" s="188"/>
      <c r="AI978" s="188"/>
      <c r="AJ978" s="188"/>
      <c r="AK978" s="188"/>
    </row>
    <row r="979" spans="20:37">
      <c r="T979" s="188"/>
      <c r="U979" s="188"/>
      <c r="V979" s="188"/>
      <c r="W979" s="188"/>
      <c r="X979" s="188"/>
      <c r="AG979" s="188"/>
      <c r="AH979" s="188"/>
      <c r="AI979" s="188"/>
      <c r="AJ979" s="188"/>
      <c r="AK979" s="188"/>
    </row>
    <row r="980" spans="20:37">
      <c r="T980" s="188"/>
      <c r="U980" s="188"/>
      <c r="V980" s="188"/>
      <c r="W980" s="188"/>
      <c r="X980" s="188"/>
      <c r="AG980" s="188"/>
      <c r="AH980" s="188"/>
      <c r="AI980" s="188"/>
      <c r="AJ980" s="188"/>
      <c r="AK980" s="188"/>
    </row>
    <row r="981" spans="20:37">
      <c r="T981" s="188"/>
      <c r="U981" s="188"/>
      <c r="V981" s="188"/>
      <c r="W981" s="188"/>
      <c r="X981" s="188"/>
      <c r="AG981" s="188"/>
      <c r="AH981" s="188"/>
      <c r="AI981" s="188"/>
      <c r="AJ981" s="188"/>
      <c r="AK981" s="188"/>
    </row>
    <row r="982" spans="20:37">
      <c r="T982" s="188"/>
      <c r="U982" s="188"/>
      <c r="V982" s="188"/>
      <c r="W982" s="188"/>
      <c r="X982" s="188"/>
      <c r="AG982" s="188"/>
      <c r="AH982" s="188"/>
      <c r="AI982" s="188"/>
      <c r="AJ982" s="188"/>
      <c r="AK982" s="188"/>
    </row>
    <row r="983" spans="20:37">
      <c r="T983" s="188"/>
      <c r="U983" s="188"/>
      <c r="V983" s="188"/>
      <c r="W983" s="188"/>
      <c r="X983" s="188"/>
      <c r="AG983" s="188"/>
      <c r="AH983" s="188"/>
      <c r="AI983" s="188"/>
      <c r="AJ983" s="188"/>
      <c r="AK983" s="188"/>
    </row>
    <row r="984" spans="20:37">
      <c r="T984" s="188"/>
      <c r="U984" s="188"/>
      <c r="V984" s="188"/>
      <c r="W984" s="188"/>
      <c r="X984" s="188"/>
      <c r="AG984" s="188"/>
      <c r="AH984" s="188"/>
      <c r="AI984" s="188"/>
      <c r="AJ984" s="188"/>
      <c r="AK984" s="188"/>
    </row>
    <row r="985" spans="20:37">
      <c r="T985" s="188"/>
      <c r="U985" s="188"/>
      <c r="V985" s="188"/>
      <c r="W985" s="188"/>
      <c r="X985" s="188"/>
      <c r="AG985" s="188"/>
      <c r="AH985" s="188"/>
      <c r="AI985" s="188"/>
      <c r="AJ985" s="188"/>
      <c r="AK985" s="188"/>
    </row>
    <row r="986" spans="20:37">
      <c r="T986" s="188"/>
      <c r="U986" s="188"/>
      <c r="V986" s="188"/>
      <c r="W986" s="188"/>
      <c r="X986" s="188"/>
      <c r="AG986" s="188"/>
      <c r="AH986" s="188"/>
      <c r="AI986" s="188"/>
      <c r="AJ986" s="188"/>
      <c r="AK986" s="188"/>
    </row>
    <row r="987" spans="20:37">
      <c r="T987" s="188"/>
      <c r="U987" s="188"/>
      <c r="V987" s="188"/>
      <c r="W987" s="188"/>
      <c r="X987" s="188"/>
      <c r="AG987" s="188"/>
      <c r="AH987" s="188"/>
      <c r="AI987" s="188"/>
      <c r="AJ987" s="188"/>
      <c r="AK987" s="188"/>
    </row>
    <row r="988" spans="20:37">
      <c r="T988" s="188"/>
      <c r="U988" s="188"/>
      <c r="V988" s="188"/>
      <c r="W988" s="188"/>
      <c r="X988" s="188"/>
      <c r="AG988" s="188"/>
      <c r="AH988" s="188"/>
      <c r="AI988" s="188"/>
      <c r="AJ988" s="188"/>
      <c r="AK988" s="188"/>
    </row>
    <row r="989" spans="20:37">
      <c r="T989" s="188"/>
      <c r="U989" s="188"/>
      <c r="V989" s="188"/>
      <c r="W989" s="188"/>
      <c r="X989" s="188"/>
      <c r="AG989" s="188"/>
      <c r="AH989" s="188"/>
      <c r="AI989" s="188"/>
      <c r="AJ989" s="188"/>
      <c r="AK989" s="188"/>
    </row>
    <row r="990" spans="20:37">
      <c r="T990" s="188"/>
      <c r="U990" s="188"/>
      <c r="V990" s="188"/>
      <c r="W990" s="188"/>
      <c r="X990" s="188"/>
      <c r="AG990" s="188"/>
      <c r="AH990" s="188"/>
      <c r="AI990" s="188"/>
      <c r="AJ990" s="188"/>
      <c r="AK990" s="188"/>
    </row>
    <row r="991" spans="20:37">
      <c r="T991" s="188"/>
      <c r="U991" s="188"/>
      <c r="V991" s="188"/>
      <c r="W991" s="188"/>
      <c r="X991" s="188"/>
      <c r="AG991" s="188"/>
      <c r="AH991" s="188"/>
      <c r="AI991" s="188"/>
      <c r="AJ991" s="188"/>
      <c r="AK991" s="188"/>
    </row>
    <row r="992" spans="20:37">
      <c r="T992" s="188"/>
      <c r="U992" s="188"/>
      <c r="V992" s="188"/>
      <c r="W992" s="188"/>
      <c r="X992" s="188"/>
      <c r="AG992" s="188"/>
      <c r="AH992" s="188"/>
      <c r="AI992" s="188"/>
      <c r="AJ992" s="188"/>
      <c r="AK992" s="188"/>
    </row>
    <row r="993" spans="20:37">
      <c r="T993" s="188"/>
      <c r="U993" s="188"/>
      <c r="V993" s="188"/>
      <c r="W993" s="188"/>
      <c r="X993" s="188"/>
      <c r="AG993" s="188"/>
      <c r="AH993" s="188"/>
      <c r="AI993" s="188"/>
      <c r="AJ993" s="188"/>
      <c r="AK993" s="188"/>
    </row>
    <row r="994" spans="20:37">
      <c r="T994" s="188"/>
      <c r="U994" s="188"/>
      <c r="V994" s="188"/>
      <c r="W994" s="188"/>
      <c r="X994" s="188"/>
      <c r="AG994" s="188"/>
      <c r="AH994" s="188"/>
      <c r="AI994" s="188"/>
      <c r="AJ994" s="188"/>
      <c r="AK994" s="188"/>
    </row>
    <row r="995" spans="20:37">
      <c r="T995" s="188"/>
      <c r="U995" s="188"/>
      <c r="V995" s="188"/>
      <c r="W995" s="188"/>
      <c r="X995" s="188"/>
      <c r="AG995" s="188"/>
      <c r="AH995" s="188"/>
      <c r="AI995" s="188"/>
      <c r="AJ995" s="188"/>
      <c r="AK995" s="188"/>
    </row>
    <row r="996" spans="20:37">
      <c r="T996" s="188"/>
      <c r="U996" s="188"/>
      <c r="V996" s="188"/>
      <c r="W996" s="188"/>
      <c r="X996" s="188"/>
      <c r="AG996" s="188"/>
      <c r="AH996" s="188"/>
      <c r="AI996" s="188"/>
      <c r="AJ996" s="188"/>
      <c r="AK996" s="188"/>
    </row>
    <row r="997" spans="20:37">
      <c r="T997" s="188"/>
      <c r="U997" s="188"/>
      <c r="V997" s="188"/>
      <c r="W997" s="188"/>
      <c r="X997" s="188"/>
      <c r="AG997" s="188"/>
      <c r="AH997" s="188"/>
      <c r="AI997" s="188"/>
      <c r="AJ997" s="188"/>
      <c r="AK997" s="188"/>
    </row>
    <row r="998" spans="20:37">
      <c r="T998" s="188"/>
      <c r="U998" s="188"/>
      <c r="V998" s="188"/>
      <c r="W998" s="188"/>
      <c r="X998" s="188"/>
      <c r="AG998" s="188"/>
      <c r="AH998" s="188"/>
      <c r="AI998" s="188"/>
      <c r="AJ998" s="188"/>
      <c r="AK998" s="188"/>
    </row>
    <row r="999" spans="20:37">
      <c r="T999" s="188"/>
      <c r="U999" s="188"/>
      <c r="V999" s="188"/>
      <c r="W999" s="188"/>
      <c r="X999" s="188"/>
      <c r="AG999" s="188"/>
      <c r="AH999" s="188"/>
      <c r="AI999" s="188"/>
      <c r="AJ999" s="188"/>
      <c r="AK999" s="188"/>
    </row>
    <row r="1000" spans="20:37">
      <c r="T1000" s="188"/>
      <c r="U1000" s="188"/>
      <c r="V1000" s="188"/>
      <c r="W1000" s="188"/>
      <c r="X1000" s="188"/>
      <c r="AG1000" s="188"/>
      <c r="AH1000" s="188"/>
      <c r="AI1000" s="188"/>
      <c r="AJ1000" s="188"/>
      <c r="AK1000" s="188"/>
    </row>
    <row r="1001" spans="20:37">
      <c r="T1001" s="188"/>
      <c r="U1001" s="188"/>
      <c r="V1001" s="188"/>
      <c r="W1001" s="188"/>
      <c r="X1001" s="188"/>
      <c r="AG1001" s="188"/>
      <c r="AH1001" s="188"/>
      <c r="AI1001" s="188"/>
      <c r="AJ1001" s="188"/>
      <c r="AK1001" s="188"/>
    </row>
    <row r="1002" spans="20:37">
      <c r="T1002" s="188"/>
      <c r="U1002" s="188"/>
      <c r="V1002" s="188"/>
      <c r="W1002" s="188"/>
      <c r="X1002" s="188"/>
      <c r="AG1002" s="188"/>
      <c r="AH1002" s="188"/>
      <c r="AI1002" s="188"/>
      <c r="AJ1002" s="188"/>
      <c r="AK1002" s="188"/>
    </row>
    <row r="1003" spans="20:37">
      <c r="T1003" s="188"/>
      <c r="U1003" s="188"/>
      <c r="V1003" s="188"/>
      <c r="W1003" s="188"/>
      <c r="X1003" s="188"/>
      <c r="AG1003" s="188"/>
      <c r="AH1003" s="188"/>
      <c r="AI1003" s="188"/>
      <c r="AJ1003" s="188"/>
      <c r="AK1003" s="188"/>
    </row>
    <row r="1004" spans="20:37">
      <c r="T1004" s="188"/>
      <c r="U1004" s="188"/>
      <c r="V1004" s="188"/>
      <c r="W1004" s="188"/>
      <c r="X1004" s="188"/>
      <c r="AG1004" s="188"/>
      <c r="AH1004" s="188"/>
      <c r="AI1004" s="188"/>
      <c r="AJ1004" s="188"/>
      <c r="AK1004" s="188"/>
    </row>
    <row r="1005" spans="20:37">
      <c r="T1005" s="188"/>
      <c r="U1005" s="188"/>
      <c r="V1005" s="188"/>
      <c r="W1005" s="188"/>
      <c r="X1005" s="188"/>
      <c r="AG1005" s="188"/>
      <c r="AH1005" s="188"/>
      <c r="AI1005" s="188"/>
      <c r="AJ1005" s="188"/>
      <c r="AK1005" s="188"/>
    </row>
    <row r="1006" spans="20:37">
      <c r="T1006" s="188"/>
      <c r="U1006" s="188"/>
      <c r="V1006" s="188"/>
      <c r="W1006" s="188"/>
      <c r="X1006" s="188"/>
      <c r="AG1006" s="188"/>
      <c r="AH1006" s="188"/>
      <c r="AI1006" s="188"/>
      <c r="AJ1006" s="188"/>
      <c r="AK1006" s="188"/>
    </row>
    <row r="1007" spans="20:37">
      <c r="T1007" s="188"/>
      <c r="U1007" s="188"/>
      <c r="V1007" s="188"/>
      <c r="W1007" s="188"/>
      <c r="X1007" s="188"/>
      <c r="AG1007" s="188"/>
      <c r="AH1007" s="188"/>
      <c r="AI1007" s="188"/>
      <c r="AJ1007" s="188"/>
      <c r="AK1007" s="188"/>
    </row>
    <row r="1008" spans="20:37">
      <c r="T1008" s="188"/>
      <c r="U1008" s="188"/>
      <c r="V1008" s="188"/>
      <c r="W1008" s="188"/>
      <c r="X1008" s="188"/>
      <c r="AG1008" s="188"/>
      <c r="AH1008" s="188"/>
      <c r="AI1008" s="188"/>
      <c r="AJ1008" s="188"/>
      <c r="AK1008" s="188"/>
    </row>
    <row r="1009" spans="20:37">
      <c r="T1009" s="188"/>
      <c r="U1009" s="188"/>
      <c r="V1009" s="188"/>
      <c r="W1009" s="188"/>
      <c r="X1009" s="188"/>
      <c r="AG1009" s="188"/>
      <c r="AH1009" s="188"/>
      <c r="AI1009" s="188"/>
      <c r="AJ1009" s="188"/>
      <c r="AK1009" s="188"/>
    </row>
    <row r="1010" spans="20:37">
      <c r="T1010" s="188"/>
      <c r="U1010" s="188"/>
      <c r="V1010" s="188"/>
      <c r="W1010" s="188"/>
      <c r="X1010" s="188"/>
      <c r="AG1010" s="188"/>
      <c r="AH1010" s="188"/>
      <c r="AI1010" s="188"/>
      <c r="AJ1010" s="188"/>
      <c r="AK1010" s="188"/>
    </row>
    <row r="1011" spans="20:37">
      <c r="T1011" s="188"/>
      <c r="U1011" s="188"/>
      <c r="V1011" s="188"/>
      <c r="W1011" s="188"/>
      <c r="X1011" s="188"/>
      <c r="AG1011" s="188"/>
      <c r="AH1011" s="188"/>
      <c r="AI1011" s="188"/>
      <c r="AJ1011" s="188"/>
      <c r="AK1011" s="188"/>
    </row>
    <row r="1012" spans="20:37">
      <c r="T1012" s="188"/>
      <c r="U1012" s="188"/>
      <c r="V1012" s="188"/>
      <c r="W1012" s="188"/>
      <c r="X1012" s="188"/>
      <c r="AG1012" s="188"/>
      <c r="AH1012" s="188"/>
      <c r="AI1012" s="188"/>
      <c r="AJ1012" s="188"/>
      <c r="AK1012" s="188"/>
    </row>
    <row r="1013" spans="20:37">
      <c r="T1013" s="188"/>
      <c r="U1013" s="188"/>
      <c r="V1013" s="188"/>
      <c r="W1013" s="188"/>
      <c r="X1013" s="188"/>
      <c r="AG1013" s="188"/>
      <c r="AH1013" s="188"/>
      <c r="AI1013" s="188"/>
      <c r="AJ1013" s="188"/>
      <c r="AK1013" s="188"/>
    </row>
    <row r="1014" spans="20:37">
      <c r="T1014" s="188"/>
      <c r="U1014" s="188"/>
      <c r="V1014" s="188"/>
      <c r="W1014" s="188"/>
      <c r="X1014" s="188"/>
      <c r="AG1014" s="188"/>
      <c r="AH1014" s="188"/>
      <c r="AI1014" s="188"/>
      <c r="AJ1014" s="188"/>
      <c r="AK1014" s="188"/>
    </row>
    <row r="1015" spans="20:37">
      <c r="T1015" s="188"/>
      <c r="U1015" s="188"/>
      <c r="V1015" s="188"/>
      <c r="W1015" s="188"/>
      <c r="X1015" s="188"/>
      <c r="AG1015" s="188"/>
      <c r="AH1015" s="188"/>
      <c r="AI1015" s="188"/>
      <c r="AJ1015" s="188"/>
      <c r="AK1015" s="188"/>
    </row>
    <row r="1016" spans="20:37">
      <c r="T1016" s="188"/>
      <c r="U1016" s="188"/>
      <c r="V1016" s="188"/>
      <c r="W1016" s="188"/>
      <c r="X1016" s="188"/>
      <c r="AG1016" s="188"/>
      <c r="AH1016" s="188"/>
      <c r="AI1016" s="188"/>
      <c r="AJ1016" s="188"/>
      <c r="AK1016" s="188"/>
    </row>
    <row r="1017" spans="20:37">
      <c r="T1017" s="188"/>
      <c r="U1017" s="188"/>
      <c r="V1017" s="188"/>
      <c r="W1017" s="188"/>
      <c r="X1017" s="188"/>
      <c r="AG1017" s="188"/>
      <c r="AH1017" s="188"/>
      <c r="AI1017" s="188"/>
      <c r="AJ1017" s="188"/>
      <c r="AK1017" s="188"/>
    </row>
    <row r="1018" spans="20:37">
      <c r="T1018" s="188"/>
      <c r="U1018" s="188"/>
      <c r="V1018" s="188"/>
      <c r="W1018" s="188"/>
      <c r="X1018" s="188"/>
      <c r="AG1018" s="188"/>
      <c r="AH1018" s="188"/>
      <c r="AI1018" s="188"/>
      <c r="AJ1018" s="188"/>
      <c r="AK1018" s="188"/>
    </row>
    <row r="1019" spans="20:37">
      <c r="T1019" s="188"/>
      <c r="U1019" s="188"/>
      <c r="V1019" s="188"/>
      <c r="W1019" s="188"/>
      <c r="X1019" s="188"/>
      <c r="AG1019" s="188"/>
      <c r="AH1019" s="188"/>
      <c r="AI1019" s="188"/>
      <c r="AJ1019" s="188"/>
      <c r="AK1019" s="188"/>
    </row>
    <row r="1020" spans="20:37">
      <c r="T1020" s="188"/>
      <c r="U1020" s="188"/>
      <c r="V1020" s="188"/>
      <c r="W1020" s="188"/>
      <c r="X1020" s="188"/>
      <c r="AG1020" s="188"/>
      <c r="AH1020" s="188"/>
      <c r="AI1020" s="188"/>
      <c r="AJ1020" s="188"/>
      <c r="AK1020" s="188"/>
    </row>
    <row r="1021" spans="20:37">
      <c r="T1021" s="188"/>
      <c r="U1021" s="188"/>
      <c r="V1021" s="188"/>
      <c r="W1021" s="188"/>
      <c r="X1021" s="188"/>
      <c r="AG1021" s="188"/>
      <c r="AH1021" s="188"/>
      <c r="AI1021" s="188"/>
      <c r="AJ1021" s="188"/>
      <c r="AK1021" s="188"/>
    </row>
    <row r="1022" spans="20:37">
      <c r="T1022" s="188"/>
      <c r="U1022" s="188"/>
      <c r="V1022" s="188"/>
      <c r="W1022" s="188"/>
      <c r="X1022" s="188"/>
      <c r="AG1022" s="188"/>
      <c r="AH1022" s="188"/>
      <c r="AI1022" s="188"/>
      <c r="AJ1022" s="188"/>
      <c r="AK1022" s="188"/>
    </row>
    <row r="1023" spans="20:37">
      <c r="T1023" s="188"/>
      <c r="U1023" s="188"/>
      <c r="V1023" s="188"/>
      <c r="W1023" s="188"/>
      <c r="X1023" s="188"/>
      <c r="AG1023" s="188"/>
      <c r="AH1023" s="188"/>
      <c r="AI1023" s="188"/>
      <c r="AJ1023" s="188"/>
      <c r="AK1023" s="188"/>
    </row>
    <row r="1024" spans="20:37">
      <c r="T1024" s="188"/>
      <c r="U1024" s="188"/>
      <c r="V1024" s="188"/>
      <c r="W1024" s="188"/>
      <c r="X1024" s="188"/>
      <c r="AG1024" s="188"/>
      <c r="AH1024" s="188"/>
      <c r="AI1024" s="188"/>
      <c r="AJ1024" s="188"/>
      <c r="AK1024" s="188"/>
    </row>
    <row r="1025" spans="20:37">
      <c r="T1025" s="188"/>
      <c r="U1025" s="188"/>
      <c r="V1025" s="188"/>
      <c r="W1025" s="188"/>
      <c r="X1025" s="188"/>
      <c r="AG1025" s="188"/>
      <c r="AH1025" s="188"/>
      <c r="AI1025" s="188"/>
      <c r="AJ1025" s="188"/>
      <c r="AK1025" s="188"/>
    </row>
    <row r="1026" spans="20:37">
      <c r="T1026" s="188"/>
      <c r="U1026" s="188"/>
      <c r="V1026" s="188"/>
      <c r="W1026" s="188"/>
      <c r="X1026" s="188"/>
      <c r="AG1026" s="188"/>
      <c r="AH1026" s="188"/>
      <c r="AI1026" s="188"/>
      <c r="AJ1026" s="188"/>
      <c r="AK1026" s="188"/>
    </row>
    <row r="1027" spans="20:37">
      <c r="T1027" s="188"/>
      <c r="U1027" s="188"/>
      <c r="V1027" s="188"/>
      <c r="W1027" s="188"/>
      <c r="X1027" s="188"/>
      <c r="AG1027" s="188"/>
      <c r="AH1027" s="188"/>
      <c r="AI1027" s="188"/>
      <c r="AJ1027" s="188"/>
      <c r="AK1027" s="188"/>
    </row>
    <row r="1028" spans="20:37">
      <c r="T1028" s="188"/>
      <c r="U1028" s="188"/>
      <c r="V1028" s="188"/>
      <c r="W1028" s="188"/>
      <c r="X1028" s="188"/>
      <c r="AG1028" s="188"/>
      <c r="AH1028" s="188"/>
      <c r="AI1028" s="188"/>
      <c r="AJ1028" s="188"/>
      <c r="AK1028" s="188"/>
    </row>
    <row r="1029" spans="20:37">
      <c r="T1029" s="188"/>
      <c r="U1029" s="188"/>
      <c r="V1029" s="188"/>
      <c r="W1029" s="188"/>
      <c r="X1029" s="188"/>
      <c r="AG1029" s="188"/>
      <c r="AH1029" s="188"/>
      <c r="AI1029" s="188"/>
      <c r="AJ1029" s="188"/>
      <c r="AK1029" s="188"/>
    </row>
    <row r="1030" spans="20:37">
      <c r="T1030" s="188"/>
      <c r="U1030" s="188"/>
      <c r="V1030" s="188"/>
      <c r="W1030" s="188"/>
      <c r="X1030" s="188"/>
      <c r="AG1030" s="188"/>
      <c r="AH1030" s="188"/>
      <c r="AI1030" s="188"/>
      <c r="AJ1030" s="188"/>
      <c r="AK1030" s="188"/>
    </row>
    <row r="1031" spans="20:37">
      <c r="T1031" s="188"/>
      <c r="U1031" s="188"/>
      <c r="V1031" s="188"/>
      <c r="W1031" s="188"/>
      <c r="X1031" s="188"/>
      <c r="AG1031" s="188"/>
      <c r="AH1031" s="188"/>
      <c r="AI1031" s="188"/>
      <c r="AJ1031" s="188"/>
      <c r="AK1031" s="188"/>
    </row>
    <row r="1032" spans="20:37">
      <c r="T1032" s="188"/>
      <c r="U1032" s="188"/>
      <c r="V1032" s="188"/>
      <c r="W1032" s="188"/>
      <c r="X1032" s="188"/>
      <c r="AG1032" s="188"/>
      <c r="AH1032" s="188"/>
      <c r="AI1032" s="188"/>
      <c r="AJ1032" s="188"/>
      <c r="AK1032" s="188"/>
    </row>
    <row r="1033" spans="20:37">
      <c r="T1033" s="188"/>
      <c r="U1033" s="188"/>
      <c r="V1033" s="188"/>
      <c r="W1033" s="188"/>
      <c r="X1033" s="188"/>
      <c r="AG1033" s="188"/>
      <c r="AH1033" s="188"/>
      <c r="AI1033" s="188"/>
      <c r="AJ1033" s="188"/>
      <c r="AK1033" s="188"/>
    </row>
    <row r="1034" spans="20:37">
      <c r="T1034" s="188"/>
      <c r="U1034" s="188"/>
      <c r="V1034" s="188"/>
      <c r="W1034" s="188"/>
      <c r="X1034" s="188"/>
      <c r="AG1034" s="188"/>
      <c r="AH1034" s="188"/>
      <c r="AI1034" s="188"/>
      <c r="AJ1034" s="188"/>
      <c r="AK1034" s="188"/>
    </row>
    <row r="1035" spans="20:37">
      <c r="T1035" s="188"/>
      <c r="U1035" s="188"/>
      <c r="V1035" s="188"/>
      <c r="W1035" s="188"/>
      <c r="X1035" s="188"/>
      <c r="AG1035" s="188"/>
      <c r="AH1035" s="188"/>
      <c r="AI1035" s="188"/>
      <c r="AJ1035" s="188"/>
      <c r="AK1035" s="188"/>
    </row>
    <row r="1036" spans="20:37">
      <c r="T1036" s="188"/>
      <c r="U1036" s="188"/>
      <c r="V1036" s="188"/>
      <c r="W1036" s="188"/>
      <c r="X1036" s="188"/>
      <c r="AG1036" s="188"/>
      <c r="AH1036" s="188"/>
      <c r="AI1036" s="188"/>
      <c r="AJ1036" s="188"/>
      <c r="AK1036" s="188"/>
    </row>
    <row r="1037" spans="20:37">
      <c r="T1037" s="188"/>
      <c r="U1037" s="188"/>
      <c r="V1037" s="188"/>
      <c r="W1037" s="188"/>
      <c r="X1037" s="188"/>
      <c r="AG1037" s="188"/>
      <c r="AH1037" s="188"/>
      <c r="AI1037" s="188"/>
      <c r="AJ1037" s="188"/>
      <c r="AK1037" s="188"/>
    </row>
    <row r="1038" spans="20:37">
      <c r="T1038" s="188"/>
      <c r="U1038" s="188"/>
      <c r="V1038" s="188"/>
      <c r="W1038" s="188"/>
      <c r="X1038" s="188"/>
      <c r="AG1038" s="188"/>
      <c r="AH1038" s="188"/>
      <c r="AI1038" s="188"/>
      <c r="AJ1038" s="188"/>
      <c r="AK1038" s="188"/>
    </row>
    <row r="1039" spans="20:37">
      <c r="T1039" s="188"/>
      <c r="U1039" s="188"/>
      <c r="V1039" s="188"/>
      <c r="W1039" s="188"/>
      <c r="X1039" s="188"/>
      <c r="AG1039" s="188"/>
      <c r="AH1039" s="188"/>
      <c r="AI1039" s="188"/>
      <c r="AJ1039" s="188"/>
      <c r="AK1039" s="188"/>
    </row>
    <row r="1040" spans="20:37">
      <c r="T1040" s="188"/>
      <c r="U1040" s="188"/>
      <c r="V1040" s="188"/>
      <c r="W1040" s="188"/>
      <c r="X1040" s="188"/>
      <c r="AG1040" s="188"/>
      <c r="AH1040" s="188"/>
      <c r="AI1040" s="188"/>
      <c r="AJ1040" s="188"/>
      <c r="AK1040" s="188"/>
    </row>
    <row r="1041" spans="20:37">
      <c r="T1041" s="188"/>
      <c r="U1041" s="188"/>
      <c r="V1041" s="188"/>
      <c r="W1041" s="188"/>
      <c r="X1041" s="188"/>
      <c r="AG1041" s="188"/>
      <c r="AH1041" s="188"/>
      <c r="AI1041" s="188"/>
      <c r="AJ1041" s="188"/>
      <c r="AK1041" s="188"/>
    </row>
    <row r="1042" spans="20:37">
      <c r="T1042" s="188"/>
      <c r="U1042" s="188"/>
      <c r="V1042" s="188"/>
      <c r="W1042" s="188"/>
      <c r="X1042" s="188"/>
      <c r="AG1042" s="188"/>
      <c r="AH1042" s="188"/>
      <c r="AI1042" s="188"/>
      <c r="AJ1042" s="188"/>
      <c r="AK1042" s="188"/>
    </row>
    <row r="1043" spans="20:37">
      <c r="T1043" s="188"/>
      <c r="U1043" s="188"/>
      <c r="V1043" s="188"/>
      <c r="W1043" s="188"/>
      <c r="X1043" s="188"/>
      <c r="AG1043" s="188"/>
      <c r="AH1043" s="188"/>
      <c r="AI1043" s="188"/>
      <c r="AJ1043" s="188"/>
      <c r="AK1043" s="188"/>
    </row>
    <row r="1044" spans="20:37">
      <c r="T1044" s="188"/>
      <c r="U1044" s="188"/>
      <c r="V1044" s="188"/>
      <c r="W1044" s="188"/>
      <c r="X1044" s="188"/>
      <c r="AG1044" s="188"/>
      <c r="AH1044" s="188"/>
      <c r="AI1044" s="188"/>
      <c r="AJ1044" s="188"/>
      <c r="AK1044" s="188"/>
    </row>
    <row r="1045" spans="20:37">
      <c r="T1045" s="188"/>
      <c r="U1045" s="188"/>
      <c r="V1045" s="188"/>
      <c r="W1045" s="188"/>
      <c r="X1045" s="188"/>
      <c r="AG1045" s="188"/>
      <c r="AH1045" s="188"/>
      <c r="AI1045" s="188"/>
      <c r="AJ1045" s="188"/>
      <c r="AK1045" s="188"/>
    </row>
    <row r="1046" spans="20:37">
      <c r="T1046" s="188"/>
      <c r="U1046" s="188"/>
      <c r="V1046" s="188"/>
      <c r="W1046" s="188"/>
      <c r="X1046" s="188"/>
      <c r="AG1046" s="188"/>
      <c r="AH1046" s="188"/>
      <c r="AI1046" s="188"/>
      <c r="AJ1046" s="188"/>
      <c r="AK1046" s="188"/>
    </row>
    <row r="1047" spans="20:37">
      <c r="T1047" s="188"/>
      <c r="U1047" s="188"/>
      <c r="V1047" s="188"/>
      <c r="W1047" s="188"/>
      <c r="X1047" s="188"/>
      <c r="AG1047" s="188"/>
      <c r="AH1047" s="188"/>
      <c r="AI1047" s="188"/>
      <c r="AJ1047" s="188"/>
      <c r="AK1047" s="188"/>
    </row>
    <row r="1048" spans="20:37">
      <c r="T1048" s="188"/>
      <c r="U1048" s="188"/>
      <c r="V1048" s="188"/>
      <c r="W1048" s="188"/>
      <c r="X1048" s="188"/>
      <c r="AG1048" s="188"/>
      <c r="AH1048" s="188"/>
      <c r="AI1048" s="188"/>
      <c r="AJ1048" s="188"/>
      <c r="AK1048" s="188"/>
    </row>
    <row r="1049" spans="20:37">
      <c r="T1049" s="188"/>
      <c r="U1049" s="188"/>
      <c r="V1049" s="188"/>
      <c r="W1049" s="188"/>
      <c r="X1049" s="188"/>
      <c r="AG1049" s="188"/>
      <c r="AH1049" s="188"/>
      <c r="AI1049" s="188"/>
      <c r="AJ1049" s="188"/>
      <c r="AK1049" s="188"/>
    </row>
    <row r="1050" spans="20:37">
      <c r="T1050" s="188"/>
      <c r="U1050" s="188"/>
      <c r="V1050" s="188"/>
      <c r="W1050" s="188"/>
      <c r="X1050" s="188"/>
      <c r="AG1050" s="188"/>
      <c r="AH1050" s="188"/>
      <c r="AI1050" s="188"/>
      <c r="AJ1050" s="188"/>
      <c r="AK1050" s="188"/>
    </row>
    <row r="1051" spans="20:37">
      <c r="T1051" s="188"/>
      <c r="U1051" s="188"/>
      <c r="V1051" s="188"/>
      <c r="W1051" s="188"/>
      <c r="X1051" s="188"/>
      <c r="AG1051" s="188"/>
      <c r="AH1051" s="188"/>
      <c r="AI1051" s="188"/>
      <c r="AJ1051" s="188"/>
      <c r="AK1051" s="188"/>
    </row>
    <row r="1052" spans="20:37">
      <c r="T1052" s="188"/>
      <c r="U1052" s="188"/>
      <c r="V1052" s="188"/>
      <c r="W1052" s="188"/>
      <c r="X1052" s="188"/>
      <c r="AG1052" s="188"/>
      <c r="AH1052" s="188"/>
      <c r="AI1052" s="188"/>
      <c r="AJ1052" s="188"/>
      <c r="AK1052" s="188"/>
    </row>
    <row r="1053" spans="20:37">
      <c r="T1053" s="188"/>
      <c r="U1053" s="188"/>
      <c r="V1053" s="188"/>
      <c r="W1053" s="188"/>
      <c r="X1053" s="188"/>
      <c r="AG1053" s="188"/>
      <c r="AH1053" s="188"/>
      <c r="AI1053" s="188"/>
      <c r="AJ1053" s="188"/>
      <c r="AK1053" s="188"/>
    </row>
    <row r="1054" spans="20:37">
      <c r="T1054" s="188"/>
      <c r="U1054" s="188"/>
      <c r="V1054" s="188"/>
      <c r="W1054" s="188"/>
      <c r="X1054" s="188"/>
      <c r="AG1054" s="188"/>
      <c r="AH1054" s="188"/>
      <c r="AI1054" s="188"/>
      <c r="AJ1054" s="188"/>
      <c r="AK1054" s="188"/>
    </row>
    <row r="1055" spans="20:37">
      <c r="T1055" s="188"/>
      <c r="U1055" s="188"/>
      <c r="V1055" s="188"/>
      <c r="W1055" s="188"/>
      <c r="X1055" s="188"/>
      <c r="AG1055" s="188"/>
      <c r="AH1055" s="188"/>
      <c r="AI1055" s="188"/>
      <c r="AJ1055" s="188"/>
      <c r="AK1055" s="188"/>
    </row>
    <row r="1056" spans="20:37">
      <c r="T1056" s="188"/>
      <c r="U1056" s="188"/>
      <c r="V1056" s="188"/>
      <c r="W1056" s="188"/>
      <c r="X1056" s="188"/>
      <c r="AG1056" s="188"/>
      <c r="AH1056" s="188"/>
      <c r="AI1056" s="188"/>
      <c r="AJ1056" s="188"/>
      <c r="AK1056" s="188"/>
    </row>
    <row r="1057" spans="20:37">
      <c r="T1057" s="188"/>
      <c r="U1057" s="188"/>
      <c r="V1057" s="188"/>
      <c r="W1057" s="188"/>
      <c r="X1057" s="188"/>
      <c r="AG1057" s="188"/>
      <c r="AH1057" s="188"/>
      <c r="AI1057" s="188"/>
      <c r="AJ1057" s="188"/>
      <c r="AK1057" s="188"/>
    </row>
    <row r="1058" spans="20:37">
      <c r="T1058" s="188"/>
      <c r="U1058" s="188"/>
      <c r="V1058" s="188"/>
      <c r="W1058" s="188"/>
      <c r="X1058" s="188"/>
      <c r="AG1058" s="188"/>
      <c r="AH1058" s="188"/>
      <c r="AI1058" s="188"/>
      <c r="AJ1058" s="188"/>
      <c r="AK1058" s="188"/>
    </row>
    <row r="1059" spans="20:37">
      <c r="T1059" s="188"/>
      <c r="U1059" s="188"/>
      <c r="V1059" s="188"/>
      <c r="W1059" s="188"/>
      <c r="X1059" s="188"/>
      <c r="AG1059" s="188"/>
      <c r="AH1059" s="188"/>
      <c r="AI1059" s="188"/>
      <c r="AJ1059" s="188"/>
      <c r="AK1059" s="188"/>
    </row>
    <row r="1060" spans="20:37">
      <c r="T1060" s="188"/>
      <c r="U1060" s="188"/>
      <c r="V1060" s="188"/>
      <c r="W1060" s="188"/>
      <c r="X1060" s="188"/>
      <c r="AG1060" s="188"/>
      <c r="AH1060" s="188"/>
      <c r="AI1060" s="188"/>
      <c r="AJ1060" s="188"/>
      <c r="AK1060" s="188"/>
    </row>
    <row r="1061" spans="20:37">
      <c r="T1061" s="188"/>
      <c r="U1061" s="188"/>
      <c r="V1061" s="188"/>
      <c r="W1061" s="188"/>
      <c r="X1061" s="188"/>
      <c r="AG1061" s="188"/>
      <c r="AH1061" s="188"/>
      <c r="AI1061" s="188"/>
      <c r="AJ1061" s="188"/>
      <c r="AK1061" s="188"/>
    </row>
    <row r="1062" spans="20:37">
      <c r="T1062" s="188"/>
      <c r="U1062" s="188"/>
      <c r="V1062" s="188"/>
      <c r="W1062" s="188"/>
      <c r="X1062" s="188"/>
      <c r="AG1062" s="188"/>
      <c r="AH1062" s="188"/>
      <c r="AI1062" s="188"/>
      <c r="AJ1062" s="188"/>
      <c r="AK1062" s="188"/>
    </row>
    <row r="1063" spans="20:37">
      <c r="T1063" s="188"/>
      <c r="U1063" s="188"/>
      <c r="V1063" s="188"/>
      <c r="W1063" s="188"/>
      <c r="X1063" s="188"/>
      <c r="AG1063" s="188"/>
      <c r="AH1063" s="188"/>
      <c r="AI1063" s="188"/>
      <c r="AJ1063" s="188"/>
      <c r="AK1063" s="188"/>
    </row>
    <row r="1064" spans="20:37">
      <c r="T1064" s="188"/>
      <c r="U1064" s="188"/>
      <c r="V1064" s="188"/>
      <c r="W1064" s="188"/>
      <c r="X1064" s="188"/>
      <c r="AG1064" s="188"/>
      <c r="AH1064" s="188"/>
      <c r="AI1064" s="188"/>
      <c r="AJ1064" s="188"/>
      <c r="AK1064" s="188"/>
    </row>
    <row r="1065" spans="20:37">
      <c r="T1065" s="188"/>
      <c r="U1065" s="188"/>
      <c r="V1065" s="188"/>
      <c r="W1065" s="188"/>
      <c r="X1065" s="188"/>
      <c r="AG1065" s="188"/>
      <c r="AH1065" s="188"/>
      <c r="AI1065" s="188"/>
      <c r="AJ1065" s="188"/>
      <c r="AK1065" s="188"/>
    </row>
    <row r="1066" spans="20:37">
      <c r="T1066" s="188"/>
      <c r="U1066" s="188"/>
      <c r="V1066" s="188"/>
      <c r="W1066" s="188"/>
      <c r="X1066" s="188"/>
      <c r="AG1066" s="188"/>
      <c r="AH1066" s="188"/>
      <c r="AI1066" s="188"/>
      <c r="AJ1066" s="188"/>
      <c r="AK1066" s="188"/>
    </row>
    <row r="1067" spans="20:37">
      <c r="T1067" s="188"/>
      <c r="U1067" s="188"/>
      <c r="V1067" s="188"/>
      <c r="W1067" s="188"/>
      <c r="X1067" s="188"/>
      <c r="AG1067" s="188"/>
      <c r="AH1067" s="188"/>
      <c r="AI1067" s="188"/>
      <c r="AJ1067" s="188"/>
      <c r="AK1067" s="188"/>
    </row>
    <row r="1068" spans="20:37">
      <c r="T1068" s="188"/>
      <c r="U1068" s="188"/>
      <c r="V1068" s="188"/>
      <c r="W1068" s="188"/>
      <c r="X1068" s="188"/>
      <c r="AG1068" s="188"/>
      <c r="AH1068" s="188"/>
      <c r="AI1068" s="188"/>
      <c r="AJ1068" s="188"/>
      <c r="AK1068" s="188"/>
    </row>
    <row r="1069" spans="20:37">
      <c r="T1069" s="188"/>
      <c r="U1069" s="188"/>
      <c r="V1069" s="188"/>
      <c r="W1069" s="188"/>
      <c r="X1069" s="188"/>
      <c r="AG1069" s="188"/>
      <c r="AH1069" s="188"/>
      <c r="AI1069" s="188"/>
      <c r="AJ1069" s="188"/>
      <c r="AK1069" s="188"/>
    </row>
    <row r="1070" spans="20:37">
      <c r="T1070" s="188"/>
      <c r="U1070" s="188"/>
      <c r="V1070" s="188"/>
      <c r="W1070" s="188"/>
      <c r="X1070" s="188"/>
      <c r="AG1070" s="188"/>
      <c r="AH1070" s="188"/>
      <c r="AI1070" s="188"/>
      <c r="AJ1070" s="188"/>
      <c r="AK1070" s="188"/>
    </row>
    <row r="1071" spans="20:37">
      <c r="T1071" s="188"/>
      <c r="U1071" s="188"/>
      <c r="V1071" s="188"/>
      <c r="W1071" s="188"/>
      <c r="X1071" s="188"/>
      <c r="AG1071" s="188"/>
      <c r="AH1071" s="188"/>
      <c r="AI1071" s="188"/>
      <c r="AJ1071" s="188"/>
      <c r="AK1071" s="188"/>
    </row>
    <row r="1072" spans="20:37">
      <c r="T1072" s="188"/>
      <c r="U1072" s="188"/>
      <c r="V1072" s="188"/>
      <c r="W1072" s="188"/>
      <c r="X1072" s="188"/>
      <c r="AG1072" s="188"/>
      <c r="AH1072" s="188"/>
      <c r="AI1072" s="188"/>
      <c r="AJ1072" s="188"/>
      <c r="AK1072" s="188"/>
    </row>
    <row r="1073" spans="20:37">
      <c r="T1073" s="188"/>
      <c r="U1073" s="188"/>
      <c r="V1073" s="188"/>
      <c r="W1073" s="188"/>
      <c r="X1073" s="188"/>
      <c r="AG1073" s="188"/>
      <c r="AH1073" s="188"/>
      <c r="AI1073" s="188"/>
      <c r="AJ1073" s="188"/>
      <c r="AK1073" s="188"/>
    </row>
    <row r="1074" spans="20:37">
      <c r="T1074" s="188"/>
      <c r="U1074" s="188"/>
      <c r="V1074" s="188"/>
      <c r="W1074" s="188"/>
      <c r="X1074" s="188"/>
      <c r="AG1074" s="188"/>
      <c r="AH1074" s="188"/>
      <c r="AI1074" s="188"/>
      <c r="AJ1074" s="188"/>
      <c r="AK1074" s="188"/>
    </row>
    <row r="1075" spans="20:37">
      <c r="T1075" s="188"/>
      <c r="U1075" s="188"/>
      <c r="V1075" s="188"/>
      <c r="W1075" s="188"/>
      <c r="X1075" s="188"/>
      <c r="AG1075" s="188"/>
      <c r="AH1075" s="188"/>
      <c r="AI1075" s="188"/>
      <c r="AJ1075" s="188"/>
      <c r="AK1075" s="188"/>
    </row>
    <row r="1076" spans="20:37">
      <c r="T1076" s="188"/>
      <c r="U1076" s="188"/>
      <c r="V1076" s="188"/>
      <c r="W1076" s="188"/>
      <c r="X1076" s="188"/>
      <c r="AG1076" s="188"/>
      <c r="AH1076" s="188"/>
      <c r="AI1076" s="188"/>
      <c r="AJ1076" s="188"/>
      <c r="AK1076" s="188"/>
    </row>
    <row r="1077" spans="20:37">
      <c r="T1077" s="188"/>
      <c r="U1077" s="188"/>
      <c r="V1077" s="188"/>
      <c r="W1077" s="188"/>
      <c r="X1077" s="188"/>
      <c r="AG1077" s="188"/>
      <c r="AH1077" s="188"/>
      <c r="AI1077" s="188"/>
      <c r="AJ1077" s="188"/>
      <c r="AK1077" s="188"/>
    </row>
    <row r="1078" spans="20:37">
      <c r="T1078" s="188"/>
      <c r="U1078" s="188"/>
      <c r="V1078" s="188"/>
      <c r="W1078" s="188"/>
      <c r="X1078" s="188"/>
      <c r="AG1078" s="188"/>
      <c r="AH1078" s="188"/>
      <c r="AI1078" s="188"/>
      <c r="AJ1078" s="188"/>
      <c r="AK1078" s="188"/>
    </row>
    <row r="1079" spans="20:37">
      <c r="T1079" s="188"/>
      <c r="U1079" s="188"/>
      <c r="V1079" s="188"/>
      <c r="W1079" s="188"/>
      <c r="X1079" s="188"/>
      <c r="AG1079" s="188"/>
      <c r="AH1079" s="188"/>
      <c r="AI1079" s="188"/>
      <c r="AJ1079" s="188"/>
      <c r="AK1079" s="188"/>
    </row>
    <row r="1080" spans="20:37">
      <c r="T1080" s="188"/>
      <c r="U1080" s="188"/>
      <c r="V1080" s="188"/>
      <c r="W1080" s="188"/>
      <c r="X1080" s="188"/>
      <c r="AG1080" s="188"/>
      <c r="AH1080" s="188"/>
      <c r="AI1080" s="188"/>
      <c r="AJ1080" s="188"/>
      <c r="AK1080" s="188"/>
    </row>
    <row r="1081" spans="20:37">
      <c r="T1081" s="188"/>
      <c r="U1081" s="188"/>
      <c r="V1081" s="188"/>
      <c r="W1081" s="188"/>
      <c r="X1081" s="188"/>
      <c r="AG1081" s="188"/>
      <c r="AH1081" s="188"/>
      <c r="AI1081" s="188"/>
      <c r="AJ1081" s="188"/>
      <c r="AK1081" s="188"/>
    </row>
    <row r="1082" spans="20:37">
      <c r="T1082" s="188"/>
      <c r="U1082" s="188"/>
      <c r="V1082" s="188"/>
      <c r="W1082" s="188"/>
      <c r="X1082" s="188"/>
      <c r="AG1082" s="188"/>
      <c r="AH1082" s="188"/>
      <c r="AI1082" s="188"/>
      <c r="AJ1082" s="188"/>
      <c r="AK1082" s="188"/>
    </row>
    <row r="1083" spans="20:37">
      <c r="T1083" s="188"/>
      <c r="U1083" s="188"/>
      <c r="V1083" s="188"/>
      <c r="W1083" s="188"/>
      <c r="X1083" s="188"/>
      <c r="AG1083" s="188"/>
      <c r="AH1083" s="188"/>
      <c r="AI1083" s="188"/>
      <c r="AJ1083" s="188"/>
      <c r="AK1083" s="188"/>
    </row>
    <row r="1084" spans="20:37">
      <c r="T1084" s="188"/>
      <c r="U1084" s="188"/>
      <c r="V1084" s="188"/>
      <c r="W1084" s="188"/>
      <c r="X1084" s="188"/>
      <c r="AG1084" s="188"/>
      <c r="AH1084" s="188"/>
      <c r="AI1084" s="188"/>
      <c r="AJ1084" s="188"/>
      <c r="AK1084" s="188"/>
    </row>
    <row r="1085" spans="20:37">
      <c r="T1085" s="188"/>
      <c r="U1085" s="188"/>
      <c r="V1085" s="188"/>
      <c r="W1085" s="188"/>
      <c r="X1085" s="188"/>
      <c r="AG1085" s="188"/>
      <c r="AH1085" s="188"/>
      <c r="AI1085" s="188"/>
      <c r="AJ1085" s="188"/>
      <c r="AK1085" s="188"/>
    </row>
    <row r="1086" spans="20:37">
      <c r="T1086" s="188"/>
      <c r="U1086" s="188"/>
      <c r="V1086" s="188"/>
      <c r="W1086" s="188"/>
      <c r="X1086" s="188"/>
      <c r="AG1086" s="188"/>
      <c r="AH1086" s="188"/>
      <c r="AI1086" s="188"/>
      <c r="AJ1086" s="188"/>
      <c r="AK1086" s="188"/>
    </row>
    <row r="1087" spans="20:37">
      <c r="T1087" s="188"/>
      <c r="U1087" s="188"/>
      <c r="V1087" s="188"/>
      <c r="W1087" s="188"/>
      <c r="X1087" s="188"/>
      <c r="AG1087" s="188"/>
      <c r="AH1087" s="188"/>
      <c r="AI1087" s="188"/>
      <c r="AJ1087" s="188"/>
      <c r="AK1087" s="188"/>
    </row>
    <row r="1088" spans="20:37">
      <c r="T1088" s="188"/>
      <c r="U1088" s="188"/>
      <c r="V1088" s="188"/>
      <c r="W1088" s="188"/>
      <c r="X1088" s="188"/>
      <c r="AG1088" s="188"/>
      <c r="AH1088" s="188"/>
      <c r="AI1088" s="188"/>
      <c r="AJ1088" s="188"/>
      <c r="AK1088" s="188"/>
    </row>
    <row r="1089" spans="20:37">
      <c r="T1089" s="188"/>
      <c r="U1089" s="188"/>
      <c r="V1089" s="188"/>
      <c r="W1089" s="188"/>
      <c r="X1089" s="188"/>
      <c r="AG1089" s="188"/>
      <c r="AH1089" s="188"/>
      <c r="AI1089" s="188"/>
      <c r="AJ1089" s="188"/>
      <c r="AK1089" s="188"/>
    </row>
    <row r="1090" spans="20:37">
      <c r="T1090" s="188"/>
      <c r="U1090" s="188"/>
      <c r="V1090" s="188"/>
      <c r="W1090" s="188"/>
      <c r="X1090" s="188"/>
      <c r="AG1090" s="188"/>
      <c r="AH1090" s="188"/>
      <c r="AI1090" s="188"/>
      <c r="AJ1090" s="188"/>
      <c r="AK1090" s="188"/>
    </row>
    <row r="1091" spans="20:37">
      <c r="T1091" s="188"/>
      <c r="U1091" s="188"/>
      <c r="V1091" s="188"/>
      <c r="W1091" s="188"/>
      <c r="X1091" s="188"/>
      <c r="AG1091" s="188"/>
      <c r="AH1091" s="188"/>
      <c r="AI1091" s="188"/>
      <c r="AJ1091" s="188"/>
      <c r="AK1091" s="188"/>
    </row>
    <row r="1092" spans="20:37">
      <c r="T1092" s="188"/>
      <c r="U1092" s="188"/>
      <c r="V1092" s="188"/>
      <c r="W1092" s="188"/>
      <c r="X1092" s="188"/>
      <c r="AG1092" s="188"/>
      <c r="AH1092" s="188"/>
      <c r="AI1092" s="188"/>
      <c r="AJ1092" s="188"/>
      <c r="AK1092" s="188"/>
    </row>
    <row r="1093" spans="20:37">
      <c r="T1093" s="188"/>
      <c r="U1093" s="188"/>
      <c r="V1093" s="188"/>
      <c r="W1093" s="188"/>
      <c r="X1093" s="188"/>
      <c r="AG1093" s="188"/>
      <c r="AH1093" s="188"/>
      <c r="AI1093" s="188"/>
      <c r="AJ1093" s="188"/>
      <c r="AK1093" s="188"/>
    </row>
    <row r="1094" spans="20:37">
      <c r="T1094" s="188"/>
      <c r="U1094" s="188"/>
      <c r="V1094" s="188"/>
      <c r="W1094" s="188"/>
      <c r="X1094" s="188"/>
      <c r="AG1094" s="188"/>
      <c r="AH1094" s="188"/>
      <c r="AI1094" s="188"/>
      <c r="AJ1094" s="188"/>
      <c r="AK1094" s="188"/>
    </row>
    <row r="1095" spans="20:37">
      <c r="T1095" s="188"/>
      <c r="U1095" s="188"/>
      <c r="V1095" s="188"/>
      <c r="W1095" s="188"/>
      <c r="X1095" s="188"/>
      <c r="AG1095" s="188"/>
      <c r="AH1095" s="188"/>
      <c r="AI1095" s="188"/>
      <c r="AJ1095" s="188"/>
      <c r="AK1095" s="188"/>
    </row>
    <row r="1096" spans="20:37">
      <c r="T1096" s="188"/>
      <c r="U1096" s="188"/>
      <c r="V1096" s="188"/>
      <c r="W1096" s="188"/>
      <c r="X1096" s="188"/>
      <c r="AG1096" s="188"/>
      <c r="AH1096" s="188"/>
      <c r="AI1096" s="188"/>
      <c r="AJ1096" s="188"/>
      <c r="AK1096" s="188"/>
    </row>
    <row r="1097" spans="20:37">
      <c r="T1097" s="188"/>
      <c r="U1097" s="188"/>
      <c r="V1097" s="188"/>
      <c r="W1097" s="188"/>
      <c r="X1097" s="188"/>
      <c r="AG1097" s="188"/>
      <c r="AH1097" s="188"/>
      <c r="AI1097" s="188"/>
      <c r="AJ1097" s="188"/>
      <c r="AK1097" s="188"/>
    </row>
    <row r="1098" spans="20:37">
      <c r="T1098" s="188"/>
      <c r="U1098" s="188"/>
      <c r="V1098" s="188"/>
      <c r="W1098" s="188"/>
      <c r="X1098" s="188"/>
      <c r="AG1098" s="188"/>
      <c r="AH1098" s="188"/>
      <c r="AI1098" s="188"/>
      <c r="AJ1098" s="188"/>
      <c r="AK1098" s="188"/>
    </row>
    <row r="1099" spans="20:37">
      <c r="T1099" s="188"/>
      <c r="U1099" s="188"/>
      <c r="V1099" s="188"/>
      <c r="W1099" s="188"/>
      <c r="X1099" s="188"/>
      <c r="AG1099" s="188"/>
      <c r="AH1099" s="188"/>
      <c r="AI1099" s="188"/>
      <c r="AJ1099" s="188"/>
      <c r="AK1099" s="188"/>
    </row>
    <row r="1100" spans="20:37">
      <c r="T1100" s="188"/>
      <c r="U1100" s="188"/>
      <c r="V1100" s="188"/>
      <c r="W1100" s="188"/>
      <c r="X1100" s="188"/>
      <c r="AG1100" s="188"/>
      <c r="AH1100" s="188"/>
      <c r="AI1100" s="188"/>
      <c r="AJ1100" s="188"/>
      <c r="AK1100" s="188"/>
    </row>
    <row r="1101" spans="20:37">
      <c r="T1101" s="188"/>
      <c r="U1101" s="188"/>
      <c r="V1101" s="188"/>
      <c r="W1101" s="188"/>
      <c r="X1101" s="188"/>
      <c r="AG1101" s="188"/>
      <c r="AH1101" s="188"/>
      <c r="AI1101" s="188"/>
      <c r="AJ1101" s="188"/>
      <c r="AK1101" s="188"/>
    </row>
    <row r="1102" spans="20:37">
      <c r="T1102" s="188"/>
      <c r="U1102" s="188"/>
      <c r="V1102" s="188"/>
      <c r="W1102" s="188"/>
      <c r="X1102" s="188"/>
      <c r="AG1102" s="188"/>
      <c r="AH1102" s="188"/>
      <c r="AI1102" s="188"/>
      <c r="AJ1102" s="188"/>
      <c r="AK1102" s="188"/>
    </row>
    <row r="1103" spans="20:37">
      <c r="T1103" s="188"/>
      <c r="U1103" s="188"/>
      <c r="V1103" s="188"/>
      <c r="W1103" s="188"/>
      <c r="X1103" s="188"/>
      <c r="AG1103" s="188"/>
      <c r="AH1103" s="188"/>
      <c r="AI1103" s="188"/>
      <c r="AJ1103" s="188"/>
      <c r="AK1103" s="188"/>
    </row>
    <row r="1104" spans="20:37">
      <c r="T1104" s="188"/>
      <c r="U1104" s="188"/>
      <c r="V1104" s="188"/>
      <c r="W1104" s="188"/>
      <c r="X1104" s="188"/>
      <c r="AG1104" s="188"/>
      <c r="AH1104" s="188"/>
      <c r="AI1104" s="188"/>
      <c r="AJ1104" s="188"/>
      <c r="AK1104" s="188"/>
    </row>
    <row r="1105" spans="20:37">
      <c r="T1105" s="188"/>
      <c r="U1105" s="188"/>
      <c r="V1105" s="188"/>
      <c r="W1105" s="188"/>
      <c r="X1105" s="188"/>
      <c r="AG1105" s="188"/>
      <c r="AH1105" s="188"/>
      <c r="AI1105" s="188"/>
      <c r="AJ1105" s="188"/>
      <c r="AK1105" s="188"/>
    </row>
    <row r="1106" spans="20:37">
      <c r="T1106" s="188"/>
      <c r="U1106" s="188"/>
      <c r="V1106" s="188"/>
      <c r="W1106" s="188"/>
      <c r="X1106" s="188"/>
      <c r="AG1106" s="188"/>
      <c r="AH1106" s="188"/>
      <c r="AI1106" s="188"/>
      <c r="AJ1106" s="188"/>
      <c r="AK1106" s="188"/>
    </row>
    <row r="1107" spans="20:37">
      <c r="T1107" s="188"/>
      <c r="U1107" s="188"/>
      <c r="V1107" s="188"/>
      <c r="W1107" s="188"/>
      <c r="X1107" s="188"/>
      <c r="AG1107" s="188"/>
      <c r="AH1107" s="188"/>
      <c r="AI1107" s="188"/>
      <c r="AJ1107" s="188"/>
      <c r="AK1107" s="188"/>
    </row>
    <row r="1108" spans="20:37">
      <c r="T1108" s="188"/>
      <c r="U1108" s="188"/>
      <c r="V1108" s="188"/>
      <c r="W1108" s="188"/>
      <c r="X1108" s="188"/>
      <c r="AG1108" s="188"/>
      <c r="AH1108" s="188"/>
      <c r="AI1108" s="188"/>
      <c r="AJ1108" s="188"/>
      <c r="AK1108" s="188"/>
    </row>
    <row r="1109" spans="20:37">
      <c r="T1109" s="188"/>
      <c r="U1109" s="188"/>
      <c r="V1109" s="188"/>
      <c r="W1109" s="188"/>
      <c r="X1109" s="188"/>
      <c r="AG1109" s="188"/>
      <c r="AH1109" s="188"/>
      <c r="AI1109" s="188"/>
      <c r="AJ1109" s="188"/>
      <c r="AK1109" s="188"/>
    </row>
    <row r="1110" spans="20:37">
      <c r="T1110" s="188"/>
      <c r="U1110" s="188"/>
      <c r="V1110" s="188"/>
      <c r="W1110" s="188"/>
      <c r="X1110" s="188"/>
      <c r="AG1110" s="188"/>
      <c r="AH1110" s="188"/>
      <c r="AI1110" s="188"/>
      <c r="AJ1110" s="188"/>
      <c r="AK1110" s="188"/>
    </row>
    <row r="1111" spans="20:37">
      <c r="T1111" s="188"/>
      <c r="U1111" s="188"/>
      <c r="V1111" s="188"/>
      <c r="W1111" s="188"/>
      <c r="X1111" s="188"/>
      <c r="AG1111" s="188"/>
      <c r="AH1111" s="188"/>
      <c r="AI1111" s="188"/>
      <c r="AJ1111" s="188"/>
      <c r="AK1111" s="188"/>
    </row>
    <row r="1112" spans="20:37">
      <c r="T1112" s="188"/>
      <c r="U1112" s="188"/>
      <c r="V1112" s="188"/>
      <c r="W1112" s="188"/>
      <c r="X1112" s="188"/>
      <c r="AG1112" s="188"/>
      <c r="AH1112" s="188"/>
      <c r="AI1112" s="188"/>
      <c r="AJ1112" s="188"/>
      <c r="AK1112" s="188"/>
    </row>
    <row r="1113" spans="20:37">
      <c r="T1113" s="188"/>
      <c r="U1113" s="188"/>
      <c r="V1113" s="188"/>
      <c r="W1113" s="188"/>
      <c r="X1113" s="188"/>
      <c r="AG1113" s="188"/>
      <c r="AH1113" s="188"/>
      <c r="AI1113" s="188"/>
      <c r="AJ1113" s="188"/>
      <c r="AK1113" s="188"/>
    </row>
    <row r="1114" spans="20:37">
      <c r="T1114" s="188"/>
      <c r="U1114" s="188"/>
      <c r="V1114" s="188"/>
      <c r="W1114" s="188"/>
      <c r="X1114" s="188"/>
      <c r="AG1114" s="188"/>
      <c r="AH1114" s="188"/>
      <c r="AI1114" s="188"/>
      <c r="AJ1114" s="188"/>
      <c r="AK1114" s="188"/>
    </row>
    <row r="1115" spans="20:37">
      <c r="T1115" s="188"/>
      <c r="U1115" s="188"/>
      <c r="V1115" s="188"/>
      <c r="W1115" s="188"/>
      <c r="X1115" s="188"/>
      <c r="AG1115" s="188"/>
      <c r="AH1115" s="188"/>
      <c r="AI1115" s="188"/>
      <c r="AJ1115" s="188"/>
      <c r="AK1115" s="188"/>
    </row>
    <row r="1116" spans="20:37">
      <c r="T1116" s="188"/>
      <c r="U1116" s="188"/>
      <c r="V1116" s="188"/>
      <c r="W1116" s="188"/>
      <c r="X1116" s="188"/>
      <c r="AG1116" s="188"/>
      <c r="AH1116" s="188"/>
      <c r="AI1116" s="188"/>
      <c r="AJ1116" s="188"/>
      <c r="AK1116" s="188"/>
    </row>
    <row r="1117" spans="20:37">
      <c r="T1117" s="188"/>
      <c r="U1117" s="188"/>
      <c r="V1117" s="188"/>
      <c r="W1117" s="188"/>
      <c r="X1117" s="188"/>
      <c r="AG1117" s="188"/>
      <c r="AH1117" s="188"/>
      <c r="AI1117" s="188"/>
      <c r="AJ1117" s="188"/>
      <c r="AK1117" s="188"/>
    </row>
    <row r="1118" spans="20:37">
      <c r="T1118" s="188"/>
      <c r="U1118" s="188"/>
      <c r="V1118" s="188"/>
      <c r="W1118" s="188"/>
      <c r="X1118" s="188"/>
      <c r="AG1118" s="188"/>
      <c r="AH1118" s="188"/>
      <c r="AI1118" s="188"/>
      <c r="AJ1118" s="188"/>
      <c r="AK1118" s="188"/>
    </row>
    <row r="1119" spans="20:37">
      <c r="T1119" s="188"/>
      <c r="U1119" s="188"/>
      <c r="V1119" s="188"/>
      <c r="W1119" s="188"/>
      <c r="X1119" s="188"/>
      <c r="AG1119" s="188"/>
      <c r="AH1119" s="188"/>
      <c r="AI1119" s="188"/>
      <c r="AJ1119" s="188"/>
      <c r="AK1119" s="188"/>
    </row>
    <row r="1120" spans="20:37">
      <c r="T1120" s="188"/>
      <c r="U1120" s="188"/>
      <c r="V1120" s="188"/>
      <c r="W1120" s="188"/>
      <c r="X1120" s="188"/>
      <c r="AG1120" s="188"/>
      <c r="AH1120" s="188"/>
      <c r="AI1120" s="188"/>
      <c r="AJ1120" s="188"/>
      <c r="AK1120" s="188"/>
    </row>
    <row r="1121" spans="20:37">
      <c r="T1121" s="188"/>
      <c r="U1121" s="188"/>
      <c r="V1121" s="188"/>
      <c r="W1121" s="188"/>
      <c r="X1121" s="188"/>
      <c r="AG1121" s="188"/>
      <c r="AH1121" s="188"/>
      <c r="AI1121" s="188"/>
      <c r="AJ1121" s="188"/>
      <c r="AK1121" s="188"/>
    </row>
    <row r="1122" spans="20:37">
      <c r="T1122" s="188"/>
      <c r="U1122" s="188"/>
      <c r="V1122" s="188"/>
      <c r="W1122" s="188"/>
      <c r="X1122" s="188"/>
      <c r="AG1122" s="188"/>
      <c r="AH1122" s="188"/>
      <c r="AI1122" s="188"/>
      <c r="AJ1122" s="188"/>
      <c r="AK1122" s="188"/>
    </row>
    <row r="1123" spans="20:37">
      <c r="T1123" s="188"/>
      <c r="U1123" s="188"/>
      <c r="V1123" s="188"/>
      <c r="W1123" s="188"/>
      <c r="X1123" s="188"/>
      <c r="AG1123" s="188"/>
      <c r="AH1123" s="188"/>
      <c r="AI1123" s="188"/>
      <c r="AJ1123" s="188"/>
      <c r="AK1123" s="188"/>
    </row>
    <row r="1124" spans="20:37">
      <c r="T1124" s="188"/>
      <c r="U1124" s="188"/>
      <c r="V1124" s="188"/>
      <c r="W1124" s="188"/>
      <c r="X1124" s="188"/>
      <c r="AG1124" s="188"/>
      <c r="AH1124" s="188"/>
      <c r="AI1124" s="188"/>
      <c r="AJ1124" s="188"/>
      <c r="AK1124" s="188"/>
    </row>
    <row r="1125" spans="20:37">
      <c r="T1125" s="188"/>
      <c r="U1125" s="188"/>
      <c r="V1125" s="188"/>
      <c r="W1125" s="188"/>
      <c r="X1125" s="188"/>
      <c r="AG1125" s="188"/>
      <c r="AH1125" s="188"/>
      <c r="AI1125" s="188"/>
      <c r="AJ1125" s="188"/>
      <c r="AK1125" s="188"/>
    </row>
    <row r="1126" spans="20:37">
      <c r="T1126" s="188"/>
      <c r="U1126" s="188"/>
      <c r="V1126" s="188"/>
      <c r="W1126" s="188"/>
      <c r="X1126" s="188"/>
      <c r="AG1126" s="188"/>
      <c r="AH1126" s="188"/>
      <c r="AI1126" s="188"/>
      <c r="AJ1126" s="188"/>
      <c r="AK1126" s="188"/>
    </row>
    <row r="1127" spans="20:37">
      <c r="T1127" s="188"/>
      <c r="U1127" s="188"/>
      <c r="V1127" s="188"/>
      <c r="W1127" s="188"/>
      <c r="X1127" s="188"/>
      <c r="AG1127" s="188"/>
      <c r="AH1127" s="188"/>
      <c r="AI1127" s="188"/>
      <c r="AJ1127" s="188"/>
      <c r="AK1127" s="188"/>
    </row>
    <row r="1128" spans="20:37">
      <c r="T1128" s="188"/>
      <c r="U1128" s="188"/>
      <c r="V1128" s="188"/>
      <c r="W1128" s="188"/>
      <c r="X1128" s="188"/>
      <c r="AG1128" s="188"/>
      <c r="AH1128" s="188"/>
      <c r="AI1128" s="188"/>
      <c r="AJ1128" s="188"/>
      <c r="AK1128" s="188"/>
    </row>
    <row r="1129" spans="20:37">
      <c r="T1129" s="188"/>
      <c r="U1129" s="188"/>
      <c r="V1129" s="188"/>
      <c r="W1129" s="188"/>
      <c r="X1129" s="188"/>
      <c r="AG1129" s="188"/>
      <c r="AH1129" s="188"/>
      <c r="AI1129" s="188"/>
      <c r="AJ1129" s="188"/>
      <c r="AK1129" s="188"/>
    </row>
    <row r="1130" spans="20:37">
      <c r="T1130" s="188"/>
      <c r="U1130" s="188"/>
      <c r="V1130" s="188"/>
      <c r="W1130" s="188"/>
      <c r="X1130" s="188"/>
      <c r="AG1130" s="188"/>
      <c r="AH1130" s="188"/>
      <c r="AI1130" s="188"/>
      <c r="AJ1130" s="188"/>
      <c r="AK1130" s="188"/>
    </row>
    <row r="1131" spans="20:37">
      <c r="T1131" s="188"/>
      <c r="U1131" s="188"/>
      <c r="V1131" s="188"/>
      <c r="W1131" s="188"/>
      <c r="X1131" s="188"/>
      <c r="AG1131" s="188"/>
      <c r="AH1131" s="188"/>
      <c r="AI1131" s="188"/>
      <c r="AJ1131" s="188"/>
      <c r="AK1131" s="188"/>
    </row>
    <row r="1132" spans="20:37">
      <c r="T1132" s="188"/>
      <c r="U1132" s="188"/>
      <c r="V1132" s="188"/>
      <c r="W1132" s="188"/>
      <c r="X1132" s="188"/>
      <c r="AG1132" s="188"/>
      <c r="AH1132" s="188"/>
      <c r="AI1132" s="188"/>
      <c r="AJ1132" s="188"/>
      <c r="AK1132" s="188"/>
    </row>
    <row r="1133" spans="20:37">
      <c r="T1133" s="188"/>
      <c r="U1133" s="188"/>
      <c r="V1133" s="188"/>
      <c r="W1133" s="188"/>
      <c r="X1133" s="188"/>
      <c r="AG1133" s="188"/>
      <c r="AH1133" s="188"/>
      <c r="AI1133" s="188"/>
      <c r="AJ1133" s="188"/>
      <c r="AK1133" s="188"/>
    </row>
    <row r="1134" spans="20:37">
      <c r="T1134" s="188"/>
      <c r="U1134" s="188"/>
      <c r="V1134" s="188"/>
      <c r="W1134" s="188"/>
      <c r="X1134" s="188"/>
      <c r="AG1134" s="188"/>
      <c r="AH1134" s="188"/>
      <c r="AI1134" s="188"/>
      <c r="AJ1134" s="188"/>
      <c r="AK1134" s="188"/>
    </row>
    <row r="1135" spans="20:37">
      <c r="T1135" s="188"/>
      <c r="U1135" s="188"/>
      <c r="V1135" s="188"/>
      <c r="W1135" s="188"/>
      <c r="X1135" s="188"/>
      <c r="AG1135" s="188"/>
      <c r="AH1135" s="188"/>
      <c r="AI1135" s="188"/>
      <c r="AJ1135" s="188"/>
      <c r="AK1135" s="188"/>
    </row>
    <row r="1136" spans="20:37">
      <c r="T1136" s="188"/>
      <c r="U1136" s="188"/>
      <c r="V1136" s="188"/>
      <c r="W1136" s="188"/>
      <c r="X1136" s="188"/>
      <c r="AG1136" s="188"/>
      <c r="AH1136" s="188"/>
      <c r="AI1136" s="188"/>
      <c r="AJ1136" s="188"/>
      <c r="AK1136" s="188"/>
    </row>
    <row r="1137" spans="20:37">
      <c r="T1137" s="188"/>
      <c r="U1137" s="188"/>
      <c r="V1137" s="188"/>
      <c r="W1137" s="188"/>
      <c r="X1137" s="188"/>
      <c r="AG1137" s="188"/>
      <c r="AH1137" s="188"/>
      <c r="AI1137" s="188"/>
      <c r="AJ1137" s="188"/>
      <c r="AK1137" s="188"/>
    </row>
    <row r="1138" spans="20:37">
      <c r="T1138" s="188"/>
      <c r="U1138" s="188"/>
      <c r="V1138" s="188"/>
      <c r="W1138" s="188"/>
      <c r="X1138" s="188"/>
      <c r="AG1138" s="188"/>
      <c r="AH1138" s="188"/>
      <c r="AI1138" s="188"/>
      <c r="AJ1138" s="188"/>
      <c r="AK1138" s="188"/>
    </row>
    <row r="1139" spans="20:37">
      <c r="T1139" s="188"/>
      <c r="U1139" s="188"/>
      <c r="V1139" s="188"/>
      <c r="W1139" s="188"/>
      <c r="X1139" s="188"/>
      <c r="AG1139" s="188"/>
      <c r="AH1139" s="188"/>
      <c r="AI1139" s="188"/>
      <c r="AJ1139" s="188"/>
      <c r="AK1139" s="188"/>
    </row>
    <row r="1140" spans="20:37">
      <c r="T1140" s="188"/>
      <c r="U1140" s="188"/>
      <c r="V1140" s="188"/>
      <c r="W1140" s="188"/>
      <c r="X1140" s="188"/>
      <c r="AG1140" s="188"/>
      <c r="AH1140" s="188"/>
      <c r="AI1140" s="188"/>
      <c r="AJ1140" s="188"/>
      <c r="AK1140" s="188"/>
    </row>
    <row r="1141" spans="20:37">
      <c r="T1141" s="188"/>
      <c r="U1141" s="188"/>
      <c r="V1141" s="188"/>
      <c r="W1141" s="188"/>
      <c r="X1141" s="188"/>
      <c r="AG1141" s="188"/>
      <c r="AH1141" s="188"/>
      <c r="AI1141" s="188"/>
      <c r="AJ1141" s="188"/>
      <c r="AK1141" s="188"/>
    </row>
    <row r="1142" spans="20:37">
      <c r="T1142" s="188"/>
      <c r="U1142" s="188"/>
      <c r="V1142" s="188"/>
      <c r="W1142" s="188"/>
      <c r="X1142" s="188"/>
      <c r="AG1142" s="188"/>
      <c r="AH1142" s="188"/>
      <c r="AI1142" s="188"/>
      <c r="AJ1142" s="188"/>
      <c r="AK1142" s="188"/>
    </row>
    <row r="1143" spans="20:37">
      <c r="T1143" s="188"/>
      <c r="U1143" s="188"/>
      <c r="V1143" s="188"/>
      <c r="W1143" s="188"/>
      <c r="X1143" s="188"/>
      <c r="AG1143" s="188"/>
      <c r="AH1143" s="188"/>
      <c r="AI1143" s="188"/>
      <c r="AJ1143" s="188"/>
      <c r="AK1143" s="188"/>
    </row>
    <row r="1144" spans="20:37">
      <c r="T1144" s="188"/>
      <c r="U1144" s="188"/>
      <c r="V1144" s="188"/>
      <c r="W1144" s="188"/>
      <c r="X1144" s="188"/>
      <c r="AG1144" s="188"/>
      <c r="AH1144" s="188"/>
      <c r="AI1144" s="188"/>
      <c r="AJ1144" s="188"/>
      <c r="AK1144" s="188"/>
    </row>
    <row r="1145" spans="20:37">
      <c r="T1145" s="188"/>
      <c r="U1145" s="188"/>
      <c r="V1145" s="188"/>
      <c r="W1145" s="188"/>
      <c r="X1145" s="188"/>
      <c r="AG1145" s="188"/>
      <c r="AH1145" s="188"/>
      <c r="AI1145" s="188"/>
      <c r="AJ1145" s="188"/>
      <c r="AK1145" s="188"/>
    </row>
    <row r="1146" spans="20:37">
      <c r="T1146" s="188"/>
      <c r="U1146" s="188"/>
      <c r="V1146" s="188"/>
      <c r="W1146" s="188"/>
      <c r="X1146" s="188"/>
      <c r="AG1146" s="188"/>
      <c r="AH1146" s="188"/>
      <c r="AI1146" s="188"/>
      <c r="AJ1146" s="188"/>
      <c r="AK1146" s="188"/>
    </row>
    <row r="1147" spans="20:37">
      <c r="T1147" s="188"/>
      <c r="U1147" s="188"/>
      <c r="V1147" s="188"/>
      <c r="W1147" s="188"/>
      <c r="X1147" s="188"/>
      <c r="AG1147" s="188"/>
      <c r="AH1147" s="188"/>
      <c r="AI1147" s="188"/>
      <c r="AJ1147" s="188"/>
      <c r="AK1147" s="188"/>
    </row>
    <row r="1148" spans="20:37">
      <c r="T1148" s="188"/>
      <c r="U1148" s="188"/>
      <c r="V1148" s="188"/>
      <c r="W1148" s="188"/>
      <c r="X1148" s="188"/>
      <c r="AG1148" s="188"/>
      <c r="AH1148" s="188"/>
      <c r="AI1148" s="188"/>
      <c r="AJ1148" s="188"/>
      <c r="AK1148" s="188"/>
    </row>
    <row r="1149" spans="20:37">
      <c r="T1149" s="188"/>
      <c r="U1149" s="188"/>
      <c r="V1149" s="188"/>
      <c r="W1149" s="188"/>
      <c r="X1149" s="188"/>
      <c r="AG1149" s="188"/>
      <c r="AH1149" s="188"/>
      <c r="AI1149" s="188"/>
      <c r="AJ1149" s="188"/>
      <c r="AK1149" s="188"/>
    </row>
    <row r="1150" spans="20:37">
      <c r="T1150" s="188"/>
      <c r="U1150" s="188"/>
      <c r="V1150" s="188"/>
      <c r="W1150" s="188"/>
      <c r="X1150" s="188"/>
      <c r="AG1150" s="188"/>
      <c r="AH1150" s="188"/>
      <c r="AI1150" s="188"/>
      <c r="AJ1150" s="188"/>
      <c r="AK1150" s="188"/>
    </row>
    <row r="1151" spans="20:37">
      <c r="T1151" s="188"/>
      <c r="U1151" s="188"/>
      <c r="V1151" s="188"/>
      <c r="W1151" s="188"/>
      <c r="X1151" s="188"/>
      <c r="AG1151" s="188"/>
      <c r="AH1151" s="188"/>
      <c r="AI1151" s="188"/>
      <c r="AJ1151" s="188"/>
      <c r="AK1151" s="188"/>
    </row>
    <row r="1152" spans="20:37">
      <c r="T1152" s="188"/>
      <c r="U1152" s="188"/>
      <c r="V1152" s="188"/>
      <c r="W1152" s="188"/>
      <c r="X1152" s="188"/>
      <c r="AG1152" s="188"/>
      <c r="AH1152" s="188"/>
      <c r="AI1152" s="188"/>
      <c r="AJ1152" s="188"/>
      <c r="AK1152" s="188"/>
    </row>
    <row r="1153" spans="20:37">
      <c r="T1153" s="188"/>
      <c r="U1153" s="188"/>
      <c r="V1153" s="188"/>
      <c r="W1153" s="188"/>
      <c r="X1153" s="188"/>
      <c r="AG1153" s="188"/>
      <c r="AH1153" s="188"/>
      <c r="AI1153" s="188"/>
      <c r="AJ1153" s="188"/>
      <c r="AK1153" s="188"/>
    </row>
    <row r="1154" spans="20:37">
      <c r="T1154" s="188"/>
      <c r="U1154" s="188"/>
      <c r="V1154" s="188"/>
      <c r="W1154" s="188"/>
      <c r="X1154" s="188"/>
      <c r="AG1154" s="188"/>
      <c r="AH1154" s="188"/>
      <c r="AI1154" s="188"/>
      <c r="AJ1154" s="188"/>
      <c r="AK1154" s="188"/>
    </row>
    <row r="1155" spans="20:37">
      <c r="T1155" s="188"/>
      <c r="U1155" s="188"/>
      <c r="V1155" s="188"/>
      <c r="W1155" s="188"/>
      <c r="X1155" s="188"/>
      <c r="AG1155" s="188"/>
      <c r="AH1155" s="188"/>
      <c r="AI1155" s="188"/>
      <c r="AJ1155" s="188"/>
      <c r="AK1155" s="188"/>
    </row>
    <row r="1156" spans="20:37">
      <c r="T1156" s="188"/>
      <c r="U1156" s="188"/>
      <c r="V1156" s="188"/>
      <c r="W1156" s="188"/>
      <c r="X1156" s="188"/>
      <c r="AG1156" s="188"/>
      <c r="AH1156" s="188"/>
      <c r="AI1156" s="188"/>
      <c r="AJ1156" s="188"/>
      <c r="AK1156" s="188"/>
    </row>
    <row r="1157" spans="20:37">
      <c r="T1157" s="188"/>
      <c r="U1157" s="188"/>
      <c r="V1157" s="188"/>
      <c r="W1157" s="188"/>
      <c r="X1157" s="188"/>
      <c r="AG1157" s="188"/>
      <c r="AH1157" s="188"/>
      <c r="AI1157" s="188"/>
      <c r="AJ1157" s="188"/>
      <c r="AK1157" s="188"/>
    </row>
    <row r="1158" spans="20:37">
      <c r="T1158" s="188"/>
      <c r="U1158" s="188"/>
      <c r="V1158" s="188"/>
      <c r="W1158" s="188"/>
      <c r="X1158" s="188"/>
      <c r="AG1158" s="188"/>
      <c r="AH1158" s="188"/>
      <c r="AI1158" s="188"/>
      <c r="AJ1158" s="188"/>
      <c r="AK1158" s="188"/>
    </row>
    <row r="1159" spans="20:37">
      <c r="T1159" s="188"/>
      <c r="U1159" s="188"/>
      <c r="V1159" s="188"/>
      <c r="W1159" s="188"/>
      <c r="X1159" s="188"/>
      <c r="AG1159" s="188"/>
      <c r="AH1159" s="188"/>
      <c r="AI1159" s="188"/>
      <c r="AJ1159" s="188"/>
      <c r="AK1159" s="188"/>
    </row>
    <row r="1160" spans="20:37">
      <c r="T1160" s="188"/>
      <c r="U1160" s="188"/>
      <c r="V1160" s="188"/>
      <c r="W1160" s="188"/>
      <c r="X1160" s="188"/>
      <c r="AG1160" s="188"/>
      <c r="AH1160" s="188"/>
      <c r="AI1160" s="188"/>
      <c r="AJ1160" s="188"/>
      <c r="AK1160" s="188"/>
    </row>
    <row r="1161" spans="20:37">
      <c r="T1161" s="188"/>
      <c r="U1161" s="188"/>
      <c r="V1161" s="188"/>
      <c r="W1161" s="188"/>
      <c r="X1161" s="188"/>
      <c r="AG1161" s="188"/>
      <c r="AH1161" s="188"/>
      <c r="AI1161" s="188"/>
      <c r="AJ1161" s="188"/>
      <c r="AK1161" s="188"/>
    </row>
    <row r="1162" spans="20:37">
      <c r="T1162" s="188"/>
      <c r="U1162" s="188"/>
      <c r="V1162" s="188"/>
      <c r="W1162" s="188"/>
      <c r="X1162" s="188"/>
      <c r="AG1162" s="188"/>
      <c r="AH1162" s="188"/>
      <c r="AI1162" s="188"/>
      <c r="AJ1162" s="188"/>
      <c r="AK1162" s="188"/>
    </row>
    <row r="1163" spans="20:37">
      <c r="T1163" s="188"/>
      <c r="U1163" s="188"/>
      <c r="V1163" s="188"/>
      <c r="W1163" s="188"/>
      <c r="X1163" s="188"/>
      <c r="AG1163" s="188"/>
      <c r="AH1163" s="188"/>
      <c r="AI1163" s="188"/>
      <c r="AJ1163" s="188"/>
      <c r="AK1163" s="188"/>
    </row>
    <row r="1164" spans="20:37">
      <c r="T1164" s="188"/>
      <c r="U1164" s="188"/>
      <c r="V1164" s="188"/>
      <c r="W1164" s="188"/>
      <c r="X1164" s="188"/>
      <c r="AG1164" s="188"/>
      <c r="AH1164" s="188"/>
      <c r="AI1164" s="188"/>
      <c r="AJ1164" s="188"/>
      <c r="AK1164" s="188"/>
    </row>
    <row r="1165" spans="20:37">
      <c r="T1165" s="188"/>
      <c r="U1165" s="188"/>
      <c r="V1165" s="188"/>
      <c r="W1165" s="188"/>
      <c r="X1165" s="188"/>
      <c r="AG1165" s="188"/>
      <c r="AH1165" s="188"/>
      <c r="AI1165" s="188"/>
      <c r="AJ1165" s="188"/>
      <c r="AK1165" s="188"/>
    </row>
    <row r="1166" spans="20:37">
      <c r="T1166" s="188"/>
      <c r="U1166" s="188"/>
      <c r="V1166" s="188"/>
      <c r="W1166" s="188"/>
      <c r="X1166" s="188"/>
      <c r="AG1166" s="188"/>
      <c r="AH1166" s="188"/>
      <c r="AI1166" s="188"/>
      <c r="AJ1166" s="188"/>
      <c r="AK1166" s="188"/>
    </row>
    <row r="1167" spans="20:37">
      <c r="T1167" s="188"/>
      <c r="U1167" s="188"/>
      <c r="V1167" s="188"/>
      <c r="W1167" s="188"/>
      <c r="X1167" s="188"/>
      <c r="AG1167" s="188"/>
      <c r="AH1167" s="188"/>
      <c r="AI1167" s="188"/>
      <c r="AJ1167" s="188"/>
      <c r="AK1167" s="188"/>
    </row>
    <row r="1168" spans="20:37">
      <c r="T1168" s="188"/>
      <c r="U1168" s="188"/>
      <c r="V1168" s="188"/>
      <c r="W1168" s="188"/>
      <c r="X1168" s="188"/>
      <c r="AG1168" s="188"/>
      <c r="AH1168" s="188"/>
      <c r="AI1168" s="188"/>
      <c r="AJ1168" s="188"/>
      <c r="AK1168" s="188"/>
    </row>
    <row r="1169" spans="20:37">
      <c r="T1169" s="188"/>
      <c r="U1169" s="188"/>
      <c r="V1169" s="188"/>
      <c r="W1169" s="188"/>
      <c r="X1169" s="188"/>
      <c r="AG1169" s="188"/>
      <c r="AH1169" s="188"/>
      <c r="AI1169" s="188"/>
      <c r="AJ1169" s="188"/>
      <c r="AK1169" s="188"/>
    </row>
    <row r="1170" spans="20:37">
      <c r="T1170" s="188"/>
      <c r="U1170" s="188"/>
      <c r="V1170" s="188"/>
      <c r="W1170" s="188"/>
      <c r="X1170" s="188"/>
      <c r="AG1170" s="188"/>
      <c r="AH1170" s="188"/>
      <c r="AI1170" s="188"/>
      <c r="AJ1170" s="188"/>
      <c r="AK1170" s="188"/>
    </row>
    <row r="1171" spans="20:37">
      <c r="T1171" s="188"/>
      <c r="U1171" s="188"/>
      <c r="V1171" s="188"/>
      <c r="W1171" s="188"/>
      <c r="X1171" s="188"/>
      <c r="AG1171" s="188"/>
      <c r="AH1171" s="188"/>
      <c r="AI1171" s="188"/>
      <c r="AJ1171" s="188"/>
      <c r="AK1171" s="188"/>
    </row>
    <row r="1172" spans="20:37">
      <c r="T1172" s="188"/>
      <c r="U1172" s="188"/>
      <c r="V1172" s="188"/>
      <c r="W1172" s="188"/>
      <c r="X1172" s="188"/>
      <c r="AG1172" s="188"/>
      <c r="AH1172" s="188"/>
      <c r="AI1172" s="188"/>
      <c r="AJ1172" s="188"/>
      <c r="AK1172" s="188"/>
    </row>
    <row r="1173" spans="20:37">
      <c r="T1173" s="188"/>
      <c r="U1173" s="188"/>
      <c r="V1173" s="188"/>
      <c r="W1173" s="188"/>
      <c r="X1173" s="188"/>
      <c r="AG1173" s="188"/>
      <c r="AH1173" s="188"/>
      <c r="AI1173" s="188"/>
      <c r="AJ1173" s="188"/>
      <c r="AK1173" s="188"/>
    </row>
    <row r="1174" spans="20:37">
      <c r="T1174" s="188"/>
      <c r="U1174" s="188"/>
      <c r="V1174" s="188"/>
      <c r="W1174" s="188"/>
      <c r="X1174" s="188"/>
      <c r="AG1174" s="188"/>
      <c r="AH1174" s="188"/>
      <c r="AI1174" s="188"/>
      <c r="AJ1174" s="188"/>
      <c r="AK1174" s="188"/>
    </row>
    <row r="1175" spans="20:37">
      <c r="T1175" s="188"/>
      <c r="U1175" s="188"/>
      <c r="V1175" s="188"/>
      <c r="W1175" s="188"/>
      <c r="X1175" s="188"/>
      <c r="AG1175" s="188"/>
      <c r="AH1175" s="188"/>
      <c r="AI1175" s="188"/>
      <c r="AJ1175" s="188"/>
      <c r="AK1175" s="188"/>
    </row>
    <row r="1176" spans="20:37">
      <c r="T1176" s="188"/>
      <c r="U1176" s="188"/>
      <c r="V1176" s="188"/>
      <c r="W1176" s="188"/>
      <c r="X1176" s="188"/>
      <c r="AG1176" s="188"/>
      <c r="AH1176" s="188"/>
      <c r="AI1176" s="188"/>
      <c r="AJ1176" s="188"/>
      <c r="AK1176" s="188"/>
    </row>
    <row r="1177" spans="20:37">
      <c r="T1177" s="188"/>
      <c r="U1177" s="188"/>
      <c r="V1177" s="188"/>
      <c r="W1177" s="188"/>
      <c r="X1177" s="188"/>
      <c r="AG1177" s="188"/>
      <c r="AH1177" s="188"/>
      <c r="AI1177" s="188"/>
      <c r="AJ1177" s="188"/>
      <c r="AK1177" s="188"/>
    </row>
    <row r="1178" spans="20:37">
      <c r="T1178" s="188"/>
      <c r="U1178" s="188"/>
      <c r="V1178" s="188"/>
      <c r="W1178" s="188"/>
      <c r="X1178" s="188"/>
      <c r="AG1178" s="188"/>
      <c r="AH1178" s="188"/>
      <c r="AI1178" s="188"/>
      <c r="AJ1178" s="188"/>
      <c r="AK1178" s="188"/>
    </row>
    <row r="1179" spans="20:37">
      <c r="T1179" s="188"/>
      <c r="U1179" s="188"/>
      <c r="V1179" s="188"/>
      <c r="W1179" s="188"/>
      <c r="X1179" s="188"/>
      <c r="AG1179" s="188"/>
      <c r="AH1179" s="188"/>
      <c r="AI1179" s="188"/>
      <c r="AJ1179" s="188"/>
      <c r="AK1179" s="188"/>
    </row>
    <row r="1180" spans="20:37">
      <c r="T1180" s="188"/>
      <c r="U1180" s="188"/>
      <c r="V1180" s="188"/>
      <c r="W1180" s="188"/>
      <c r="X1180" s="188"/>
      <c r="AG1180" s="188"/>
      <c r="AH1180" s="188"/>
      <c r="AI1180" s="188"/>
      <c r="AJ1180" s="188"/>
      <c r="AK1180" s="188"/>
    </row>
    <row r="1181" spans="20:37">
      <c r="T1181" s="188"/>
      <c r="U1181" s="188"/>
      <c r="V1181" s="188"/>
      <c r="W1181" s="188"/>
      <c r="X1181" s="188"/>
      <c r="AG1181" s="188"/>
      <c r="AH1181" s="188"/>
      <c r="AI1181" s="188"/>
      <c r="AJ1181" s="188"/>
      <c r="AK1181" s="188"/>
    </row>
    <row r="1182" spans="20:37">
      <c r="T1182" s="188"/>
      <c r="U1182" s="188"/>
      <c r="V1182" s="188"/>
      <c r="W1182" s="188"/>
      <c r="X1182" s="188"/>
      <c r="AG1182" s="188"/>
      <c r="AH1182" s="188"/>
      <c r="AI1182" s="188"/>
      <c r="AJ1182" s="188"/>
      <c r="AK1182" s="188"/>
    </row>
    <row r="1183" spans="20:37">
      <c r="T1183" s="188"/>
      <c r="U1183" s="188"/>
      <c r="V1183" s="188"/>
      <c r="W1183" s="188"/>
      <c r="X1183" s="188"/>
      <c r="AG1183" s="188"/>
      <c r="AH1183" s="188"/>
      <c r="AI1183" s="188"/>
      <c r="AJ1183" s="188"/>
      <c r="AK1183" s="188"/>
    </row>
    <row r="1184" spans="20:37">
      <c r="T1184" s="188"/>
      <c r="U1184" s="188"/>
      <c r="V1184" s="188"/>
      <c r="W1184" s="188"/>
      <c r="X1184" s="188"/>
      <c r="AG1184" s="188"/>
      <c r="AH1184" s="188"/>
      <c r="AI1184" s="188"/>
      <c r="AJ1184" s="188"/>
      <c r="AK1184" s="188"/>
    </row>
    <row r="1185" spans="20:37">
      <c r="T1185" s="188"/>
      <c r="U1185" s="188"/>
      <c r="V1185" s="188"/>
      <c r="W1185" s="188"/>
      <c r="X1185" s="188"/>
      <c r="AG1185" s="188"/>
      <c r="AH1185" s="188"/>
      <c r="AI1185" s="188"/>
      <c r="AJ1185" s="188"/>
      <c r="AK1185" s="188"/>
    </row>
    <row r="1186" spans="20:37">
      <c r="T1186" s="188"/>
      <c r="U1186" s="188"/>
      <c r="V1186" s="188"/>
      <c r="W1186" s="188"/>
      <c r="X1186" s="188"/>
      <c r="AG1186" s="188"/>
      <c r="AH1186" s="188"/>
      <c r="AI1186" s="188"/>
      <c r="AJ1186" s="188"/>
      <c r="AK1186" s="188"/>
    </row>
    <row r="1187" spans="20:37">
      <c r="T1187" s="188"/>
      <c r="U1187" s="188"/>
      <c r="V1187" s="188"/>
      <c r="W1187" s="188"/>
      <c r="X1187" s="188"/>
      <c r="AG1187" s="188"/>
      <c r="AH1187" s="188"/>
      <c r="AI1187" s="188"/>
      <c r="AJ1187" s="188"/>
      <c r="AK1187" s="188"/>
    </row>
    <row r="1188" spans="20:37">
      <c r="T1188" s="188"/>
      <c r="U1188" s="188"/>
      <c r="V1188" s="188"/>
      <c r="W1188" s="188"/>
      <c r="X1188" s="188"/>
      <c r="AG1188" s="188"/>
      <c r="AH1188" s="188"/>
      <c r="AI1188" s="188"/>
      <c r="AJ1188" s="188"/>
      <c r="AK1188" s="188"/>
    </row>
    <row r="1189" spans="20:37">
      <c r="T1189" s="188"/>
      <c r="U1189" s="188"/>
      <c r="V1189" s="188"/>
      <c r="W1189" s="188"/>
      <c r="X1189" s="188"/>
      <c r="AG1189" s="188"/>
      <c r="AH1189" s="188"/>
      <c r="AI1189" s="188"/>
      <c r="AJ1189" s="188"/>
      <c r="AK1189" s="188"/>
    </row>
    <row r="1190" spans="20:37">
      <c r="T1190" s="188"/>
      <c r="U1190" s="188"/>
      <c r="V1190" s="188"/>
      <c r="W1190" s="188"/>
      <c r="X1190" s="188"/>
      <c r="AG1190" s="188"/>
      <c r="AH1190" s="188"/>
      <c r="AI1190" s="188"/>
      <c r="AJ1190" s="188"/>
      <c r="AK1190" s="188"/>
    </row>
    <row r="1191" spans="20:37">
      <c r="T1191" s="188"/>
      <c r="U1191" s="188"/>
      <c r="V1191" s="188"/>
      <c r="W1191" s="188"/>
      <c r="X1191" s="188"/>
      <c r="AG1191" s="188"/>
      <c r="AH1191" s="188"/>
      <c r="AI1191" s="188"/>
      <c r="AJ1191" s="188"/>
      <c r="AK1191" s="188"/>
    </row>
    <row r="1192" spans="20:37">
      <c r="T1192" s="188"/>
      <c r="U1192" s="188"/>
      <c r="V1192" s="188"/>
      <c r="W1192" s="188"/>
      <c r="X1192" s="188"/>
      <c r="AG1192" s="188"/>
      <c r="AH1192" s="188"/>
      <c r="AI1192" s="188"/>
      <c r="AJ1192" s="188"/>
      <c r="AK1192" s="188"/>
    </row>
    <row r="1193" spans="20:37">
      <c r="T1193" s="188"/>
      <c r="U1193" s="188"/>
      <c r="V1193" s="188"/>
      <c r="W1193" s="188"/>
      <c r="X1193" s="188"/>
      <c r="AG1193" s="188"/>
      <c r="AH1193" s="188"/>
      <c r="AI1193" s="188"/>
      <c r="AJ1193" s="188"/>
      <c r="AK1193" s="188"/>
    </row>
    <row r="1194" spans="20:37">
      <c r="T1194" s="188"/>
      <c r="U1194" s="188"/>
      <c r="V1194" s="188"/>
      <c r="W1194" s="188"/>
      <c r="X1194" s="188"/>
      <c r="AG1194" s="188"/>
      <c r="AH1194" s="188"/>
      <c r="AI1194" s="188"/>
      <c r="AJ1194" s="188"/>
      <c r="AK1194" s="188"/>
    </row>
    <row r="1195" spans="20:37">
      <c r="T1195" s="188"/>
      <c r="U1195" s="188"/>
      <c r="V1195" s="188"/>
      <c r="W1195" s="188"/>
      <c r="X1195" s="188"/>
      <c r="AG1195" s="188"/>
      <c r="AH1195" s="188"/>
      <c r="AI1195" s="188"/>
      <c r="AJ1195" s="188"/>
      <c r="AK1195" s="188"/>
    </row>
    <row r="1196" spans="20:37">
      <c r="T1196" s="188"/>
      <c r="U1196" s="188"/>
      <c r="V1196" s="188"/>
      <c r="W1196" s="188"/>
      <c r="X1196" s="188"/>
      <c r="AG1196" s="188"/>
      <c r="AH1196" s="188"/>
      <c r="AI1196" s="188"/>
      <c r="AJ1196" s="188"/>
      <c r="AK1196" s="188"/>
    </row>
    <row r="1197" spans="20:37">
      <c r="T1197" s="188"/>
      <c r="U1197" s="188"/>
      <c r="V1197" s="188"/>
      <c r="W1197" s="188"/>
      <c r="X1197" s="188"/>
      <c r="AG1197" s="188"/>
      <c r="AH1197" s="188"/>
      <c r="AI1197" s="188"/>
      <c r="AJ1197" s="188"/>
      <c r="AK1197" s="188"/>
    </row>
    <row r="1198" spans="20:37">
      <c r="T1198" s="188"/>
      <c r="U1198" s="188"/>
      <c r="V1198" s="188"/>
      <c r="W1198" s="188"/>
      <c r="X1198" s="188"/>
      <c r="AG1198" s="188"/>
      <c r="AH1198" s="188"/>
      <c r="AI1198" s="188"/>
      <c r="AJ1198" s="188"/>
      <c r="AK1198" s="188"/>
    </row>
    <row r="1199" spans="20:37">
      <c r="T1199" s="188"/>
      <c r="U1199" s="188"/>
      <c r="V1199" s="188"/>
      <c r="W1199" s="188"/>
      <c r="X1199" s="188"/>
      <c r="AG1199" s="188"/>
      <c r="AH1199" s="188"/>
      <c r="AI1199" s="188"/>
      <c r="AJ1199" s="188"/>
      <c r="AK1199" s="188"/>
    </row>
    <row r="1200" spans="20:37">
      <c r="T1200" s="188"/>
      <c r="U1200" s="188"/>
      <c r="V1200" s="188"/>
      <c r="W1200" s="188"/>
      <c r="X1200" s="188"/>
      <c r="AG1200" s="188"/>
      <c r="AH1200" s="188"/>
      <c r="AI1200" s="188"/>
      <c r="AJ1200" s="188"/>
      <c r="AK1200" s="188"/>
    </row>
    <row r="1201" spans="20:37">
      <c r="T1201" s="188"/>
      <c r="U1201" s="188"/>
      <c r="V1201" s="188"/>
      <c r="W1201" s="188"/>
      <c r="X1201" s="188"/>
      <c r="AG1201" s="188"/>
      <c r="AH1201" s="188"/>
      <c r="AI1201" s="188"/>
      <c r="AJ1201" s="188"/>
      <c r="AK1201" s="188"/>
    </row>
    <row r="1202" spans="20:37">
      <c r="T1202" s="188"/>
      <c r="U1202" s="188"/>
      <c r="V1202" s="188"/>
      <c r="W1202" s="188"/>
      <c r="X1202" s="188"/>
      <c r="AG1202" s="188"/>
      <c r="AH1202" s="188"/>
      <c r="AI1202" s="188"/>
      <c r="AJ1202" s="188"/>
      <c r="AK1202" s="188"/>
    </row>
    <row r="1203" spans="20:37">
      <c r="T1203" s="188"/>
      <c r="U1203" s="188"/>
      <c r="V1203" s="188"/>
      <c r="W1203" s="188"/>
      <c r="X1203" s="188"/>
      <c r="AG1203" s="188"/>
      <c r="AH1203" s="188"/>
      <c r="AI1203" s="188"/>
      <c r="AJ1203" s="188"/>
      <c r="AK1203" s="188"/>
    </row>
    <row r="1204" spans="20:37">
      <c r="T1204" s="188"/>
      <c r="U1204" s="188"/>
      <c r="V1204" s="188"/>
      <c r="W1204" s="188"/>
      <c r="X1204" s="188"/>
      <c r="AG1204" s="188"/>
      <c r="AH1204" s="188"/>
      <c r="AI1204" s="188"/>
      <c r="AJ1204" s="188"/>
      <c r="AK1204" s="188"/>
    </row>
    <row r="1205" spans="20:37">
      <c r="T1205" s="188"/>
      <c r="U1205" s="188"/>
      <c r="V1205" s="188"/>
      <c r="W1205" s="188"/>
      <c r="X1205" s="188"/>
      <c r="AG1205" s="188"/>
      <c r="AH1205" s="188"/>
      <c r="AI1205" s="188"/>
      <c r="AJ1205" s="188"/>
      <c r="AK1205" s="188"/>
    </row>
    <row r="1206" spans="20:37">
      <c r="T1206" s="188"/>
      <c r="U1206" s="188"/>
      <c r="V1206" s="188"/>
      <c r="W1206" s="188"/>
      <c r="X1206" s="188"/>
      <c r="AG1206" s="188"/>
      <c r="AH1206" s="188"/>
      <c r="AI1206" s="188"/>
      <c r="AJ1206" s="188"/>
      <c r="AK1206" s="188"/>
    </row>
    <row r="1207" spans="20:37">
      <c r="T1207" s="188"/>
      <c r="U1207" s="188"/>
      <c r="V1207" s="188"/>
      <c r="W1207" s="188"/>
      <c r="X1207" s="188"/>
      <c r="AG1207" s="188"/>
      <c r="AH1207" s="188"/>
      <c r="AI1207" s="188"/>
      <c r="AJ1207" s="188"/>
      <c r="AK1207" s="188"/>
    </row>
    <row r="1208" spans="20:37">
      <c r="T1208" s="188"/>
      <c r="U1208" s="188"/>
      <c r="V1208" s="188"/>
      <c r="W1208" s="188"/>
      <c r="X1208" s="188"/>
      <c r="AG1208" s="188"/>
      <c r="AH1208" s="188"/>
      <c r="AI1208" s="188"/>
      <c r="AJ1208" s="188"/>
      <c r="AK1208" s="188"/>
    </row>
    <row r="1209" spans="20:37">
      <c r="T1209" s="188"/>
      <c r="U1209" s="188"/>
      <c r="V1209" s="188"/>
      <c r="W1209" s="188"/>
      <c r="X1209" s="188"/>
      <c r="AG1209" s="188"/>
      <c r="AH1209" s="188"/>
      <c r="AI1209" s="188"/>
      <c r="AJ1209" s="188"/>
      <c r="AK1209" s="188"/>
    </row>
    <row r="1210" spans="20:37">
      <c r="T1210" s="188"/>
      <c r="U1210" s="188"/>
      <c r="V1210" s="188"/>
      <c r="W1210" s="188"/>
      <c r="X1210" s="188"/>
      <c r="AG1210" s="188"/>
      <c r="AH1210" s="188"/>
      <c r="AI1210" s="188"/>
      <c r="AJ1210" s="188"/>
      <c r="AK1210" s="188"/>
    </row>
    <row r="1211" spans="20:37">
      <c r="T1211" s="188"/>
      <c r="U1211" s="188"/>
      <c r="V1211" s="188"/>
      <c r="W1211" s="188"/>
      <c r="X1211" s="188"/>
      <c r="AG1211" s="188"/>
      <c r="AH1211" s="188"/>
      <c r="AI1211" s="188"/>
      <c r="AJ1211" s="188"/>
      <c r="AK1211" s="188"/>
    </row>
    <row r="1212" spans="20:37">
      <c r="T1212" s="188"/>
      <c r="U1212" s="188"/>
      <c r="V1212" s="188"/>
      <c r="W1212" s="188"/>
      <c r="X1212" s="188"/>
      <c r="AG1212" s="188"/>
      <c r="AH1212" s="188"/>
      <c r="AI1212" s="188"/>
      <c r="AJ1212" s="188"/>
      <c r="AK1212" s="188"/>
    </row>
    <row r="1213" spans="20:37">
      <c r="T1213" s="188"/>
      <c r="U1213" s="188"/>
      <c r="V1213" s="188"/>
      <c r="W1213" s="188"/>
      <c r="X1213" s="188"/>
      <c r="AG1213" s="188"/>
      <c r="AH1213" s="188"/>
      <c r="AI1213" s="188"/>
      <c r="AJ1213" s="188"/>
      <c r="AK1213" s="188"/>
    </row>
    <row r="1214" spans="20:37">
      <c r="T1214" s="188"/>
      <c r="U1214" s="188"/>
      <c r="V1214" s="188"/>
      <c r="W1214" s="188"/>
      <c r="X1214" s="188"/>
      <c r="AG1214" s="188"/>
      <c r="AH1214" s="188"/>
      <c r="AI1214" s="188"/>
      <c r="AJ1214" s="188"/>
      <c r="AK1214" s="188"/>
    </row>
    <row r="1215" spans="20:37">
      <c r="T1215" s="188"/>
      <c r="U1215" s="188"/>
      <c r="V1215" s="188"/>
      <c r="W1215" s="188"/>
      <c r="X1215" s="188"/>
      <c r="AG1215" s="188"/>
      <c r="AH1215" s="188"/>
      <c r="AI1215" s="188"/>
      <c r="AJ1215" s="188"/>
      <c r="AK1215" s="188"/>
    </row>
    <row r="1216" spans="20:37">
      <c r="T1216" s="188"/>
      <c r="U1216" s="188"/>
      <c r="V1216" s="188"/>
      <c r="W1216" s="188"/>
      <c r="X1216" s="188"/>
      <c r="AG1216" s="188"/>
      <c r="AH1216" s="188"/>
      <c r="AI1216" s="188"/>
      <c r="AJ1216" s="188"/>
      <c r="AK1216" s="188"/>
    </row>
    <row r="1217" spans="20:37">
      <c r="T1217" s="188"/>
      <c r="U1217" s="188"/>
      <c r="V1217" s="188"/>
      <c r="W1217" s="188"/>
      <c r="X1217" s="188"/>
      <c r="AG1217" s="188"/>
      <c r="AH1217" s="188"/>
      <c r="AI1217" s="188"/>
      <c r="AJ1217" s="188"/>
      <c r="AK1217" s="188"/>
    </row>
    <row r="1218" spans="20:37">
      <c r="T1218" s="188"/>
      <c r="U1218" s="188"/>
      <c r="V1218" s="188"/>
      <c r="W1218" s="188"/>
      <c r="X1218" s="188"/>
      <c r="AG1218" s="188"/>
      <c r="AH1218" s="188"/>
      <c r="AI1218" s="188"/>
      <c r="AJ1218" s="188"/>
      <c r="AK1218" s="188"/>
    </row>
    <row r="1219" spans="20:37">
      <c r="T1219" s="188"/>
      <c r="U1219" s="188"/>
      <c r="V1219" s="188"/>
      <c r="W1219" s="188"/>
      <c r="X1219" s="188"/>
      <c r="AG1219" s="188"/>
      <c r="AH1219" s="188"/>
      <c r="AI1219" s="188"/>
      <c r="AJ1219" s="188"/>
      <c r="AK1219" s="188"/>
    </row>
    <row r="1220" spans="20:37">
      <c r="T1220" s="188"/>
      <c r="U1220" s="188"/>
      <c r="V1220" s="188"/>
      <c r="W1220" s="188"/>
      <c r="X1220" s="188"/>
      <c r="AG1220" s="188"/>
      <c r="AH1220" s="188"/>
      <c r="AI1220" s="188"/>
      <c r="AJ1220" s="188"/>
      <c r="AK1220" s="188"/>
    </row>
    <row r="1221" spans="20:37">
      <c r="T1221" s="188"/>
      <c r="U1221" s="188"/>
      <c r="V1221" s="188"/>
      <c r="W1221" s="188"/>
      <c r="X1221" s="188"/>
      <c r="AG1221" s="188"/>
      <c r="AH1221" s="188"/>
      <c r="AI1221" s="188"/>
      <c r="AJ1221" s="188"/>
      <c r="AK1221" s="188"/>
    </row>
    <row r="1222" spans="20:37">
      <c r="T1222" s="188"/>
      <c r="U1222" s="188"/>
      <c r="V1222" s="188"/>
      <c r="W1222" s="188"/>
      <c r="X1222" s="188"/>
      <c r="AG1222" s="188"/>
      <c r="AH1222" s="188"/>
      <c r="AI1222" s="188"/>
      <c r="AJ1222" s="188"/>
      <c r="AK1222" s="188"/>
    </row>
    <row r="1223" spans="20:37">
      <c r="T1223" s="188"/>
      <c r="U1223" s="188"/>
      <c r="V1223" s="188"/>
      <c r="W1223" s="188"/>
      <c r="X1223" s="188"/>
      <c r="AG1223" s="188"/>
      <c r="AH1223" s="188"/>
      <c r="AI1223" s="188"/>
      <c r="AJ1223" s="188"/>
      <c r="AK1223" s="188"/>
    </row>
    <row r="1224" spans="20:37">
      <c r="T1224" s="188"/>
      <c r="U1224" s="188"/>
      <c r="V1224" s="188"/>
      <c r="W1224" s="188"/>
      <c r="X1224" s="188"/>
      <c r="AG1224" s="188"/>
      <c r="AH1224" s="188"/>
      <c r="AI1224" s="188"/>
      <c r="AJ1224" s="188"/>
      <c r="AK1224" s="188"/>
    </row>
    <row r="1225" spans="20:37">
      <c r="T1225" s="188"/>
      <c r="U1225" s="188"/>
      <c r="V1225" s="188"/>
      <c r="W1225" s="188"/>
      <c r="X1225" s="188"/>
      <c r="AG1225" s="188"/>
      <c r="AH1225" s="188"/>
      <c r="AI1225" s="188"/>
      <c r="AJ1225" s="188"/>
      <c r="AK1225" s="188"/>
    </row>
    <row r="1226" spans="20:37">
      <c r="T1226" s="188"/>
      <c r="U1226" s="188"/>
      <c r="V1226" s="188"/>
      <c r="W1226" s="188"/>
      <c r="X1226" s="188"/>
      <c r="AG1226" s="188"/>
      <c r="AH1226" s="188"/>
      <c r="AI1226" s="188"/>
      <c r="AJ1226" s="188"/>
      <c r="AK1226" s="188"/>
    </row>
    <row r="1227" spans="20:37">
      <c r="T1227" s="188"/>
      <c r="U1227" s="188"/>
      <c r="V1227" s="188"/>
      <c r="W1227" s="188"/>
      <c r="X1227" s="188"/>
      <c r="AG1227" s="188"/>
      <c r="AH1227" s="188"/>
      <c r="AI1227" s="188"/>
      <c r="AJ1227" s="188"/>
      <c r="AK1227" s="188"/>
    </row>
    <row r="1228" spans="20:37">
      <c r="T1228" s="188"/>
      <c r="U1228" s="188"/>
      <c r="V1228" s="188"/>
      <c r="W1228" s="188"/>
      <c r="X1228" s="188"/>
      <c r="AG1228" s="188"/>
      <c r="AH1228" s="188"/>
      <c r="AI1228" s="188"/>
      <c r="AJ1228" s="188"/>
      <c r="AK1228" s="188"/>
    </row>
    <row r="1229" spans="20:37">
      <c r="T1229" s="188"/>
      <c r="U1229" s="188"/>
      <c r="V1229" s="188"/>
      <c r="W1229" s="188"/>
      <c r="X1229" s="188"/>
      <c r="AG1229" s="188"/>
      <c r="AH1229" s="188"/>
      <c r="AI1229" s="188"/>
      <c r="AJ1229" s="188"/>
      <c r="AK1229" s="188"/>
    </row>
    <row r="1230" spans="20:37">
      <c r="T1230" s="188"/>
      <c r="U1230" s="188"/>
      <c r="V1230" s="188"/>
      <c r="W1230" s="188"/>
      <c r="X1230" s="188"/>
      <c r="AG1230" s="188"/>
      <c r="AH1230" s="188"/>
      <c r="AI1230" s="188"/>
      <c r="AJ1230" s="188"/>
      <c r="AK1230" s="188"/>
    </row>
    <row r="1231" spans="20:37">
      <c r="T1231" s="188"/>
      <c r="U1231" s="188"/>
      <c r="V1231" s="188"/>
      <c r="W1231" s="188"/>
      <c r="X1231" s="188"/>
      <c r="AG1231" s="188"/>
      <c r="AH1231" s="188"/>
      <c r="AI1231" s="188"/>
      <c r="AJ1231" s="188"/>
      <c r="AK1231" s="188"/>
    </row>
    <row r="1232" spans="20:37">
      <c r="T1232" s="188"/>
      <c r="U1232" s="188"/>
      <c r="V1232" s="188"/>
      <c r="W1232" s="188"/>
      <c r="X1232" s="188"/>
      <c r="AG1232" s="188"/>
      <c r="AH1232" s="188"/>
      <c r="AI1232" s="188"/>
      <c r="AJ1232" s="188"/>
      <c r="AK1232" s="188"/>
    </row>
    <row r="1233" spans="20:37">
      <c r="T1233" s="188"/>
      <c r="U1233" s="188"/>
      <c r="V1233" s="188"/>
      <c r="W1233" s="188"/>
      <c r="X1233" s="188"/>
      <c r="AG1233" s="188"/>
      <c r="AH1233" s="188"/>
      <c r="AI1233" s="188"/>
      <c r="AJ1233" s="188"/>
      <c r="AK1233" s="188"/>
    </row>
    <row r="1234" spans="20:37">
      <c r="T1234" s="188"/>
      <c r="U1234" s="188"/>
      <c r="V1234" s="188"/>
      <c r="W1234" s="188"/>
      <c r="X1234" s="188"/>
      <c r="AG1234" s="188"/>
      <c r="AH1234" s="188"/>
      <c r="AI1234" s="188"/>
      <c r="AJ1234" s="188"/>
      <c r="AK1234" s="188"/>
    </row>
    <row r="1235" spans="20:37">
      <c r="T1235" s="188"/>
      <c r="U1235" s="188"/>
      <c r="V1235" s="188"/>
      <c r="W1235" s="188"/>
      <c r="X1235" s="188"/>
      <c r="AG1235" s="188"/>
      <c r="AH1235" s="188"/>
      <c r="AI1235" s="188"/>
      <c r="AJ1235" s="188"/>
      <c r="AK1235" s="188"/>
    </row>
    <row r="1236" spans="20:37">
      <c r="T1236" s="188"/>
      <c r="U1236" s="188"/>
      <c r="V1236" s="188"/>
      <c r="W1236" s="188"/>
      <c r="X1236" s="188"/>
      <c r="AG1236" s="188"/>
      <c r="AH1236" s="188"/>
      <c r="AI1236" s="188"/>
      <c r="AJ1236" s="188"/>
      <c r="AK1236" s="188"/>
    </row>
    <row r="1237" spans="20:37">
      <c r="T1237" s="188"/>
      <c r="U1237" s="188"/>
      <c r="V1237" s="188"/>
      <c r="W1237" s="188"/>
      <c r="X1237" s="188"/>
      <c r="AG1237" s="188"/>
      <c r="AH1237" s="188"/>
      <c r="AI1237" s="188"/>
      <c r="AJ1237" s="188"/>
      <c r="AK1237" s="188"/>
    </row>
    <row r="1238" spans="20:37">
      <c r="T1238" s="188"/>
      <c r="U1238" s="188"/>
      <c r="V1238" s="188"/>
      <c r="W1238" s="188"/>
      <c r="X1238" s="188"/>
      <c r="AG1238" s="188"/>
      <c r="AH1238" s="188"/>
      <c r="AI1238" s="188"/>
      <c r="AJ1238" s="188"/>
      <c r="AK1238" s="188"/>
    </row>
    <row r="1239" spans="20:37">
      <c r="T1239" s="188"/>
      <c r="U1239" s="188"/>
      <c r="V1239" s="188"/>
      <c r="W1239" s="188"/>
      <c r="X1239" s="188"/>
      <c r="AG1239" s="188"/>
      <c r="AH1239" s="188"/>
      <c r="AI1239" s="188"/>
      <c r="AJ1239" s="188"/>
      <c r="AK1239" s="188"/>
    </row>
    <row r="1240" spans="20:37">
      <c r="T1240" s="188"/>
      <c r="U1240" s="188"/>
      <c r="V1240" s="188"/>
      <c r="W1240" s="188"/>
      <c r="X1240" s="188"/>
      <c r="AG1240" s="188"/>
      <c r="AH1240" s="188"/>
      <c r="AI1240" s="188"/>
      <c r="AJ1240" s="188"/>
      <c r="AK1240" s="188"/>
    </row>
    <row r="1241" spans="20:37">
      <c r="T1241" s="188"/>
      <c r="U1241" s="188"/>
      <c r="V1241" s="188"/>
      <c r="W1241" s="188"/>
      <c r="X1241" s="188"/>
      <c r="AG1241" s="188"/>
      <c r="AH1241" s="188"/>
      <c r="AI1241" s="188"/>
      <c r="AJ1241" s="188"/>
      <c r="AK1241" s="188"/>
    </row>
    <row r="1242" spans="20:37">
      <c r="T1242" s="188"/>
      <c r="U1242" s="188"/>
      <c r="V1242" s="188"/>
      <c r="W1242" s="188"/>
      <c r="X1242" s="188"/>
      <c r="AG1242" s="188"/>
      <c r="AH1242" s="188"/>
      <c r="AI1242" s="188"/>
      <c r="AJ1242" s="188"/>
      <c r="AK1242" s="188"/>
    </row>
    <row r="1243" spans="20:37">
      <c r="T1243" s="188"/>
      <c r="U1243" s="188"/>
      <c r="V1243" s="188"/>
      <c r="W1243" s="188"/>
      <c r="X1243" s="188"/>
      <c r="AG1243" s="188"/>
      <c r="AH1243" s="188"/>
      <c r="AI1243" s="188"/>
      <c r="AJ1243" s="188"/>
      <c r="AK1243" s="188"/>
    </row>
    <row r="1244" spans="20:37">
      <c r="T1244" s="188"/>
      <c r="U1244" s="188"/>
      <c r="V1244" s="188"/>
      <c r="W1244" s="188"/>
      <c r="X1244" s="188"/>
      <c r="AG1244" s="188"/>
      <c r="AH1244" s="188"/>
      <c r="AI1244" s="188"/>
      <c r="AJ1244" s="188"/>
      <c r="AK1244" s="188"/>
    </row>
    <row r="1245" spans="20:37">
      <c r="T1245" s="188"/>
      <c r="U1245" s="188"/>
      <c r="V1245" s="188"/>
      <c r="W1245" s="188"/>
      <c r="X1245" s="188"/>
      <c r="AG1245" s="188"/>
      <c r="AH1245" s="188"/>
      <c r="AI1245" s="188"/>
      <c r="AJ1245" s="188"/>
      <c r="AK1245" s="188"/>
    </row>
    <row r="1246" spans="20:37">
      <c r="T1246" s="188"/>
      <c r="U1246" s="188"/>
      <c r="V1246" s="188"/>
      <c r="W1246" s="188"/>
      <c r="X1246" s="188"/>
      <c r="AG1246" s="188"/>
      <c r="AH1246" s="188"/>
      <c r="AI1246" s="188"/>
      <c r="AJ1246" s="188"/>
      <c r="AK1246" s="188"/>
    </row>
    <row r="1247" spans="20:37">
      <c r="T1247" s="188"/>
      <c r="U1247" s="188"/>
      <c r="V1247" s="188"/>
      <c r="W1247" s="188"/>
      <c r="X1247" s="188"/>
      <c r="AG1247" s="188"/>
      <c r="AH1247" s="188"/>
      <c r="AI1247" s="188"/>
      <c r="AJ1247" s="188"/>
      <c r="AK1247" s="188"/>
    </row>
    <row r="1248" spans="20:37">
      <c r="T1248" s="188"/>
      <c r="U1248" s="188"/>
      <c r="V1248" s="188"/>
      <c r="W1248" s="188"/>
      <c r="X1248" s="188"/>
      <c r="AG1248" s="188"/>
      <c r="AH1248" s="188"/>
      <c r="AI1248" s="188"/>
      <c r="AJ1248" s="188"/>
      <c r="AK1248" s="188"/>
    </row>
    <row r="1249" spans="20:37">
      <c r="T1249" s="188"/>
      <c r="U1249" s="188"/>
      <c r="V1249" s="188"/>
      <c r="W1249" s="188"/>
      <c r="X1249" s="188"/>
      <c r="AG1249" s="188"/>
      <c r="AH1249" s="188"/>
      <c r="AI1249" s="188"/>
      <c r="AJ1249" s="188"/>
      <c r="AK1249" s="188"/>
    </row>
    <row r="1250" spans="20:37">
      <c r="T1250" s="188"/>
      <c r="U1250" s="188"/>
      <c r="V1250" s="188"/>
      <c r="W1250" s="188"/>
      <c r="X1250" s="188"/>
      <c r="AG1250" s="188"/>
      <c r="AH1250" s="188"/>
      <c r="AI1250" s="188"/>
      <c r="AJ1250" s="188"/>
      <c r="AK1250" s="188"/>
    </row>
    <row r="1251" spans="20:37">
      <c r="T1251" s="188"/>
      <c r="U1251" s="188"/>
      <c r="V1251" s="188"/>
      <c r="W1251" s="188"/>
      <c r="X1251" s="188"/>
      <c r="AG1251" s="188"/>
      <c r="AH1251" s="188"/>
      <c r="AI1251" s="188"/>
      <c r="AJ1251" s="188"/>
      <c r="AK1251" s="188"/>
    </row>
    <row r="1252" spans="20:37">
      <c r="T1252" s="188"/>
      <c r="U1252" s="188"/>
      <c r="V1252" s="188"/>
      <c r="W1252" s="188"/>
      <c r="X1252" s="188"/>
      <c r="AG1252" s="188"/>
      <c r="AH1252" s="188"/>
      <c r="AI1252" s="188"/>
      <c r="AJ1252" s="188"/>
      <c r="AK1252" s="188"/>
    </row>
    <row r="1253" spans="20:37">
      <c r="T1253" s="188"/>
      <c r="U1253" s="188"/>
      <c r="V1253" s="188"/>
      <c r="W1253" s="188"/>
      <c r="X1253" s="188"/>
      <c r="AG1253" s="188"/>
      <c r="AH1253" s="188"/>
      <c r="AI1253" s="188"/>
      <c r="AJ1253" s="188"/>
      <c r="AK1253" s="188"/>
    </row>
    <row r="1254" spans="20:37">
      <c r="T1254" s="188"/>
      <c r="U1254" s="188"/>
      <c r="V1254" s="188"/>
      <c r="W1254" s="188"/>
      <c r="X1254" s="188"/>
      <c r="AG1254" s="188"/>
      <c r="AH1254" s="188"/>
      <c r="AI1254" s="188"/>
      <c r="AJ1254" s="188"/>
      <c r="AK1254" s="188"/>
    </row>
    <row r="1255" spans="20:37">
      <c r="T1255" s="188"/>
      <c r="U1255" s="188"/>
      <c r="V1255" s="188"/>
      <c r="W1255" s="188"/>
      <c r="X1255" s="188"/>
      <c r="AG1255" s="188"/>
      <c r="AH1255" s="188"/>
      <c r="AI1255" s="188"/>
      <c r="AJ1255" s="188"/>
      <c r="AK1255" s="188"/>
    </row>
    <row r="1256" spans="20:37">
      <c r="T1256" s="188"/>
      <c r="U1256" s="188"/>
      <c r="V1256" s="188"/>
      <c r="W1256" s="188"/>
      <c r="X1256" s="188"/>
      <c r="AG1256" s="188"/>
      <c r="AH1256" s="188"/>
      <c r="AI1256" s="188"/>
      <c r="AJ1256" s="188"/>
      <c r="AK1256" s="188"/>
    </row>
    <row r="1257" spans="20:37">
      <c r="T1257" s="188"/>
      <c r="U1257" s="188"/>
      <c r="V1257" s="188"/>
      <c r="W1257" s="188"/>
      <c r="X1257" s="188"/>
      <c r="AG1257" s="188"/>
      <c r="AH1257" s="188"/>
      <c r="AI1257" s="188"/>
      <c r="AJ1257" s="188"/>
      <c r="AK1257" s="188"/>
    </row>
    <row r="1258" spans="20:37">
      <c r="T1258" s="188"/>
      <c r="U1258" s="188"/>
      <c r="V1258" s="188"/>
      <c r="W1258" s="188"/>
      <c r="X1258" s="188"/>
      <c r="AG1258" s="188"/>
      <c r="AH1258" s="188"/>
      <c r="AI1258" s="188"/>
      <c r="AJ1258" s="188"/>
      <c r="AK1258" s="188"/>
    </row>
    <row r="1259" spans="20:37">
      <c r="T1259" s="188"/>
      <c r="U1259" s="188"/>
      <c r="V1259" s="188"/>
      <c r="W1259" s="188"/>
      <c r="X1259" s="188"/>
      <c r="AG1259" s="188"/>
      <c r="AH1259" s="188"/>
      <c r="AI1259" s="188"/>
      <c r="AJ1259" s="188"/>
      <c r="AK1259" s="188"/>
    </row>
    <row r="1260" spans="20:37">
      <c r="T1260" s="188"/>
      <c r="U1260" s="188"/>
      <c r="V1260" s="188"/>
      <c r="W1260" s="188"/>
      <c r="X1260" s="188"/>
      <c r="AG1260" s="188"/>
      <c r="AH1260" s="188"/>
      <c r="AI1260" s="188"/>
      <c r="AJ1260" s="188"/>
      <c r="AK1260" s="188"/>
    </row>
    <row r="1261" spans="20:37">
      <c r="T1261" s="188"/>
      <c r="U1261" s="188"/>
      <c r="V1261" s="188"/>
      <c r="W1261" s="188"/>
      <c r="X1261" s="188"/>
      <c r="AG1261" s="188"/>
      <c r="AH1261" s="188"/>
      <c r="AI1261" s="188"/>
      <c r="AJ1261" s="188"/>
      <c r="AK1261" s="188"/>
    </row>
    <row r="1262" spans="20:37">
      <c r="T1262" s="188"/>
      <c r="U1262" s="188"/>
      <c r="V1262" s="188"/>
      <c r="W1262" s="188"/>
      <c r="X1262" s="188"/>
      <c r="AG1262" s="188"/>
      <c r="AH1262" s="188"/>
      <c r="AI1262" s="188"/>
      <c r="AJ1262" s="188"/>
      <c r="AK1262" s="188"/>
    </row>
    <row r="1263" spans="20:37">
      <c r="T1263" s="188"/>
      <c r="U1263" s="188"/>
      <c r="V1263" s="188"/>
      <c r="W1263" s="188"/>
      <c r="X1263" s="188"/>
      <c r="AG1263" s="188"/>
      <c r="AH1263" s="188"/>
      <c r="AI1263" s="188"/>
      <c r="AJ1263" s="188"/>
      <c r="AK1263" s="188"/>
    </row>
    <row r="1264" spans="20:37">
      <c r="T1264" s="188"/>
      <c r="U1264" s="188"/>
      <c r="V1264" s="188"/>
      <c r="W1264" s="188"/>
      <c r="X1264" s="188"/>
      <c r="AG1264" s="188"/>
      <c r="AH1264" s="188"/>
      <c r="AI1264" s="188"/>
      <c r="AJ1264" s="188"/>
      <c r="AK1264" s="188"/>
    </row>
    <row r="1265" spans="20:37">
      <c r="T1265" s="188"/>
      <c r="U1265" s="188"/>
      <c r="V1265" s="188"/>
      <c r="W1265" s="188"/>
      <c r="X1265" s="188"/>
      <c r="AG1265" s="188"/>
      <c r="AH1265" s="188"/>
      <c r="AI1265" s="188"/>
      <c r="AJ1265" s="188"/>
      <c r="AK1265" s="188"/>
    </row>
    <row r="1266" spans="20:37">
      <c r="T1266" s="188"/>
      <c r="U1266" s="188"/>
      <c r="V1266" s="188"/>
      <c r="W1266" s="188"/>
      <c r="X1266" s="188"/>
      <c r="AG1266" s="188"/>
      <c r="AH1266" s="188"/>
      <c r="AI1266" s="188"/>
      <c r="AJ1266" s="188"/>
      <c r="AK1266" s="188"/>
    </row>
    <row r="1267" spans="20:37">
      <c r="T1267" s="188"/>
      <c r="U1267" s="188"/>
      <c r="V1267" s="188"/>
      <c r="W1267" s="188"/>
      <c r="X1267" s="188"/>
      <c r="AG1267" s="188"/>
      <c r="AH1267" s="188"/>
      <c r="AI1267" s="188"/>
      <c r="AJ1267" s="188"/>
      <c r="AK1267" s="188"/>
    </row>
    <row r="1268" spans="20:37">
      <c r="T1268" s="188"/>
      <c r="U1268" s="188"/>
      <c r="V1268" s="188"/>
      <c r="W1268" s="188"/>
      <c r="X1268" s="188"/>
      <c r="AG1268" s="188"/>
      <c r="AH1268" s="188"/>
      <c r="AI1268" s="188"/>
      <c r="AJ1268" s="188"/>
      <c r="AK1268" s="188"/>
    </row>
    <row r="1269" spans="20:37">
      <c r="T1269" s="188"/>
      <c r="U1269" s="188"/>
      <c r="V1269" s="188"/>
      <c r="W1269" s="188"/>
      <c r="X1269" s="188"/>
      <c r="AG1269" s="188"/>
      <c r="AH1269" s="188"/>
      <c r="AI1269" s="188"/>
      <c r="AJ1269" s="188"/>
      <c r="AK1269" s="188"/>
    </row>
    <row r="1270" spans="20:37">
      <c r="T1270" s="188"/>
      <c r="U1270" s="188"/>
      <c r="V1270" s="188"/>
      <c r="W1270" s="188"/>
      <c r="X1270" s="188"/>
      <c r="AG1270" s="188"/>
      <c r="AH1270" s="188"/>
      <c r="AI1270" s="188"/>
      <c r="AJ1270" s="188"/>
      <c r="AK1270" s="188"/>
    </row>
    <row r="1271" spans="20:37">
      <c r="T1271" s="188"/>
      <c r="U1271" s="188"/>
      <c r="V1271" s="188"/>
      <c r="W1271" s="188"/>
      <c r="X1271" s="188"/>
      <c r="AG1271" s="188"/>
      <c r="AH1271" s="188"/>
      <c r="AI1271" s="188"/>
      <c r="AJ1271" s="188"/>
      <c r="AK1271" s="188"/>
    </row>
    <row r="1272" spans="20:37">
      <c r="T1272" s="188"/>
      <c r="U1272" s="188"/>
      <c r="V1272" s="188"/>
      <c r="W1272" s="188"/>
      <c r="X1272" s="188"/>
      <c r="AG1272" s="188"/>
      <c r="AH1272" s="188"/>
      <c r="AI1272" s="188"/>
      <c r="AJ1272" s="188"/>
      <c r="AK1272" s="188"/>
    </row>
    <row r="1273" spans="20:37">
      <c r="T1273" s="188"/>
      <c r="U1273" s="188"/>
      <c r="V1273" s="188"/>
      <c r="W1273" s="188"/>
      <c r="X1273" s="188"/>
      <c r="AG1273" s="188"/>
      <c r="AH1273" s="188"/>
      <c r="AI1273" s="188"/>
      <c r="AJ1273" s="188"/>
      <c r="AK1273" s="188"/>
    </row>
    <row r="1274" spans="20:37">
      <c r="T1274" s="188"/>
      <c r="U1274" s="188"/>
      <c r="V1274" s="188"/>
      <c r="W1274" s="188"/>
      <c r="X1274" s="188"/>
      <c r="AG1274" s="188"/>
      <c r="AH1274" s="188"/>
      <c r="AI1274" s="188"/>
      <c r="AJ1274" s="188"/>
      <c r="AK1274" s="188"/>
    </row>
    <row r="1275" spans="20:37">
      <c r="T1275" s="188"/>
      <c r="U1275" s="188"/>
      <c r="V1275" s="188"/>
      <c r="W1275" s="188"/>
      <c r="X1275" s="188"/>
      <c r="AG1275" s="188"/>
      <c r="AH1275" s="188"/>
      <c r="AI1275" s="188"/>
      <c r="AJ1275" s="188"/>
      <c r="AK1275" s="188"/>
    </row>
    <row r="1276" spans="20:37">
      <c r="T1276" s="188"/>
      <c r="U1276" s="188"/>
      <c r="V1276" s="188"/>
      <c r="W1276" s="188"/>
      <c r="X1276" s="188"/>
      <c r="AG1276" s="188"/>
      <c r="AH1276" s="188"/>
      <c r="AI1276" s="188"/>
      <c r="AJ1276" s="188"/>
      <c r="AK1276" s="188"/>
    </row>
    <row r="1277" spans="20:37">
      <c r="T1277" s="188"/>
      <c r="U1277" s="188"/>
      <c r="V1277" s="188"/>
      <c r="W1277" s="188"/>
      <c r="X1277" s="188"/>
      <c r="AG1277" s="188"/>
      <c r="AH1277" s="188"/>
      <c r="AI1277" s="188"/>
      <c r="AJ1277" s="188"/>
      <c r="AK1277" s="188"/>
    </row>
    <row r="1278" spans="20:37">
      <c r="T1278" s="188"/>
      <c r="U1278" s="188"/>
      <c r="V1278" s="188"/>
      <c r="W1278" s="188"/>
      <c r="X1278" s="188"/>
      <c r="AG1278" s="188"/>
      <c r="AH1278" s="188"/>
      <c r="AI1278" s="188"/>
      <c r="AJ1278" s="188"/>
      <c r="AK1278" s="188"/>
    </row>
    <row r="1279" spans="20:37">
      <c r="T1279" s="188"/>
      <c r="U1279" s="188"/>
      <c r="V1279" s="188"/>
      <c r="W1279" s="188"/>
      <c r="X1279" s="188"/>
      <c r="AG1279" s="188"/>
      <c r="AH1279" s="188"/>
      <c r="AI1279" s="188"/>
      <c r="AJ1279" s="188"/>
      <c r="AK1279" s="188"/>
    </row>
    <row r="1280" spans="20:37">
      <c r="T1280" s="188"/>
      <c r="U1280" s="188"/>
      <c r="V1280" s="188"/>
      <c r="W1280" s="188"/>
      <c r="X1280" s="188"/>
      <c r="AG1280" s="188"/>
      <c r="AH1280" s="188"/>
      <c r="AI1280" s="188"/>
      <c r="AJ1280" s="188"/>
      <c r="AK1280" s="188"/>
    </row>
    <row r="1281" spans="20:37">
      <c r="T1281" s="188"/>
      <c r="U1281" s="188"/>
      <c r="V1281" s="188"/>
      <c r="W1281" s="188"/>
      <c r="X1281" s="188"/>
      <c r="AG1281" s="188"/>
      <c r="AH1281" s="188"/>
      <c r="AI1281" s="188"/>
      <c r="AJ1281" s="188"/>
      <c r="AK1281" s="188"/>
    </row>
    <row r="1282" spans="20:37">
      <c r="T1282" s="188"/>
      <c r="U1282" s="188"/>
      <c r="V1282" s="188"/>
      <c r="W1282" s="188"/>
      <c r="X1282" s="188"/>
      <c r="AG1282" s="188"/>
      <c r="AH1282" s="188"/>
      <c r="AI1282" s="188"/>
      <c r="AJ1282" s="188"/>
      <c r="AK1282" s="188"/>
    </row>
    <row r="1283" spans="20:37">
      <c r="T1283" s="188"/>
      <c r="U1283" s="188"/>
      <c r="V1283" s="188"/>
      <c r="W1283" s="188"/>
      <c r="X1283" s="188"/>
      <c r="AG1283" s="188"/>
      <c r="AH1283" s="188"/>
      <c r="AI1283" s="188"/>
      <c r="AJ1283" s="188"/>
      <c r="AK1283" s="188"/>
    </row>
    <row r="1284" spans="20:37">
      <c r="T1284" s="188"/>
      <c r="U1284" s="188"/>
      <c r="V1284" s="188"/>
      <c r="W1284" s="188"/>
      <c r="X1284" s="188"/>
      <c r="AG1284" s="188"/>
      <c r="AH1284" s="188"/>
      <c r="AI1284" s="188"/>
      <c r="AJ1284" s="188"/>
      <c r="AK1284" s="188"/>
    </row>
    <row r="1285" spans="20:37">
      <c r="T1285" s="188"/>
      <c r="U1285" s="188"/>
      <c r="V1285" s="188"/>
      <c r="W1285" s="188"/>
      <c r="X1285" s="188"/>
      <c r="AG1285" s="188"/>
      <c r="AH1285" s="188"/>
      <c r="AI1285" s="188"/>
      <c r="AJ1285" s="188"/>
      <c r="AK1285" s="188"/>
    </row>
    <row r="1286" spans="20:37">
      <c r="T1286" s="188"/>
      <c r="U1286" s="188"/>
      <c r="V1286" s="188"/>
      <c r="W1286" s="188"/>
      <c r="X1286" s="188"/>
      <c r="AG1286" s="188"/>
      <c r="AH1286" s="188"/>
      <c r="AI1286" s="188"/>
      <c r="AJ1286" s="188"/>
      <c r="AK1286" s="188"/>
    </row>
    <row r="1287" spans="20:37">
      <c r="T1287" s="188"/>
      <c r="U1287" s="188"/>
      <c r="V1287" s="188"/>
      <c r="W1287" s="188"/>
      <c r="X1287" s="188"/>
      <c r="AG1287" s="188"/>
      <c r="AH1287" s="188"/>
      <c r="AI1287" s="188"/>
      <c r="AJ1287" s="188"/>
      <c r="AK1287" s="188"/>
    </row>
    <row r="1288" spans="20:37">
      <c r="T1288" s="188"/>
      <c r="U1288" s="188"/>
      <c r="V1288" s="188"/>
      <c r="W1288" s="188"/>
      <c r="X1288" s="188"/>
      <c r="AG1288" s="188"/>
      <c r="AH1288" s="188"/>
      <c r="AI1288" s="188"/>
      <c r="AJ1288" s="188"/>
      <c r="AK1288" s="188"/>
    </row>
    <row r="1289" spans="20:37">
      <c r="T1289" s="188"/>
      <c r="U1289" s="188"/>
      <c r="V1289" s="188"/>
      <c r="W1289" s="188"/>
      <c r="X1289" s="188"/>
      <c r="AG1289" s="188"/>
      <c r="AH1289" s="188"/>
      <c r="AI1289" s="188"/>
      <c r="AJ1289" s="188"/>
      <c r="AK1289" s="188"/>
    </row>
    <row r="1290" spans="20:37">
      <c r="T1290" s="188"/>
      <c r="U1290" s="188"/>
      <c r="V1290" s="188"/>
      <c r="W1290" s="188"/>
      <c r="X1290" s="188"/>
      <c r="AG1290" s="188"/>
      <c r="AH1290" s="188"/>
      <c r="AI1290" s="188"/>
      <c r="AJ1290" s="188"/>
      <c r="AK1290" s="188"/>
    </row>
    <row r="1291" spans="20:37">
      <c r="T1291" s="188"/>
      <c r="U1291" s="188"/>
      <c r="V1291" s="188"/>
      <c r="W1291" s="188"/>
      <c r="X1291" s="188"/>
      <c r="AG1291" s="188"/>
      <c r="AH1291" s="188"/>
      <c r="AI1291" s="188"/>
      <c r="AJ1291" s="188"/>
      <c r="AK1291" s="188"/>
    </row>
    <row r="1292" spans="20:37">
      <c r="T1292" s="188"/>
      <c r="U1292" s="188"/>
      <c r="V1292" s="188"/>
      <c r="W1292" s="188"/>
      <c r="X1292" s="188"/>
      <c r="AG1292" s="188"/>
      <c r="AH1292" s="188"/>
      <c r="AI1292" s="188"/>
      <c r="AJ1292" s="188"/>
      <c r="AK1292" s="188"/>
    </row>
    <row r="1293" spans="20:37">
      <c r="T1293" s="188"/>
      <c r="U1293" s="188"/>
      <c r="V1293" s="188"/>
      <c r="W1293" s="188"/>
      <c r="X1293" s="188"/>
      <c r="AG1293" s="188"/>
      <c r="AH1293" s="188"/>
      <c r="AI1293" s="188"/>
      <c r="AJ1293" s="188"/>
      <c r="AK1293" s="188"/>
    </row>
    <row r="1294" spans="20:37">
      <c r="T1294" s="188"/>
      <c r="U1294" s="188"/>
      <c r="V1294" s="188"/>
      <c r="W1294" s="188"/>
      <c r="X1294" s="188"/>
      <c r="AG1294" s="188"/>
      <c r="AH1294" s="188"/>
      <c r="AI1294" s="188"/>
      <c r="AJ1294" s="188"/>
      <c r="AK1294" s="188"/>
    </row>
    <row r="1295" spans="20:37">
      <c r="T1295" s="188"/>
      <c r="U1295" s="188"/>
      <c r="V1295" s="188"/>
      <c r="W1295" s="188"/>
      <c r="X1295" s="188"/>
      <c r="AG1295" s="188"/>
      <c r="AH1295" s="188"/>
      <c r="AI1295" s="188"/>
      <c r="AJ1295" s="188"/>
      <c r="AK1295" s="188"/>
    </row>
    <row r="1296" spans="20:37">
      <c r="T1296" s="188"/>
      <c r="U1296" s="188"/>
      <c r="V1296" s="188"/>
      <c r="W1296" s="188"/>
      <c r="X1296" s="188"/>
      <c r="AG1296" s="188"/>
      <c r="AH1296" s="188"/>
      <c r="AI1296" s="188"/>
      <c r="AJ1296" s="188"/>
      <c r="AK1296" s="188"/>
    </row>
    <row r="1297" spans="20:37">
      <c r="T1297" s="188"/>
      <c r="U1297" s="188"/>
      <c r="V1297" s="188"/>
      <c r="W1297" s="188"/>
      <c r="X1297" s="188"/>
      <c r="AG1297" s="188"/>
      <c r="AH1297" s="188"/>
      <c r="AI1297" s="188"/>
      <c r="AJ1297" s="188"/>
      <c r="AK1297" s="188"/>
    </row>
    <row r="1298" spans="20:37">
      <c r="T1298" s="188"/>
      <c r="U1298" s="188"/>
      <c r="V1298" s="188"/>
      <c r="W1298" s="188"/>
      <c r="X1298" s="188"/>
      <c r="AG1298" s="188"/>
      <c r="AH1298" s="188"/>
      <c r="AI1298" s="188"/>
      <c r="AJ1298" s="188"/>
      <c r="AK1298" s="188"/>
    </row>
    <row r="1299" spans="20:37">
      <c r="T1299" s="188"/>
      <c r="U1299" s="188"/>
      <c r="V1299" s="188"/>
      <c r="W1299" s="188"/>
      <c r="X1299" s="188"/>
      <c r="AG1299" s="188"/>
      <c r="AH1299" s="188"/>
      <c r="AI1299" s="188"/>
      <c r="AJ1299" s="188"/>
      <c r="AK1299" s="188"/>
    </row>
    <row r="1300" spans="20:37">
      <c r="T1300" s="188"/>
      <c r="U1300" s="188"/>
      <c r="V1300" s="188"/>
      <c r="W1300" s="188"/>
      <c r="X1300" s="188"/>
      <c r="AG1300" s="188"/>
      <c r="AH1300" s="188"/>
      <c r="AI1300" s="188"/>
      <c r="AJ1300" s="188"/>
      <c r="AK1300" s="188"/>
    </row>
    <row r="1301" spans="20:37">
      <c r="T1301" s="188"/>
      <c r="U1301" s="188"/>
      <c r="V1301" s="188"/>
      <c r="W1301" s="188"/>
      <c r="X1301" s="188"/>
      <c r="AG1301" s="188"/>
      <c r="AH1301" s="188"/>
      <c r="AI1301" s="188"/>
      <c r="AJ1301" s="188"/>
      <c r="AK1301" s="188"/>
    </row>
    <row r="1302" spans="20:37">
      <c r="T1302" s="188"/>
      <c r="U1302" s="188"/>
      <c r="V1302" s="188"/>
      <c r="W1302" s="188"/>
      <c r="X1302" s="188"/>
      <c r="AG1302" s="188"/>
      <c r="AH1302" s="188"/>
      <c r="AI1302" s="188"/>
      <c r="AJ1302" s="188"/>
      <c r="AK1302" s="188"/>
    </row>
    <row r="1303" spans="20:37">
      <c r="T1303" s="188"/>
      <c r="U1303" s="188"/>
      <c r="V1303" s="188"/>
      <c r="W1303" s="188"/>
      <c r="X1303" s="188"/>
      <c r="AG1303" s="188"/>
      <c r="AH1303" s="188"/>
      <c r="AI1303" s="188"/>
      <c r="AJ1303" s="188"/>
      <c r="AK1303" s="188"/>
    </row>
    <row r="1304" spans="20:37">
      <c r="T1304" s="188"/>
      <c r="U1304" s="188"/>
      <c r="V1304" s="188"/>
      <c r="W1304" s="188"/>
      <c r="X1304" s="188"/>
      <c r="AG1304" s="188"/>
      <c r="AH1304" s="188"/>
      <c r="AI1304" s="188"/>
      <c r="AJ1304" s="188"/>
      <c r="AK1304" s="188"/>
    </row>
    <row r="1305" spans="20:37">
      <c r="T1305" s="188"/>
      <c r="U1305" s="188"/>
      <c r="V1305" s="188"/>
      <c r="W1305" s="188"/>
      <c r="X1305" s="188"/>
      <c r="AG1305" s="188"/>
      <c r="AH1305" s="188"/>
      <c r="AI1305" s="188"/>
      <c r="AJ1305" s="188"/>
      <c r="AK1305" s="188"/>
    </row>
    <row r="1306" spans="20:37">
      <c r="T1306" s="188"/>
      <c r="U1306" s="188"/>
      <c r="V1306" s="188"/>
      <c r="W1306" s="188"/>
      <c r="X1306" s="188"/>
      <c r="AG1306" s="188"/>
      <c r="AH1306" s="188"/>
      <c r="AI1306" s="188"/>
      <c r="AJ1306" s="188"/>
      <c r="AK1306" s="188"/>
    </row>
    <row r="1307" spans="20:37">
      <c r="T1307" s="188"/>
      <c r="U1307" s="188"/>
      <c r="V1307" s="188"/>
      <c r="W1307" s="188"/>
      <c r="X1307" s="188"/>
      <c r="AG1307" s="188"/>
      <c r="AH1307" s="188"/>
      <c r="AI1307" s="188"/>
      <c r="AJ1307" s="188"/>
      <c r="AK1307" s="188"/>
    </row>
    <row r="1308" spans="20:37">
      <c r="T1308" s="188"/>
      <c r="U1308" s="188"/>
      <c r="V1308" s="188"/>
      <c r="W1308" s="188"/>
      <c r="X1308" s="188"/>
      <c r="AG1308" s="188"/>
      <c r="AH1308" s="188"/>
      <c r="AI1308" s="188"/>
      <c r="AJ1308" s="188"/>
      <c r="AK1308" s="188"/>
    </row>
    <row r="1309" spans="20:37">
      <c r="T1309" s="188"/>
      <c r="U1309" s="188"/>
      <c r="V1309" s="188"/>
      <c r="W1309" s="188"/>
      <c r="X1309" s="188"/>
      <c r="AG1309" s="188"/>
      <c r="AH1309" s="188"/>
      <c r="AI1309" s="188"/>
      <c r="AJ1309" s="188"/>
      <c r="AK1309" s="188"/>
    </row>
    <row r="1310" spans="20:37">
      <c r="T1310" s="188"/>
      <c r="U1310" s="188"/>
      <c r="V1310" s="188"/>
      <c r="W1310" s="188"/>
      <c r="X1310" s="188"/>
      <c r="AG1310" s="188"/>
      <c r="AH1310" s="188"/>
      <c r="AI1310" s="188"/>
      <c r="AJ1310" s="188"/>
      <c r="AK1310" s="188"/>
    </row>
    <row r="1311" spans="20:37">
      <c r="T1311" s="188"/>
      <c r="U1311" s="188"/>
      <c r="V1311" s="188"/>
      <c r="W1311" s="188"/>
      <c r="X1311" s="188"/>
      <c r="AG1311" s="188"/>
      <c r="AH1311" s="188"/>
      <c r="AI1311" s="188"/>
      <c r="AJ1311" s="188"/>
      <c r="AK1311" s="188"/>
    </row>
    <row r="1312" spans="20:37">
      <c r="T1312" s="188"/>
      <c r="U1312" s="188"/>
      <c r="V1312" s="188"/>
      <c r="W1312" s="188"/>
      <c r="X1312" s="188"/>
      <c r="AG1312" s="188"/>
      <c r="AH1312" s="188"/>
      <c r="AI1312" s="188"/>
      <c r="AJ1312" s="188"/>
      <c r="AK1312" s="188"/>
    </row>
    <row r="1313" spans="20:37">
      <c r="T1313" s="188"/>
      <c r="U1313" s="188"/>
      <c r="V1313" s="188"/>
      <c r="W1313" s="188"/>
      <c r="X1313" s="188"/>
      <c r="AG1313" s="188"/>
      <c r="AH1313" s="188"/>
      <c r="AI1313" s="188"/>
      <c r="AJ1313" s="188"/>
      <c r="AK1313" s="188"/>
    </row>
    <row r="1314" spans="20:37">
      <c r="T1314" s="188"/>
      <c r="U1314" s="188"/>
      <c r="V1314" s="188"/>
      <c r="W1314" s="188"/>
      <c r="X1314" s="188"/>
      <c r="AG1314" s="188"/>
      <c r="AH1314" s="188"/>
      <c r="AI1314" s="188"/>
      <c r="AJ1314" s="188"/>
      <c r="AK1314" s="188"/>
    </row>
    <row r="1315" spans="20:37">
      <c r="T1315" s="188"/>
      <c r="U1315" s="188"/>
      <c r="V1315" s="188"/>
      <c r="W1315" s="188"/>
      <c r="X1315" s="188"/>
      <c r="AG1315" s="188"/>
      <c r="AH1315" s="188"/>
      <c r="AI1315" s="188"/>
      <c r="AJ1315" s="188"/>
      <c r="AK1315" s="188"/>
    </row>
    <row r="1316" spans="20:37">
      <c r="T1316" s="188"/>
      <c r="U1316" s="188"/>
      <c r="V1316" s="188"/>
      <c r="W1316" s="188"/>
      <c r="X1316" s="188"/>
      <c r="AG1316" s="188"/>
      <c r="AH1316" s="188"/>
      <c r="AI1316" s="188"/>
      <c r="AJ1316" s="188"/>
      <c r="AK1316" s="188"/>
    </row>
    <row r="1317" spans="20:37">
      <c r="T1317" s="188"/>
      <c r="U1317" s="188"/>
      <c r="V1317" s="188"/>
      <c r="W1317" s="188"/>
      <c r="X1317" s="188"/>
      <c r="AG1317" s="188"/>
      <c r="AH1317" s="188"/>
      <c r="AI1317" s="188"/>
      <c r="AJ1317" s="188"/>
      <c r="AK1317" s="188"/>
    </row>
    <row r="1318" spans="20:37">
      <c r="T1318" s="188"/>
      <c r="U1318" s="188"/>
      <c r="V1318" s="188"/>
      <c r="W1318" s="188"/>
      <c r="X1318" s="188"/>
      <c r="AG1318" s="188"/>
      <c r="AH1318" s="188"/>
      <c r="AI1318" s="188"/>
      <c r="AJ1318" s="188"/>
      <c r="AK1318" s="188"/>
    </row>
    <row r="1319" spans="20:37">
      <c r="T1319" s="188"/>
      <c r="U1319" s="188"/>
      <c r="V1319" s="188"/>
      <c r="W1319" s="188"/>
      <c r="X1319" s="188"/>
      <c r="AG1319" s="188"/>
      <c r="AH1319" s="188"/>
      <c r="AI1319" s="188"/>
      <c r="AJ1319" s="188"/>
      <c r="AK1319" s="188"/>
    </row>
    <row r="1320" spans="20:37">
      <c r="T1320" s="188"/>
      <c r="U1320" s="188"/>
      <c r="V1320" s="188"/>
      <c r="W1320" s="188"/>
      <c r="X1320" s="188"/>
      <c r="AG1320" s="188"/>
      <c r="AH1320" s="188"/>
      <c r="AI1320" s="188"/>
      <c r="AJ1320" s="188"/>
      <c r="AK1320" s="188"/>
    </row>
    <row r="1321" spans="20:37">
      <c r="T1321" s="188"/>
      <c r="U1321" s="188"/>
      <c r="V1321" s="188"/>
      <c r="W1321" s="188"/>
      <c r="X1321" s="188"/>
      <c r="AG1321" s="188"/>
      <c r="AH1321" s="188"/>
      <c r="AI1321" s="188"/>
      <c r="AJ1321" s="188"/>
      <c r="AK1321" s="188"/>
    </row>
    <row r="1322" spans="20:37">
      <c r="T1322" s="188"/>
      <c r="U1322" s="188"/>
      <c r="V1322" s="188"/>
      <c r="W1322" s="188"/>
      <c r="X1322" s="188"/>
      <c r="AG1322" s="188"/>
      <c r="AH1322" s="188"/>
      <c r="AI1322" s="188"/>
      <c r="AJ1322" s="188"/>
      <c r="AK1322" s="188"/>
    </row>
    <row r="1323" spans="20:37">
      <c r="T1323" s="188"/>
      <c r="U1323" s="188"/>
      <c r="V1323" s="188"/>
      <c r="W1323" s="188"/>
      <c r="X1323" s="188"/>
      <c r="AG1323" s="188"/>
      <c r="AH1323" s="188"/>
      <c r="AI1323" s="188"/>
      <c r="AJ1323" s="188"/>
      <c r="AK1323" s="188"/>
    </row>
    <row r="1324" spans="20:37">
      <c r="T1324" s="188"/>
      <c r="U1324" s="188"/>
      <c r="V1324" s="188"/>
      <c r="W1324" s="188"/>
      <c r="X1324" s="188"/>
      <c r="AG1324" s="188"/>
      <c r="AH1324" s="188"/>
      <c r="AI1324" s="188"/>
      <c r="AJ1324" s="188"/>
      <c r="AK1324" s="188"/>
    </row>
    <row r="1325" spans="20:37">
      <c r="T1325" s="188"/>
      <c r="U1325" s="188"/>
      <c r="V1325" s="188"/>
      <c r="W1325" s="188"/>
      <c r="X1325" s="188"/>
      <c r="AG1325" s="188"/>
      <c r="AH1325" s="188"/>
      <c r="AI1325" s="188"/>
      <c r="AJ1325" s="188"/>
      <c r="AK1325" s="188"/>
    </row>
    <row r="1326" spans="20:37">
      <c r="T1326" s="188"/>
      <c r="U1326" s="188"/>
      <c r="V1326" s="188"/>
      <c r="W1326" s="188"/>
      <c r="X1326" s="188"/>
      <c r="AG1326" s="188"/>
      <c r="AH1326" s="188"/>
      <c r="AI1326" s="188"/>
      <c r="AJ1326" s="188"/>
      <c r="AK1326" s="188"/>
    </row>
    <row r="1327" spans="20:37">
      <c r="T1327" s="188"/>
      <c r="U1327" s="188"/>
      <c r="V1327" s="188"/>
      <c r="W1327" s="188"/>
      <c r="X1327" s="188"/>
      <c r="AG1327" s="188"/>
      <c r="AH1327" s="188"/>
      <c r="AI1327" s="188"/>
      <c r="AJ1327" s="188"/>
      <c r="AK1327" s="188"/>
    </row>
    <row r="1328" spans="20:37">
      <c r="T1328" s="188"/>
      <c r="U1328" s="188"/>
      <c r="V1328" s="188"/>
      <c r="W1328" s="188"/>
      <c r="X1328" s="188"/>
      <c r="AG1328" s="188"/>
      <c r="AH1328" s="188"/>
      <c r="AI1328" s="188"/>
      <c r="AJ1328" s="188"/>
      <c r="AK1328" s="188"/>
    </row>
    <row r="1329" spans="20:37">
      <c r="T1329" s="188"/>
      <c r="U1329" s="188"/>
      <c r="V1329" s="188"/>
      <c r="W1329" s="188"/>
      <c r="X1329" s="188"/>
      <c r="AG1329" s="188"/>
      <c r="AH1329" s="188"/>
      <c r="AI1329" s="188"/>
      <c r="AJ1329" s="188"/>
      <c r="AK1329" s="188"/>
    </row>
    <row r="1330" spans="20:37">
      <c r="T1330" s="188"/>
      <c r="U1330" s="188"/>
      <c r="V1330" s="188"/>
      <c r="W1330" s="188"/>
      <c r="X1330" s="188"/>
      <c r="AG1330" s="188"/>
      <c r="AH1330" s="188"/>
      <c r="AI1330" s="188"/>
      <c r="AJ1330" s="188"/>
      <c r="AK1330" s="188"/>
    </row>
    <row r="1331" spans="20:37">
      <c r="T1331" s="188"/>
      <c r="U1331" s="188"/>
      <c r="V1331" s="188"/>
      <c r="W1331" s="188"/>
      <c r="X1331" s="188"/>
      <c r="AG1331" s="188"/>
      <c r="AH1331" s="188"/>
      <c r="AI1331" s="188"/>
      <c r="AJ1331" s="188"/>
      <c r="AK1331" s="188"/>
    </row>
    <row r="1332" spans="20:37">
      <c r="T1332" s="188"/>
      <c r="U1332" s="188"/>
      <c r="V1332" s="188"/>
      <c r="W1332" s="188"/>
      <c r="X1332" s="188"/>
      <c r="AG1332" s="188"/>
      <c r="AH1332" s="188"/>
      <c r="AI1332" s="188"/>
      <c r="AJ1332" s="188"/>
      <c r="AK1332" s="188"/>
    </row>
    <row r="1333" spans="20:37">
      <c r="T1333" s="188"/>
      <c r="U1333" s="188"/>
      <c r="V1333" s="188"/>
      <c r="W1333" s="188"/>
      <c r="X1333" s="188"/>
      <c r="AG1333" s="188"/>
      <c r="AH1333" s="188"/>
      <c r="AI1333" s="188"/>
      <c r="AJ1333" s="188"/>
      <c r="AK1333" s="188"/>
    </row>
    <row r="1334" spans="20:37">
      <c r="T1334" s="188"/>
      <c r="U1334" s="188"/>
      <c r="V1334" s="188"/>
      <c r="W1334" s="188"/>
      <c r="X1334" s="188"/>
      <c r="AG1334" s="188"/>
      <c r="AH1334" s="188"/>
      <c r="AI1334" s="188"/>
      <c r="AJ1334" s="188"/>
      <c r="AK1334" s="188"/>
    </row>
    <row r="1335" spans="20:37">
      <c r="T1335" s="188"/>
      <c r="U1335" s="188"/>
      <c r="V1335" s="188"/>
      <c r="W1335" s="188"/>
      <c r="X1335" s="188"/>
      <c r="AG1335" s="188"/>
      <c r="AH1335" s="188"/>
      <c r="AI1335" s="188"/>
      <c r="AJ1335" s="188"/>
      <c r="AK1335" s="188"/>
    </row>
    <row r="1336" spans="20:37">
      <c r="T1336" s="188"/>
      <c r="U1336" s="188"/>
      <c r="V1336" s="188"/>
      <c r="W1336" s="188"/>
      <c r="X1336" s="188"/>
      <c r="AG1336" s="188"/>
      <c r="AH1336" s="188"/>
      <c r="AI1336" s="188"/>
      <c r="AJ1336" s="188"/>
      <c r="AK1336" s="188"/>
    </row>
    <row r="1337" spans="20:37">
      <c r="T1337" s="188"/>
      <c r="U1337" s="188"/>
      <c r="V1337" s="188"/>
      <c r="W1337" s="188"/>
      <c r="X1337" s="188"/>
      <c r="AG1337" s="188"/>
      <c r="AH1337" s="188"/>
      <c r="AI1337" s="188"/>
      <c r="AJ1337" s="188"/>
      <c r="AK1337" s="188"/>
    </row>
    <row r="1338" spans="20:37">
      <c r="T1338" s="188"/>
      <c r="U1338" s="188"/>
      <c r="V1338" s="188"/>
      <c r="W1338" s="188"/>
      <c r="X1338" s="188"/>
      <c r="AG1338" s="188"/>
      <c r="AH1338" s="188"/>
      <c r="AI1338" s="188"/>
      <c r="AJ1338" s="188"/>
      <c r="AK1338" s="188"/>
    </row>
    <row r="1339" spans="20:37">
      <c r="T1339" s="188"/>
      <c r="U1339" s="188"/>
      <c r="V1339" s="188"/>
      <c r="W1339" s="188"/>
      <c r="X1339" s="188"/>
      <c r="AG1339" s="188"/>
      <c r="AH1339" s="188"/>
      <c r="AI1339" s="188"/>
      <c r="AJ1339" s="188"/>
      <c r="AK1339" s="188"/>
    </row>
    <row r="1340" spans="20:37">
      <c r="T1340" s="188"/>
      <c r="U1340" s="188"/>
      <c r="V1340" s="188"/>
      <c r="W1340" s="188"/>
      <c r="X1340" s="188"/>
      <c r="AG1340" s="188"/>
      <c r="AH1340" s="188"/>
      <c r="AI1340" s="188"/>
      <c r="AJ1340" s="188"/>
      <c r="AK1340" s="188"/>
    </row>
    <row r="1341" spans="20:37">
      <c r="T1341" s="188"/>
      <c r="U1341" s="188"/>
      <c r="V1341" s="188"/>
      <c r="W1341" s="188"/>
      <c r="X1341" s="188"/>
      <c r="AG1341" s="188"/>
      <c r="AH1341" s="188"/>
      <c r="AI1341" s="188"/>
      <c r="AJ1341" s="188"/>
      <c r="AK1341" s="188"/>
    </row>
    <row r="1342" spans="20:37">
      <c r="T1342" s="188"/>
      <c r="U1342" s="188"/>
      <c r="V1342" s="188"/>
      <c r="W1342" s="188"/>
      <c r="X1342" s="188"/>
      <c r="AG1342" s="188"/>
      <c r="AH1342" s="188"/>
      <c r="AI1342" s="188"/>
      <c r="AJ1342" s="188"/>
      <c r="AK1342" s="188"/>
    </row>
    <row r="1343" spans="20:37">
      <c r="T1343" s="188"/>
      <c r="U1343" s="188"/>
      <c r="V1343" s="188"/>
      <c r="W1343" s="188"/>
      <c r="X1343" s="188"/>
      <c r="AG1343" s="188"/>
      <c r="AH1343" s="188"/>
      <c r="AI1343" s="188"/>
      <c r="AJ1343" s="188"/>
      <c r="AK1343" s="188"/>
    </row>
    <row r="1344" spans="20:37">
      <c r="T1344" s="188"/>
      <c r="U1344" s="188"/>
      <c r="V1344" s="188"/>
      <c r="W1344" s="188"/>
      <c r="X1344" s="188"/>
      <c r="AG1344" s="188"/>
      <c r="AH1344" s="188"/>
      <c r="AI1344" s="188"/>
      <c r="AJ1344" s="188"/>
      <c r="AK1344" s="188"/>
    </row>
    <row r="1345" spans="20:37">
      <c r="T1345" s="188"/>
      <c r="U1345" s="188"/>
      <c r="V1345" s="188"/>
      <c r="W1345" s="188"/>
      <c r="X1345" s="188"/>
      <c r="AG1345" s="188"/>
      <c r="AH1345" s="188"/>
      <c r="AI1345" s="188"/>
      <c r="AJ1345" s="188"/>
      <c r="AK1345" s="188"/>
    </row>
    <row r="1346" spans="20:37">
      <c r="T1346" s="188"/>
      <c r="U1346" s="188"/>
      <c r="V1346" s="188"/>
      <c r="W1346" s="188"/>
      <c r="X1346" s="188"/>
      <c r="AG1346" s="188"/>
      <c r="AH1346" s="188"/>
      <c r="AI1346" s="188"/>
      <c r="AJ1346" s="188"/>
      <c r="AK1346" s="188"/>
    </row>
    <row r="1347" spans="20:37">
      <c r="T1347" s="188"/>
      <c r="U1347" s="188"/>
      <c r="V1347" s="188"/>
      <c r="W1347" s="188"/>
      <c r="X1347" s="188"/>
      <c r="AG1347" s="188"/>
      <c r="AH1347" s="188"/>
      <c r="AI1347" s="188"/>
      <c r="AJ1347" s="188"/>
      <c r="AK1347" s="188"/>
    </row>
    <row r="1348" spans="20:37">
      <c r="T1348" s="188"/>
      <c r="U1348" s="188"/>
      <c r="V1348" s="188"/>
      <c r="W1348" s="188"/>
      <c r="X1348" s="188"/>
      <c r="AG1348" s="188"/>
      <c r="AH1348" s="188"/>
      <c r="AI1348" s="188"/>
      <c r="AJ1348" s="188"/>
      <c r="AK1348" s="188"/>
    </row>
    <row r="1349" spans="20:37">
      <c r="T1349" s="188"/>
      <c r="U1349" s="188"/>
      <c r="V1349" s="188"/>
      <c r="W1349" s="188"/>
      <c r="X1349" s="188"/>
      <c r="AG1349" s="188"/>
      <c r="AH1349" s="188"/>
      <c r="AI1349" s="188"/>
      <c r="AJ1349" s="188"/>
      <c r="AK1349" s="188"/>
    </row>
    <row r="1350" spans="20:37">
      <c r="T1350" s="188"/>
      <c r="U1350" s="188"/>
      <c r="V1350" s="188"/>
      <c r="W1350" s="188"/>
      <c r="X1350" s="188"/>
      <c r="AG1350" s="188"/>
      <c r="AH1350" s="188"/>
      <c r="AI1350" s="188"/>
      <c r="AJ1350" s="188"/>
      <c r="AK1350" s="188"/>
    </row>
    <row r="1351" spans="20:37">
      <c r="T1351" s="188"/>
      <c r="U1351" s="188"/>
      <c r="V1351" s="188"/>
      <c r="W1351" s="188"/>
      <c r="X1351" s="188"/>
      <c r="AG1351" s="188"/>
      <c r="AH1351" s="188"/>
      <c r="AI1351" s="188"/>
      <c r="AJ1351" s="188"/>
      <c r="AK1351" s="188"/>
    </row>
    <row r="1352" spans="20:37">
      <c r="T1352" s="188"/>
      <c r="U1352" s="188"/>
      <c r="V1352" s="188"/>
      <c r="W1352" s="188"/>
      <c r="X1352" s="188"/>
      <c r="AG1352" s="188"/>
      <c r="AH1352" s="188"/>
      <c r="AI1352" s="188"/>
      <c r="AJ1352" s="188"/>
      <c r="AK1352" s="188"/>
    </row>
    <row r="1353" spans="20:37">
      <c r="T1353" s="188"/>
      <c r="U1353" s="188"/>
      <c r="V1353" s="188"/>
      <c r="W1353" s="188"/>
      <c r="X1353" s="188"/>
      <c r="AG1353" s="188"/>
      <c r="AH1353" s="188"/>
      <c r="AI1353" s="188"/>
      <c r="AJ1353" s="188"/>
      <c r="AK1353" s="188"/>
    </row>
    <row r="1354" spans="20:37">
      <c r="T1354" s="188"/>
      <c r="U1354" s="188"/>
      <c r="V1354" s="188"/>
      <c r="W1354" s="188"/>
      <c r="X1354" s="188"/>
      <c r="AG1354" s="188"/>
      <c r="AH1354" s="188"/>
      <c r="AI1354" s="188"/>
      <c r="AJ1354" s="188"/>
      <c r="AK1354" s="188"/>
    </row>
    <row r="1355" spans="20:37">
      <c r="T1355" s="188"/>
      <c r="U1355" s="188"/>
      <c r="V1355" s="188"/>
      <c r="W1355" s="188"/>
      <c r="X1355" s="188"/>
      <c r="AG1355" s="188"/>
      <c r="AH1355" s="188"/>
      <c r="AI1355" s="188"/>
      <c r="AJ1355" s="188"/>
      <c r="AK1355" s="188"/>
    </row>
    <row r="1356" spans="20:37">
      <c r="T1356" s="188"/>
      <c r="U1356" s="188"/>
      <c r="V1356" s="188"/>
      <c r="W1356" s="188"/>
      <c r="X1356" s="188"/>
      <c r="AG1356" s="188"/>
      <c r="AH1356" s="188"/>
      <c r="AI1356" s="188"/>
      <c r="AJ1356" s="188"/>
      <c r="AK1356" s="188"/>
    </row>
    <row r="1357" spans="20:37">
      <c r="T1357" s="188"/>
      <c r="U1357" s="188"/>
      <c r="V1357" s="188"/>
      <c r="W1357" s="188"/>
      <c r="X1357" s="188"/>
      <c r="AG1357" s="188"/>
      <c r="AH1357" s="188"/>
      <c r="AI1357" s="188"/>
      <c r="AJ1357" s="188"/>
      <c r="AK1357" s="188"/>
    </row>
    <row r="1358" spans="20:37">
      <c r="T1358" s="188"/>
      <c r="U1358" s="188"/>
      <c r="V1358" s="188"/>
      <c r="W1358" s="188"/>
      <c r="X1358" s="188"/>
      <c r="AG1358" s="188"/>
      <c r="AH1358" s="188"/>
      <c r="AI1358" s="188"/>
      <c r="AJ1358" s="188"/>
      <c r="AK1358" s="188"/>
    </row>
    <row r="1359" spans="20:37">
      <c r="T1359" s="188"/>
      <c r="U1359" s="188"/>
      <c r="V1359" s="188"/>
      <c r="W1359" s="188"/>
      <c r="X1359" s="188"/>
      <c r="AG1359" s="188"/>
      <c r="AH1359" s="188"/>
      <c r="AI1359" s="188"/>
      <c r="AJ1359" s="188"/>
      <c r="AK1359" s="188"/>
    </row>
    <row r="1360" spans="20:37">
      <c r="T1360" s="188"/>
      <c r="U1360" s="188"/>
      <c r="V1360" s="188"/>
      <c r="W1360" s="188"/>
      <c r="X1360" s="188"/>
      <c r="AG1360" s="188"/>
      <c r="AH1360" s="188"/>
      <c r="AI1360" s="188"/>
      <c r="AJ1360" s="188"/>
      <c r="AK1360" s="188"/>
    </row>
    <row r="1361" spans="20:37">
      <c r="T1361" s="188"/>
      <c r="U1361" s="188"/>
      <c r="V1361" s="188"/>
      <c r="W1361" s="188"/>
      <c r="X1361" s="188"/>
      <c r="AG1361" s="188"/>
      <c r="AH1361" s="188"/>
      <c r="AI1361" s="188"/>
      <c r="AJ1361" s="188"/>
      <c r="AK1361" s="188"/>
    </row>
    <row r="1362" spans="20:37">
      <c r="T1362" s="188"/>
      <c r="U1362" s="188"/>
      <c r="V1362" s="188"/>
      <c r="W1362" s="188"/>
      <c r="X1362" s="188"/>
      <c r="AG1362" s="188"/>
      <c r="AH1362" s="188"/>
      <c r="AI1362" s="188"/>
      <c r="AJ1362" s="188"/>
      <c r="AK1362" s="188"/>
    </row>
    <row r="1363" spans="20:37">
      <c r="T1363" s="188"/>
      <c r="U1363" s="188"/>
      <c r="V1363" s="188"/>
      <c r="W1363" s="188"/>
      <c r="X1363" s="188"/>
      <c r="AG1363" s="188"/>
      <c r="AH1363" s="188"/>
      <c r="AI1363" s="188"/>
      <c r="AJ1363" s="188"/>
      <c r="AK1363" s="188"/>
    </row>
    <row r="1364" spans="20:37">
      <c r="T1364" s="188"/>
      <c r="U1364" s="188"/>
      <c r="V1364" s="188"/>
      <c r="W1364" s="188"/>
      <c r="X1364" s="188"/>
      <c r="AG1364" s="188"/>
      <c r="AH1364" s="188"/>
      <c r="AI1364" s="188"/>
      <c r="AJ1364" s="188"/>
      <c r="AK1364" s="188"/>
    </row>
    <row r="1365" spans="20:37">
      <c r="T1365" s="188"/>
      <c r="U1365" s="188"/>
      <c r="V1365" s="188"/>
      <c r="W1365" s="188"/>
      <c r="X1365" s="188"/>
      <c r="AG1365" s="188"/>
      <c r="AH1365" s="188"/>
      <c r="AI1365" s="188"/>
      <c r="AJ1365" s="188"/>
      <c r="AK1365" s="188"/>
    </row>
    <row r="1366" spans="20:37">
      <c r="T1366" s="188"/>
      <c r="U1366" s="188"/>
      <c r="V1366" s="188"/>
      <c r="W1366" s="188"/>
      <c r="X1366" s="188"/>
      <c r="AG1366" s="188"/>
      <c r="AH1366" s="188"/>
      <c r="AI1366" s="188"/>
      <c r="AJ1366" s="188"/>
      <c r="AK1366" s="188"/>
    </row>
    <row r="1367" spans="20:37">
      <c r="T1367" s="188"/>
      <c r="U1367" s="188"/>
      <c r="V1367" s="188"/>
      <c r="W1367" s="188"/>
      <c r="X1367" s="188"/>
      <c r="AG1367" s="188"/>
      <c r="AH1367" s="188"/>
      <c r="AI1367" s="188"/>
      <c r="AJ1367" s="188"/>
      <c r="AK1367" s="188"/>
    </row>
    <row r="1368" spans="20:37">
      <c r="T1368" s="188"/>
      <c r="U1368" s="188"/>
      <c r="V1368" s="188"/>
      <c r="W1368" s="188"/>
      <c r="X1368" s="188"/>
      <c r="AG1368" s="188"/>
      <c r="AH1368" s="188"/>
      <c r="AI1368" s="188"/>
      <c r="AJ1368" s="188"/>
      <c r="AK1368" s="188"/>
    </row>
    <row r="1369" spans="20:37">
      <c r="T1369" s="188"/>
      <c r="U1369" s="188"/>
      <c r="V1369" s="188"/>
      <c r="W1369" s="188"/>
      <c r="X1369" s="188"/>
      <c r="AG1369" s="188"/>
      <c r="AH1369" s="188"/>
      <c r="AI1369" s="188"/>
      <c r="AJ1369" s="188"/>
      <c r="AK1369" s="188"/>
    </row>
    <row r="1370" spans="20:37">
      <c r="T1370" s="188"/>
      <c r="U1370" s="188"/>
      <c r="V1370" s="188"/>
      <c r="W1370" s="188"/>
      <c r="X1370" s="188"/>
      <c r="AG1370" s="188"/>
      <c r="AH1370" s="188"/>
      <c r="AI1370" s="188"/>
      <c r="AJ1370" s="188"/>
      <c r="AK1370" s="188"/>
    </row>
    <row r="1371" spans="20:37">
      <c r="T1371" s="188"/>
      <c r="U1371" s="188"/>
      <c r="V1371" s="188"/>
      <c r="W1371" s="188"/>
      <c r="X1371" s="188"/>
      <c r="AG1371" s="188"/>
      <c r="AH1371" s="188"/>
      <c r="AI1371" s="188"/>
      <c r="AJ1371" s="188"/>
      <c r="AK1371" s="188"/>
    </row>
    <row r="1372" spans="20:37">
      <c r="T1372" s="188"/>
      <c r="U1372" s="188"/>
      <c r="V1372" s="188"/>
      <c r="W1372" s="188"/>
      <c r="X1372" s="188"/>
      <c r="AG1372" s="188"/>
      <c r="AH1372" s="188"/>
      <c r="AI1372" s="188"/>
      <c r="AJ1372" s="188"/>
      <c r="AK1372" s="188"/>
    </row>
    <row r="1373" spans="20:37">
      <c r="T1373" s="188"/>
      <c r="U1373" s="188"/>
      <c r="V1373" s="188"/>
      <c r="W1373" s="188"/>
      <c r="X1373" s="188"/>
      <c r="AG1373" s="188"/>
      <c r="AH1373" s="188"/>
      <c r="AI1373" s="188"/>
      <c r="AJ1373" s="188"/>
      <c r="AK1373" s="188"/>
    </row>
    <row r="1374" spans="20:37">
      <c r="T1374" s="188"/>
      <c r="U1374" s="188"/>
      <c r="V1374" s="188"/>
      <c r="W1374" s="188"/>
      <c r="X1374" s="188"/>
      <c r="AG1374" s="188"/>
      <c r="AH1374" s="188"/>
      <c r="AI1374" s="188"/>
      <c r="AJ1374" s="188"/>
      <c r="AK1374" s="188"/>
    </row>
    <row r="1375" spans="20:37">
      <c r="T1375" s="188"/>
      <c r="U1375" s="188"/>
      <c r="V1375" s="188"/>
      <c r="W1375" s="188"/>
      <c r="X1375" s="188"/>
      <c r="AG1375" s="188"/>
      <c r="AH1375" s="188"/>
      <c r="AI1375" s="188"/>
      <c r="AJ1375" s="188"/>
      <c r="AK1375" s="188"/>
    </row>
    <row r="1376" spans="20:37">
      <c r="T1376" s="188"/>
      <c r="U1376" s="188"/>
      <c r="V1376" s="188"/>
      <c r="W1376" s="188"/>
      <c r="X1376" s="188"/>
      <c r="AG1376" s="188"/>
      <c r="AH1376" s="188"/>
      <c r="AI1376" s="188"/>
      <c r="AJ1376" s="188"/>
      <c r="AK1376" s="188"/>
    </row>
    <row r="1377" spans="20:37">
      <c r="T1377" s="188"/>
      <c r="U1377" s="188"/>
      <c r="V1377" s="188"/>
      <c r="W1377" s="188"/>
      <c r="X1377" s="188"/>
      <c r="AG1377" s="188"/>
      <c r="AH1377" s="188"/>
      <c r="AI1377" s="188"/>
      <c r="AJ1377" s="188"/>
      <c r="AK1377" s="188"/>
    </row>
    <row r="1378" spans="20:37">
      <c r="T1378" s="188"/>
      <c r="U1378" s="188"/>
      <c r="V1378" s="188"/>
      <c r="W1378" s="188"/>
      <c r="X1378" s="188"/>
      <c r="AG1378" s="188"/>
      <c r="AH1378" s="188"/>
      <c r="AI1378" s="188"/>
      <c r="AJ1378" s="188"/>
      <c r="AK1378" s="188"/>
    </row>
    <row r="1379" spans="20:37">
      <c r="T1379" s="188"/>
      <c r="U1379" s="188"/>
      <c r="V1379" s="188"/>
      <c r="W1379" s="188"/>
      <c r="X1379" s="188"/>
      <c r="AG1379" s="188"/>
      <c r="AH1379" s="188"/>
      <c r="AI1379" s="188"/>
      <c r="AJ1379" s="188"/>
      <c r="AK1379" s="188"/>
    </row>
    <row r="1380" spans="20:37">
      <c r="T1380" s="188"/>
      <c r="U1380" s="188"/>
      <c r="V1380" s="188"/>
      <c r="W1380" s="188"/>
      <c r="X1380" s="188"/>
      <c r="AG1380" s="188"/>
      <c r="AH1380" s="188"/>
      <c r="AI1380" s="188"/>
      <c r="AJ1380" s="188"/>
      <c r="AK1380" s="188"/>
    </row>
    <row r="1381" spans="20:37">
      <c r="T1381" s="188"/>
      <c r="U1381" s="188"/>
      <c r="V1381" s="188"/>
      <c r="W1381" s="188"/>
      <c r="X1381" s="188"/>
      <c r="AG1381" s="188"/>
      <c r="AH1381" s="188"/>
      <c r="AI1381" s="188"/>
      <c r="AJ1381" s="188"/>
      <c r="AK1381" s="188"/>
    </row>
    <row r="1382" spans="20:37">
      <c r="T1382" s="188"/>
      <c r="U1382" s="188"/>
      <c r="V1382" s="188"/>
      <c r="W1382" s="188"/>
      <c r="X1382" s="188"/>
      <c r="AG1382" s="188"/>
      <c r="AH1382" s="188"/>
      <c r="AI1382" s="188"/>
      <c r="AJ1382" s="188"/>
      <c r="AK1382" s="188"/>
    </row>
    <row r="1383" spans="20:37">
      <c r="T1383" s="188"/>
      <c r="U1383" s="188"/>
      <c r="V1383" s="188"/>
      <c r="W1383" s="188"/>
      <c r="X1383" s="188"/>
      <c r="AG1383" s="188"/>
      <c r="AH1383" s="188"/>
      <c r="AI1383" s="188"/>
      <c r="AJ1383" s="188"/>
      <c r="AK1383" s="188"/>
    </row>
    <row r="1384" spans="20:37">
      <c r="T1384" s="188"/>
      <c r="U1384" s="188"/>
      <c r="V1384" s="188"/>
      <c r="W1384" s="188"/>
      <c r="X1384" s="188"/>
      <c r="AG1384" s="188"/>
      <c r="AH1384" s="188"/>
      <c r="AI1384" s="188"/>
      <c r="AJ1384" s="188"/>
      <c r="AK1384" s="188"/>
    </row>
    <row r="1385" spans="20:37">
      <c r="T1385" s="188"/>
      <c r="U1385" s="188"/>
      <c r="V1385" s="188"/>
      <c r="W1385" s="188"/>
      <c r="X1385" s="188"/>
      <c r="AG1385" s="188"/>
      <c r="AH1385" s="188"/>
      <c r="AI1385" s="188"/>
      <c r="AJ1385" s="188"/>
      <c r="AK1385" s="188"/>
    </row>
    <row r="1386" spans="20:37">
      <c r="T1386" s="188"/>
      <c r="U1386" s="188"/>
      <c r="V1386" s="188"/>
      <c r="W1386" s="188"/>
      <c r="X1386" s="188"/>
      <c r="AG1386" s="188"/>
      <c r="AH1386" s="188"/>
      <c r="AI1386" s="188"/>
      <c r="AJ1386" s="188"/>
      <c r="AK1386" s="188"/>
    </row>
    <row r="1387" spans="20:37">
      <c r="T1387" s="188"/>
      <c r="U1387" s="188"/>
      <c r="V1387" s="188"/>
      <c r="W1387" s="188"/>
      <c r="X1387" s="188"/>
      <c r="AG1387" s="188"/>
      <c r="AH1387" s="188"/>
      <c r="AI1387" s="188"/>
      <c r="AJ1387" s="188"/>
      <c r="AK1387" s="188"/>
    </row>
    <row r="1388" spans="20:37">
      <c r="T1388" s="188"/>
      <c r="U1388" s="188"/>
      <c r="V1388" s="188"/>
      <c r="W1388" s="188"/>
      <c r="X1388" s="188"/>
      <c r="AG1388" s="188"/>
      <c r="AH1388" s="188"/>
      <c r="AI1388" s="188"/>
      <c r="AJ1388" s="188"/>
      <c r="AK1388" s="188"/>
    </row>
    <row r="1389" spans="20:37">
      <c r="T1389" s="188"/>
      <c r="U1389" s="188"/>
      <c r="V1389" s="188"/>
      <c r="W1389" s="188"/>
      <c r="X1389" s="188"/>
      <c r="AG1389" s="188"/>
      <c r="AH1389" s="188"/>
      <c r="AI1389" s="188"/>
      <c r="AJ1389" s="188"/>
      <c r="AK1389" s="188"/>
    </row>
    <row r="1390" spans="20:37">
      <c r="T1390" s="188"/>
      <c r="U1390" s="188"/>
      <c r="V1390" s="188"/>
      <c r="W1390" s="188"/>
      <c r="X1390" s="188"/>
      <c r="AG1390" s="188"/>
      <c r="AH1390" s="188"/>
      <c r="AI1390" s="188"/>
      <c r="AJ1390" s="188"/>
      <c r="AK1390" s="188"/>
    </row>
    <row r="1391" spans="20:37">
      <c r="T1391" s="188"/>
      <c r="U1391" s="188"/>
      <c r="V1391" s="188"/>
      <c r="W1391" s="188"/>
      <c r="X1391" s="188"/>
      <c r="AG1391" s="188"/>
      <c r="AH1391" s="188"/>
      <c r="AI1391" s="188"/>
      <c r="AJ1391" s="188"/>
      <c r="AK1391" s="188"/>
    </row>
    <row r="1392" spans="20:37">
      <c r="T1392" s="188"/>
      <c r="U1392" s="188"/>
      <c r="V1392" s="188"/>
      <c r="W1392" s="188"/>
      <c r="X1392" s="188"/>
      <c r="AG1392" s="188"/>
      <c r="AH1392" s="188"/>
      <c r="AI1392" s="188"/>
      <c r="AJ1392" s="188"/>
      <c r="AK1392" s="188"/>
    </row>
    <row r="1393" spans="20:37">
      <c r="T1393" s="188"/>
      <c r="U1393" s="188"/>
      <c r="V1393" s="188"/>
      <c r="W1393" s="188"/>
      <c r="X1393" s="188"/>
      <c r="AG1393" s="188"/>
      <c r="AH1393" s="188"/>
      <c r="AI1393" s="188"/>
      <c r="AJ1393" s="188"/>
      <c r="AK1393" s="188"/>
    </row>
    <row r="1394" spans="20:37">
      <c r="T1394" s="188"/>
      <c r="U1394" s="188"/>
      <c r="V1394" s="188"/>
      <c r="W1394" s="188"/>
      <c r="X1394" s="188"/>
      <c r="AG1394" s="188"/>
      <c r="AH1394" s="188"/>
      <c r="AI1394" s="188"/>
      <c r="AJ1394" s="188"/>
      <c r="AK1394" s="188"/>
    </row>
    <row r="1395" spans="20:37">
      <c r="T1395" s="188"/>
      <c r="U1395" s="188"/>
      <c r="V1395" s="188"/>
      <c r="W1395" s="188"/>
      <c r="X1395" s="188"/>
      <c r="AG1395" s="188"/>
      <c r="AH1395" s="188"/>
      <c r="AI1395" s="188"/>
      <c r="AJ1395" s="188"/>
      <c r="AK1395" s="188"/>
    </row>
    <row r="1396" spans="20:37">
      <c r="T1396" s="188"/>
      <c r="U1396" s="188"/>
      <c r="V1396" s="188"/>
      <c r="W1396" s="188"/>
      <c r="X1396" s="188"/>
      <c r="AG1396" s="188"/>
      <c r="AH1396" s="188"/>
      <c r="AI1396" s="188"/>
      <c r="AJ1396" s="188"/>
      <c r="AK1396" s="188"/>
    </row>
    <row r="1397" spans="20:37">
      <c r="T1397" s="188"/>
      <c r="U1397" s="188"/>
      <c r="V1397" s="188"/>
      <c r="W1397" s="188"/>
      <c r="X1397" s="188"/>
      <c r="AG1397" s="188"/>
      <c r="AH1397" s="188"/>
      <c r="AI1397" s="188"/>
      <c r="AJ1397" s="188"/>
      <c r="AK1397" s="188"/>
    </row>
    <row r="1398" spans="20:37">
      <c r="T1398" s="188"/>
      <c r="U1398" s="188"/>
      <c r="V1398" s="188"/>
      <c r="W1398" s="188"/>
      <c r="X1398" s="188"/>
      <c r="AG1398" s="188"/>
      <c r="AH1398" s="188"/>
      <c r="AI1398" s="188"/>
      <c r="AJ1398" s="188"/>
      <c r="AK1398" s="188"/>
    </row>
    <row r="1399" spans="20:37">
      <c r="T1399" s="188"/>
      <c r="U1399" s="188"/>
      <c r="V1399" s="188"/>
      <c r="W1399" s="188"/>
      <c r="X1399" s="188"/>
      <c r="AG1399" s="188"/>
      <c r="AH1399" s="188"/>
      <c r="AI1399" s="188"/>
      <c r="AJ1399" s="188"/>
      <c r="AK1399" s="188"/>
    </row>
    <row r="1400" spans="20:37">
      <c r="T1400" s="188"/>
      <c r="U1400" s="188"/>
      <c r="V1400" s="188"/>
      <c r="W1400" s="188"/>
      <c r="X1400" s="188"/>
      <c r="AG1400" s="188"/>
      <c r="AH1400" s="188"/>
      <c r="AI1400" s="188"/>
      <c r="AJ1400" s="188"/>
      <c r="AK1400" s="188"/>
    </row>
    <row r="1401" spans="20:37">
      <c r="T1401" s="188"/>
      <c r="U1401" s="188"/>
      <c r="V1401" s="188"/>
      <c r="W1401" s="188"/>
      <c r="X1401" s="188"/>
      <c r="AG1401" s="188"/>
      <c r="AH1401" s="188"/>
      <c r="AI1401" s="188"/>
      <c r="AJ1401" s="188"/>
      <c r="AK1401" s="188"/>
    </row>
    <row r="1402" spans="20:37">
      <c r="T1402" s="188"/>
      <c r="U1402" s="188"/>
      <c r="V1402" s="188"/>
      <c r="W1402" s="188"/>
      <c r="X1402" s="188"/>
      <c r="AG1402" s="188"/>
      <c r="AH1402" s="188"/>
      <c r="AI1402" s="188"/>
      <c r="AJ1402" s="188"/>
      <c r="AK1402" s="188"/>
    </row>
    <row r="1403" spans="20:37">
      <c r="T1403" s="188"/>
      <c r="U1403" s="188"/>
      <c r="V1403" s="188"/>
      <c r="W1403" s="188"/>
      <c r="X1403" s="188"/>
      <c r="AG1403" s="188"/>
      <c r="AH1403" s="188"/>
      <c r="AI1403" s="188"/>
      <c r="AJ1403" s="188"/>
      <c r="AK1403" s="188"/>
    </row>
    <row r="1404" spans="20:37">
      <c r="T1404" s="188"/>
      <c r="U1404" s="188"/>
      <c r="V1404" s="188"/>
      <c r="W1404" s="188"/>
      <c r="X1404" s="188"/>
      <c r="AG1404" s="188"/>
      <c r="AH1404" s="188"/>
      <c r="AI1404" s="188"/>
      <c r="AJ1404" s="188"/>
      <c r="AK1404" s="188"/>
    </row>
    <row r="1405" spans="20:37">
      <c r="T1405" s="188"/>
      <c r="U1405" s="188"/>
      <c r="V1405" s="188"/>
      <c r="W1405" s="188"/>
      <c r="X1405" s="188"/>
      <c r="AG1405" s="188"/>
      <c r="AH1405" s="188"/>
      <c r="AI1405" s="188"/>
      <c r="AJ1405" s="188"/>
      <c r="AK1405" s="188"/>
    </row>
    <row r="1406" spans="20:37">
      <c r="T1406" s="188"/>
      <c r="U1406" s="188"/>
      <c r="V1406" s="188"/>
      <c r="W1406" s="188"/>
      <c r="X1406" s="188"/>
      <c r="AG1406" s="188"/>
      <c r="AH1406" s="188"/>
      <c r="AI1406" s="188"/>
      <c r="AJ1406" s="188"/>
      <c r="AK1406" s="188"/>
    </row>
    <row r="1407" spans="20:37">
      <c r="T1407" s="188"/>
      <c r="U1407" s="188"/>
      <c r="V1407" s="188"/>
      <c r="W1407" s="188"/>
      <c r="X1407" s="188"/>
      <c r="AG1407" s="188"/>
      <c r="AH1407" s="188"/>
      <c r="AI1407" s="188"/>
      <c r="AJ1407" s="188"/>
      <c r="AK1407" s="188"/>
    </row>
    <row r="1408" spans="20:37">
      <c r="T1408" s="188"/>
      <c r="U1408" s="188"/>
      <c r="V1408" s="188"/>
      <c r="W1408" s="188"/>
      <c r="X1408" s="188"/>
      <c r="AG1408" s="188"/>
      <c r="AH1408" s="188"/>
      <c r="AI1408" s="188"/>
      <c r="AJ1408" s="188"/>
      <c r="AK1408" s="188"/>
    </row>
    <row r="1409" spans="20:37">
      <c r="T1409" s="188"/>
      <c r="U1409" s="188"/>
      <c r="V1409" s="188"/>
      <c r="W1409" s="188"/>
      <c r="X1409" s="188"/>
      <c r="AG1409" s="188"/>
      <c r="AH1409" s="188"/>
      <c r="AI1409" s="188"/>
      <c r="AJ1409" s="188"/>
      <c r="AK1409" s="188"/>
    </row>
    <row r="1410" spans="20:37">
      <c r="T1410" s="188"/>
      <c r="U1410" s="188"/>
      <c r="V1410" s="188"/>
      <c r="W1410" s="188"/>
      <c r="X1410" s="188"/>
      <c r="AG1410" s="188"/>
      <c r="AH1410" s="188"/>
      <c r="AI1410" s="188"/>
      <c r="AJ1410" s="188"/>
      <c r="AK1410" s="188"/>
    </row>
    <row r="1411" spans="20:37">
      <c r="T1411" s="188"/>
      <c r="U1411" s="188"/>
      <c r="V1411" s="188"/>
      <c r="W1411" s="188"/>
      <c r="X1411" s="188"/>
      <c r="AG1411" s="188"/>
      <c r="AH1411" s="188"/>
      <c r="AI1411" s="188"/>
      <c r="AJ1411" s="188"/>
      <c r="AK1411" s="188"/>
    </row>
    <row r="1412" spans="20:37">
      <c r="T1412" s="188"/>
      <c r="U1412" s="188"/>
      <c r="V1412" s="188"/>
      <c r="W1412" s="188"/>
      <c r="X1412" s="188"/>
      <c r="AG1412" s="188"/>
      <c r="AH1412" s="188"/>
      <c r="AI1412" s="188"/>
      <c r="AJ1412" s="188"/>
      <c r="AK1412" s="188"/>
    </row>
    <row r="1413" spans="20:37">
      <c r="T1413" s="188"/>
      <c r="U1413" s="188"/>
      <c r="V1413" s="188"/>
      <c r="W1413" s="188"/>
      <c r="X1413" s="188"/>
      <c r="AG1413" s="188"/>
      <c r="AH1413" s="188"/>
      <c r="AI1413" s="188"/>
      <c r="AJ1413" s="188"/>
      <c r="AK1413" s="188"/>
    </row>
    <row r="1414" spans="20:37">
      <c r="T1414" s="188"/>
      <c r="U1414" s="188"/>
      <c r="V1414" s="188"/>
      <c r="W1414" s="188"/>
      <c r="X1414" s="188"/>
      <c r="AG1414" s="188"/>
      <c r="AH1414" s="188"/>
      <c r="AI1414" s="188"/>
      <c r="AJ1414" s="188"/>
      <c r="AK1414" s="188"/>
    </row>
    <row r="1415" spans="20:37">
      <c r="T1415" s="188"/>
      <c r="U1415" s="188"/>
      <c r="V1415" s="188"/>
      <c r="W1415" s="188"/>
      <c r="X1415" s="188"/>
      <c r="AG1415" s="188"/>
      <c r="AH1415" s="188"/>
      <c r="AI1415" s="188"/>
      <c r="AJ1415" s="188"/>
      <c r="AK1415" s="188"/>
    </row>
    <row r="1416" spans="20:37">
      <c r="T1416" s="188"/>
      <c r="U1416" s="188"/>
      <c r="V1416" s="188"/>
      <c r="W1416" s="188"/>
      <c r="X1416" s="188"/>
      <c r="AG1416" s="188"/>
      <c r="AH1416" s="188"/>
      <c r="AI1416" s="188"/>
      <c r="AJ1416" s="188"/>
      <c r="AK1416" s="188"/>
    </row>
    <row r="1417" spans="20:37">
      <c r="T1417" s="188"/>
      <c r="U1417" s="188"/>
      <c r="V1417" s="188"/>
      <c r="W1417" s="188"/>
      <c r="X1417" s="188"/>
      <c r="AG1417" s="188"/>
      <c r="AH1417" s="188"/>
      <c r="AI1417" s="188"/>
      <c r="AJ1417" s="188"/>
      <c r="AK1417" s="188"/>
    </row>
    <row r="1418" spans="20:37">
      <c r="T1418" s="188"/>
      <c r="U1418" s="188"/>
      <c r="V1418" s="188"/>
      <c r="W1418" s="188"/>
      <c r="X1418" s="188"/>
      <c r="AG1418" s="188"/>
      <c r="AH1418" s="188"/>
      <c r="AI1418" s="188"/>
      <c r="AJ1418" s="188"/>
      <c r="AK1418" s="188"/>
    </row>
    <row r="1419" spans="20:37">
      <c r="T1419" s="188"/>
      <c r="U1419" s="188"/>
      <c r="V1419" s="188"/>
      <c r="W1419" s="188"/>
      <c r="X1419" s="188"/>
      <c r="AG1419" s="188"/>
      <c r="AH1419" s="188"/>
      <c r="AI1419" s="188"/>
      <c r="AJ1419" s="188"/>
      <c r="AK1419" s="188"/>
    </row>
    <row r="1420" spans="20:37">
      <c r="T1420" s="188"/>
      <c r="U1420" s="188"/>
      <c r="V1420" s="188"/>
      <c r="W1420" s="188"/>
      <c r="X1420" s="188"/>
      <c r="AG1420" s="188"/>
      <c r="AH1420" s="188"/>
      <c r="AI1420" s="188"/>
      <c r="AJ1420" s="188"/>
      <c r="AK1420" s="188"/>
    </row>
    <row r="1421" spans="20:37">
      <c r="T1421" s="188"/>
      <c r="U1421" s="188"/>
      <c r="V1421" s="188"/>
      <c r="W1421" s="188"/>
      <c r="X1421" s="188"/>
      <c r="AG1421" s="188"/>
      <c r="AH1421" s="188"/>
      <c r="AI1421" s="188"/>
      <c r="AJ1421" s="188"/>
      <c r="AK1421" s="188"/>
    </row>
    <row r="1422" spans="20:37">
      <c r="T1422" s="188"/>
      <c r="U1422" s="188"/>
      <c r="V1422" s="188"/>
      <c r="W1422" s="188"/>
      <c r="X1422" s="188"/>
      <c r="AG1422" s="188"/>
      <c r="AH1422" s="188"/>
      <c r="AI1422" s="188"/>
      <c r="AJ1422" s="188"/>
      <c r="AK1422" s="188"/>
    </row>
    <row r="1423" spans="20:37">
      <c r="T1423" s="188"/>
      <c r="U1423" s="188"/>
      <c r="V1423" s="188"/>
      <c r="W1423" s="188"/>
      <c r="X1423" s="188"/>
      <c r="AG1423" s="188"/>
      <c r="AH1423" s="188"/>
      <c r="AI1423" s="188"/>
      <c r="AJ1423" s="188"/>
      <c r="AK1423" s="188"/>
    </row>
    <row r="1424" spans="20:37">
      <c r="T1424" s="188"/>
      <c r="U1424" s="188"/>
      <c r="V1424" s="188"/>
      <c r="W1424" s="188"/>
      <c r="X1424" s="188"/>
      <c r="AG1424" s="188"/>
      <c r="AH1424" s="188"/>
      <c r="AI1424" s="188"/>
      <c r="AJ1424" s="188"/>
      <c r="AK1424" s="188"/>
    </row>
    <row r="1425" spans="20:37">
      <c r="T1425" s="188"/>
      <c r="U1425" s="188"/>
      <c r="V1425" s="188"/>
      <c r="W1425" s="188"/>
      <c r="X1425" s="188"/>
      <c r="AG1425" s="188"/>
      <c r="AH1425" s="188"/>
      <c r="AI1425" s="188"/>
      <c r="AJ1425" s="188"/>
      <c r="AK1425" s="188"/>
    </row>
    <row r="1426" spans="20:37">
      <c r="T1426" s="188"/>
      <c r="U1426" s="188"/>
      <c r="V1426" s="188"/>
      <c r="W1426" s="188"/>
      <c r="X1426" s="188"/>
      <c r="AG1426" s="188"/>
      <c r="AH1426" s="188"/>
      <c r="AI1426" s="188"/>
      <c r="AJ1426" s="188"/>
      <c r="AK1426" s="188"/>
    </row>
    <row r="1427" spans="20:37">
      <c r="T1427" s="188"/>
      <c r="U1427" s="188"/>
      <c r="V1427" s="188"/>
      <c r="W1427" s="188"/>
      <c r="X1427" s="188"/>
      <c r="AG1427" s="188"/>
      <c r="AH1427" s="188"/>
      <c r="AI1427" s="188"/>
      <c r="AJ1427" s="188"/>
      <c r="AK1427" s="188"/>
    </row>
    <row r="1428" spans="20:37">
      <c r="T1428" s="188"/>
      <c r="U1428" s="188"/>
      <c r="V1428" s="188"/>
      <c r="W1428" s="188"/>
      <c r="X1428" s="188"/>
      <c r="AG1428" s="188"/>
      <c r="AH1428" s="188"/>
      <c r="AI1428" s="188"/>
      <c r="AJ1428" s="188"/>
      <c r="AK1428" s="188"/>
    </row>
    <row r="1429" spans="20:37">
      <c r="T1429" s="188"/>
      <c r="U1429" s="188"/>
      <c r="V1429" s="188"/>
      <c r="W1429" s="188"/>
      <c r="X1429" s="188"/>
      <c r="AG1429" s="188"/>
      <c r="AH1429" s="188"/>
      <c r="AI1429" s="188"/>
      <c r="AJ1429" s="188"/>
      <c r="AK1429" s="188"/>
    </row>
    <row r="1430" spans="20:37">
      <c r="T1430" s="188"/>
      <c r="U1430" s="188"/>
      <c r="V1430" s="188"/>
      <c r="W1430" s="188"/>
      <c r="X1430" s="188"/>
      <c r="AG1430" s="188"/>
      <c r="AH1430" s="188"/>
      <c r="AI1430" s="188"/>
      <c r="AJ1430" s="188"/>
      <c r="AK1430" s="188"/>
    </row>
    <row r="1431" spans="20:37">
      <c r="T1431" s="188"/>
      <c r="U1431" s="188"/>
      <c r="V1431" s="188"/>
      <c r="W1431" s="188"/>
      <c r="X1431" s="188"/>
      <c r="AG1431" s="188"/>
      <c r="AH1431" s="188"/>
      <c r="AI1431" s="188"/>
      <c r="AJ1431" s="188"/>
      <c r="AK1431" s="188"/>
    </row>
    <row r="1432" spans="20:37">
      <c r="T1432" s="188"/>
      <c r="U1432" s="188"/>
      <c r="V1432" s="188"/>
      <c r="W1432" s="188"/>
      <c r="X1432" s="188"/>
      <c r="AG1432" s="188"/>
      <c r="AH1432" s="188"/>
      <c r="AI1432" s="188"/>
      <c r="AJ1432" s="188"/>
      <c r="AK1432" s="188"/>
    </row>
    <row r="1433" spans="20:37">
      <c r="T1433" s="188"/>
      <c r="U1433" s="188"/>
      <c r="V1433" s="188"/>
      <c r="W1433" s="188"/>
      <c r="X1433" s="188"/>
      <c r="AG1433" s="188"/>
      <c r="AH1433" s="188"/>
      <c r="AI1433" s="188"/>
      <c r="AJ1433" s="188"/>
      <c r="AK1433" s="188"/>
    </row>
    <row r="1434" spans="20:37">
      <c r="T1434" s="188"/>
      <c r="U1434" s="188"/>
      <c r="V1434" s="188"/>
      <c r="W1434" s="188"/>
      <c r="X1434" s="188"/>
      <c r="AG1434" s="188"/>
      <c r="AH1434" s="188"/>
      <c r="AI1434" s="188"/>
      <c r="AJ1434" s="188"/>
      <c r="AK1434" s="188"/>
    </row>
    <row r="1435" spans="20:37">
      <c r="T1435" s="188"/>
      <c r="U1435" s="188"/>
      <c r="V1435" s="188"/>
      <c r="W1435" s="188"/>
      <c r="X1435" s="188"/>
      <c r="AG1435" s="188"/>
      <c r="AH1435" s="188"/>
      <c r="AI1435" s="188"/>
      <c r="AJ1435" s="188"/>
      <c r="AK1435" s="188"/>
    </row>
    <row r="1436" spans="20:37">
      <c r="T1436" s="188"/>
      <c r="U1436" s="188"/>
      <c r="V1436" s="188"/>
      <c r="W1436" s="188"/>
      <c r="X1436" s="188"/>
      <c r="AG1436" s="188"/>
      <c r="AH1436" s="188"/>
      <c r="AI1436" s="188"/>
      <c r="AJ1436" s="188"/>
      <c r="AK1436" s="188"/>
    </row>
    <row r="1437" spans="20:37">
      <c r="T1437" s="188"/>
      <c r="U1437" s="188"/>
      <c r="V1437" s="188"/>
      <c r="W1437" s="188"/>
      <c r="X1437" s="188"/>
      <c r="AG1437" s="188"/>
      <c r="AH1437" s="188"/>
      <c r="AI1437" s="188"/>
      <c r="AJ1437" s="188"/>
      <c r="AK1437" s="188"/>
    </row>
    <row r="1438" spans="20:37">
      <c r="T1438" s="188"/>
      <c r="U1438" s="188"/>
      <c r="V1438" s="188"/>
      <c r="W1438" s="188"/>
      <c r="X1438" s="188"/>
      <c r="AG1438" s="188"/>
      <c r="AH1438" s="188"/>
      <c r="AI1438" s="188"/>
      <c r="AJ1438" s="188"/>
      <c r="AK1438" s="188"/>
    </row>
    <row r="1439" spans="20:37">
      <c r="T1439" s="188"/>
      <c r="U1439" s="188"/>
      <c r="V1439" s="188"/>
      <c r="W1439" s="188"/>
      <c r="X1439" s="188"/>
      <c r="AG1439" s="188"/>
      <c r="AH1439" s="188"/>
      <c r="AI1439" s="188"/>
      <c r="AJ1439" s="188"/>
      <c r="AK1439" s="188"/>
    </row>
    <row r="1440" spans="20:37">
      <c r="T1440" s="188"/>
      <c r="U1440" s="188"/>
      <c r="V1440" s="188"/>
      <c r="W1440" s="188"/>
      <c r="X1440" s="188"/>
      <c r="AG1440" s="188"/>
      <c r="AH1440" s="188"/>
      <c r="AI1440" s="188"/>
      <c r="AJ1440" s="188"/>
      <c r="AK1440" s="188"/>
    </row>
    <row r="1441" spans="20:37">
      <c r="T1441" s="188"/>
      <c r="U1441" s="188"/>
      <c r="V1441" s="188"/>
      <c r="W1441" s="188"/>
      <c r="X1441" s="188"/>
      <c r="AG1441" s="188"/>
      <c r="AH1441" s="188"/>
      <c r="AI1441" s="188"/>
      <c r="AJ1441" s="188"/>
      <c r="AK1441" s="188"/>
    </row>
    <row r="1442" spans="20:37">
      <c r="T1442" s="188"/>
      <c r="U1442" s="188"/>
      <c r="V1442" s="188"/>
      <c r="W1442" s="188"/>
      <c r="X1442" s="188"/>
      <c r="AG1442" s="188"/>
      <c r="AH1442" s="188"/>
      <c r="AI1442" s="188"/>
      <c r="AJ1442" s="188"/>
      <c r="AK1442" s="188"/>
    </row>
    <row r="1443" spans="20:37">
      <c r="T1443" s="188"/>
      <c r="U1443" s="188"/>
      <c r="V1443" s="188"/>
      <c r="W1443" s="188"/>
      <c r="X1443" s="188"/>
      <c r="AG1443" s="188"/>
      <c r="AH1443" s="188"/>
      <c r="AI1443" s="188"/>
      <c r="AJ1443" s="188"/>
      <c r="AK1443" s="188"/>
    </row>
    <row r="1444" spans="20:37">
      <c r="T1444" s="188"/>
      <c r="U1444" s="188"/>
      <c r="V1444" s="188"/>
      <c r="W1444" s="188"/>
      <c r="X1444" s="188"/>
      <c r="AG1444" s="188"/>
      <c r="AH1444" s="188"/>
      <c r="AI1444" s="188"/>
      <c r="AJ1444" s="188"/>
      <c r="AK1444" s="188"/>
    </row>
    <row r="1445" spans="20:37">
      <c r="T1445" s="188"/>
      <c r="U1445" s="188"/>
      <c r="V1445" s="188"/>
      <c r="W1445" s="188"/>
      <c r="X1445" s="188"/>
      <c r="AG1445" s="188"/>
      <c r="AH1445" s="188"/>
      <c r="AI1445" s="188"/>
      <c r="AJ1445" s="188"/>
      <c r="AK1445" s="188"/>
    </row>
    <row r="1446" spans="20:37">
      <c r="T1446" s="188"/>
      <c r="U1446" s="188"/>
      <c r="V1446" s="188"/>
      <c r="W1446" s="188"/>
      <c r="X1446" s="188"/>
      <c r="AG1446" s="188"/>
      <c r="AH1446" s="188"/>
      <c r="AI1446" s="188"/>
      <c r="AJ1446" s="188"/>
      <c r="AK1446" s="188"/>
    </row>
    <row r="1447" spans="20:37">
      <c r="T1447" s="188"/>
      <c r="U1447" s="188"/>
      <c r="V1447" s="188"/>
      <c r="W1447" s="188"/>
      <c r="X1447" s="188"/>
      <c r="AG1447" s="188"/>
      <c r="AH1447" s="188"/>
      <c r="AI1447" s="188"/>
      <c r="AJ1447" s="188"/>
      <c r="AK1447" s="188"/>
    </row>
    <row r="1448" spans="20:37">
      <c r="T1448" s="188"/>
      <c r="U1448" s="188"/>
      <c r="V1448" s="188"/>
      <c r="W1448" s="188"/>
      <c r="X1448" s="188"/>
      <c r="AG1448" s="188"/>
      <c r="AH1448" s="188"/>
      <c r="AI1448" s="188"/>
      <c r="AJ1448" s="188"/>
      <c r="AK1448" s="188"/>
    </row>
    <row r="1449" spans="20:37">
      <c r="T1449" s="188"/>
      <c r="U1449" s="188"/>
      <c r="V1449" s="188"/>
      <c r="W1449" s="188"/>
      <c r="X1449" s="188"/>
      <c r="AG1449" s="188"/>
      <c r="AH1449" s="188"/>
      <c r="AI1449" s="188"/>
      <c r="AJ1449" s="188"/>
      <c r="AK1449" s="188"/>
    </row>
    <row r="1450" spans="20:37">
      <c r="T1450" s="188"/>
      <c r="U1450" s="188"/>
      <c r="V1450" s="188"/>
      <c r="W1450" s="188"/>
      <c r="X1450" s="188"/>
      <c r="AG1450" s="188"/>
      <c r="AH1450" s="188"/>
      <c r="AI1450" s="188"/>
      <c r="AJ1450" s="188"/>
      <c r="AK1450" s="188"/>
    </row>
    <row r="1451" spans="20:37">
      <c r="T1451" s="188"/>
      <c r="U1451" s="188"/>
      <c r="V1451" s="188"/>
      <c r="W1451" s="188"/>
      <c r="X1451" s="188"/>
      <c r="AG1451" s="188"/>
      <c r="AH1451" s="188"/>
      <c r="AI1451" s="188"/>
      <c r="AJ1451" s="188"/>
      <c r="AK1451" s="188"/>
    </row>
    <row r="1452" spans="20:37">
      <c r="T1452" s="188"/>
      <c r="U1452" s="188"/>
      <c r="V1452" s="188"/>
      <c r="W1452" s="188"/>
      <c r="X1452" s="188"/>
      <c r="AG1452" s="188"/>
      <c r="AH1452" s="188"/>
      <c r="AI1452" s="188"/>
      <c r="AJ1452" s="188"/>
      <c r="AK1452" s="188"/>
    </row>
    <row r="1453" spans="20:37">
      <c r="T1453" s="188"/>
      <c r="U1453" s="188"/>
      <c r="V1453" s="188"/>
      <c r="W1453" s="188"/>
      <c r="X1453" s="188"/>
      <c r="AG1453" s="188"/>
      <c r="AH1453" s="188"/>
      <c r="AI1453" s="188"/>
      <c r="AJ1453" s="188"/>
      <c r="AK1453" s="188"/>
    </row>
    <row r="1454" spans="20:37">
      <c r="T1454" s="188"/>
      <c r="U1454" s="188"/>
      <c r="V1454" s="188"/>
      <c r="W1454" s="188"/>
      <c r="X1454" s="188"/>
      <c r="AG1454" s="188"/>
      <c r="AH1454" s="188"/>
      <c r="AI1454" s="188"/>
      <c r="AJ1454" s="188"/>
      <c r="AK1454" s="188"/>
    </row>
    <row r="1455" spans="20:37">
      <c r="T1455" s="188"/>
      <c r="U1455" s="188"/>
      <c r="V1455" s="188"/>
      <c r="W1455" s="188"/>
      <c r="X1455" s="188"/>
      <c r="AG1455" s="188"/>
      <c r="AH1455" s="188"/>
      <c r="AI1455" s="188"/>
      <c r="AJ1455" s="188"/>
      <c r="AK1455" s="188"/>
    </row>
    <row r="1456" spans="20:37">
      <c r="T1456" s="188"/>
      <c r="U1456" s="188"/>
      <c r="V1456" s="188"/>
      <c r="W1456" s="188"/>
      <c r="X1456" s="188"/>
      <c r="AG1456" s="188"/>
      <c r="AH1456" s="188"/>
      <c r="AI1456" s="188"/>
      <c r="AJ1456" s="188"/>
      <c r="AK1456" s="188"/>
    </row>
    <row r="1457" spans="20:37">
      <c r="T1457" s="188"/>
      <c r="U1457" s="188"/>
      <c r="V1457" s="188"/>
      <c r="W1457" s="188"/>
      <c r="X1457" s="188"/>
      <c r="AG1457" s="188"/>
      <c r="AH1457" s="188"/>
      <c r="AI1457" s="188"/>
      <c r="AJ1457" s="188"/>
      <c r="AK1457" s="188"/>
    </row>
    <row r="1458" spans="20:37">
      <c r="T1458" s="188"/>
      <c r="U1458" s="188"/>
      <c r="V1458" s="188"/>
      <c r="W1458" s="188"/>
      <c r="X1458" s="188"/>
      <c r="AG1458" s="188"/>
      <c r="AH1458" s="188"/>
      <c r="AI1458" s="188"/>
      <c r="AJ1458" s="188"/>
      <c r="AK1458" s="188"/>
    </row>
    <row r="1459" spans="20:37">
      <c r="T1459" s="188"/>
      <c r="U1459" s="188"/>
      <c r="V1459" s="188"/>
      <c r="W1459" s="188"/>
      <c r="X1459" s="188"/>
      <c r="AG1459" s="188"/>
      <c r="AH1459" s="188"/>
      <c r="AI1459" s="188"/>
      <c r="AJ1459" s="188"/>
      <c r="AK1459" s="188"/>
    </row>
    <row r="1460" spans="20:37">
      <c r="T1460" s="188"/>
      <c r="U1460" s="188"/>
      <c r="V1460" s="188"/>
      <c r="W1460" s="188"/>
      <c r="X1460" s="188"/>
      <c r="AG1460" s="188"/>
      <c r="AH1460" s="188"/>
      <c r="AI1460" s="188"/>
      <c r="AJ1460" s="188"/>
      <c r="AK1460" s="188"/>
    </row>
    <row r="1461" spans="20:37">
      <c r="T1461" s="188"/>
      <c r="U1461" s="188"/>
      <c r="V1461" s="188"/>
      <c r="W1461" s="188"/>
      <c r="X1461" s="188"/>
      <c r="AG1461" s="188"/>
      <c r="AH1461" s="188"/>
      <c r="AI1461" s="188"/>
      <c r="AJ1461" s="188"/>
      <c r="AK1461" s="188"/>
    </row>
    <row r="1462" spans="20:37">
      <c r="T1462" s="188"/>
      <c r="U1462" s="188"/>
      <c r="V1462" s="188"/>
      <c r="W1462" s="188"/>
      <c r="X1462" s="188"/>
      <c r="AG1462" s="188"/>
      <c r="AH1462" s="188"/>
      <c r="AI1462" s="188"/>
      <c r="AJ1462" s="188"/>
      <c r="AK1462" s="188"/>
    </row>
    <row r="1463" spans="20:37">
      <c r="T1463" s="188"/>
      <c r="U1463" s="188"/>
      <c r="V1463" s="188"/>
      <c r="W1463" s="188"/>
      <c r="X1463" s="188"/>
      <c r="AG1463" s="188"/>
      <c r="AH1463" s="188"/>
      <c r="AI1463" s="188"/>
      <c r="AJ1463" s="188"/>
      <c r="AK1463" s="188"/>
    </row>
    <row r="1464" spans="20:37">
      <c r="T1464" s="188"/>
      <c r="U1464" s="188"/>
      <c r="V1464" s="188"/>
      <c r="W1464" s="188"/>
      <c r="X1464" s="188"/>
      <c r="AG1464" s="188"/>
      <c r="AH1464" s="188"/>
      <c r="AI1464" s="188"/>
      <c r="AJ1464" s="188"/>
      <c r="AK1464" s="188"/>
    </row>
    <row r="1465" spans="20:37">
      <c r="T1465" s="188"/>
      <c r="U1465" s="188"/>
      <c r="V1465" s="188"/>
      <c r="W1465" s="188"/>
      <c r="X1465" s="188"/>
      <c r="AG1465" s="188"/>
      <c r="AH1465" s="188"/>
      <c r="AI1465" s="188"/>
      <c r="AJ1465" s="188"/>
      <c r="AK1465" s="188"/>
    </row>
    <row r="1466" spans="20:37">
      <c r="T1466" s="188"/>
      <c r="U1466" s="188"/>
      <c r="V1466" s="188"/>
      <c r="W1466" s="188"/>
      <c r="X1466" s="188"/>
      <c r="AG1466" s="188"/>
      <c r="AH1466" s="188"/>
      <c r="AI1466" s="188"/>
      <c r="AJ1466" s="188"/>
      <c r="AK1466" s="188"/>
    </row>
    <row r="1467" spans="20:37">
      <c r="T1467" s="188"/>
      <c r="U1467" s="188"/>
      <c r="V1467" s="188"/>
      <c r="W1467" s="188"/>
      <c r="X1467" s="188"/>
      <c r="AG1467" s="188"/>
      <c r="AH1467" s="188"/>
      <c r="AI1467" s="188"/>
      <c r="AJ1467" s="188"/>
      <c r="AK1467" s="188"/>
    </row>
    <row r="1468" spans="20:37">
      <c r="T1468" s="188"/>
      <c r="U1468" s="188"/>
      <c r="V1468" s="188"/>
      <c r="W1468" s="188"/>
      <c r="X1468" s="188"/>
      <c r="AG1468" s="188"/>
      <c r="AH1468" s="188"/>
      <c r="AI1468" s="188"/>
      <c r="AJ1468" s="188"/>
      <c r="AK1468" s="188"/>
    </row>
    <row r="1469" spans="20:37">
      <c r="T1469" s="188"/>
      <c r="U1469" s="188"/>
      <c r="V1469" s="188"/>
      <c r="W1469" s="188"/>
      <c r="X1469" s="188"/>
      <c r="AG1469" s="188"/>
      <c r="AH1469" s="188"/>
      <c r="AI1469" s="188"/>
      <c r="AJ1469" s="188"/>
      <c r="AK1469" s="188"/>
    </row>
    <row r="1470" spans="20:37">
      <c r="T1470" s="188"/>
      <c r="U1470" s="188"/>
      <c r="V1470" s="188"/>
      <c r="W1470" s="188"/>
      <c r="X1470" s="188"/>
      <c r="AG1470" s="188"/>
      <c r="AH1470" s="188"/>
      <c r="AI1470" s="188"/>
      <c r="AJ1470" s="188"/>
      <c r="AK1470" s="188"/>
    </row>
    <row r="1471" spans="20:37">
      <c r="T1471" s="188"/>
      <c r="U1471" s="188"/>
      <c r="V1471" s="188"/>
      <c r="W1471" s="188"/>
      <c r="X1471" s="188"/>
      <c r="AG1471" s="188"/>
      <c r="AH1471" s="188"/>
      <c r="AI1471" s="188"/>
      <c r="AJ1471" s="188"/>
      <c r="AK1471" s="188"/>
    </row>
    <row r="1472" spans="20:37">
      <c r="T1472" s="188"/>
      <c r="U1472" s="188"/>
      <c r="V1472" s="188"/>
      <c r="W1472" s="188"/>
      <c r="X1472" s="188"/>
      <c r="AG1472" s="188"/>
      <c r="AH1472" s="188"/>
      <c r="AI1472" s="188"/>
      <c r="AJ1472" s="188"/>
      <c r="AK1472" s="188"/>
    </row>
    <row r="1473" spans="20:37">
      <c r="T1473" s="188"/>
      <c r="U1473" s="188"/>
      <c r="V1473" s="188"/>
      <c r="W1473" s="188"/>
      <c r="X1473" s="188"/>
      <c r="AG1473" s="188"/>
      <c r="AH1473" s="188"/>
      <c r="AI1473" s="188"/>
      <c r="AJ1473" s="188"/>
      <c r="AK1473" s="188"/>
    </row>
    <row r="1474" spans="20:37">
      <c r="T1474" s="188"/>
      <c r="U1474" s="188"/>
      <c r="V1474" s="188"/>
      <c r="W1474" s="188"/>
      <c r="X1474" s="188"/>
      <c r="AG1474" s="188"/>
      <c r="AH1474" s="188"/>
      <c r="AI1474" s="188"/>
      <c r="AJ1474" s="188"/>
      <c r="AK1474" s="188"/>
    </row>
    <row r="1475" spans="20:37">
      <c r="T1475" s="188"/>
      <c r="U1475" s="188"/>
      <c r="V1475" s="188"/>
      <c r="W1475" s="188"/>
      <c r="X1475" s="188"/>
      <c r="AG1475" s="188"/>
      <c r="AH1475" s="188"/>
      <c r="AI1475" s="188"/>
      <c r="AJ1475" s="188"/>
      <c r="AK1475" s="188"/>
    </row>
    <row r="1476" spans="20:37">
      <c r="T1476" s="188"/>
      <c r="U1476" s="188"/>
      <c r="V1476" s="188"/>
      <c r="W1476" s="188"/>
      <c r="X1476" s="188"/>
      <c r="AG1476" s="188"/>
      <c r="AH1476" s="188"/>
      <c r="AI1476" s="188"/>
      <c r="AJ1476" s="188"/>
      <c r="AK1476" s="188"/>
    </row>
    <row r="1477" spans="20:37">
      <c r="T1477" s="188"/>
      <c r="U1477" s="188"/>
      <c r="V1477" s="188"/>
      <c r="W1477" s="188"/>
      <c r="X1477" s="188"/>
      <c r="AG1477" s="188"/>
      <c r="AH1477" s="188"/>
      <c r="AI1477" s="188"/>
      <c r="AJ1477" s="188"/>
      <c r="AK1477" s="188"/>
    </row>
    <row r="1478" spans="20:37">
      <c r="T1478" s="188"/>
      <c r="U1478" s="188"/>
      <c r="V1478" s="188"/>
      <c r="W1478" s="188"/>
      <c r="X1478" s="188"/>
      <c r="AG1478" s="188"/>
      <c r="AH1478" s="188"/>
      <c r="AI1478" s="188"/>
      <c r="AJ1478" s="188"/>
      <c r="AK1478" s="188"/>
    </row>
    <row r="1479" spans="20:37">
      <c r="T1479" s="188"/>
      <c r="U1479" s="188"/>
      <c r="V1479" s="188"/>
      <c r="W1479" s="188"/>
      <c r="X1479" s="188"/>
      <c r="AG1479" s="188"/>
      <c r="AH1479" s="188"/>
      <c r="AI1479" s="188"/>
      <c r="AJ1479" s="188"/>
      <c r="AK1479" s="188"/>
    </row>
    <row r="1480" spans="20:37">
      <c r="T1480" s="188"/>
      <c r="U1480" s="188"/>
      <c r="V1480" s="188"/>
      <c r="W1480" s="188"/>
      <c r="X1480" s="188"/>
      <c r="AG1480" s="188"/>
      <c r="AH1480" s="188"/>
      <c r="AI1480" s="188"/>
      <c r="AJ1480" s="188"/>
      <c r="AK1480" s="188"/>
    </row>
    <row r="1481" spans="20:37">
      <c r="T1481" s="188"/>
      <c r="U1481" s="188"/>
      <c r="V1481" s="188"/>
      <c r="W1481" s="188"/>
      <c r="X1481" s="188"/>
      <c r="AG1481" s="188"/>
      <c r="AH1481" s="188"/>
      <c r="AI1481" s="188"/>
      <c r="AJ1481" s="188"/>
      <c r="AK1481" s="188"/>
    </row>
    <row r="1482" spans="20:37">
      <c r="T1482" s="188"/>
      <c r="U1482" s="188"/>
      <c r="V1482" s="188"/>
      <c r="W1482" s="188"/>
      <c r="X1482" s="188"/>
      <c r="AG1482" s="188"/>
      <c r="AH1482" s="188"/>
      <c r="AI1482" s="188"/>
      <c r="AJ1482" s="188"/>
      <c r="AK1482" s="188"/>
    </row>
    <row r="1483" spans="20:37">
      <c r="T1483" s="188"/>
      <c r="U1483" s="188"/>
      <c r="V1483" s="188"/>
      <c r="W1483" s="188"/>
      <c r="X1483" s="188"/>
      <c r="AG1483" s="188"/>
      <c r="AH1483" s="188"/>
      <c r="AI1483" s="188"/>
      <c r="AJ1483" s="188"/>
      <c r="AK1483" s="188"/>
    </row>
    <row r="1484" spans="20:37">
      <c r="T1484" s="188"/>
      <c r="U1484" s="188"/>
      <c r="V1484" s="188"/>
      <c r="W1484" s="188"/>
      <c r="X1484" s="188"/>
      <c r="AG1484" s="188"/>
      <c r="AH1484" s="188"/>
      <c r="AI1484" s="188"/>
      <c r="AJ1484" s="188"/>
      <c r="AK1484" s="188"/>
    </row>
    <row r="1485" spans="20:37">
      <c r="T1485" s="188"/>
      <c r="U1485" s="188"/>
      <c r="V1485" s="188"/>
      <c r="W1485" s="188"/>
      <c r="X1485" s="188"/>
      <c r="AG1485" s="188"/>
      <c r="AH1485" s="188"/>
      <c r="AI1485" s="188"/>
      <c r="AJ1485" s="188"/>
      <c r="AK1485" s="188"/>
    </row>
    <row r="1486" spans="20:37">
      <c r="T1486" s="188"/>
      <c r="U1486" s="188"/>
      <c r="V1486" s="188"/>
      <c r="W1486" s="188"/>
      <c r="X1486" s="188"/>
      <c r="AG1486" s="188"/>
      <c r="AH1486" s="188"/>
      <c r="AI1486" s="188"/>
      <c r="AJ1486" s="188"/>
      <c r="AK1486" s="188"/>
    </row>
    <row r="1487" spans="20:37">
      <c r="T1487" s="188"/>
      <c r="U1487" s="188"/>
      <c r="V1487" s="188"/>
      <c r="W1487" s="188"/>
      <c r="X1487" s="188"/>
      <c r="AG1487" s="188"/>
      <c r="AH1487" s="188"/>
      <c r="AI1487" s="188"/>
      <c r="AJ1487" s="188"/>
      <c r="AK1487" s="188"/>
    </row>
    <row r="1488" spans="20:37">
      <c r="T1488" s="188"/>
      <c r="U1488" s="188"/>
      <c r="V1488" s="188"/>
      <c r="W1488" s="188"/>
      <c r="X1488" s="188"/>
      <c r="AG1488" s="188"/>
      <c r="AH1488" s="188"/>
      <c r="AI1488" s="188"/>
      <c r="AJ1488" s="188"/>
      <c r="AK1488" s="188"/>
    </row>
    <row r="1489" spans="20:37">
      <c r="T1489" s="188"/>
      <c r="U1489" s="188"/>
      <c r="V1489" s="188"/>
      <c r="W1489" s="188"/>
      <c r="X1489" s="188"/>
      <c r="AG1489" s="188"/>
      <c r="AH1489" s="188"/>
      <c r="AI1489" s="188"/>
      <c r="AJ1489" s="188"/>
      <c r="AK1489" s="188"/>
    </row>
    <row r="1490" spans="20:37">
      <c r="T1490" s="188"/>
      <c r="U1490" s="188"/>
      <c r="V1490" s="188"/>
      <c r="W1490" s="188"/>
      <c r="X1490" s="188"/>
      <c r="AG1490" s="188"/>
      <c r="AH1490" s="188"/>
      <c r="AI1490" s="188"/>
      <c r="AJ1490" s="188"/>
      <c r="AK1490" s="188"/>
    </row>
    <row r="1491" spans="20:37">
      <c r="T1491" s="188"/>
      <c r="U1491" s="188"/>
      <c r="V1491" s="188"/>
      <c r="W1491" s="188"/>
      <c r="X1491" s="188"/>
      <c r="AG1491" s="188"/>
      <c r="AH1491" s="188"/>
      <c r="AI1491" s="188"/>
      <c r="AJ1491" s="188"/>
      <c r="AK1491" s="188"/>
    </row>
    <row r="1492" spans="20:37">
      <c r="T1492" s="188"/>
      <c r="U1492" s="188"/>
      <c r="V1492" s="188"/>
      <c r="W1492" s="188"/>
      <c r="X1492" s="188"/>
      <c r="AG1492" s="188"/>
      <c r="AH1492" s="188"/>
      <c r="AI1492" s="188"/>
      <c r="AJ1492" s="188"/>
      <c r="AK1492" s="188"/>
    </row>
    <row r="1493" spans="20:37">
      <c r="T1493" s="188"/>
      <c r="U1493" s="188"/>
      <c r="V1493" s="188"/>
      <c r="W1493" s="188"/>
      <c r="X1493" s="188"/>
      <c r="AG1493" s="188"/>
      <c r="AH1493" s="188"/>
      <c r="AI1493" s="188"/>
      <c r="AJ1493" s="188"/>
      <c r="AK1493" s="188"/>
    </row>
    <row r="1494" spans="20:37">
      <c r="T1494" s="188"/>
      <c r="U1494" s="188"/>
      <c r="V1494" s="188"/>
      <c r="W1494" s="188"/>
      <c r="X1494" s="188"/>
      <c r="AG1494" s="188"/>
      <c r="AH1494" s="188"/>
      <c r="AI1494" s="188"/>
      <c r="AJ1494" s="188"/>
      <c r="AK1494" s="188"/>
    </row>
    <row r="1495" spans="20:37">
      <c r="T1495" s="188"/>
      <c r="U1495" s="188"/>
      <c r="V1495" s="188"/>
      <c r="W1495" s="188"/>
      <c r="X1495" s="188"/>
      <c r="AG1495" s="188"/>
      <c r="AH1495" s="188"/>
      <c r="AI1495" s="188"/>
      <c r="AJ1495" s="188"/>
      <c r="AK1495" s="188"/>
    </row>
    <row r="1496" spans="20:37">
      <c r="T1496" s="188"/>
      <c r="U1496" s="188"/>
      <c r="V1496" s="188"/>
      <c r="W1496" s="188"/>
      <c r="X1496" s="188"/>
      <c r="AG1496" s="188"/>
      <c r="AH1496" s="188"/>
      <c r="AI1496" s="188"/>
      <c r="AJ1496" s="188"/>
      <c r="AK1496" s="188"/>
    </row>
    <row r="1497" spans="20:37">
      <c r="T1497" s="188"/>
      <c r="U1497" s="188"/>
      <c r="V1497" s="188"/>
      <c r="W1497" s="188"/>
      <c r="X1497" s="188"/>
      <c r="AG1497" s="188"/>
      <c r="AH1497" s="188"/>
      <c r="AI1497" s="188"/>
      <c r="AJ1497" s="188"/>
      <c r="AK1497" s="188"/>
    </row>
    <row r="1498" spans="20:37">
      <c r="T1498" s="188"/>
      <c r="U1498" s="188"/>
      <c r="V1498" s="188"/>
      <c r="W1498" s="188"/>
      <c r="X1498" s="188"/>
      <c r="AG1498" s="188"/>
      <c r="AH1498" s="188"/>
      <c r="AI1498" s="188"/>
      <c r="AJ1498" s="188"/>
      <c r="AK1498" s="188"/>
    </row>
    <row r="1499" spans="20:37">
      <c r="T1499" s="188"/>
      <c r="U1499" s="188"/>
      <c r="V1499" s="188"/>
      <c r="W1499" s="188"/>
      <c r="X1499" s="188"/>
      <c r="AG1499" s="188"/>
      <c r="AH1499" s="188"/>
      <c r="AI1499" s="188"/>
      <c r="AJ1499" s="188"/>
      <c r="AK1499" s="188"/>
    </row>
    <row r="1500" spans="20:37">
      <c r="T1500" s="188"/>
      <c r="U1500" s="188"/>
      <c r="V1500" s="188"/>
      <c r="W1500" s="188"/>
      <c r="X1500" s="188"/>
      <c r="AG1500" s="188"/>
      <c r="AH1500" s="188"/>
      <c r="AI1500" s="188"/>
      <c r="AJ1500" s="188"/>
      <c r="AK1500" s="188"/>
    </row>
    <row r="1501" spans="20:37">
      <c r="T1501" s="188"/>
      <c r="U1501" s="188"/>
      <c r="V1501" s="188"/>
      <c r="W1501" s="188"/>
      <c r="X1501" s="188"/>
      <c r="AG1501" s="188"/>
      <c r="AH1501" s="188"/>
      <c r="AI1501" s="188"/>
      <c r="AJ1501" s="188"/>
      <c r="AK1501" s="188"/>
    </row>
    <row r="1502" spans="20:37">
      <c r="T1502" s="188"/>
      <c r="U1502" s="188"/>
      <c r="V1502" s="188"/>
      <c r="W1502" s="188"/>
      <c r="X1502" s="188"/>
      <c r="AG1502" s="188"/>
      <c r="AH1502" s="188"/>
      <c r="AI1502" s="188"/>
      <c r="AJ1502" s="188"/>
      <c r="AK1502" s="188"/>
    </row>
    <row r="1503" spans="20:37">
      <c r="T1503" s="188"/>
      <c r="U1503" s="188"/>
      <c r="V1503" s="188"/>
      <c r="W1503" s="188"/>
      <c r="X1503" s="188"/>
      <c r="AG1503" s="188"/>
      <c r="AH1503" s="188"/>
      <c r="AI1503" s="188"/>
      <c r="AJ1503" s="188"/>
      <c r="AK1503" s="188"/>
    </row>
    <row r="1504" spans="20:37">
      <c r="T1504" s="188"/>
      <c r="U1504" s="188"/>
      <c r="V1504" s="188"/>
      <c r="W1504" s="188"/>
      <c r="X1504" s="188"/>
      <c r="AG1504" s="188"/>
      <c r="AH1504" s="188"/>
      <c r="AI1504" s="188"/>
      <c r="AJ1504" s="188"/>
      <c r="AK1504" s="188"/>
    </row>
    <row r="1505" spans="20:37">
      <c r="T1505" s="188"/>
      <c r="U1505" s="188"/>
      <c r="V1505" s="188"/>
      <c r="W1505" s="188"/>
      <c r="X1505" s="188"/>
      <c r="AG1505" s="188"/>
      <c r="AH1505" s="188"/>
      <c r="AI1505" s="188"/>
      <c r="AJ1505" s="188"/>
      <c r="AK1505" s="188"/>
    </row>
    <row r="1506" spans="20:37">
      <c r="T1506" s="188"/>
      <c r="U1506" s="188"/>
      <c r="V1506" s="188"/>
      <c r="W1506" s="188"/>
      <c r="X1506" s="188"/>
      <c r="AG1506" s="188"/>
      <c r="AH1506" s="188"/>
      <c r="AI1506" s="188"/>
      <c r="AJ1506" s="188"/>
      <c r="AK1506" s="188"/>
    </row>
    <row r="1507" spans="20:37">
      <c r="T1507" s="188"/>
      <c r="U1507" s="188"/>
      <c r="V1507" s="188"/>
      <c r="W1507" s="188"/>
      <c r="X1507" s="188"/>
      <c r="AG1507" s="188"/>
      <c r="AH1507" s="188"/>
      <c r="AI1507" s="188"/>
      <c r="AJ1507" s="188"/>
      <c r="AK1507" s="188"/>
    </row>
    <row r="1508" spans="20:37">
      <c r="T1508" s="188"/>
      <c r="U1508" s="188"/>
      <c r="V1508" s="188"/>
      <c r="W1508" s="188"/>
      <c r="X1508" s="188"/>
      <c r="AG1508" s="188"/>
      <c r="AH1508" s="188"/>
      <c r="AI1508" s="188"/>
      <c r="AJ1508" s="188"/>
      <c r="AK1508" s="188"/>
    </row>
    <row r="1509" spans="20:37">
      <c r="T1509" s="188"/>
      <c r="U1509" s="188"/>
      <c r="V1509" s="188"/>
      <c r="W1509" s="188"/>
      <c r="X1509" s="188"/>
      <c r="AG1509" s="188"/>
      <c r="AH1509" s="188"/>
      <c r="AI1509" s="188"/>
      <c r="AJ1509" s="188"/>
      <c r="AK1509" s="188"/>
    </row>
    <row r="1510" spans="20:37">
      <c r="T1510" s="188"/>
      <c r="U1510" s="188"/>
      <c r="V1510" s="188"/>
      <c r="W1510" s="188"/>
      <c r="X1510" s="188"/>
      <c r="AG1510" s="188"/>
      <c r="AH1510" s="188"/>
      <c r="AI1510" s="188"/>
      <c r="AJ1510" s="188"/>
      <c r="AK1510" s="188"/>
    </row>
    <row r="1511" spans="20:37">
      <c r="T1511" s="188"/>
      <c r="U1511" s="188"/>
      <c r="V1511" s="188"/>
      <c r="W1511" s="188"/>
      <c r="X1511" s="188"/>
      <c r="AG1511" s="188"/>
      <c r="AH1511" s="188"/>
      <c r="AI1511" s="188"/>
      <c r="AJ1511" s="188"/>
      <c r="AK1511" s="188"/>
    </row>
    <row r="1512" spans="20:37">
      <c r="T1512" s="188"/>
      <c r="U1512" s="188"/>
      <c r="V1512" s="188"/>
      <c r="W1512" s="188"/>
      <c r="X1512" s="188"/>
      <c r="AG1512" s="188"/>
      <c r="AH1512" s="188"/>
      <c r="AI1512" s="188"/>
      <c r="AJ1512" s="188"/>
      <c r="AK1512" s="188"/>
    </row>
    <row r="1513" spans="20:37">
      <c r="T1513" s="188"/>
      <c r="U1513" s="188"/>
      <c r="V1513" s="188"/>
      <c r="W1513" s="188"/>
      <c r="X1513" s="188"/>
      <c r="AG1513" s="188"/>
      <c r="AH1513" s="188"/>
      <c r="AI1513" s="188"/>
      <c r="AJ1513" s="188"/>
      <c r="AK1513" s="188"/>
    </row>
    <row r="1514" spans="20:37">
      <c r="T1514" s="188"/>
      <c r="U1514" s="188"/>
      <c r="V1514" s="188"/>
      <c r="W1514" s="188"/>
      <c r="X1514" s="188"/>
      <c r="AG1514" s="188"/>
      <c r="AH1514" s="188"/>
      <c r="AI1514" s="188"/>
      <c r="AJ1514" s="188"/>
      <c r="AK1514" s="188"/>
    </row>
    <row r="1515" spans="20:37">
      <c r="T1515" s="188"/>
      <c r="U1515" s="188"/>
      <c r="V1515" s="188"/>
      <c r="W1515" s="188"/>
      <c r="X1515" s="188"/>
      <c r="AG1515" s="188"/>
      <c r="AH1515" s="188"/>
      <c r="AI1515" s="188"/>
      <c r="AJ1515" s="188"/>
      <c r="AK1515" s="188"/>
    </row>
    <row r="1516" spans="20:37">
      <c r="T1516" s="188"/>
      <c r="U1516" s="188"/>
      <c r="V1516" s="188"/>
      <c r="W1516" s="188"/>
      <c r="X1516" s="188"/>
      <c r="AG1516" s="188"/>
      <c r="AH1516" s="188"/>
      <c r="AI1516" s="188"/>
      <c r="AJ1516" s="188"/>
      <c r="AK1516" s="188"/>
    </row>
    <row r="1517" spans="20:37">
      <c r="T1517" s="188"/>
      <c r="U1517" s="188"/>
      <c r="V1517" s="188"/>
      <c r="W1517" s="188"/>
      <c r="X1517" s="188"/>
      <c r="AG1517" s="188"/>
      <c r="AH1517" s="188"/>
      <c r="AI1517" s="188"/>
      <c r="AJ1517" s="188"/>
      <c r="AK1517" s="188"/>
    </row>
    <row r="1518" spans="20:37">
      <c r="T1518" s="188"/>
      <c r="U1518" s="188"/>
      <c r="V1518" s="188"/>
      <c r="W1518" s="188"/>
      <c r="X1518" s="188"/>
      <c r="AG1518" s="188"/>
      <c r="AH1518" s="188"/>
      <c r="AI1518" s="188"/>
      <c r="AJ1518" s="188"/>
      <c r="AK1518" s="188"/>
    </row>
    <row r="1519" spans="20:37">
      <c r="T1519" s="188"/>
      <c r="U1519" s="188"/>
      <c r="V1519" s="188"/>
      <c r="W1519" s="188"/>
      <c r="X1519" s="188"/>
      <c r="AG1519" s="188"/>
      <c r="AH1519" s="188"/>
      <c r="AI1519" s="188"/>
      <c r="AJ1519" s="188"/>
      <c r="AK1519" s="188"/>
    </row>
    <row r="1520" spans="20:37">
      <c r="T1520" s="188"/>
      <c r="U1520" s="188"/>
      <c r="V1520" s="188"/>
      <c r="W1520" s="188"/>
      <c r="X1520" s="188"/>
      <c r="AG1520" s="188"/>
      <c r="AH1520" s="188"/>
      <c r="AI1520" s="188"/>
      <c r="AJ1520" s="188"/>
      <c r="AK1520" s="188"/>
    </row>
    <row r="1521" spans="20:37">
      <c r="T1521" s="188"/>
      <c r="U1521" s="188"/>
      <c r="V1521" s="188"/>
      <c r="W1521" s="188"/>
      <c r="X1521" s="188"/>
      <c r="AG1521" s="188"/>
      <c r="AH1521" s="188"/>
      <c r="AI1521" s="188"/>
      <c r="AJ1521" s="188"/>
      <c r="AK1521" s="188"/>
    </row>
    <row r="1522" spans="20:37">
      <c r="T1522" s="188"/>
      <c r="U1522" s="188"/>
      <c r="V1522" s="188"/>
      <c r="W1522" s="188"/>
      <c r="X1522" s="188"/>
      <c r="AG1522" s="188"/>
      <c r="AH1522" s="188"/>
      <c r="AI1522" s="188"/>
      <c r="AJ1522" s="188"/>
      <c r="AK1522" s="188"/>
    </row>
    <row r="1523" spans="20:37">
      <c r="T1523" s="188"/>
      <c r="U1523" s="188"/>
      <c r="V1523" s="188"/>
      <c r="W1523" s="188"/>
      <c r="X1523" s="188"/>
      <c r="AG1523" s="188"/>
      <c r="AH1523" s="188"/>
      <c r="AI1523" s="188"/>
      <c r="AJ1523" s="188"/>
      <c r="AK1523" s="188"/>
    </row>
    <row r="1524" spans="20:37">
      <c r="T1524" s="188"/>
      <c r="U1524" s="188"/>
      <c r="V1524" s="188"/>
      <c r="W1524" s="188"/>
      <c r="X1524" s="188"/>
      <c r="AG1524" s="188"/>
      <c r="AH1524" s="188"/>
      <c r="AI1524" s="188"/>
      <c r="AJ1524" s="188"/>
      <c r="AK1524" s="188"/>
    </row>
    <row r="1525" spans="20:37">
      <c r="T1525" s="188"/>
      <c r="U1525" s="188"/>
      <c r="V1525" s="188"/>
      <c r="W1525" s="188"/>
      <c r="X1525" s="188"/>
      <c r="AG1525" s="188"/>
      <c r="AH1525" s="188"/>
      <c r="AI1525" s="188"/>
      <c r="AJ1525" s="188"/>
      <c r="AK1525" s="188"/>
    </row>
    <row r="1526" spans="20:37">
      <c r="T1526" s="188"/>
      <c r="U1526" s="188"/>
      <c r="V1526" s="188"/>
      <c r="W1526" s="188"/>
      <c r="X1526" s="188"/>
      <c r="AG1526" s="188"/>
      <c r="AH1526" s="188"/>
      <c r="AI1526" s="188"/>
      <c r="AJ1526" s="188"/>
      <c r="AK1526" s="188"/>
    </row>
    <row r="1527" spans="20:37">
      <c r="T1527" s="188"/>
      <c r="U1527" s="188"/>
      <c r="V1527" s="188"/>
      <c r="W1527" s="188"/>
      <c r="X1527" s="188"/>
      <c r="AG1527" s="188"/>
      <c r="AH1527" s="188"/>
      <c r="AI1527" s="188"/>
      <c r="AJ1527" s="188"/>
      <c r="AK1527" s="188"/>
    </row>
    <row r="1528" spans="20:37">
      <c r="T1528" s="188"/>
      <c r="U1528" s="188"/>
      <c r="V1528" s="188"/>
      <c r="W1528" s="188"/>
      <c r="X1528" s="188"/>
      <c r="AG1528" s="188"/>
      <c r="AH1528" s="188"/>
      <c r="AI1528" s="188"/>
      <c r="AJ1528" s="188"/>
      <c r="AK1528" s="188"/>
    </row>
    <row r="1529" spans="20:37">
      <c r="T1529" s="188"/>
      <c r="U1529" s="188"/>
      <c r="V1529" s="188"/>
      <c r="W1529" s="188"/>
      <c r="X1529" s="188"/>
      <c r="AG1529" s="188"/>
      <c r="AH1529" s="188"/>
      <c r="AI1529" s="188"/>
      <c r="AJ1529" s="188"/>
      <c r="AK1529" s="188"/>
    </row>
    <row r="1530" spans="20:37">
      <c r="T1530" s="188"/>
      <c r="U1530" s="188"/>
      <c r="V1530" s="188"/>
      <c r="W1530" s="188"/>
      <c r="X1530" s="188"/>
      <c r="AG1530" s="188"/>
      <c r="AH1530" s="188"/>
      <c r="AI1530" s="188"/>
      <c r="AJ1530" s="188"/>
      <c r="AK1530" s="188"/>
    </row>
    <row r="1531" spans="20:37">
      <c r="T1531" s="188"/>
      <c r="U1531" s="188"/>
      <c r="V1531" s="188"/>
      <c r="W1531" s="188"/>
      <c r="X1531" s="188"/>
      <c r="AG1531" s="188"/>
      <c r="AH1531" s="188"/>
      <c r="AI1531" s="188"/>
      <c r="AJ1531" s="188"/>
      <c r="AK1531" s="188"/>
    </row>
    <row r="1532" spans="20:37">
      <c r="T1532" s="188"/>
      <c r="U1532" s="188"/>
      <c r="V1532" s="188"/>
      <c r="W1532" s="188"/>
      <c r="X1532" s="188"/>
      <c r="AG1532" s="188"/>
      <c r="AH1532" s="188"/>
      <c r="AI1532" s="188"/>
      <c r="AJ1532" s="188"/>
      <c r="AK1532" s="188"/>
    </row>
    <row r="1533" spans="20:37">
      <c r="T1533" s="188"/>
      <c r="U1533" s="188"/>
      <c r="V1533" s="188"/>
      <c r="W1533" s="188"/>
      <c r="X1533" s="188"/>
      <c r="AG1533" s="188"/>
      <c r="AH1533" s="188"/>
      <c r="AI1533" s="188"/>
      <c r="AJ1533" s="188"/>
      <c r="AK1533" s="188"/>
    </row>
    <row r="1534" spans="20:37">
      <c r="T1534" s="188"/>
      <c r="U1534" s="188"/>
      <c r="V1534" s="188"/>
      <c r="W1534" s="188"/>
      <c r="X1534" s="188"/>
      <c r="AG1534" s="188"/>
      <c r="AH1534" s="188"/>
      <c r="AI1534" s="188"/>
      <c r="AJ1534" s="188"/>
      <c r="AK1534" s="188"/>
    </row>
    <row r="1535" spans="20:37">
      <c r="T1535" s="188"/>
      <c r="U1535" s="188"/>
      <c r="V1535" s="188"/>
      <c r="W1535" s="188"/>
      <c r="X1535" s="188"/>
      <c r="AG1535" s="188"/>
      <c r="AH1535" s="188"/>
      <c r="AI1535" s="188"/>
      <c r="AJ1535" s="188"/>
      <c r="AK1535" s="188"/>
    </row>
    <row r="1536" spans="20:37">
      <c r="T1536" s="188"/>
      <c r="U1536" s="188"/>
      <c r="V1536" s="188"/>
      <c r="W1536" s="188"/>
      <c r="X1536" s="188"/>
      <c r="AG1536" s="188"/>
      <c r="AH1536" s="188"/>
      <c r="AI1536" s="188"/>
      <c r="AJ1536" s="188"/>
      <c r="AK1536" s="188"/>
    </row>
    <row r="1537" spans="20:37">
      <c r="T1537" s="188"/>
      <c r="U1537" s="188"/>
      <c r="V1537" s="188"/>
      <c r="W1537" s="188"/>
      <c r="X1537" s="188"/>
      <c r="AG1537" s="188"/>
      <c r="AH1537" s="188"/>
      <c r="AI1537" s="188"/>
      <c r="AJ1537" s="188"/>
      <c r="AK1537" s="188"/>
    </row>
    <row r="1538" spans="20:37">
      <c r="T1538" s="188"/>
      <c r="U1538" s="188"/>
      <c r="V1538" s="188"/>
      <c r="W1538" s="188"/>
      <c r="X1538" s="188"/>
      <c r="AG1538" s="188"/>
      <c r="AH1538" s="188"/>
      <c r="AI1538" s="188"/>
      <c r="AJ1538" s="188"/>
      <c r="AK1538" s="188"/>
    </row>
    <row r="1539" spans="20:37">
      <c r="T1539" s="188"/>
      <c r="U1539" s="188"/>
      <c r="V1539" s="188"/>
      <c r="W1539" s="188"/>
      <c r="X1539" s="188"/>
      <c r="AG1539" s="188"/>
      <c r="AH1539" s="188"/>
      <c r="AI1539" s="188"/>
      <c r="AJ1539" s="188"/>
      <c r="AK1539" s="188"/>
    </row>
    <row r="1540" spans="20:37">
      <c r="T1540" s="188"/>
      <c r="U1540" s="188"/>
      <c r="V1540" s="188"/>
      <c r="W1540" s="188"/>
      <c r="X1540" s="188"/>
      <c r="AG1540" s="188"/>
      <c r="AH1540" s="188"/>
      <c r="AI1540" s="188"/>
      <c r="AJ1540" s="188"/>
      <c r="AK1540" s="188"/>
    </row>
    <row r="1541" spans="20:37">
      <c r="T1541" s="188"/>
      <c r="U1541" s="188"/>
      <c r="V1541" s="188"/>
      <c r="W1541" s="188"/>
      <c r="X1541" s="188"/>
      <c r="AG1541" s="188"/>
      <c r="AH1541" s="188"/>
      <c r="AI1541" s="188"/>
      <c r="AJ1541" s="188"/>
      <c r="AK1541" s="188"/>
    </row>
    <row r="1542" spans="20:37">
      <c r="T1542" s="188"/>
      <c r="U1542" s="188"/>
      <c r="V1542" s="188"/>
      <c r="W1542" s="188"/>
      <c r="X1542" s="188"/>
      <c r="AG1542" s="188"/>
      <c r="AH1542" s="188"/>
      <c r="AI1542" s="188"/>
      <c r="AJ1542" s="188"/>
      <c r="AK1542" s="188"/>
    </row>
    <row r="1543" spans="20:37">
      <c r="T1543" s="188"/>
      <c r="U1543" s="188"/>
      <c r="V1543" s="188"/>
      <c r="W1543" s="188"/>
      <c r="X1543" s="188"/>
      <c r="AG1543" s="188"/>
      <c r="AH1543" s="188"/>
      <c r="AI1543" s="188"/>
      <c r="AJ1543" s="188"/>
      <c r="AK1543" s="188"/>
    </row>
    <row r="1544" spans="20:37">
      <c r="T1544" s="188"/>
      <c r="U1544" s="188"/>
      <c r="V1544" s="188"/>
      <c r="W1544" s="188"/>
      <c r="X1544" s="188"/>
      <c r="AG1544" s="188"/>
      <c r="AH1544" s="188"/>
      <c r="AI1544" s="188"/>
      <c r="AJ1544" s="188"/>
      <c r="AK1544" s="188"/>
    </row>
    <row r="1545" spans="20:37">
      <c r="T1545" s="188"/>
      <c r="U1545" s="188"/>
      <c r="V1545" s="188"/>
      <c r="W1545" s="188"/>
      <c r="X1545" s="188"/>
      <c r="AG1545" s="188"/>
      <c r="AH1545" s="188"/>
      <c r="AI1545" s="188"/>
      <c r="AJ1545" s="188"/>
      <c r="AK1545" s="188"/>
    </row>
    <row r="1546" spans="20:37">
      <c r="T1546" s="188"/>
      <c r="U1546" s="188"/>
      <c r="V1546" s="188"/>
      <c r="W1546" s="188"/>
      <c r="X1546" s="188"/>
      <c r="AG1546" s="188"/>
      <c r="AH1546" s="188"/>
      <c r="AI1546" s="188"/>
      <c r="AJ1546" s="188"/>
      <c r="AK1546" s="188"/>
    </row>
    <row r="1547" spans="20:37">
      <c r="T1547" s="188"/>
      <c r="U1547" s="188"/>
      <c r="V1547" s="188"/>
      <c r="W1547" s="188"/>
      <c r="X1547" s="188"/>
      <c r="AG1547" s="188"/>
      <c r="AH1547" s="188"/>
      <c r="AI1547" s="188"/>
      <c r="AJ1547" s="188"/>
      <c r="AK1547" s="188"/>
    </row>
    <row r="1548" spans="20:37">
      <c r="T1548" s="188"/>
      <c r="U1548" s="188"/>
      <c r="V1548" s="188"/>
      <c r="W1548" s="188"/>
      <c r="X1548" s="188"/>
      <c r="AG1548" s="188"/>
      <c r="AH1548" s="188"/>
      <c r="AI1548" s="188"/>
      <c r="AJ1548" s="188"/>
      <c r="AK1548" s="188"/>
    </row>
    <row r="1549" spans="20:37">
      <c r="T1549" s="188"/>
      <c r="U1549" s="188"/>
      <c r="V1549" s="188"/>
      <c r="W1549" s="188"/>
      <c r="X1549" s="188"/>
      <c r="AG1549" s="188"/>
      <c r="AH1549" s="188"/>
      <c r="AI1549" s="188"/>
      <c r="AJ1549" s="188"/>
      <c r="AK1549" s="188"/>
    </row>
    <row r="1550" spans="20:37">
      <c r="T1550" s="188"/>
      <c r="U1550" s="188"/>
      <c r="V1550" s="188"/>
      <c r="W1550" s="188"/>
      <c r="X1550" s="188"/>
      <c r="AG1550" s="188"/>
      <c r="AH1550" s="188"/>
      <c r="AI1550" s="188"/>
      <c r="AJ1550" s="188"/>
      <c r="AK1550" s="188"/>
    </row>
    <row r="1551" spans="20:37">
      <c r="T1551" s="188"/>
      <c r="U1551" s="188"/>
      <c r="V1551" s="188"/>
      <c r="W1551" s="188"/>
      <c r="X1551" s="188"/>
      <c r="AG1551" s="188"/>
      <c r="AH1551" s="188"/>
      <c r="AI1551" s="188"/>
      <c r="AJ1551" s="188"/>
      <c r="AK1551" s="188"/>
    </row>
    <row r="1552" spans="20:37">
      <c r="T1552" s="188"/>
      <c r="U1552" s="188"/>
      <c r="V1552" s="188"/>
      <c r="W1552" s="188"/>
      <c r="X1552" s="188"/>
      <c r="AG1552" s="188"/>
      <c r="AH1552" s="188"/>
      <c r="AI1552" s="188"/>
      <c r="AJ1552" s="188"/>
      <c r="AK1552" s="188"/>
    </row>
    <row r="1553" spans="20:37">
      <c r="T1553" s="188"/>
      <c r="U1553" s="188"/>
      <c r="V1553" s="188"/>
      <c r="W1553" s="188"/>
      <c r="X1553" s="188"/>
      <c r="AG1553" s="188"/>
      <c r="AH1553" s="188"/>
      <c r="AI1553" s="188"/>
      <c r="AJ1553" s="188"/>
      <c r="AK1553" s="188"/>
    </row>
    <row r="1554" spans="20:37">
      <c r="T1554" s="188"/>
      <c r="U1554" s="188"/>
      <c r="V1554" s="188"/>
      <c r="W1554" s="188"/>
      <c r="X1554" s="188"/>
      <c r="AG1554" s="188"/>
      <c r="AH1554" s="188"/>
      <c r="AI1554" s="188"/>
      <c r="AJ1554" s="188"/>
      <c r="AK1554" s="188"/>
    </row>
    <row r="1555" spans="20:37">
      <c r="T1555" s="188"/>
      <c r="U1555" s="188"/>
      <c r="V1555" s="188"/>
      <c r="W1555" s="188"/>
      <c r="X1555" s="188"/>
      <c r="AG1555" s="188"/>
      <c r="AH1555" s="188"/>
      <c r="AI1555" s="188"/>
      <c r="AJ1555" s="188"/>
      <c r="AK1555" s="188"/>
    </row>
    <row r="1556" spans="20:37">
      <c r="T1556" s="188"/>
      <c r="U1556" s="188"/>
      <c r="V1556" s="188"/>
      <c r="W1556" s="188"/>
      <c r="X1556" s="188"/>
      <c r="AG1556" s="188"/>
      <c r="AH1556" s="188"/>
      <c r="AI1556" s="188"/>
      <c r="AJ1556" s="188"/>
      <c r="AK1556" s="188"/>
    </row>
    <row r="1557" spans="20:37">
      <c r="T1557" s="188"/>
      <c r="U1557" s="188"/>
      <c r="V1557" s="188"/>
      <c r="W1557" s="188"/>
      <c r="X1557" s="188"/>
      <c r="AG1557" s="188"/>
      <c r="AH1557" s="188"/>
      <c r="AI1557" s="188"/>
      <c r="AJ1557" s="188"/>
      <c r="AK1557" s="188"/>
    </row>
    <row r="1558" spans="20:37">
      <c r="T1558" s="188"/>
      <c r="U1558" s="188"/>
      <c r="V1558" s="188"/>
      <c r="W1558" s="188"/>
      <c r="X1558" s="188"/>
      <c r="AG1558" s="188"/>
      <c r="AH1558" s="188"/>
      <c r="AI1558" s="188"/>
      <c r="AJ1558" s="188"/>
      <c r="AK1558" s="188"/>
    </row>
    <row r="1559" spans="20:37">
      <c r="T1559" s="188"/>
      <c r="U1559" s="188"/>
      <c r="V1559" s="188"/>
      <c r="W1559" s="188"/>
      <c r="X1559" s="188"/>
      <c r="AG1559" s="188"/>
      <c r="AH1559" s="188"/>
      <c r="AI1559" s="188"/>
      <c r="AJ1559" s="188"/>
      <c r="AK1559" s="188"/>
    </row>
    <row r="1560" spans="20:37">
      <c r="T1560" s="188"/>
      <c r="U1560" s="188"/>
      <c r="V1560" s="188"/>
      <c r="W1560" s="188"/>
      <c r="X1560" s="188"/>
      <c r="AG1560" s="188"/>
      <c r="AH1560" s="188"/>
      <c r="AI1560" s="188"/>
      <c r="AJ1560" s="188"/>
      <c r="AK1560" s="188"/>
    </row>
    <row r="1561" spans="20:37">
      <c r="T1561" s="188"/>
      <c r="U1561" s="188"/>
      <c r="V1561" s="188"/>
      <c r="W1561" s="188"/>
      <c r="X1561" s="188"/>
      <c r="AG1561" s="188"/>
      <c r="AH1561" s="188"/>
      <c r="AI1561" s="188"/>
      <c r="AJ1561" s="188"/>
      <c r="AK1561" s="188"/>
    </row>
    <row r="1562" spans="20:37">
      <c r="T1562" s="188"/>
      <c r="U1562" s="188"/>
      <c r="V1562" s="188"/>
      <c r="W1562" s="188"/>
      <c r="X1562" s="188"/>
      <c r="AG1562" s="188"/>
      <c r="AH1562" s="188"/>
      <c r="AI1562" s="188"/>
      <c r="AJ1562" s="188"/>
      <c r="AK1562" s="188"/>
    </row>
    <row r="1563" spans="20:37">
      <c r="T1563" s="188"/>
      <c r="U1563" s="188"/>
      <c r="V1563" s="188"/>
      <c r="W1563" s="188"/>
      <c r="X1563" s="188"/>
      <c r="AG1563" s="188"/>
      <c r="AH1563" s="188"/>
      <c r="AI1563" s="188"/>
      <c r="AJ1563" s="188"/>
      <c r="AK1563" s="188"/>
    </row>
    <row r="1564" spans="20:37">
      <c r="T1564" s="188"/>
      <c r="U1564" s="188"/>
      <c r="V1564" s="188"/>
      <c r="W1564" s="188"/>
      <c r="X1564" s="188"/>
      <c r="AG1564" s="188"/>
      <c r="AH1564" s="188"/>
      <c r="AI1564" s="188"/>
      <c r="AJ1564" s="188"/>
      <c r="AK1564" s="188"/>
    </row>
    <row r="1565" spans="20:37">
      <c r="T1565" s="188"/>
      <c r="U1565" s="188"/>
      <c r="V1565" s="188"/>
      <c r="W1565" s="188"/>
      <c r="X1565" s="188"/>
      <c r="AG1565" s="188"/>
      <c r="AH1565" s="188"/>
      <c r="AI1565" s="188"/>
      <c r="AJ1565" s="188"/>
      <c r="AK1565" s="188"/>
    </row>
    <row r="1566" spans="20:37">
      <c r="T1566" s="188"/>
      <c r="U1566" s="188"/>
      <c r="V1566" s="188"/>
      <c r="W1566" s="188"/>
      <c r="X1566" s="188"/>
      <c r="AG1566" s="188"/>
      <c r="AH1566" s="188"/>
      <c r="AI1566" s="188"/>
      <c r="AJ1566" s="188"/>
      <c r="AK1566" s="188"/>
    </row>
    <row r="1567" spans="20:37">
      <c r="T1567" s="188"/>
      <c r="U1567" s="188"/>
      <c r="V1567" s="188"/>
      <c r="W1567" s="188"/>
      <c r="X1567" s="188"/>
      <c r="AG1567" s="188"/>
      <c r="AH1567" s="188"/>
      <c r="AI1567" s="188"/>
      <c r="AJ1567" s="188"/>
      <c r="AK1567" s="188"/>
    </row>
    <row r="1568" spans="20:37">
      <c r="T1568" s="188"/>
      <c r="U1568" s="188"/>
      <c r="V1568" s="188"/>
      <c r="W1568" s="188"/>
      <c r="X1568" s="188"/>
      <c r="AG1568" s="188"/>
      <c r="AH1568" s="188"/>
      <c r="AI1568" s="188"/>
      <c r="AJ1568" s="188"/>
      <c r="AK1568" s="188"/>
    </row>
    <row r="1569" spans="20:37">
      <c r="T1569" s="188"/>
      <c r="U1569" s="188"/>
      <c r="V1569" s="188"/>
      <c r="W1569" s="188"/>
      <c r="X1569" s="188"/>
      <c r="AG1569" s="188"/>
      <c r="AH1569" s="188"/>
      <c r="AI1569" s="188"/>
      <c r="AJ1569" s="188"/>
      <c r="AK1569" s="188"/>
    </row>
    <row r="1570" spans="20:37">
      <c r="T1570" s="188"/>
      <c r="U1570" s="188"/>
      <c r="V1570" s="188"/>
      <c r="W1570" s="188"/>
      <c r="X1570" s="188"/>
      <c r="AG1570" s="188"/>
      <c r="AH1570" s="188"/>
      <c r="AI1570" s="188"/>
      <c r="AJ1570" s="188"/>
      <c r="AK1570" s="188"/>
    </row>
    <row r="1571" spans="20:37">
      <c r="T1571" s="188"/>
      <c r="U1571" s="188"/>
      <c r="V1571" s="188"/>
      <c r="W1571" s="188"/>
      <c r="X1571" s="188"/>
      <c r="AG1571" s="188"/>
      <c r="AH1571" s="188"/>
      <c r="AI1571" s="188"/>
      <c r="AJ1571" s="188"/>
      <c r="AK1571" s="188"/>
    </row>
    <row r="1572" spans="20:37">
      <c r="T1572" s="188"/>
      <c r="U1572" s="188"/>
      <c r="V1572" s="188"/>
      <c r="W1572" s="188"/>
      <c r="X1572" s="188"/>
      <c r="AG1572" s="188"/>
      <c r="AH1572" s="188"/>
      <c r="AI1572" s="188"/>
      <c r="AJ1572" s="188"/>
      <c r="AK1572" s="188"/>
    </row>
    <row r="1573" spans="20:37">
      <c r="T1573" s="188"/>
      <c r="U1573" s="188"/>
      <c r="V1573" s="188"/>
      <c r="W1573" s="188"/>
      <c r="X1573" s="188"/>
      <c r="AG1573" s="188"/>
      <c r="AH1573" s="188"/>
      <c r="AI1573" s="188"/>
      <c r="AJ1573" s="188"/>
      <c r="AK1573" s="188"/>
    </row>
    <row r="1574" spans="20:37">
      <c r="T1574" s="188"/>
      <c r="U1574" s="188"/>
      <c r="V1574" s="188"/>
      <c r="W1574" s="188"/>
      <c r="X1574" s="188"/>
      <c r="AG1574" s="188"/>
      <c r="AH1574" s="188"/>
      <c r="AI1574" s="188"/>
      <c r="AJ1574" s="188"/>
      <c r="AK1574" s="188"/>
    </row>
    <row r="1575" spans="20:37">
      <c r="T1575" s="188"/>
      <c r="U1575" s="188"/>
      <c r="V1575" s="188"/>
      <c r="W1575" s="188"/>
      <c r="X1575" s="188"/>
      <c r="AG1575" s="188"/>
      <c r="AH1575" s="188"/>
      <c r="AI1575" s="188"/>
      <c r="AJ1575" s="188"/>
      <c r="AK1575" s="188"/>
    </row>
    <row r="1576" spans="20:37">
      <c r="T1576" s="188"/>
      <c r="U1576" s="188"/>
      <c r="V1576" s="188"/>
      <c r="W1576" s="188"/>
      <c r="X1576" s="188"/>
      <c r="AG1576" s="188"/>
      <c r="AH1576" s="188"/>
      <c r="AI1576" s="188"/>
      <c r="AJ1576" s="188"/>
      <c r="AK1576" s="188"/>
    </row>
    <row r="1577" spans="20:37">
      <c r="T1577" s="188"/>
      <c r="U1577" s="188"/>
      <c r="V1577" s="188"/>
      <c r="W1577" s="188"/>
      <c r="X1577" s="188"/>
      <c r="AG1577" s="188"/>
      <c r="AH1577" s="188"/>
      <c r="AI1577" s="188"/>
      <c r="AJ1577" s="188"/>
      <c r="AK1577" s="188"/>
    </row>
    <row r="1578" spans="20:37">
      <c r="T1578" s="188"/>
      <c r="U1578" s="188"/>
      <c r="V1578" s="188"/>
      <c r="W1578" s="188"/>
      <c r="X1578" s="188"/>
      <c r="AG1578" s="188"/>
      <c r="AH1578" s="188"/>
      <c r="AI1578" s="188"/>
      <c r="AJ1578" s="188"/>
      <c r="AK1578" s="188"/>
    </row>
    <row r="1579" spans="20:37">
      <c r="T1579" s="188"/>
      <c r="U1579" s="188"/>
      <c r="V1579" s="188"/>
      <c r="W1579" s="188"/>
      <c r="X1579" s="188"/>
      <c r="AG1579" s="188"/>
      <c r="AH1579" s="188"/>
      <c r="AI1579" s="188"/>
      <c r="AJ1579" s="188"/>
      <c r="AK1579" s="188"/>
    </row>
    <row r="1580" spans="20:37">
      <c r="T1580" s="188"/>
      <c r="U1580" s="188"/>
      <c r="V1580" s="188"/>
      <c r="W1580" s="188"/>
      <c r="X1580" s="188"/>
      <c r="AG1580" s="188"/>
      <c r="AH1580" s="188"/>
      <c r="AI1580" s="188"/>
      <c r="AJ1580" s="188"/>
      <c r="AK1580" s="188"/>
    </row>
    <row r="1581" spans="20:37">
      <c r="T1581" s="188"/>
      <c r="U1581" s="188"/>
      <c r="V1581" s="188"/>
      <c r="W1581" s="188"/>
      <c r="X1581" s="188"/>
      <c r="AG1581" s="188"/>
      <c r="AH1581" s="188"/>
      <c r="AI1581" s="188"/>
      <c r="AJ1581" s="188"/>
      <c r="AK1581" s="188"/>
    </row>
    <row r="1582" spans="20:37">
      <c r="T1582" s="188"/>
      <c r="U1582" s="188"/>
      <c r="V1582" s="188"/>
      <c r="W1582" s="188"/>
      <c r="X1582" s="188"/>
      <c r="AG1582" s="188"/>
      <c r="AH1582" s="188"/>
      <c r="AI1582" s="188"/>
      <c r="AJ1582" s="188"/>
      <c r="AK1582" s="188"/>
    </row>
    <row r="1583" spans="20:37">
      <c r="T1583" s="188"/>
      <c r="U1583" s="188"/>
      <c r="V1583" s="188"/>
      <c r="W1583" s="188"/>
      <c r="X1583" s="188"/>
      <c r="AG1583" s="188"/>
      <c r="AH1583" s="188"/>
      <c r="AI1583" s="188"/>
      <c r="AJ1583" s="188"/>
      <c r="AK1583" s="188"/>
    </row>
    <row r="1584" spans="20:37">
      <c r="T1584" s="188"/>
      <c r="U1584" s="188"/>
      <c r="V1584" s="188"/>
      <c r="W1584" s="188"/>
      <c r="X1584" s="188"/>
      <c r="AG1584" s="188"/>
      <c r="AH1584" s="188"/>
      <c r="AI1584" s="188"/>
      <c r="AJ1584" s="188"/>
      <c r="AK1584" s="188"/>
    </row>
    <row r="1585" spans="20:37">
      <c r="T1585" s="188"/>
      <c r="U1585" s="188"/>
      <c r="V1585" s="188"/>
      <c r="W1585" s="188"/>
      <c r="X1585" s="188"/>
      <c r="AG1585" s="188"/>
      <c r="AH1585" s="188"/>
      <c r="AI1585" s="188"/>
      <c r="AJ1585" s="188"/>
      <c r="AK1585" s="188"/>
    </row>
    <row r="1586" spans="20:37">
      <c r="T1586" s="188"/>
      <c r="U1586" s="188"/>
      <c r="V1586" s="188"/>
      <c r="W1586" s="188"/>
      <c r="X1586" s="188"/>
      <c r="AG1586" s="188"/>
      <c r="AH1586" s="188"/>
      <c r="AI1586" s="188"/>
      <c r="AJ1586" s="188"/>
      <c r="AK1586" s="188"/>
    </row>
    <row r="1587" spans="20:37">
      <c r="T1587" s="188"/>
      <c r="U1587" s="188"/>
      <c r="V1587" s="188"/>
      <c r="W1587" s="188"/>
      <c r="X1587" s="188"/>
      <c r="AG1587" s="188"/>
      <c r="AH1587" s="188"/>
      <c r="AI1587" s="188"/>
      <c r="AJ1587" s="188"/>
      <c r="AK1587" s="188"/>
    </row>
    <row r="1588" spans="20:37">
      <c r="T1588" s="188"/>
      <c r="U1588" s="188"/>
      <c r="V1588" s="188"/>
      <c r="W1588" s="188"/>
      <c r="X1588" s="188"/>
      <c r="AG1588" s="188"/>
      <c r="AH1588" s="188"/>
      <c r="AI1588" s="188"/>
      <c r="AJ1588" s="188"/>
      <c r="AK1588" s="188"/>
    </row>
    <row r="1589" spans="20:37">
      <c r="T1589" s="188"/>
      <c r="U1589" s="188"/>
      <c r="V1589" s="188"/>
      <c r="W1589" s="188"/>
      <c r="X1589" s="188"/>
      <c r="AG1589" s="188"/>
      <c r="AH1589" s="188"/>
      <c r="AI1589" s="188"/>
      <c r="AJ1589" s="188"/>
      <c r="AK1589" s="188"/>
    </row>
    <row r="1590" spans="20:37">
      <c r="T1590" s="188"/>
      <c r="U1590" s="188"/>
      <c r="V1590" s="188"/>
      <c r="W1590" s="188"/>
      <c r="X1590" s="188"/>
      <c r="AG1590" s="188"/>
      <c r="AH1590" s="188"/>
      <c r="AI1590" s="188"/>
      <c r="AJ1590" s="188"/>
      <c r="AK1590" s="188"/>
    </row>
    <row r="1591" spans="20:37">
      <c r="T1591" s="188"/>
      <c r="U1591" s="188"/>
      <c r="V1591" s="188"/>
      <c r="W1591" s="188"/>
      <c r="X1591" s="188"/>
      <c r="AG1591" s="188"/>
      <c r="AH1591" s="188"/>
      <c r="AI1591" s="188"/>
      <c r="AJ1591" s="188"/>
      <c r="AK1591" s="188"/>
    </row>
    <row r="1592" spans="20:37">
      <c r="T1592" s="188"/>
      <c r="U1592" s="188"/>
      <c r="V1592" s="188"/>
      <c r="W1592" s="188"/>
      <c r="X1592" s="188"/>
      <c r="AG1592" s="188"/>
      <c r="AH1592" s="188"/>
      <c r="AI1592" s="188"/>
      <c r="AJ1592" s="188"/>
      <c r="AK1592" s="188"/>
    </row>
    <row r="1593" spans="20:37">
      <c r="T1593" s="188"/>
      <c r="U1593" s="188"/>
      <c r="V1593" s="188"/>
      <c r="W1593" s="188"/>
      <c r="X1593" s="188"/>
      <c r="AG1593" s="188"/>
      <c r="AH1593" s="188"/>
      <c r="AI1593" s="188"/>
      <c r="AJ1593" s="188"/>
      <c r="AK1593" s="188"/>
    </row>
    <row r="1594" spans="20:37">
      <c r="T1594" s="188"/>
      <c r="U1594" s="188"/>
      <c r="V1594" s="188"/>
      <c r="W1594" s="188"/>
      <c r="X1594" s="188"/>
      <c r="AG1594" s="188"/>
      <c r="AH1594" s="188"/>
      <c r="AI1594" s="188"/>
      <c r="AJ1594" s="188"/>
      <c r="AK1594" s="188"/>
    </row>
    <row r="1595" spans="20:37">
      <c r="T1595" s="188"/>
      <c r="U1595" s="188"/>
      <c r="V1595" s="188"/>
      <c r="W1595" s="188"/>
      <c r="X1595" s="188"/>
      <c r="AG1595" s="188"/>
      <c r="AH1595" s="188"/>
      <c r="AI1595" s="188"/>
      <c r="AJ1595" s="188"/>
      <c r="AK1595" s="188"/>
    </row>
    <row r="1596" spans="20:37">
      <c r="T1596" s="188"/>
      <c r="U1596" s="188"/>
      <c r="V1596" s="188"/>
      <c r="W1596" s="188"/>
      <c r="X1596" s="188"/>
      <c r="AG1596" s="188"/>
      <c r="AH1596" s="188"/>
      <c r="AI1596" s="188"/>
      <c r="AJ1596" s="188"/>
      <c r="AK1596" s="188"/>
    </row>
    <row r="1597" spans="20:37">
      <c r="T1597" s="188"/>
      <c r="U1597" s="188"/>
      <c r="V1597" s="188"/>
      <c r="W1597" s="188"/>
      <c r="X1597" s="188"/>
      <c r="AG1597" s="188"/>
      <c r="AH1597" s="188"/>
      <c r="AI1597" s="188"/>
      <c r="AJ1597" s="188"/>
      <c r="AK1597" s="188"/>
    </row>
    <row r="1598" spans="20:37">
      <c r="T1598" s="188"/>
      <c r="U1598" s="188"/>
      <c r="V1598" s="188"/>
      <c r="W1598" s="188"/>
      <c r="X1598" s="188"/>
      <c r="AG1598" s="188"/>
      <c r="AH1598" s="188"/>
      <c r="AI1598" s="188"/>
      <c r="AJ1598" s="188"/>
      <c r="AK1598" s="188"/>
    </row>
    <row r="1599" spans="20:37">
      <c r="T1599" s="188"/>
      <c r="U1599" s="188"/>
      <c r="V1599" s="188"/>
      <c r="W1599" s="188"/>
      <c r="X1599" s="188"/>
      <c r="AG1599" s="188"/>
      <c r="AH1599" s="188"/>
      <c r="AI1599" s="188"/>
      <c r="AJ1599" s="188"/>
      <c r="AK1599" s="188"/>
    </row>
    <row r="1600" spans="20:37">
      <c r="T1600" s="188"/>
      <c r="U1600" s="188"/>
      <c r="V1600" s="188"/>
      <c r="W1600" s="188"/>
      <c r="X1600" s="188"/>
      <c r="AG1600" s="188"/>
      <c r="AH1600" s="188"/>
      <c r="AI1600" s="188"/>
      <c r="AJ1600" s="188"/>
      <c r="AK1600" s="188"/>
    </row>
    <row r="1601" spans="20:37">
      <c r="T1601" s="188"/>
      <c r="U1601" s="188"/>
      <c r="V1601" s="188"/>
      <c r="W1601" s="188"/>
      <c r="X1601" s="188"/>
      <c r="AG1601" s="188"/>
      <c r="AH1601" s="188"/>
      <c r="AI1601" s="188"/>
      <c r="AJ1601" s="188"/>
      <c r="AK1601" s="188"/>
    </row>
    <row r="1602" spans="20:37">
      <c r="T1602" s="188"/>
      <c r="U1602" s="188"/>
      <c r="V1602" s="188"/>
      <c r="W1602" s="188"/>
      <c r="X1602" s="188"/>
      <c r="AG1602" s="188"/>
      <c r="AH1602" s="188"/>
      <c r="AI1602" s="188"/>
      <c r="AJ1602" s="188"/>
      <c r="AK1602" s="188"/>
    </row>
    <row r="1603" spans="20:37">
      <c r="T1603" s="188"/>
      <c r="U1603" s="188"/>
      <c r="V1603" s="188"/>
      <c r="W1603" s="188"/>
      <c r="X1603" s="188"/>
      <c r="AG1603" s="188"/>
      <c r="AH1603" s="188"/>
      <c r="AI1603" s="188"/>
      <c r="AJ1603" s="188"/>
      <c r="AK1603" s="188"/>
    </row>
    <row r="1604" spans="20:37">
      <c r="T1604" s="188"/>
      <c r="U1604" s="188"/>
      <c r="V1604" s="188"/>
      <c r="W1604" s="188"/>
      <c r="X1604" s="188"/>
      <c r="AG1604" s="188"/>
      <c r="AH1604" s="188"/>
      <c r="AI1604" s="188"/>
      <c r="AJ1604" s="188"/>
      <c r="AK1604" s="188"/>
    </row>
    <row r="1605" spans="20:37">
      <c r="T1605" s="188"/>
      <c r="U1605" s="188"/>
      <c r="V1605" s="188"/>
      <c r="W1605" s="188"/>
      <c r="X1605" s="188"/>
      <c r="AG1605" s="188"/>
      <c r="AH1605" s="188"/>
      <c r="AI1605" s="188"/>
      <c r="AJ1605" s="188"/>
      <c r="AK1605" s="188"/>
    </row>
    <row r="1606" spans="20:37">
      <c r="T1606" s="188"/>
      <c r="U1606" s="188"/>
      <c r="V1606" s="188"/>
      <c r="W1606" s="188"/>
      <c r="X1606" s="188"/>
      <c r="AG1606" s="188"/>
      <c r="AH1606" s="188"/>
      <c r="AI1606" s="188"/>
      <c r="AJ1606" s="188"/>
      <c r="AK1606" s="188"/>
    </row>
    <row r="1607" spans="20:37">
      <c r="T1607" s="188"/>
      <c r="U1607" s="188"/>
      <c r="V1607" s="188"/>
      <c r="W1607" s="188"/>
      <c r="X1607" s="188"/>
      <c r="AG1607" s="188"/>
      <c r="AH1607" s="188"/>
      <c r="AI1607" s="188"/>
      <c r="AJ1607" s="188"/>
      <c r="AK1607" s="188"/>
    </row>
    <row r="1608" spans="20:37">
      <c r="T1608" s="188"/>
      <c r="U1608" s="188"/>
      <c r="V1608" s="188"/>
      <c r="W1608" s="188"/>
      <c r="X1608" s="188"/>
      <c r="AG1608" s="188"/>
      <c r="AH1608" s="188"/>
      <c r="AI1608" s="188"/>
      <c r="AJ1608" s="188"/>
      <c r="AK1608" s="188"/>
    </row>
    <row r="1609" spans="20:37">
      <c r="T1609" s="188"/>
      <c r="U1609" s="188"/>
      <c r="V1609" s="188"/>
      <c r="W1609" s="188"/>
      <c r="X1609" s="188"/>
      <c r="AG1609" s="188"/>
      <c r="AH1609" s="188"/>
      <c r="AI1609" s="188"/>
      <c r="AJ1609" s="188"/>
      <c r="AK1609" s="188"/>
    </row>
    <row r="1610" spans="20:37">
      <c r="T1610" s="188"/>
      <c r="U1610" s="188"/>
      <c r="V1610" s="188"/>
      <c r="W1610" s="188"/>
      <c r="X1610" s="188"/>
      <c r="AG1610" s="188"/>
      <c r="AH1610" s="188"/>
      <c r="AI1610" s="188"/>
      <c r="AJ1610" s="188"/>
      <c r="AK1610" s="188"/>
    </row>
    <row r="1611" spans="20:37">
      <c r="T1611" s="188"/>
      <c r="U1611" s="188"/>
      <c r="V1611" s="188"/>
      <c r="W1611" s="188"/>
      <c r="X1611" s="188"/>
      <c r="AG1611" s="188"/>
      <c r="AH1611" s="188"/>
      <c r="AI1611" s="188"/>
      <c r="AJ1611" s="188"/>
      <c r="AK1611" s="188"/>
    </row>
    <row r="1612" spans="20:37">
      <c r="T1612" s="188"/>
      <c r="U1612" s="188"/>
      <c r="V1612" s="188"/>
      <c r="W1612" s="188"/>
      <c r="X1612" s="188"/>
      <c r="AG1612" s="188"/>
      <c r="AH1612" s="188"/>
      <c r="AI1612" s="188"/>
      <c r="AJ1612" s="188"/>
      <c r="AK1612" s="188"/>
    </row>
    <row r="1613" spans="20:37">
      <c r="T1613" s="188"/>
      <c r="U1613" s="188"/>
      <c r="V1613" s="188"/>
      <c r="W1613" s="188"/>
      <c r="X1613" s="188"/>
      <c r="AG1613" s="188"/>
      <c r="AH1613" s="188"/>
      <c r="AI1613" s="188"/>
      <c r="AJ1613" s="188"/>
      <c r="AK1613" s="188"/>
    </row>
    <row r="1614" spans="20:37">
      <c r="T1614" s="188"/>
      <c r="U1614" s="188"/>
      <c r="V1614" s="188"/>
      <c r="W1614" s="188"/>
      <c r="X1614" s="188"/>
      <c r="AG1614" s="188"/>
      <c r="AH1614" s="188"/>
      <c r="AI1614" s="188"/>
      <c r="AJ1614" s="188"/>
      <c r="AK1614" s="188"/>
    </row>
    <row r="1615" spans="20:37">
      <c r="T1615" s="188"/>
      <c r="U1615" s="188"/>
      <c r="V1615" s="188"/>
      <c r="W1615" s="188"/>
      <c r="X1615" s="188"/>
      <c r="AG1615" s="188"/>
      <c r="AH1615" s="188"/>
      <c r="AI1615" s="188"/>
      <c r="AJ1615" s="188"/>
      <c r="AK1615" s="188"/>
    </row>
    <row r="1616" spans="20:37">
      <c r="T1616" s="188"/>
      <c r="U1616" s="188"/>
      <c r="V1616" s="188"/>
      <c r="W1616" s="188"/>
      <c r="X1616" s="188"/>
      <c r="AG1616" s="188"/>
      <c r="AH1616" s="188"/>
      <c r="AI1616" s="188"/>
      <c r="AJ1616" s="188"/>
      <c r="AK1616" s="188"/>
    </row>
    <row r="1617" spans="20:37">
      <c r="T1617" s="188"/>
      <c r="U1617" s="188"/>
      <c r="V1617" s="188"/>
      <c r="W1617" s="188"/>
      <c r="X1617" s="188"/>
      <c r="AG1617" s="188"/>
      <c r="AH1617" s="188"/>
      <c r="AI1617" s="188"/>
      <c r="AJ1617" s="188"/>
      <c r="AK1617" s="188"/>
    </row>
    <row r="1618" spans="20:37">
      <c r="T1618" s="188"/>
      <c r="U1618" s="188"/>
      <c r="V1618" s="188"/>
      <c r="W1618" s="188"/>
      <c r="X1618" s="188"/>
      <c r="AG1618" s="188"/>
      <c r="AH1618" s="188"/>
      <c r="AI1618" s="188"/>
      <c r="AJ1618" s="188"/>
      <c r="AK1618" s="188"/>
    </row>
    <row r="1619" spans="20:37">
      <c r="T1619" s="188"/>
      <c r="U1619" s="188"/>
      <c r="V1619" s="188"/>
      <c r="W1619" s="188"/>
      <c r="X1619" s="188"/>
      <c r="AG1619" s="188"/>
      <c r="AH1619" s="188"/>
      <c r="AI1619" s="188"/>
      <c r="AJ1619" s="188"/>
      <c r="AK1619" s="188"/>
    </row>
    <row r="1620" spans="20:37">
      <c r="T1620" s="188"/>
      <c r="U1620" s="188"/>
      <c r="V1620" s="188"/>
      <c r="W1620" s="188"/>
      <c r="X1620" s="188"/>
      <c r="AG1620" s="188"/>
      <c r="AH1620" s="188"/>
      <c r="AI1620" s="188"/>
      <c r="AJ1620" s="188"/>
      <c r="AK1620" s="188"/>
    </row>
    <row r="1621" spans="20:37">
      <c r="T1621" s="188"/>
      <c r="U1621" s="188"/>
      <c r="V1621" s="188"/>
      <c r="W1621" s="188"/>
      <c r="X1621" s="188"/>
      <c r="AG1621" s="188"/>
      <c r="AH1621" s="188"/>
      <c r="AI1621" s="188"/>
      <c r="AJ1621" s="188"/>
      <c r="AK1621" s="188"/>
    </row>
    <row r="1622" spans="20:37">
      <c r="T1622" s="188"/>
      <c r="U1622" s="188"/>
      <c r="V1622" s="188"/>
      <c r="W1622" s="188"/>
      <c r="X1622" s="188"/>
      <c r="AG1622" s="188"/>
      <c r="AH1622" s="188"/>
      <c r="AI1622" s="188"/>
      <c r="AJ1622" s="188"/>
      <c r="AK1622" s="188"/>
    </row>
    <row r="1623" spans="20:37">
      <c r="T1623" s="188"/>
      <c r="U1623" s="188"/>
      <c r="V1623" s="188"/>
      <c r="W1623" s="188"/>
      <c r="X1623" s="188"/>
      <c r="AG1623" s="188"/>
      <c r="AH1623" s="188"/>
      <c r="AI1623" s="188"/>
      <c r="AJ1623" s="188"/>
      <c r="AK1623" s="188"/>
    </row>
    <row r="1624" spans="20:37">
      <c r="T1624" s="188"/>
      <c r="U1624" s="188"/>
      <c r="V1624" s="188"/>
      <c r="W1624" s="188"/>
      <c r="X1624" s="188"/>
      <c r="AG1624" s="188"/>
      <c r="AH1624" s="188"/>
      <c r="AI1624" s="188"/>
      <c r="AJ1624" s="188"/>
      <c r="AK1624" s="188"/>
    </row>
    <row r="1625" spans="20:37">
      <c r="T1625" s="188"/>
      <c r="U1625" s="188"/>
      <c r="V1625" s="188"/>
      <c r="W1625" s="188"/>
      <c r="X1625" s="188"/>
      <c r="AG1625" s="188"/>
      <c r="AH1625" s="188"/>
      <c r="AI1625" s="188"/>
      <c r="AJ1625" s="188"/>
      <c r="AK1625" s="188"/>
    </row>
    <row r="1626" spans="20:37">
      <c r="T1626" s="188"/>
      <c r="U1626" s="188"/>
      <c r="V1626" s="188"/>
      <c r="W1626" s="188"/>
      <c r="X1626" s="188"/>
      <c r="AG1626" s="188"/>
      <c r="AH1626" s="188"/>
      <c r="AI1626" s="188"/>
      <c r="AJ1626" s="188"/>
      <c r="AK1626" s="188"/>
    </row>
    <row r="1627" spans="20:37">
      <c r="T1627" s="188"/>
      <c r="U1627" s="188"/>
      <c r="V1627" s="188"/>
      <c r="W1627" s="188"/>
      <c r="X1627" s="188"/>
      <c r="AG1627" s="188"/>
      <c r="AH1627" s="188"/>
      <c r="AI1627" s="188"/>
      <c r="AJ1627" s="188"/>
      <c r="AK1627" s="188"/>
    </row>
    <row r="1628" spans="20:37">
      <c r="T1628" s="188"/>
      <c r="U1628" s="188"/>
      <c r="V1628" s="188"/>
      <c r="W1628" s="188"/>
      <c r="X1628" s="188"/>
      <c r="AG1628" s="188"/>
      <c r="AH1628" s="188"/>
      <c r="AI1628" s="188"/>
      <c r="AJ1628" s="188"/>
      <c r="AK1628" s="188"/>
    </row>
    <row r="1629" spans="20:37">
      <c r="T1629" s="188"/>
      <c r="U1629" s="188"/>
      <c r="V1629" s="188"/>
      <c r="W1629" s="188"/>
      <c r="X1629" s="188"/>
      <c r="AG1629" s="188"/>
      <c r="AH1629" s="188"/>
      <c r="AI1629" s="188"/>
      <c r="AJ1629" s="188"/>
      <c r="AK1629" s="188"/>
    </row>
    <row r="1630" spans="20:37">
      <c r="T1630" s="188"/>
      <c r="U1630" s="188"/>
      <c r="V1630" s="188"/>
      <c r="W1630" s="188"/>
      <c r="X1630" s="188"/>
      <c r="AG1630" s="188"/>
      <c r="AH1630" s="188"/>
      <c r="AI1630" s="188"/>
      <c r="AJ1630" s="188"/>
      <c r="AK1630" s="188"/>
    </row>
    <row r="1631" spans="20:37">
      <c r="T1631" s="188"/>
      <c r="U1631" s="188"/>
      <c r="V1631" s="188"/>
      <c r="W1631" s="188"/>
      <c r="X1631" s="188"/>
      <c r="AG1631" s="188"/>
      <c r="AH1631" s="188"/>
      <c r="AI1631" s="188"/>
      <c r="AJ1631" s="188"/>
      <c r="AK1631" s="188"/>
    </row>
    <row r="1632" spans="20:37">
      <c r="T1632" s="188"/>
      <c r="U1632" s="188"/>
      <c r="V1632" s="188"/>
      <c r="W1632" s="188"/>
      <c r="X1632" s="188"/>
      <c r="AG1632" s="188"/>
      <c r="AH1632" s="188"/>
      <c r="AI1632" s="188"/>
      <c r="AJ1632" s="188"/>
      <c r="AK1632" s="188"/>
    </row>
    <row r="1633" spans="20:37">
      <c r="T1633" s="188"/>
      <c r="U1633" s="188"/>
      <c r="V1633" s="188"/>
      <c r="W1633" s="188"/>
      <c r="X1633" s="188"/>
      <c r="AG1633" s="188"/>
      <c r="AH1633" s="188"/>
      <c r="AI1633" s="188"/>
      <c r="AJ1633" s="188"/>
      <c r="AK1633" s="188"/>
    </row>
    <row r="1634" spans="20:37">
      <c r="T1634" s="188"/>
      <c r="U1634" s="188"/>
      <c r="V1634" s="188"/>
      <c r="W1634" s="188"/>
      <c r="X1634" s="188"/>
      <c r="AG1634" s="188"/>
      <c r="AH1634" s="188"/>
      <c r="AI1634" s="188"/>
      <c r="AJ1634" s="188"/>
      <c r="AK1634" s="188"/>
    </row>
    <row r="1635" spans="20:37">
      <c r="T1635" s="188"/>
      <c r="U1635" s="188"/>
      <c r="V1635" s="188"/>
      <c r="W1635" s="188"/>
      <c r="X1635" s="188"/>
      <c r="AG1635" s="188"/>
      <c r="AH1635" s="188"/>
      <c r="AI1635" s="188"/>
      <c r="AJ1635" s="188"/>
      <c r="AK1635" s="188"/>
    </row>
    <row r="1636" spans="20:37">
      <c r="T1636" s="188"/>
      <c r="U1636" s="188"/>
      <c r="V1636" s="188"/>
      <c r="W1636" s="188"/>
      <c r="X1636" s="188"/>
      <c r="AG1636" s="188"/>
      <c r="AH1636" s="188"/>
      <c r="AI1636" s="188"/>
      <c r="AJ1636" s="188"/>
      <c r="AK1636" s="188"/>
    </row>
    <row r="1637" spans="20:37">
      <c r="T1637" s="188"/>
      <c r="U1637" s="188"/>
      <c r="V1637" s="188"/>
      <c r="W1637" s="188"/>
      <c r="X1637" s="188"/>
      <c r="AG1637" s="188"/>
      <c r="AH1637" s="188"/>
      <c r="AI1637" s="188"/>
      <c r="AJ1637" s="188"/>
      <c r="AK1637" s="188"/>
    </row>
    <row r="1638" spans="20:37">
      <c r="T1638" s="188"/>
      <c r="U1638" s="188"/>
      <c r="V1638" s="188"/>
      <c r="W1638" s="188"/>
      <c r="X1638" s="188"/>
      <c r="AG1638" s="188"/>
      <c r="AH1638" s="188"/>
      <c r="AI1638" s="188"/>
      <c r="AJ1638" s="188"/>
      <c r="AK1638" s="188"/>
    </row>
    <row r="1639" spans="20:37">
      <c r="T1639" s="188"/>
      <c r="U1639" s="188"/>
      <c r="V1639" s="188"/>
      <c r="W1639" s="188"/>
      <c r="X1639" s="188"/>
      <c r="AG1639" s="188"/>
      <c r="AH1639" s="188"/>
      <c r="AI1639" s="188"/>
      <c r="AJ1639" s="188"/>
      <c r="AK1639" s="188"/>
    </row>
    <row r="1640" spans="20:37">
      <c r="T1640" s="188"/>
      <c r="U1640" s="188"/>
      <c r="V1640" s="188"/>
      <c r="W1640" s="188"/>
      <c r="X1640" s="188"/>
      <c r="AG1640" s="188"/>
      <c r="AH1640" s="188"/>
      <c r="AI1640" s="188"/>
      <c r="AJ1640" s="188"/>
      <c r="AK1640" s="188"/>
    </row>
    <row r="1641" spans="20:37">
      <c r="T1641" s="188"/>
      <c r="U1641" s="188"/>
      <c r="V1641" s="188"/>
      <c r="W1641" s="188"/>
      <c r="X1641" s="188"/>
      <c r="AG1641" s="188"/>
      <c r="AH1641" s="188"/>
      <c r="AI1641" s="188"/>
      <c r="AJ1641" s="188"/>
      <c r="AK1641" s="188"/>
    </row>
    <row r="1642" spans="20:37">
      <c r="T1642" s="188"/>
      <c r="U1642" s="188"/>
      <c r="V1642" s="188"/>
      <c r="W1642" s="188"/>
      <c r="X1642" s="188"/>
      <c r="AG1642" s="188"/>
      <c r="AH1642" s="188"/>
      <c r="AI1642" s="188"/>
      <c r="AJ1642" s="188"/>
      <c r="AK1642" s="188"/>
    </row>
    <row r="1643" spans="20:37">
      <c r="T1643" s="188"/>
      <c r="U1643" s="188"/>
      <c r="V1643" s="188"/>
      <c r="W1643" s="188"/>
      <c r="X1643" s="188"/>
      <c r="AG1643" s="188"/>
      <c r="AH1643" s="188"/>
      <c r="AI1643" s="188"/>
      <c r="AJ1643" s="188"/>
      <c r="AK1643" s="188"/>
    </row>
    <row r="1644" spans="20:37">
      <c r="T1644" s="188"/>
      <c r="U1644" s="188"/>
      <c r="V1644" s="188"/>
      <c r="W1644" s="188"/>
      <c r="X1644" s="188"/>
      <c r="AG1644" s="188"/>
      <c r="AH1644" s="188"/>
      <c r="AI1644" s="188"/>
      <c r="AJ1644" s="188"/>
      <c r="AK1644" s="188"/>
    </row>
    <row r="1645" spans="20:37">
      <c r="T1645" s="188"/>
      <c r="U1645" s="188"/>
      <c r="V1645" s="188"/>
      <c r="W1645" s="188"/>
      <c r="X1645" s="188"/>
      <c r="AG1645" s="188"/>
      <c r="AH1645" s="188"/>
      <c r="AI1645" s="188"/>
      <c r="AJ1645" s="188"/>
      <c r="AK1645" s="188"/>
    </row>
    <row r="1646" spans="20:37">
      <c r="T1646" s="188"/>
      <c r="U1646" s="188"/>
      <c r="V1646" s="188"/>
      <c r="W1646" s="188"/>
      <c r="X1646" s="188"/>
      <c r="AG1646" s="188"/>
      <c r="AH1646" s="188"/>
      <c r="AI1646" s="188"/>
      <c r="AJ1646" s="188"/>
      <c r="AK1646" s="188"/>
    </row>
    <row r="1647" spans="20:37">
      <c r="T1647" s="188"/>
      <c r="U1647" s="188"/>
      <c r="V1647" s="188"/>
      <c r="W1647" s="188"/>
      <c r="X1647" s="188"/>
      <c r="AG1647" s="188"/>
      <c r="AH1647" s="188"/>
      <c r="AI1647" s="188"/>
      <c r="AJ1647" s="188"/>
      <c r="AK1647" s="188"/>
    </row>
    <row r="1648" spans="20:37">
      <c r="T1648" s="188"/>
      <c r="U1648" s="188"/>
      <c r="V1648" s="188"/>
      <c r="W1648" s="188"/>
      <c r="X1648" s="188"/>
      <c r="AG1648" s="188"/>
      <c r="AH1648" s="188"/>
      <c r="AI1648" s="188"/>
      <c r="AJ1648" s="188"/>
      <c r="AK1648" s="188"/>
    </row>
    <row r="1649" spans="20:37">
      <c r="T1649" s="188"/>
      <c r="U1649" s="188"/>
      <c r="V1649" s="188"/>
      <c r="W1649" s="188"/>
      <c r="X1649" s="188"/>
      <c r="AG1649" s="188"/>
      <c r="AH1649" s="188"/>
      <c r="AI1649" s="188"/>
      <c r="AJ1649" s="188"/>
      <c r="AK1649" s="188"/>
    </row>
    <row r="1650" spans="20:37">
      <c r="T1650" s="188"/>
      <c r="U1650" s="188"/>
      <c r="V1650" s="188"/>
      <c r="W1650" s="188"/>
      <c r="X1650" s="188"/>
      <c r="AG1650" s="188"/>
      <c r="AH1650" s="188"/>
      <c r="AI1650" s="188"/>
      <c r="AJ1650" s="188"/>
      <c r="AK1650" s="188"/>
    </row>
    <row r="1651" spans="20:37">
      <c r="T1651" s="188"/>
      <c r="U1651" s="188"/>
      <c r="V1651" s="188"/>
      <c r="W1651" s="188"/>
      <c r="X1651" s="188"/>
      <c r="AG1651" s="188"/>
      <c r="AH1651" s="188"/>
      <c r="AI1651" s="188"/>
      <c r="AJ1651" s="188"/>
      <c r="AK1651" s="188"/>
    </row>
    <row r="1652" spans="20:37">
      <c r="T1652" s="188"/>
      <c r="U1652" s="188"/>
      <c r="V1652" s="188"/>
      <c r="W1652" s="188"/>
      <c r="X1652" s="188"/>
      <c r="AG1652" s="188"/>
      <c r="AH1652" s="188"/>
      <c r="AI1652" s="188"/>
      <c r="AJ1652" s="188"/>
      <c r="AK1652" s="188"/>
    </row>
    <row r="1653" spans="20:37">
      <c r="T1653" s="188"/>
      <c r="U1653" s="188"/>
      <c r="V1653" s="188"/>
      <c r="W1653" s="188"/>
      <c r="X1653" s="188"/>
      <c r="AG1653" s="188"/>
      <c r="AH1653" s="188"/>
      <c r="AI1653" s="188"/>
      <c r="AJ1653" s="188"/>
      <c r="AK1653" s="188"/>
    </row>
    <row r="1654" spans="20:37">
      <c r="T1654" s="188"/>
      <c r="U1654" s="188"/>
      <c r="V1654" s="188"/>
      <c r="W1654" s="188"/>
      <c r="X1654" s="188"/>
      <c r="AG1654" s="188"/>
      <c r="AH1654" s="188"/>
      <c r="AI1654" s="188"/>
      <c r="AJ1654" s="188"/>
      <c r="AK1654" s="188"/>
    </row>
    <row r="1655" spans="20:37">
      <c r="T1655" s="188"/>
      <c r="U1655" s="188"/>
      <c r="V1655" s="188"/>
      <c r="W1655" s="188"/>
      <c r="X1655" s="188"/>
      <c r="AG1655" s="188"/>
      <c r="AH1655" s="188"/>
      <c r="AI1655" s="188"/>
      <c r="AJ1655" s="188"/>
      <c r="AK1655" s="188"/>
    </row>
    <row r="1656" spans="20:37">
      <c r="T1656" s="188"/>
      <c r="U1656" s="188"/>
      <c r="V1656" s="188"/>
      <c r="W1656" s="188"/>
      <c r="X1656" s="188"/>
      <c r="AG1656" s="188"/>
      <c r="AH1656" s="188"/>
      <c r="AI1656" s="188"/>
      <c r="AJ1656" s="188"/>
      <c r="AK1656" s="188"/>
    </row>
    <row r="1657" spans="20:37">
      <c r="T1657" s="188"/>
      <c r="U1657" s="188"/>
      <c r="V1657" s="188"/>
      <c r="W1657" s="188"/>
      <c r="X1657" s="188"/>
      <c r="AG1657" s="188"/>
      <c r="AH1657" s="188"/>
      <c r="AI1657" s="188"/>
      <c r="AJ1657" s="188"/>
      <c r="AK1657" s="188"/>
    </row>
    <row r="1658" spans="20:37">
      <c r="T1658" s="188"/>
      <c r="U1658" s="188"/>
      <c r="V1658" s="188"/>
      <c r="W1658" s="188"/>
      <c r="X1658" s="188"/>
      <c r="AG1658" s="188"/>
      <c r="AH1658" s="188"/>
      <c r="AI1658" s="188"/>
      <c r="AJ1658" s="188"/>
      <c r="AK1658" s="188"/>
    </row>
    <row r="1659" spans="20:37">
      <c r="T1659" s="188"/>
      <c r="U1659" s="188"/>
      <c r="V1659" s="188"/>
      <c r="W1659" s="188"/>
      <c r="X1659" s="188"/>
      <c r="AG1659" s="188"/>
      <c r="AH1659" s="188"/>
      <c r="AI1659" s="188"/>
      <c r="AJ1659" s="188"/>
      <c r="AK1659" s="188"/>
    </row>
    <row r="1660" spans="20:37">
      <c r="T1660" s="188"/>
      <c r="U1660" s="188"/>
      <c r="V1660" s="188"/>
      <c r="W1660" s="188"/>
      <c r="X1660" s="188"/>
      <c r="AG1660" s="188"/>
      <c r="AH1660" s="188"/>
      <c r="AI1660" s="188"/>
      <c r="AJ1660" s="188"/>
      <c r="AK1660" s="188"/>
    </row>
    <row r="1661" spans="20:37">
      <c r="T1661" s="188"/>
      <c r="U1661" s="188"/>
      <c r="V1661" s="188"/>
      <c r="W1661" s="188"/>
      <c r="X1661" s="188"/>
      <c r="AG1661" s="188"/>
      <c r="AH1661" s="188"/>
      <c r="AI1661" s="188"/>
      <c r="AJ1661" s="188"/>
      <c r="AK1661" s="188"/>
    </row>
    <row r="1662" spans="20:37">
      <c r="T1662" s="188"/>
      <c r="U1662" s="188"/>
      <c r="V1662" s="188"/>
      <c r="W1662" s="188"/>
      <c r="X1662" s="188"/>
      <c r="AG1662" s="188"/>
      <c r="AH1662" s="188"/>
      <c r="AI1662" s="188"/>
      <c r="AJ1662" s="188"/>
      <c r="AK1662" s="188"/>
    </row>
    <row r="1663" spans="20:37">
      <c r="T1663" s="188"/>
      <c r="U1663" s="188"/>
      <c r="V1663" s="188"/>
      <c r="W1663" s="188"/>
      <c r="X1663" s="188"/>
      <c r="AG1663" s="188"/>
      <c r="AH1663" s="188"/>
      <c r="AI1663" s="188"/>
      <c r="AJ1663" s="188"/>
      <c r="AK1663" s="188"/>
    </row>
    <row r="1664" spans="20:37">
      <c r="T1664" s="188"/>
      <c r="U1664" s="188"/>
      <c r="V1664" s="188"/>
      <c r="W1664" s="188"/>
      <c r="X1664" s="188"/>
      <c r="AG1664" s="188"/>
      <c r="AH1664" s="188"/>
      <c r="AI1664" s="188"/>
      <c r="AJ1664" s="188"/>
      <c r="AK1664" s="188"/>
    </row>
    <row r="1665" spans="20:37">
      <c r="T1665" s="188"/>
      <c r="U1665" s="188"/>
      <c r="V1665" s="188"/>
      <c r="W1665" s="188"/>
      <c r="X1665" s="188"/>
      <c r="AG1665" s="188"/>
      <c r="AH1665" s="188"/>
      <c r="AI1665" s="188"/>
      <c r="AJ1665" s="188"/>
      <c r="AK1665" s="188"/>
    </row>
    <row r="1666" spans="20:37">
      <c r="T1666" s="188"/>
      <c r="U1666" s="188"/>
      <c r="V1666" s="188"/>
      <c r="W1666" s="188"/>
      <c r="X1666" s="188"/>
      <c r="AG1666" s="188"/>
      <c r="AH1666" s="188"/>
      <c r="AI1666" s="188"/>
      <c r="AJ1666" s="188"/>
      <c r="AK1666" s="188"/>
    </row>
    <row r="1667" spans="20:37">
      <c r="T1667" s="188"/>
      <c r="U1667" s="188"/>
      <c r="V1667" s="188"/>
      <c r="W1667" s="188"/>
      <c r="X1667" s="188"/>
      <c r="AG1667" s="188"/>
      <c r="AH1667" s="188"/>
      <c r="AI1667" s="188"/>
      <c r="AJ1667" s="188"/>
      <c r="AK1667" s="188"/>
    </row>
    <row r="1668" spans="20:37">
      <c r="T1668" s="188"/>
      <c r="U1668" s="188"/>
      <c r="V1668" s="188"/>
      <c r="W1668" s="188"/>
      <c r="X1668" s="188"/>
      <c r="AG1668" s="188"/>
      <c r="AH1668" s="188"/>
      <c r="AI1668" s="188"/>
      <c r="AJ1668" s="188"/>
      <c r="AK1668" s="188"/>
    </row>
    <row r="1669" spans="20:37">
      <c r="T1669" s="188"/>
      <c r="U1669" s="188"/>
      <c r="V1669" s="188"/>
      <c r="W1669" s="188"/>
      <c r="X1669" s="188"/>
      <c r="AG1669" s="188"/>
      <c r="AH1669" s="188"/>
      <c r="AI1669" s="188"/>
      <c r="AJ1669" s="188"/>
      <c r="AK1669" s="188"/>
    </row>
    <row r="1670" spans="20:37">
      <c r="T1670" s="188"/>
      <c r="U1670" s="188"/>
      <c r="V1670" s="188"/>
      <c r="W1670" s="188"/>
      <c r="X1670" s="188"/>
      <c r="AG1670" s="188"/>
      <c r="AH1670" s="188"/>
      <c r="AI1670" s="188"/>
      <c r="AJ1670" s="188"/>
      <c r="AK1670" s="188"/>
    </row>
    <row r="1671" spans="20:37">
      <c r="T1671" s="188"/>
      <c r="U1671" s="188"/>
      <c r="V1671" s="188"/>
      <c r="W1671" s="188"/>
      <c r="X1671" s="188"/>
      <c r="AG1671" s="188"/>
      <c r="AH1671" s="188"/>
      <c r="AI1671" s="188"/>
      <c r="AJ1671" s="188"/>
      <c r="AK1671" s="188"/>
    </row>
    <row r="1672" spans="20:37">
      <c r="T1672" s="188"/>
      <c r="U1672" s="188"/>
      <c r="V1672" s="188"/>
      <c r="W1672" s="188"/>
      <c r="X1672" s="188"/>
      <c r="AG1672" s="188"/>
      <c r="AH1672" s="188"/>
      <c r="AI1672" s="188"/>
      <c r="AJ1672" s="188"/>
      <c r="AK1672" s="188"/>
    </row>
    <row r="1673" spans="20:37">
      <c r="T1673" s="188"/>
      <c r="U1673" s="188"/>
      <c r="V1673" s="188"/>
      <c r="W1673" s="188"/>
      <c r="X1673" s="188"/>
      <c r="AG1673" s="188"/>
      <c r="AH1673" s="188"/>
      <c r="AI1673" s="188"/>
      <c r="AJ1673" s="188"/>
      <c r="AK1673" s="188"/>
    </row>
    <row r="1674" spans="20:37">
      <c r="T1674" s="188"/>
      <c r="U1674" s="188"/>
      <c r="V1674" s="188"/>
      <c r="W1674" s="188"/>
      <c r="X1674" s="188"/>
      <c r="AG1674" s="188"/>
      <c r="AH1674" s="188"/>
      <c r="AI1674" s="188"/>
      <c r="AJ1674" s="188"/>
      <c r="AK1674" s="188"/>
    </row>
    <row r="1675" spans="20:37">
      <c r="T1675" s="188"/>
      <c r="U1675" s="188"/>
      <c r="V1675" s="188"/>
      <c r="W1675" s="188"/>
      <c r="X1675" s="188"/>
      <c r="AG1675" s="188"/>
      <c r="AH1675" s="188"/>
      <c r="AI1675" s="188"/>
      <c r="AJ1675" s="188"/>
      <c r="AK1675" s="188"/>
    </row>
    <row r="1676" spans="20:37">
      <c r="T1676" s="188"/>
      <c r="U1676" s="188"/>
      <c r="V1676" s="188"/>
      <c r="W1676" s="188"/>
      <c r="X1676" s="188"/>
      <c r="AG1676" s="188"/>
      <c r="AH1676" s="188"/>
      <c r="AI1676" s="188"/>
      <c r="AJ1676" s="188"/>
      <c r="AK1676" s="188"/>
    </row>
    <row r="1677" spans="20:37">
      <c r="T1677" s="188"/>
      <c r="U1677" s="188"/>
      <c r="V1677" s="188"/>
      <c r="W1677" s="188"/>
      <c r="X1677" s="188"/>
      <c r="AG1677" s="188"/>
      <c r="AH1677" s="188"/>
      <c r="AI1677" s="188"/>
      <c r="AJ1677" s="188"/>
      <c r="AK1677" s="188"/>
    </row>
    <row r="1678" spans="20:37">
      <c r="T1678" s="188"/>
      <c r="U1678" s="188"/>
      <c r="V1678" s="188"/>
      <c r="W1678" s="188"/>
      <c r="X1678" s="188"/>
      <c r="AG1678" s="188"/>
      <c r="AH1678" s="188"/>
      <c r="AI1678" s="188"/>
      <c r="AJ1678" s="188"/>
      <c r="AK1678" s="188"/>
    </row>
    <row r="1679" spans="20:37">
      <c r="T1679" s="188"/>
      <c r="U1679" s="188"/>
      <c r="V1679" s="188"/>
      <c r="W1679" s="188"/>
      <c r="X1679" s="188"/>
      <c r="AG1679" s="188"/>
      <c r="AH1679" s="188"/>
      <c r="AI1679" s="188"/>
      <c r="AJ1679" s="188"/>
      <c r="AK1679" s="188"/>
    </row>
    <row r="1680" spans="20:37">
      <c r="T1680" s="188"/>
      <c r="U1680" s="188"/>
      <c r="V1680" s="188"/>
      <c r="W1680" s="188"/>
      <c r="X1680" s="188"/>
      <c r="AG1680" s="188"/>
      <c r="AH1680" s="188"/>
      <c r="AI1680" s="188"/>
      <c r="AJ1680" s="188"/>
      <c r="AK1680" s="188"/>
    </row>
    <row r="1681" spans="20:37">
      <c r="T1681" s="188"/>
      <c r="U1681" s="188"/>
      <c r="V1681" s="188"/>
      <c r="W1681" s="188"/>
      <c r="X1681" s="188"/>
      <c r="AG1681" s="188"/>
      <c r="AH1681" s="188"/>
      <c r="AI1681" s="188"/>
      <c r="AJ1681" s="188"/>
      <c r="AK1681" s="188"/>
    </row>
    <row r="1682" spans="20:37">
      <c r="T1682" s="188"/>
      <c r="U1682" s="188"/>
      <c r="V1682" s="188"/>
      <c r="W1682" s="188"/>
      <c r="X1682" s="188"/>
      <c r="AG1682" s="188"/>
      <c r="AH1682" s="188"/>
      <c r="AI1682" s="188"/>
      <c r="AJ1682" s="188"/>
      <c r="AK1682" s="188"/>
    </row>
    <row r="1683" spans="20:37">
      <c r="T1683" s="188"/>
      <c r="U1683" s="188"/>
      <c r="V1683" s="188"/>
      <c r="W1683" s="188"/>
      <c r="X1683" s="188"/>
      <c r="AG1683" s="188"/>
      <c r="AH1683" s="188"/>
      <c r="AI1683" s="188"/>
      <c r="AJ1683" s="188"/>
      <c r="AK1683" s="188"/>
    </row>
    <row r="1684" spans="20:37">
      <c r="T1684" s="188"/>
      <c r="U1684" s="188"/>
      <c r="V1684" s="188"/>
      <c r="W1684" s="188"/>
      <c r="X1684" s="188"/>
      <c r="AG1684" s="188"/>
      <c r="AH1684" s="188"/>
      <c r="AI1684" s="188"/>
      <c r="AJ1684" s="188"/>
      <c r="AK1684" s="188"/>
    </row>
    <row r="1685" spans="20:37">
      <c r="T1685" s="188"/>
      <c r="U1685" s="188"/>
      <c r="V1685" s="188"/>
      <c r="W1685" s="188"/>
      <c r="X1685" s="188"/>
      <c r="AG1685" s="188"/>
      <c r="AH1685" s="188"/>
      <c r="AI1685" s="188"/>
      <c r="AJ1685" s="188"/>
      <c r="AK1685" s="188"/>
    </row>
    <row r="1686" spans="20:37">
      <c r="T1686" s="188"/>
      <c r="U1686" s="188"/>
      <c r="V1686" s="188"/>
      <c r="W1686" s="188"/>
      <c r="X1686" s="188"/>
      <c r="AG1686" s="188"/>
      <c r="AH1686" s="188"/>
      <c r="AI1686" s="188"/>
      <c r="AJ1686" s="188"/>
      <c r="AK1686" s="188"/>
    </row>
    <row r="1687" spans="20:37">
      <c r="T1687" s="188"/>
      <c r="U1687" s="188"/>
      <c r="V1687" s="188"/>
      <c r="W1687" s="188"/>
      <c r="X1687" s="188"/>
      <c r="AG1687" s="188"/>
      <c r="AH1687" s="188"/>
      <c r="AI1687" s="188"/>
      <c r="AJ1687" s="188"/>
      <c r="AK1687" s="188"/>
    </row>
    <row r="1688" spans="20:37">
      <c r="T1688" s="188"/>
      <c r="U1688" s="188"/>
      <c r="V1688" s="188"/>
      <c r="W1688" s="188"/>
      <c r="X1688" s="188"/>
      <c r="AG1688" s="188"/>
      <c r="AH1688" s="188"/>
      <c r="AI1688" s="188"/>
      <c r="AJ1688" s="188"/>
      <c r="AK1688" s="188"/>
    </row>
    <row r="1689" spans="20:37">
      <c r="T1689" s="188"/>
      <c r="U1689" s="188"/>
      <c r="V1689" s="188"/>
      <c r="W1689" s="188"/>
      <c r="X1689" s="188"/>
      <c r="AG1689" s="188"/>
      <c r="AH1689" s="188"/>
      <c r="AI1689" s="188"/>
      <c r="AJ1689" s="188"/>
      <c r="AK1689" s="188"/>
    </row>
    <row r="1690" spans="20:37">
      <c r="T1690" s="188"/>
      <c r="U1690" s="188"/>
      <c r="V1690" s="188"/>
      <c r="W1690" s="188"/>
      <c r="X1690" s="188"/>
      <c r="AG1690" s="188"/>
      <c r="AH1690" s="188"/>
      <c r="AI1690" s="188"/>
      <c r="AJ1690" s="188"/>
      <c r="AK1690" s="188"/>
    </row>
    <row r="1691" spans="20:37">
      <c r="T1691" s="188"/>
      <c r="U1691" s="188"/>
      <c r="V1691" s="188"/>
      <c r="W1691" s="188"/>
      <c r="X1691" s="188"/>
      <c r="AG1691" s="188"/>
      <c r="AH1691" s="188"/>
      <c r="AI1691" s="188"/>
      <c r="AJ1691" s="188"/>
      <c r="AK1691" s="188"/>
    </row>
    <row r="1692" spans="20:37">
      <c r="T1692" s="188"/>
      <c r="U1692" s="188"/>
      <c r="V1692" s="188"/>
      <c r="W1692" s="188"/>
      <c r="X1692" s="188"/>
      <c r="AG1692" s="188"/>
      <c r="AH1692" s="188"/>
      <c r="AI1692" s="188"/>
      <c r="AJ1692" s="188"/>
      <c r="AK1692" s="188"/>
    </row>
    <row r="1693" spans="20:37">
      <c r="T1693" s="188"/>
      <c r="U1693" s="188"/>
      <c r="V1693" s="188"/>
      <c r="W1693" s="188"/>
      <c r="X1693" s="188"/>
      <c r="AG1693" s="188"/>
      <c r="AH1693" s="188"/>
      <c r="AI1693" s="188"/>
      <c r="AJ1693" s="188"/>
      <c r="AK1693" s="188"/>
    </row>
    <row r="1694" spans="20:37">
      <c r="T1694" s="188"/>
      <c r="U1694" s="188"/>
      <c r="V1694" s="188"/>
      <c r="W1694" s="188"/>
      <c r="X1694" s="188"/>
      <c r="AG1694" s="188"/>
      <c r="AH1694" s="188"/>
      <c r="AI1694" s="188"/>
      <c r="AJ1694" s="188"/>
      <c r="AK1694" s="188"/>
    </row>
    <row r="1695" spans="20:37">
      <c r="T1695" s="188"/>
      <c r="U1695" s="188"/>
      <c r="V1695" s="188"/>
      <c r="W1695" s="188"/>
      <c r="X1695" s="188"/>
      <c r="AG1695" s="188"/>
      <c r="AH1695" s="188"/>
      <c r="AI1695" s="188"/>
      <c r="AJ1695" s="188"/>
      <c r="AK1695" s="188"/>
    </row>
    <row r="1696" spans="20:37">
      <c r="T1696" s="188"/>
      <c r="U1696" s="188"/>
      <c r="V1696" s="188"/>
      <c r="W1696" s="188"/>
      <c r="X1696" s="188"/>
      <c r="AG1696" s="188"/>
      <c r="AH1696" s="188"/>
      <c r="AI1696" s="188"/>
      <c r="AJ1696" s="188"/>
      <c r="AK1696" s="188"/>
    </row>
    <row r="1697" spans="20:37">
      <c r="T1697" s="188"/>
      <c r="U1697" s="188"/>
      <c r="V1697" s="188"/>
      <c r="W1697" s="188"/>
      <c r="X1697" s="188"/>
      <c r="AG1697" s="188"/>
      <c r="AH1697" s="188"/>
      <c r="AI1697" s="188"/>
      <c r="AJ1697" s="188"/>
      <c r="AK1697" s="188"/>
    </row>
    <row r="1698" spans="20:37">
      <c r="T1698" s="188"/>
      <c r="U1698" s="188"/>
      <c r="V1698" s="188"/>
      <c r="W1698" s="188"/>
      <c r="X1698" s="188"/>
      <c r="AG1698" s="188"/>
      <c r="AH1698" s="188"/>
      <c r="AI1698" s="188"/>
      <c r="AJ1698" s="188"/>
      <c r="AK1698" s="188"/>
    </row>
    <row r="1699" spans="20:37">
      <c r="T1699" s="188"/>
      <c r="U1699" s="188"/>
      <c r="V1699" s="188"/>
      <c r="W1699" s="188"/>
      <c r="X1699" s="188"/>
      <c r="AG1699" s="188"/>
      <c r="AH1699" s="188"/>
      <c r="AI1699" s="188"/>
      <c r="AJ1699" s="188"/>
      <c r="AK1699" s="188"/>
    </row>
    <row r="1700" spans="20:37">
      <c r="T1700" s="188"/>
      <c r="U1700" s="188"/>
      <c r="V1700" s="188"/>
      <c r="W1700" s="188"/>
      <c r="X1700" s="188"/>
      <c r="AG1700" s="188"/>
      <c r="AH1700" s="188"/>
      <c r="AI1700" s="188"/>
      <c r="AJ1700" s="188"/>
      <c r="AK1700" s="188"/>
    </row>
    <row r="1701" spans="20:37">
      <c r="T1701" s="188"/>
      <c r="U1701" s="188"/>
      <c r="V1701" s="188"/>
      <c r="W1701" s="188"/>
      <c r="X1701" s="188"/>
      <c r="AG1701" s="188"/>
      <c r="AH1701" s="188"/>
      <c r="AI1701" s="188"/>
      <c r="AJ1701" s="188"/>
      <c r="AK1701" s="188"/>
    </row>
    <row r="1702" spans="20:37">
      <c r="T1702" s="188"/>
      <c r="U1702" s="188"/>
      <c r="V1702" s="188"/>
      <c r="W1702" s="188"/>
      <c r="X1702" s="188"/>
      <c r="AG1702" s="188"/>
      <c r="AH1702" s="188"/>
      <c r="AI1702" s="188"/>
      <c r="AJ1702" s="188"/>
      <c r="AK1702" s="188"/>
    </row>
    <row r="1703" spans="20:37">
      <c r="T1703" s="188"/>
      <c r="U1703" s="188"/>
      <c r="V1703" s="188"/>
      <c r="W1703" s="188"/>
      <c r="X1703" s="188"/>
      <c r="AG1703" s="188"/>
      <c r="AH1703" s="188"/>
      <c r="AI1703" s="188"/>
      <c r="AJ1703" s="188"/>
      <c r="AK1703" s="188"/>
    </row>
    <row r="1704" spans="20:37">
      <c r="T1704" s="188"/>
      <c r="U1704" s="188"/>
      <c r="V1704" s="188"/>
      <c r="W1704" s="188"/>
      <c r="X1704" s="188"/>
      <c r="AG1704" s="188"/>
      <c r="AH1704" s="188"/>
      <c r="AI1704" s="188"/>
      <c r="AJ1704" s="188"/>
      <c r="AK1704" s="188"/>
    </row>
    <row r="1705" spans="20:37">
      <c r="T1705" s="188"/>
      <c r="U1705" s="188"/>
      <c r="V1705" s="188"/>
      <c r="W1705" s="188"/>
      <c r="X1705" s="188"/>
      <c r="AG1705" s="188"/>
      <c r="AH1705" s="188"/>
      <c r="AI1705" s="188"/>
      <c r="AJ1705" s="188"/>
      <c r="AK1705" s="188"/>
    </row>
    <row r="1706" spans="20:37">
      <c r="T1706" s="188"/>
      <c r="U1706" s="188"/>
      <c r="V1706" s="188"/>
      <c r="W1706" s="188"/>
      <c r="X1706" s="188"/>
      <c r="AG1706" s="188"/>
      <c r="AH1706" s="188"/>
      <c r="AI1706" s="188"/>
      <c r="AJ1706" s="188"/>
      <c r="AK1706" s="188"/>
    </row>
    <row r="1707" spans="20:37">
      <c r="T1707" s="188"/>
      <c r="U1707" s="188"/>
      <c r="V1707" s="188"/>
      <c r="W1707" s="188"/>
      <c r="X1707" s="188"/>
      <c r="AG1707" s="188"/>
      <c r="AH1707" s="188"/>
      <c r="AI1707" s="188"/>
      <c r="AJ1707" s="188"/>
      <c r="AK1707" s="188"/>
    </row>
    <row r="1708" spans="20:37">
      <c r="T1708" s="188"/>
      <c r="U1708" s="188"/>
      <c r="V1708" s="188"/>
      <c r="W1708" s="188"/>
      <c r="X1708" s="188"/>
      <c r="AG1708" s="188"/>
      <c r="AH1708" s="188"/>
      <c r="AI1708" s="188"/>
      <c r="AJ1708" s="188"/>
      <c r="AK1708" s="188"/>
    </row>
    <row r="1709" spans="20:37">
      <c r="T1709" s="188"/>
      <c r="U1709" s="188"/>
      <c r="V1709" s="188"/>
      <c r="W1709" s="188"/>
      <c r="X1709" s="188"/>
      <c r="AG1709" s="188"/>
      <c r="AH1709" s="188"/>
      <c r="AI1709" s="188"/>
      <c r="AJ1709" s="188"/>
      <c r="AK1709" s="188"/>
    </row>
    <row r="1710" spans="20:37">
      <c r="T1710" s="188"/>
      <c r="U1710" s="188"/>
      <c r="V1710" s="188"/>
      <c r="W1710" s="188"/>
      <c r="X1710" s="188"/>
      <c r="AG1710" s="188"/>
      <c r="AH1710" s="188"/>
      <c r="AI1710" s="188"/>
      <c r="AJ1710" s="188"/>
      <c r="AK1710" s="188"/>
    </row>
    <row r="1711" spans="20:37">
      <c r="T1711" s="188"/>
      <c r="U1711" s="188"/>
      <c r="V1711" s="188"/>
      <c r="W1711" s="188"/>
      <c r="X1711" s="188"/>
      <c r="AG1711" s="188"/>
      <c r="AH1711" s="188"/>
      <c r="AI1711" s="188"/>
      <c r="AJ1711" s="188"/>
      <c r="AK1711" s="188"/>
    </row>
    <row r="1712" spans="20:37">
      <c r="T1712" s="188"/>
      <c r="U1712" s="188"/>
      <c r="V1712" s="188"/>
      <c r="W1712" s="188"/>
      <c r="X1712" s="188"/>
      <c r="AG1712" s="188"/>
      <c r="AH1712" s="188"/>
      <c r="AI1712" s="188"/>
      <c r="AJ1712" s="188"/>
      <c r="AK1712" s="188"/>
    </row>
    <row r="1713" spans="20:37">
      <c r="T1713" s="188"/>
      <c r="U1713" s="188"/>
      <c r="V1713" s="188"/>
      <c r="W1713" s="188"/>
      <c r="X1713" s="188"/>
      <c r="AG1713" s="188"/>
      <c r="AH1713" s="188"/>
      <c r="AI1713" s="188"/>
      <c r="AJ1713" s="188"/>
      <c r="AK1713" s="188"/>
    </row>
    <row r="1714" spans="20:37">
      <c r="T1714" s="188"/>
      <c r="U1714" s="188"/>
      <c r="V1714" s="188"/>
      <c r="W1714" s="188"/>
      <c r="X1714" s="188"/>
      <c r="AG1714" s="188"/>
      <c r="AH1714" s="188"/>
      <c r="AI1714" s="188"/>
      <c r="AJ1714" s="188"/>
      <c r="AK1714" s="188"/>
    </row>
    <row r="1715" spans="20:37">
      <c r="T1715" s="188"/>
      <c r="U1715" s="188"/>
      <c r="V1715" s="188"/>
      <c r="W1715" s="188"/>
      <c r="X1715" s="188"/>
      <c r="AG1715" s="188"/>
      <c r="AH1715" s="188"/>
      <c r="AI1715" s="188"/>
      <c r="AJ1715" s="188"/>
      <c r="AK1715" s="188"/>
    </row>
    <row r="1716" spans="20:37">
      <c r="T1716" s="188"/>
      <c r="U1716" s="188"/>
      <c r="V1716" s="188"/>
      <c r="W1716" s="188"/>
      <c r="X1716" s="188"/>
      <c r="AG1716" s="188"/>
      <c r="AH1716" s="188"/>
      <c r="AI1716" s="188"/>
      <c r="AJ1716" s="188"/>
      <c r="AK1716" s="188"/>
    </row>
    <row r="1717" spans="20:37">
      <c r="T1717" s="188"/>
      <c r="U1717" s="188"/>
      <c r="V1717" s="188"/>
      <c r="W1717" s="188"/>
      <c r="X1717" s="188"/>
      <c r="AG1717" s="188"/>
      <c r="AH1717" s="188"/>
      <c r="AI1717" s="188"/>
      <c r="AJ1717" s="188"/>
      <c r="AK1717" s="188"/>
    </row>
    <row r="1718" spans="20:37">
      <c r="T1718" s="188"/>
      <c r="U1718" s="188"/>
      <c r="V1718" s="188"/>
      <c r="W1718" s="188"/>
      <c r="X1718" s="188"/>
      <c r="AG1718" s="188"/>
      <c r="AH1718" s="188"/>
      <c r="AI1718" s="188"/>
      <c r="AJ1718" s="188"/>
      <c r="AK1718" s="188"/>
    </row>
    <row r="1719" spans="20:37">
      <c r="T1719" s="188"/>
      <c r="U1719" s="188"/>
      <c r="V1719" s="188"/>
      <c r="W1719" s="188"/>
      <c r="X1719" s="188"/>
      <c r="AG1719" s="188"/>
      <c r="AH1719" s="188"/>
      <c r="AI1719" s="188"/>
      <c r="AJ1719" s="188"/>
      <c r="AK1719" s="188"/>
    </row>
    <row r="1720" spans="20:37">
      <c r="T1720" s="188"/>
      <c r="U1720" s="188"/>
      <c r="V1720" s="188"/>
      <c r="W1720" s="188"/>
      <c r="X1720" s="188"/>
      <c r="AG1720" s="188"/>
      <c r="AH1720" s="188"/>
      <c r="AI1720" s="188"/>
      <c r="AJ1720" s="188"/>
      <c r="AK1720" s="188"/>
    </row>
    <row r="1721" spans="20:37">
      <c r="T1721" s="188"/>
      <c r="U1721" s="188"/>
      <c r="V1721" s="188"/>
      <c r="W1721" s="188"/>
      <c r="X1721" s="188"/>
      <c r="AG1721" s="188"/>
      <c r="AH1721" s="188"/>
      <c r="AI1721" s="188"/>
      <c r="AJ1721" s="188"/>
      <c r="AK1721" s="188"/>
    </row>
    <row r="1722" spans="20:37">
      <c r="T1722" s="188"/>
      <c r="U1722" s="188"/>
      <c r="V1722" s="188"/>
      <c r="W1722" s="188"/>
      <c r="X1722" s="188"/>
      <c r="AG1722" s="188"/>
      <c r="AH1722" s="188"/>
      <c r="AI1722" s="188"/>
      <c r="AJ1722" s="188"/>
      <c r="AK1722" s="188"/>
    </row>
    <row r="1723" spans="20:37">
      <c r="T1723" s="188"/>
      <c r="U1723" s="188"/>
      <c r="V1723" s="188"/>
      <c r="W1723" s="188"/>
      <c r="X1723" s="188"/>
      <c r="AG1723" s="188"/>
      <c r="AH1723" s="188"/>
      <c r="AI1723" s="188"/>
      <c r="AJ1723" s="188"/>
      <c r="AK1723" s="188"/>
    </row>
    <row r="1724" spans="20:37">
      <c r="T1724" s="188"/>
      <c r="U1724" s="188"/>
      <c r="V1724" s="188"/>
      <c r="W1724" s="188"/>
      <c r="X1724" s="188"/>
      <c r="AG1724" s="188"/>
      <c r="AH1724" s="188"/>
      <c r="AI1724" s="188"/>
      <c r="AJ1724" s="188"/>
      <c r="AK1724" s="188"/>
    </row>
    <row r="1725" spans="20:37">
      <c r="T1725" s="188"/>
      <c r="U1725" s="188"/>
      <c r="V1725" s="188"/>
      <c r="W1725" s="188"/>
      <c r="X1725" s="188"/>
      <c r="AG1725" s="188"/>
      <c r="AH1725" s="188"/>
      <c r="AI1725" s="188"/>
      <c r="AJ1725" s="188"/>
      <c r="AK1725" s="188"/>
    </row>
    <row r="1726" spans="20:37">
      <c r="T1726" s="188"/>
      <c r="U1726" s="188"/>
      <c r="V1726" s="188"/>
      <c r="W1726" s="188"/>
      <c r="X1726" s="188"/>
      <c r="AG1726" s="188"/>
      <c r="AH1726" s="188"/>
      <c r="AI1726" s="188"/>
      <c r="AJ1726" s="188"/>
      <c r="AK1726" s="188"/>
    </row>
    <row r="1727" spans="20:37">
      <c r="T1727" s="188"/>
      <c r="U1727" s="188"/>
      <c r="V1727" s="188"/>
      <c r="W1727" s="188"/>
      <c r="X1727" s="188"/>
      <c r="AG1727" s="188"/>
      <c r="AH1727" s="188"/>
      <c r="AI1727" s="188"/>
      <c r="AJ1727" s="188"/>
      <c r="AK1727" s="188"/>
    </row>
    <row r="1728" spans="20:37">
      <c r="T1728" s="188"/>
      <c r="U1728" s="188"/>
      <c r="V1728" s="188"/>
      <c r="W1728" s="188"/>
      <c r="X1728" s="188"/>
      <c r="AG1728" s="188"/>
      <c r="AH1728" s="188"/>
      <c r="AI1728" s="188"/>
      <c r="AJ1728" s="188"/>
      <c r="AK1728" s="188"/>
    </row>
    <row r="1729" spans="20:37">
      <c r="T1729" s="188"/>
      <c r="U1729" s="188"/>
      <c r="V1729" s="188"/>
      <c r="W1729" s="188"/>
      <c r="X1729" s="188"/>
      <c r="AG1729" s="188"/>
      <c r="AH1729" s="188"/>
      <c r="AI1729" s="188"/>
      <c r="AJ1729" s="188"/>
      <c r="AK1729" s="188"/>
    </row>
    <row r="1730" spans="20:37">
      <c r="T1730" s="188"/>
      <c r="U1730" s="188"/>
      <c r="V1730" s="188"/>
      <c r="W1730" s="188"/>
      <c r="X1730" s="188"/>
      <c r="AG1730" s="188"/>
      <c r="AH1730" s="188"/>
      <c r="AI1730" s="188"/>
      <c r="AJ1730" s="188"/>
      <c r="AK1730" s="188"/>
    </row>
    <row r="1731" spans="20:37">
      <c r="T1731" s="188"/>
      <c r="U1731" s="188"/>
      <c r="V1731" s="188"/>
      <c r="W1731" s="188"/>
      <c r="X1731" s="188"/>
      <c r="AG1731" s="188"/>
      <c r="AH1731" s="188"/>
      <c r="AI1731" s="188"/>
      <c r="AJ1731" s="188"/>
      <c r="AK1731" s="188"/>
    </row>
    <row r="1732" spans="20:37">
      <c r="T1732" s="188"/>
      <c r="U1732" s="188"/>
      <c r="V1732" s="188"/>
      <c r="W1732" s="188"/>
      <c r="X1732" s="188"/>
      <c r="AG1732" s="188"/>
      <c r="AH1732" s="188"/>
      <c r="AI1732" s="188"/>
      <c r="AJ1732" s="188"/>
      <c r="AK1732" s="188"/>
    </row>
    <row r="1733" spans="20:37">
      <c r="T1733" s="188"/>
      <c r="U1733" s="188"/>
      <c r="V1733" s="188"/>
      <c r="W1733" s="188"/>
      <c r="X1733" s="188"/>
      <c r="AG1733" s="188"/>
      <c r="AH1733" s="188"/>
      <c r="AI1733" s="188"/>
      <c r="AJ1733" s="188"/>
      <c r="AK1733" s="188"/>
    </row>
    <row r="1734" spans="20:37">
      <c r="T1734" s="188"/>
      <c r="U1734" s="188"/>
      <c r="V1734" s="188"/>
      <c r="W1734" s="188"/>
      <c r="X1734" s="188"/>
      <c r="AG1734" s="188"/>
      <c r="AH1734" s="188"/>
      <c r="AI1734" s="188"/>
      <c r="AJ1734" s="188"/>
      <c r="AK1734" s="188"/>
    </row>
    <row r="1735" spans="20:37">
      <c r="T1735" s="188"/>
      <c r="U1735" s="188"/>
      <c r="V1735" s="188"/>
      <c r="W1735" s="188"/>
      <c r="X1735" s="188"/>
      <c r="AG1735" s="188"/>
      <c r="AH1735" s="188"/>
      <c r="AI1735" s="188"/>
      <c r="AJ1735" s="188"/>
      <c r="AK1735" s="188"/>
    </row>
    <row r="1736" spans="20:37">
      <c r="T1736" s="188"/>
      <c r="U1736" s="188"/>
      <c r="V1736" s="188"/>
      <c r="W1736" s="188"/>
      <c r="X1736" s="188"/>
      <c r="AG1736" s="188"/>
      <c r="AH1736" s="188"/>
      <c r="AI1736" s="188"/>
      <c r="AJ1736" s="188"/>
      <c r="AK1736" s="188"/>
    </row>
    <row r="1737" spans="20:37">
      <c r="T1737" s="188"/>
      <c r="U1737" s="188"/>
      <c r="V1737" s="188"/>
      <c r="W1737" s="188"/>
      <c r="X1737" s="188"/>
      <c r="AG1737" s="188"/>
      <c r="AH1737" s="188"/>
      <c r="AI1737" s="188"/>
      <c r="AJ1737" s="188"/>
      <c r="AK1737" s="188"/>
    </row>
    <row r="1738" spans="20:37">
      <c r="T1738" s="188"/>
      <c r="U1738" s="188"/>
      <c r="V1738" s="188"/>
      <c r="W1738" s="188"/>
      <c r="X1738" s="188"/>
      <c r="AG1738" s="188"/>
      <c r="AH1738" s="188"/>
      <c r="AI1738" s="188"/>
      <c r="AJ1738" s="188"/>
      <c r="AK1738" s="188"/>
    </row>
    <row r="1739" spans="20:37">
      <c r="T1739" s="188"/>
      <c r="U1739" s="188"/>
      <c r="V1739" s="188"/>
      <c r="W1739" s="188"/>
      <c r="X1739" s="188"/>
      <c r="AG1739" s="188"/>
      <c r="AH1739" s="188"/>
      <c r="AI1739" s="188"/>
      <c r="AJ1739" s="188"/>
      <c r="AK1739" s="188"/>
    </row>
    <row r="1740" spans="20:37">
      <c r="T1740" s="188"/>
      <c r="U1740" s="188"/>
      <c r="V1740" s="188"/>
      <c r="W1740" s="188"/>
      <c r="X1740" s="188"/>
      <c r="AG1740" s="188"/>
      <c r="AH1740" s="188"/>
      <c r="AI1740" s="188"/>
      <c r="AJ1740" s="188"/>
      <c r="AK1740" s="188"/>
    </row>
    <row r="1741" spans="20:37">
      <c r="T1741" s="188"/>
      <c r="U1741" s="188"/>
      <c r="V1741" s="188"/>
      <c r="W1741" s="188"/>
      <c r="X1741" s="188"/>
      <c r="AG1741" s="188"/>
      <c r="AH1741" s="188"/>
      <c r="AI1741" s="188"/>
      <c r="AJ1741" s="188"/>
      <c r="AK1741" s="188"/>
    </row>
    <row r="1742" spans="20:37">
      <c r="T1742" s="188"/>
      <c r="U1742" s="188"/>
      <c r="V1742" s="188"/>
      <c r="W1742" s="188"/>
      <c r="X1742" s="188"/>
      <c r="AG1742" s="188"/>
      <c r="AH1742" s="188"/>
      <c r="AI1742" s="188"/>
      <c r="AJ1742" s="188"/>
      <c r="AK1742" s="188"/>
    </row>
    <row r="1743" spans="20:37">
      <c r="T1743" s="188"/>
      <c r="U1743" s="188"/>
      <c r="V1743" s="188"/>
      <c r="W1743" s="188"/>
      <c r="X1743" s="188"/>
      <c r="AG1743" s="188"/>
      <c r="AH1743" s="188"/>
      <c r="AI1743" s="188"/>
      <c r="AJ1743" s="188"/>
      <c r="AK1743" s="188"/>
    </row>
    <row r="1744" spans="20:37">
      <c r="T1744" s="188"/>
      <c r="U1744" s="188"/>
      <c r="V1744" s="188"/>
      <c r="W1744" s="188"/>
      <c r="X1744" s="188"/>
      <c r="AG1744" s="188"/>
      <c r="AH1744" s="188"/>
      <c r="AI1744" s="188"/>
      <c r="AJ1744" s="188"/>
      <c r="AK1744" s="188"/>
    </row>
    <row r="1745" spans="20:37">
      <c r="T1745" s="188"/>
      <c r="U1745" s="188"/>
      <c r="V1745" s="188"/>
      <c r="W1745" s="188"/>
      <c r="X1745" s="188"/>
      <c r="AG1745" s="188"/>
      <c r="AH1745" s="188"/>
      <c r="AI1745" s="188"/>
      <c r="AJ1745" s="188"/>
      <c r="AK1745" s="188"/>
    </row>
    <row r="1746" spans="20:37">
      <c r="T1746" s="188"/>
      <c r="U1746" s="188"/>
      <c r="V1746" s="188"/>
      <c r="W1746" s="188"/>
      <c r="X1746" s="188"/>
      <c r="AG1746" s="188"/>
      <c r="AH1746" s="188"/>
      <c r="AI1746" s="188"/>
      <c r="AJ1746" s="188"/>
      <c r="AK1746" s="188"/>
    </row>
    <row r="1747" spans="20:37">
      <c r="T1747" s="188"/>
      <c r="U1747" s="188"/>
      <c r="V1747" s="188"/>
      <c r="W1747" s="188"/>
      <c r="X1747" s="188"/>
      <c r="AG1747" s="188"/>
      <c r="AH1747" s="188"/>
      <c r="AI1747" s="188"/>
      <c r="AJ1747" s="188"/>
      <c r="AK1747" s="188"/>
    </row>
    <row r="1748" spans="20:37">
      <c r="T1748" s="188"/>
      <c r="U1748" s="188"/>
      <c r="V1748" s="188"/>
      <c r="W1748" s="188"/>
      <c r="X1748" s="188"/>
      <c r="AG1748" s="188"/>
      <c r="AH1748" s="188"/>
      <c r="AI1748" s="188"/>
      <c r="AJ1748" s="188"/>
      <c r="AK1748" s="188"/>
    </row>
    <row r="1749" spans="20:37">
      <c r="T1749" s="188"/>
      <c r="U1749" s="188"/>
      <c r="V1749" s="188"/>
      <c r="W1749" s="188"/>
      <c r="X1749" s="188"/>
      <c r="AG1749" s="188"/>
      <c r="AH1749" s="188"/>
      <c r="AI1749" s="188"/>
      <c r="AJ1749" s="188"/>
      <c r="AK1749" s="188"/>
    </row>
    <row r="1750" spans="20:37">
      <c r="T1750" s="188"/>
      <c r="U1750" s="188"/>
      <c r="V1750" s="188"/>
      <c r="W1750" s="188"/>
      <c r="X1750" s="188"/>
      <c r="AG1750" s="188"/>
      <c r="AH1750" s="188"/>
      <c r="AI1750" s="188"/>
      <c r="AJ1750" s="188"/>
      <c r="AK1750" s="188"/>
    </row>
    <row r="1751" spans="20:37">
      <c r="T1751" s="188"/>
      <c r="U1751" s="188"/>
      <c r="V1751" s="188"/>
      <c r="W1751" s="188"/>
      <c r="X1751" s="188"/>
      <c r="AG1751" s="188"/>
      <c r="AH1751" s="188"/>
      <c r="AI1751" s="188"/>
      <c r="AJ1751" s="188"/>
      <c r="AK1751" s="188"/>
    </row>
    <row r="1752" spans="20:37">
      <c r="T1752" s="188"/>
      <c r="U1752" s="188"/>
      <c r="V1752" s="188"/>
      <c r="W1752" s="188"/>
      <c r="X1752" s="188"/>
      <c r="AG1752" s="188"/>
      <c r="AH1752" s="188"/>
      <c r="AI1752" s="188"/>
      <c r="AJ1752" s="188"/>
      <c r="AK1752" s="188"/>
    </row>
    <row r="1753" spans="20:37">
      <c r="T1753" s="188"/>
      <c r="U1753" s="188"/>
      <c r="V1753" s="188"/>
      <c r="W1753" s="188"/>
      <c r="X1753" s="188"/>
      <c r="AG1753" s="188"/>
      <c r="AH1753" s="188"/>
      <c r="AI1753" s="188"/>
      <c r="AJ1753" s="188"/>
      <c r="AK1753" s="188"/>
    </row>
    <row r="1754" spans="20:37">
      <c r="T1754" s="188"/>
      <c r="U1754" s="188"/>
      <c r="V1754" s="188"/>
      <c r="W1754" s="188"/>
      <c r="X1754" s="188"/>
      <c r="AG1754" s="188"/>
      <c r="AH1754" s="188"/>
      <c r="AI1754" s="188"/>
      <c r="AJ1754" s="188"/>
      <c r="AK1754" s="188"/>
    </row>
    <row r="1755" spans="20:37">
      <c r="T1755" s="188"/>
      <c r="U1755" s="188"/>
      <c r="V1755" s="188"/>
      <c r="W1755" s="188"/>
      <c r="X1755" s="188"/>
      <c r="AG1755" s="188"/>
      <c r="AH1755" s="188"/>
      <c r="AI1755" s="188"/>
      <c r="AJ1755" s="188"/>
      <c r="AK1755" s="188"/>
    </row>
    <row r="1756" spans="20:37">
      <c r="T1756" s="188"/>
      <c r="U1756" s="188"/>
      <c r="V1756" s="188"/>
      <c r="W1756" s="188"/>
      <c r="X1756" s="188"/>
      <c r="AG1756" s="188"/>
      <c r="AH1756" s="188"/>
      <c r="AI1756" s="188"/>
      <c r="AJ1756" s="188"/>
      <c r="AK1756" s="188"/>
    </row>
    <row r="1757" spans="20:37">
      <c r="T1757" s="188"/>
      <c r="U1757" s="188"/>
      <c r="V1757" s="188"/>
      <c r="W1757" s="188"/>
      <c r="X1757" s="188"/>
      <c r="AG1757" s="188"/>
      <c r="AH1757" s="188"/>
      <c r="AI1757" s="188"/>
      <c r="AJ1757" s="188"/>
      <c r="AK1757" s="188"/>
    </row>
    <row r="1758" spans="20:37">
      <c r="T1758" s="188"/>
      <c r="U1758" s="188"/>
      <c r="V1758" s="188"/>
      <c r="W1758" s="188"/>
      <c r="X1758" s="188"/>
      <c r="AG1758" s="188"/>
      <c r="AH1758" s="188"/>
      <c r="AI1758" s="188"/>
      <c r="AJ1758" s="188"/>
      <c r="AK1758" s="188"/>
    </row>
    <row r="1759" spans="20:37">
      <c r="T1759" s="188"/>
      <c r="U1759" s="188"/>
      <c r="V1759" s="188"/>
      <c r="W1759" s="188"/>
      <c r="X1759" s="188"/>
      <c r="AG1759" s="188"/>
      <c r="AH1759" s="188"/>
      <c r="AI1759" s="188"/>
      <c r="AJ1759" s="188"/>
      <c r="AK1759" s="188"/>
    </row>
    <row r="1760" spans="20:37">
      <c r="T1760" s="188"/>
      <c r="U1760" s="188"/>
      <c r="V1760" s="188"/>
      <c r="W1760" s="188"/>
      <c r="X1760" s="188"/>
      <c r="AG1760" s="188"/>
      <c r="AH1760" s="188"/>
      <c r="AI1760" s="188"/>
      <c r="AJ1760" s="188"/>
      <c r="AK1760" s="188"/>
    </row>
    <row r="1761" spans="20:37">
      <c r="T1761" s="188"/>
      <c r="U1761" s="188"/>
      <c r="V1761" s="188"/>
      <c r="W1761" s="188"/>
      <c r="X1761" s="188"/>
      <c r="AG1761" s="188"/>
      <c r="AH1761" s="188"/>
      <c r="AI1761" s="188"/>
      <c r="AJ1761" s="188"/>
      <c r="AK1761" s="188"/>
    </row>
    <row r="1762" spans="20:37">
      <c r="T1762" s="188"/>
      <c r="U1762" s="188"/>
      <c r="V1762" s="188"/>
      <c r="W1762" s="188"/>
      <c r="X1762" s="188"/>
      <c r="AG1762" s="188"/>
      <c r="AH1762" s="188"/>
      <c r="AI1762" s="188"/>
      <c r="AJ1762" s="188"/>
      <c r="AK1762" s="188"/>
    </row>
    <row r="1763" spans="20:37">
      <c r="T1763" s="188"/>
      <c r="U1763" s="188"/>
      <c r="V1763" s="188"/>
      <c r="W1763" s="188"/>
      <c r="X1763" s="188"/>
      <c r="AG1763" s="188"/>
      <c r="AH1763" s="188"/>
      <c r="AI1763" s="188"/>
      <c r="AJ1763" s="188"/>
      <c r="AK1763" s="188"/>
    </row>
    <row r="1764" spans="20:37">
      <c r="T1764" s="188"/>
      <c r="U1764" s="188"/>
      <c r="V1764" s="188"/>
      <c r="W1764" s="188"/>
      <c r="X1764" s="188"/>
      <c r="AG1764" s="188"/>
      <c r="AH1764" s="188"/>
      <c r="AI1764" s="188"/>
      <c r="AJ1764" s="188"/>
      <c r="AK1764" s="188"/>
    </row>
    <row r="1765" spans="20:37">
      <c r="T1765" s="188"/>
      <c r="U1765" s="188"/>
      <c r="V1765" s="188"/>
      <c r="W1765" s="188"/>
      <c r="X1765" s="188"/>
      <c r="AG1765" s="188"/>
      <c r="AH1765" s="188"/>
      <c r="AI1765" s="188"/>
      <c r="AJ1765" s="188"/>
      <c r="AK1765" s="188"/>
    </row>
    <row r="1766" spans="20:37">
      <c r="T1766" s="188"/>
      <c r="U1766" s="188"/>
      <c r="V1766" s="188"/>
      <c r="W1766" s="188"/>
      <c r="X1766" s="188"/>
      <c r="AG1766" s="188"/>
      <c r="AH1766" s="188"/>
      <c r="AI1766" s="188"/>
      <c r="AJ1766" s="188"/>
      <c r="AK1766" s="188"/>
    </row>
    <row r="1767" spans="20:37">
      <c r="T1767" s="188"/>
      <c r="U1767" s="188"/>
      <c r="V1767" s="188"/>
      <c r="W1767" s="188"/>
      <c r="X1767" s="188"/>
      <c r="AG1767" s="188"/>
      <c r="AH1767" s="188"/>
      <c r="AI1767" s="188"/>
      <c r="AJ1767" s="188"/>
      <c r="AK1767" s="188"/>
    </row>
    <row r="1768" spans="20:37">
      <c r="T1768" s="188"/>
      <c r="U1768" s="188"/>
      <c r="V1768" s="188"/>
      <c r="W1768" s="188"/>
      <c r="X1768" s="188"/>
      <c r="AG1768" s="188"/>
      <c r="AH1768" s="188"/>
      <c r="AI1768" s="188"/>
      <c r="AJ1768" s="188"/>
      <c r="AK1768" s="188"/>
    </row>
    <row r="1769" spans="20:37">
      <c r="T1769" s="188"/>
      <c r="U1769" s="188"/>
      <c r="V1769" s="188"/>
      <c r="W1769" s="188"/>
      <c r="X1769" s="188"/>
      <c r="AG1769" s="188"/>
      <c r="AH1769" s="188"/>
      <c r="AI1769" s="188"/>
      <c r="AJ1769" s="188"/>
      <c r="AK1769" s="188"/>
    </row>
    <row r="1770" spans="20:37">
      <c r="T1770" s="188"/>
      <c r="U1770" s="188"/>
      <c r="V1770" s="188"/>
      <c r="W1770" s="188"/>
      <c r="X1770" s="188"/>
      <c r="AG1770" s="188"/>
      <c r="AH1770" s="188"/>
      <c r="AI1770" s="188"/>
      <c r="AJ1770" s="188"/>
      <c r="AK1770" s="188"/>
    </row>
    <row r="1771" spans="20:37">
      <c r="T1771" s="188"/>
      <c r="U1771" s="188"/>
      <c r="V1771" s="188"/>
      <c r="W1771" s="188"/>
      <c r="X1771" s="188"/>
      <c r="AG1771" s="188"/>
      <c r="AH1771" s="188"/>
      <c r="AI1771" s="188"/>
      <c r="AJ1771" s="188"/>
      <c r="AK1771" s="188"/>
    </row>
    <row r="1772" spans="20:37">
      <c r="T1772" s="188"/>
      <c r="U1772" s="188"/>
      <c r="V1772" s="188"/>
      <c r="W1772" s="188"/>
      <c r="X1772" s="188"/>
      <c r="AG1772" s="188"/>
      <c r="AH1772" s="188"/>
      <c r="AI1772" s="188"/>
      <c r="AJ1772" s="188"/>
      <c r="AK1772" s="188"/>
    </row>
    <row r="1773" spans="20:37">
      <c r="T1773" s="188"/>
      <c r="U1773" s="188"/>
      <c r="V1773" s="188"/>
      <c r="W1773" s="188"/>
      <c r="X1773" s="188"/>
      <c r="AG1773" s="188"/>
      <c r="AH1773" s="188"/>
      <c r="AI1773" s="188"/>
      <c r="AJ1773" s="188"/>
      <c r="AK1773" s="188"/>
    </row>
    <row r="1774" spans="20:37">
      <c r="T1774" s="188"/>
      <c r="U1774" s="188"/>
      <c r="V1774" s="188"/>
      <c r="W1774" s="188"/>
      <c r="X1774" s="188"/>
      <c r="AG1774" s="188"/>
      <c r="AH1774" s="188"/>
      <c r="AI1774" s="188"/>
      <c r="AJ1774" s="188"/>
      <c r="AK1774" s="188"/>
    </row>
    <row r="1775" spans="20:37">
      <c r="T1775" s="188"/>
      <c r="U1775" s="188"/>
      <c r="V1775" s="188"/>
      <c r="W1775" s="188"/>
      <c r="X1775" s="188"/>
      <c r="AG1775" s="188"/>
      <c r="AH1775" s="188"/>
      <c r="AI1775" s="188"/>
      <c r="AJ1775" s="188"/>
      <c r="AK1775" s="188"/>
    </row>
    <row r="1776" spans="20:37">
      <c r="T1776" s="188"/>
      <c r="U1776" s="188"/>
      <c r="V1776" s="188"/>
      <c r="W1776" s="188"/>
      <c r="X1776" s="188"/>
      <c r="AG1776" s="188"/>
      <c r="AH1776" s="188"/>
      <c r="AI1776" s="188"/>
      <c r="AJ1776" s="188"/>
      <c r="AK1776" s="188"/>
    </row>
    <row r="1777" spans="20:37">
      <c r="T1777" s="188"/>
      <c r="U1777" s="188"/>
      <c r="V1777" s="188"/>
      <c r="W1777" s="188"/>
      <c r="X1777" s="188"/>
      <c r="AG1777" s="188"/>
      <c r="AH1777" s="188"/>
      <c r="AI1777" s="188"/>
      <c r="AJ1777" s="188"/>
      <c r="AK1777" s="188"/>
    </row>
    <row r="1778" spans="20:37">
      <c r="T1778" s="188"/>
      <c r="U1778" s="188"/>
      <c r="V1778" s="188"/>
      <c r="W1778" s="188"/>
      <c r="X1778" s="188"/>
      <c r="AG1778" s="188"/>
      <c r="AH1778" s="188"/>
      <c r="AI1778" s="188"/>
      <c r="AJ1778" s="188"/>
      <c r="AK1778" s="188"/>
    </row>
    <row r="1779" spans="20:37">
      <c r="T1779" s="188"/>
      <c r="U1779" s="188"/>
      <c r="V1779" s="188"/>
      <c r="W1779" s="188"/>
      <c r="X1779" s="188"/>
      <c r="AG1779" s="188"/>
      <c r="AH1779" s="188"/>
      <c r="AI1779" s="188"/>
      <c r="AJ1779" s="188"/>
      <c r="AK1779" s="188"/>
    </row>
    <row r="1780" spans="20:37">
      <c r="T1780" s="188"/>
      <c r="U1780" s="188"/>
      <c r="V1780" s="188"/>
      <c r="W1780" s="188"/>
      <c r="X1780" s="188"/>
      <c r="AG1780" s="188"/>
      <c r="AH1780" s="188"/>
      <c r="AI1780" s="188"/>
      <c r="AJ1780" s="188"/>
      <c r="AK1780" s="188"/>
    </row>
    <row r="1781" spans="20:37">
      <c r="T1781" s="188"/>
      <c r="U1781" s="188"/>
      <c r="V1781" s="188"/>
      <c r="W1781" s="188"/>
      <c r="X1781" s="188"/>
      <c r="AG1781" s="188"/>
      <c r="AH1781" s="188"/>
      <c r="AI1781" s="188"/>
      <c r="AJ1781" s="188"/>
      <c r="AK1781" s="188"/>
    </row>
    <row r="1782" spans="20:37">
      <c r="T1782" s="188"/>
      <c r="U1782" s="188"/>
      <c r="V1782" s="188"/>
      <c r="W1782" s="188"/>
      <c r="X1782" s="188"/>
      <c r="AG1782" s="188"/>
      <c r="AH1782" s="188"/>
      <c r="AI1782" s="188"/>
      <c r="AJ1782" s="188"/>
      <c r="AK1782" s="188"/>
    </row>
    <row r="1783" spans="20:37">
      <c r="T1783" s="188"/>
      <c r="U1783" s="188"/>
      <c r="V1783" s="188"/>
      <c r="W1783" s="188"/>
      <c r="X1783" s="188"/>
      <c r="AG1783" s="188"/>
      <c r="AH1783" s="188"/>
      <c r="AI1783" s="188"/>
      <c r="AJ1783" s="188"/>
      <c r="AK1783" s="188"/>
    </row>
    <row r="1784" spans="20:37">
      <c r="T1784" s="188"/>
      <c r="U1784" s="188"/>
      <c r="V1784" s="188"/>
      <c r="W1784" s="188"/>
      <c r="X1784" s="188"/>
      <c r="AG1784" s="188"/>
      <c r="AH1784" s="188"/>
      <c r="AI1784" s="188"/>
      <c r="AJ1784" s="188"/>
      <c r="AK1784" s="188"/>
    </row>
    <row r="1785" spans="20:37">
      <c r="T1785" s="188"/>
      <c r="U1785" s="188"/>
      <c r="V1785" s="188"/>
      <c r="W1785" s="188"/>
      <c r="X1785" s="188"/>
      <c r="AG1785" s="188"/>
      <c r="AH1785" s="188"/>
      <c r="AI1785" s="188"/>
      <c r="AJ1785" s="188"/>
      <c r="AK1785" s="188"/>
    </row>
    <row r="1786" spans="20:37">
      <c r="T1786" s="188"/>
      <c r="U1786" s="188"/>
      <c r="V1786" s="188"/>
      <c r="W1786" s="188"/>
      <c r="X1786" s="188"/>
      <c r="AG1786" s="188"/>
      <c r="AH1786" s="188"/>
      <c r="AI1786" s="188"/>
      <c r="AJ1786" s="188"/>
      <c r="AK1786" s="188"/>
    </row>
    <row r="1787" spans="20:37">
      <c r="T1787" s="188"/>
      <c r="U1787" s="188"/>
      <c r="V1787" s="188"/>
      <c r="W1787" s="188"/>
      <c r="X1787" s="188"/>
      <c r="AG1787" s="188"/>
      <c r="AH1787" s="188"/>
      <c r="AI1787" s="188"/>
      <c r="AJ1787" s="188"/>
      <c r="AK1787" s="188"/>
    </row>
    <row r="1788" spans="20:37">
      <c r="T1788" s="188"/>
      <c r="U1788" s="188"/>
      <c r="V1788" s="188"/>
      <c r="W1788" s="188"/>
      <c r="X1788" s="188"/>
      <c r="AG1788" s="188"/>
      <c r="AH1788" s="188"/>
      <c r="AI1788" s="188"/>
      <c r="AJ1788" s="188"/>
      <c r="AK1788" s="188"/>
    </row>
    <row r="1789" spans="20:37">
      <c r="T1789" s="188"/>
      <c r="U1789" s="188"/>
      <c r="V1789" s="188"/>
      <c r="W1789" s="188"/>
      <c r="X1789" s="188"/>
      <c r="AG1789" s="188"/>
      <c r="AH1789" s="188"/>
      <c r="AI1789" s="188"/>
      <c r="AJ1789" s="188"/>
      <c r="AK1789" s="188"/>
    </row>
    <row r="1790" spans="20:37">
      <c r="T1790" s="188"/>
      <c r="U1790" s="188"/>
      <c r="V1790" s="188"/>
      <c r="W1790" s="188"/>
      <c r="X1790" s="188"/>
      <c r="AG1790" s="188"/>
      <c r="AH1790" s="188"/>
      <c r="AI1790" s="188"/>
      <c r="AJ1790" s="188"/>
      <c r="AK1790" s="188"/>
    </row>
    <row r="1791" spans="20:37">
      <c r="T1791" s="188"/>
      <c r="U1791" s="188"/>
      <c r="V1791" s="188"/>
      <c r="W1791" s="188"/>
      <c r="X1791" s="188"/>
      <c r="AG1791" s="188"/>
      <c r="AH1791" s="188"/>
      <c r="AI1791" s="188"/>
      <c r="AJ1791" s="188"/>
      <c r="AK1791" s="188"/>
    </row>
    <row r="1792" spans="20:37">
      <c r="T1792" s="188"/>
      <c r="U1792" s="188"/>
      <c r="V1792" s="188"/>
      <c r="W1792" s="188"/>
      <c r="X1792" s="188"/>
      <c r="AG1792" s="188"/>
      <c r="AH1792" s="188"/>
      <c r="AI1792" s="188"/>
      <c r="AJ1792" s="188"/>
      <c r="AK1792" s="188"/>
    </row>
    <row r="1793" spans="20:37">
      <c r="T1793" s="188"/>
      <c r="U1793" s="188"/>
      <c r="V1793" s="188"/>
      <c r="W1793" s="188"/>
      <c r="X1793" s="188"/>
      <c r="AG1793" s="188"/>
      <c r="AH1793" s="188"/>
      <c r="AI1793" s="188"/>
      <c r="AJ1793" s="188"/>
      <c r="AK1793" s="188"/>
    </row>
    <row r="1794" spans="20:37">
      <c r="T1794" s="188"/>
      <c r="U1794" s="188"/>
      <c r="V1794" s="188"/>
      <c r="W1794" s="188"/>
      <c r="X1794" s="188"/>
      <c r="AG1794" s="188"/>
      <c r="AH1794" s="188"/>
      <c r="AI1794" s="188"/>
      <c r="AJ1794" s="188"/>
      <c r="AK1794" s="188"/>
    </row>
    <row r="1795" spans="20:37">
      <c r="T1795" s="188"/>
      <c r="U1795" s="188"/>
      <c r="V1795" s="188"/>
      <c r="W1795" s="188"/>
      <c r="X1795" s="188"/>
      <c r="AG1795" s="188"/>
      <c r="AH1795" s="188"/>
      <c r="AI1795" s="188"/>
      <c r="AJ1795" s="188"/>
      <c r="AK1795" s="188"/>
    </row>
    <row r="1796" spans="20:37">
      <c r="T1796" s="188"/>
      <c r="U1796" s="188"/>
      <c r="V1796" s="188"/>
      <c r="W1796" s="188"/>
      <c r="X1796" s="188"/>
      <c r="AG1796" s="188"/>
      <c r="AH1796" s="188"/>
      <c r="AI1796" s="188"/>
      <c r="AJ1796" s="188"/>
      <c r="AK1796" s="188"/>
    </row>
    <row r="1797" spans="20:37">
      <c r="T1797" s="188"/>
      <c r="U1797" s="188"/>
      <c r="V1797" s="188"/>
      <c r="W1797" s="188"/>
      <c r="X1797" s="188"/>
      <c r="AG1797" s="188"/>
      <c r="AH1797" s="188"/>
      <c r="AI1797" s="188"/>
      <c r="AJ1797" s="188"/>
      <c r="AK1797" s="188"/>
    </row>
    <row r="1798" spans="20:37">
      <c r="T1798" s="188"/>
      <c r="U1798" s="188"/>
      <c r="V1798" s="188"/>
      <c r="W1798" s="188"/>
      <c r="X1798" s="188"/>
      <c r="AG1798" s="188"/>
      <c r="AH1798" s="188"/>
      <c r="AI1798" s="188"/>
      <c r="AJ1798" s="188"/>
      <c r="AK1798" s="188"/>
    </row>
    <row r="1799" spans="20:37">
      <c r="T1799" s="188"/>
      <c r="U1799" s="188"/>
      <c r="V1799" s="188"/>
      <c r="W1799" s="188"/>
      <c r="X1799" s="188"/>
      <c r="AG1799" s="188"/>
      <c r="AH1799" s="188"/>
      <c r="AI1799" s="188"/>
      <c r="AJ1799" s="188"/>
      <c r="AK1799" s="188"/>
    </row>
    <row r="1800" spans="20:37">
      <c r="T1800" s="188"/>
      <c r="U1800" s="188"/>
      <c r="V1800" s="188"/>
      <c r="W1800" s="188"/>
      <c r="X1800" s="188"/>
      <c r="AG1800" s="188"/>
      <c r="AH1800" s="188"/>
      <c r="AI1800" s="188"/>
      <c r="AJ1800" s="188"/>
      <c r="AK1800" s="188"/>
    </row>
    <row r="1801" spans="20:37">
      <c r="T1801" s="188"/>
      <c r="U1801" s="188"/>
      <c r="V1801" s="188"/>
      <c r="W1801" s="188"/>
      <c r="X1801" s="188"/>
      <c r="AG1801" s="188"/>
      <c r="AH1801" s="188"/>
      <c r="AI1801" s="188"/>
      <c r="AJ1801" s="188"/>
      <c r="AK1801" s="188"/>
    </row>
    <row r="1802" spans="20:37">
      <c r="T1802" s="188"/>
      <c r="U1802" s="188"/>
      <c r="V1802" s="188"/>
      <c r="W1802" s="188"/>
      <c r="X1802" s="188"/>
      <c r="AG1802" s="188"/>
      <c r="AH1802" s="188"/>
      <c r="AI1802" s="188"/>
      <c r="AJ1802" s="188"/>
      <c r="AK1802" s="188"/>
    </row>
    <row r="1803" spans="20:37">
      <c r="T1803" s="188"/>
      <c r="U1803" s="188"/>
      <c r="V1803" s="188"/>
      <c r="W1803" s="188"/>
      <c r="X1803" s="188"/>
      <c r="AG1803" s="188"/>
      <c r="AH1803" s="188"/>
      <c r="AI1803" s="188"/>
      <c r="AJ1803" s="188"/>
      <c r="AK1803" s="188"/>
    </row>
    <row r="1804" spans="20:37">
      <c r="T1804" s="188"/>
      <c r="U1804" s="188"/>
      <c r="V1804" s="188"/>
      <c r="W1804" s="188"/>
      <c r="X1804" s="188"/>
      <c r="AG1804" s="188"/>
      <c r="AH1804" s="188"/>
      <c r="AI1804" s="188"/>
      <c r="AJ1804" s="188"/>
      <c r="AK1804" s="188"/>
    </row>
    <row r="1805" spans="20:37">
      <c r="T1805" s="188"/>
      <c r="U1805" s="188"/>
      <c r="V1805" s="188"/>
      <c r="W1805" s="188"/>
      <c r="X1805" s="188"/>
      <c r="AG1805" s="188"/>
      <c r="AH1805" s="188"/>
      <c r="AI1805" s="188"/>
      <c r="AJ1805" s="188"/>
      <c r="AK1805" s="188"/>
    </row>
    <row r="1806" spans="20:37">
      <c r="T1806" s="188"/>
      <c r="U1806" s="188"/>
      <c r="V1806" s="188"/>
      <c r="W1806" s="188"/>
      <c r="X1806" s="188"/>
      <c r="AG1806" s="188"/>
      <c r="AH1806" s="188"/>
      <c r="AI1806" s="188"/>
      <c r="AJ1806" s="188"/>
      <c r="AK1806" s="188"/>
    </row>
    <row r="1807" spans="20:37">
      <c r="T1807" s="188"/>
      <c r="U1807" s="188"/>
      <c r="V1807" s="188"/>
      <c r="W1807" s="188"/>
      <c r="X1807" s="188"/>
      <c r="AG1807" s="188"/>
      <c r="AH1807" s="188"/>
      <c r="AI1807" s="188"/>
      <c r="AJ1807" s="188"/>
      <c r="AK1807" s="188"/>
    </row>
    <row r="1808" spans="20:37">
      <c r="T1808" s="188"/>
      <c r="U1808" s="188"/>
      <c r="V1808" s="188"/>
      <c r="W1808" s="188"/>
      <c r="X1808" s="188"/>
      <c r="AG1808" s="188"/>
      <c r="AH1808" s="188"/>
      <c r="AI1808" s="188"/>
      <c r="AJ1808" s="188"/>
      <c r="AK1808" s="188"/>
    </row>
    <row r="1809" spans="20:37">
      <c r="T1809" s="188"/>
      <c r="U1809" s="188"/>
      <c r="V1809" s="188"/>
      <c r="W1809" s="188"/>
      <c r="X1809" s="188"/>
      <c r="AG1809" s="188"/>
      <c r="AH1809" s="188"/>
      <c r="AI1809" s="188"/>
      <c r="AJ1809" s="188"/>
      <c r="AK1809" s="188"/>
    </row>
    <row r="1810" spans="20:37">
      <c r="T1810" s="188"/>
      <c r="U1810" s="188"/>
      <c r="V1810" s="188"/>
      <c r="W1810" s="188"/>
      <c r="X1810" s="188"/>
      <c r="AG1810" s="188"/>
      <c r="AH1810" s="188"/>
      <c r="AI1810" s="188"/>
      <c r="AJ1810" s="188"/>
      <c r="AK1810" s="188"/>
    </row>
    <row r="1811" spans="20:37">
      <c r="T1811" s="188"/>
      <c r="U1811" s="188"/>
      <c r="V1811" s="188"/>
      <c r="W1811" s="188"/>
      <c r="X1811" s="188"/>
      <c r="AG1811" s="188"/>
      <c r="AH1811" s="188"/>
      <c r="AI1811" s="188"/>
      <c r="AJ1811" s="188"/>
      <c r="AK1811" s="188"/>
    </row>
    <row r="1812" spans="20:37">
      <c r="T1812" s="188"/>
      <c r="U1812" s="188"/>
      <c r="V1812" s="188"/>
      <c r="W1812" s="188"/>
      <c r="X1812" s="188"/>
      <c r="AG1812" s="188"/>
      <c r="AH1812" s="188"/>
      <c r="AI1812" s="188"/>
      <c r="AJ1812" s="188"/>
      <c r="AK1812" s="188"/>
    </row>
    <row r="1813" spans="20:37">
      <c r="T1813" s="188"/>
      <c r="U1813" s="188"/>
      <c r="V1813" s="188"/>
      <c r="W1813" s="188"/>
      <c r="X1813" s="188"/>
      <c r="AG1813" s="188"/>
      <c r="AH1813" s="188"/>
      <c r="AI1813" s="188"/>
      <c r="AJ1813" s="188"/>
      <c r="AK1813" s="188"/>
    </row>
    <row r="1814" spans="20:37">
      <c r="T1814" s="188"/>
      <c r="U1814" s="188"/>
      <c r="V1814" s="188"/>
      <c r="W1814" s="188"/>
      <c r="X1814" s="188"/>
      <c r="AG1814" s="188"/>
      <c r="AH1814" s="188"/>
      <c r="AI1814" s="188"/>
      <c r="AJ1814" s="188"/>
      <c r="AK1814" s="188"/>
    </row>
    <row r="1815" spans="20:37">
      <c r="T1815" s="188"/>
      <c r="U1815" s="188"/>
      <c r="V1815" s="188"/>
      <c r="W1815" s="188"/>
      <c r="X1815" s="188"/>
      <c r="AG1815" s="188"/>
      <c r="AH1815" s="188"/>
      <c r="AI1815" s="188"/>
      <c r="AJ1815" s="188"/>
      <c r="AK1815" s="188"/>
    </row>
    <row r="1816" spans="20:37">
      <c r="T1816" s="188"/>
      <c r="U1816" s="188"/>
      <c r="V1816" s="188"/>
      <c r="W1816" s="188"/>
      <c r="X1816" s="188"/>
      <c r="AG1816" s="188"/>
      <c r="AH1816" s="188"/>
      <c r="AI1816" s="188"/>
      <c r="AJ1816" s="188"/>
      <c r="AK1816" s="188"/>
    </row>
    <row r="1817" spans="20:37">
      <c r="T1817" s="188"/>
      <c r="U1817" s="188"/>
      <c r="V1817" s="188"/>
      <c r="W1817" s="188"/>
      <c r="X1817" s="188"/>
      <c r="AG1817" s="188"/>
      <c r="AH1817" s="188"/>
      <c r="AI1817" s="188"/>
      <c r="AJ1817" s="188"/>
      <c r="AK1817" s="188"/>
    </row>
    <row r="1818" spans="20:37">
      <c r="T1818" s="188"/>
      <c r="U1818" s="188"/>
      <c r="V1818" s="188"/>
      <c r="W1818" s="188"/>
      <c r="X1818" s="188"/>
      <c r="AG1818" s="188"/>
      <c r="AH1818" s="188"/>
      <c r="AI1818" s="188"/>
      <c r="AJ1818" s="188"/>
      <c r="AK1818" s="188"/>
    </row>
    <row r="1819" spans="20:37">
      <c r="T1819" s="188"/>
      <c r="U1819" s="188"/>
      <c r="V1819" s="188"/>
      <c r="W1819" s="188"/>
      <c r="X1819" s="188"/>
      <c r="AG1819" s="188"/>
      <c r="AH1819" s="188"/>
      <c r="AI1819" s="188"/>
      <c r="AJ1819" s="188"/>
      <c r="AK1819" s="188"/>
    </row>
    <row r="1820" spans="20:37">
      <c r="T1820" s="188"/>
      <c r="U1820" s="188"/>
      <c r="V1820" s="188"/>
      <c r="W1820" s="188"/>
      <c r="X1820" s="188"/>
      <c r="AG1820" s="188"/>
      <c r="AH1820" s="188"/>
      <c r="AI1820" s="188"/>
      <c r="AJ1820" s="188"/>
      <c r="AK1820" s="188"/>
    </row>
    <row r="1821" spans="20:37">
      <c r="T1821" s="188"/>
      <c r="U1821" s="188"/>
      <c r="V1821" s="188"/>
      <c r="W1821" s="188"/>
      <c r="X1821" s="188"/>
      <c r="AG1821" s="188"/>
      <c r="AH1821" s="188"/>
      <c r="AI1821" s="188"/>
      <c r="AJ1821" s="188"/>
      <c r="AK1821" s="188"/>
    </row>
    <row r="1822" spans="20:37">
      <c r="T1822" s="188"/>
      <c r="U1822" s="188"/>
      <c r="V1822" s="188"/>
      <c r="W1822" s="188"/>
      <c r="X1822" s="188"/>
      <c r="AG1822" s="188"/>
      <c r="AH1822" s="188"/>
      <c r="AI1822" s="188"/>
      <c r="AJ1822" s="188"/>
      <c r="AK1822" s="188"/>
    </row>
    <row r="1823" spans="20:37">
      <c r="T1823" s="188"/>
      <c r="U1823" s="188"/>
      <c r="V1823" s="188"/>
      <c r="W1823" s="188"/>
      <c r="X1823" s="188"/>
      <c r="AG1823" s="188"/>
      <c r="AH1823" s="188"/>
      <c r="AI1823" s="188"/>
      <c r="AJ1823" s="188"/>
      <c r="AK1823" s="188"/>
    </row>
    <row r="1824" spans="20:37">
      <c r="T1824" s="188"/>
      <c r="U1824" s="188"/>
      <c r="V1824" s="188"/>
      <c r="W1824" s="188"/>
      <c r="X1824" s="188"/>
      <c r="AG1824" s="188"/>
      <c r="AH1824" s="188"/>
      <c r="AI1824" s="188"/>
      <c r="AJ1824" s="188"/>
      <c r="AK1824" s="188"/>
    </row>
    <row r="1825" spans="20:37">
      <c r="T1825" s="188"/>
      <c r="U1825" s="188"/>
      <c r="V1825" s="188"/>
      <c r="W1825" s="188"/>
      <c r="X1825" s="188"/>
      <c r="AG1825" s="188"/>
      <c r="AH1825" s="188"/>
      <c r="AI1825" s="188"/>
      <c r="AJ1825" s="188"/>
      <c r="AK1825" s="188"/>
    </row>
    <row r="1826" spans="20:37">
      <c r="T1826" s="188"/>
      <c r="U1826" s="188"/>
      <c r="V1826" s="188"/>
      <c r="W1826" s="188"/>
      <c r="X1826" s="188"/>
      <c r="AG1826" s="188"/>
      <c r="AH1826" s="188"/>
      <c r="AI1826" s="188"/>
      <c r="AJ1826" s="188"/>
      <c r="AK1826" s="188"/>
    </row>
    <row r="1827" spans="20:37">
      <c r="T1827" s="188"/>
      <c r="U1827" s="188"/>
      <c r="V1827" s="188"/>
      <c r="W1827" s="188"/>
      <c r="X1827" s="188"/>
      <c r="AG1827" s="188"/>
      <c r="AH1827" s="188"/>
      <c r="AI1827" s="188"/>
      <c r="AJ1827" s="188"/>
      <c r="AK1827" s="188"/>
    </row>
    <row r="1828" spans="20:37">
      <c r="T1828" s="188"/>
      <c r="U1828" s="188"/>
      <c r="V1828" s="188"/>
      <c r="W1828" s="188"/>
      <c r="X1828" s="188"/>
      <c r="AG1828" s="188"/>
      <c r="AH1828" s="188"/>
      <c r="AI1828" s="188"/>
      <c r="AJ1828" s="188"/>
      <c r="AK1828" s="188"/>
    </row>
    <row r="1829" spans="20:37">
      <c r="T1829" s="188"/>
      <c r="U1829" s="188"/>
      <c r="V1829" s="188"/>
      <c r="W1829" s="188"/>
      <c r="X1829" s="188"/>
      <c r="AG1829" s="188"/>
      <c r="AH1829" s="188"/>
      <c r="AI1829" s="188"/>
      <c r="AJ1829" s="188"/>
      <c r="AK1829" s="188"/>
    </row>
    <row r="1830" spans="20:37">
      <c r="T1830" s="188"/>
      <c r="U1830" s="188"/>
      <c r="V1830" s="188"/>
      <c r="W1830" s="188"/>
      <c r="X1830" s="188"/>
      <c r="AG1830" s="188"/>
      <c r="AH1830" s="188"/>
      <c r="AI1830" s="188"/>
      <c r="AJ1830" s="188"/>
      <c r="AK1830" s="188"/>
    </row>
    <row r="1831" spans="20:37">
      <c r="T1831" s="188"/>
      <c r="U1831" s="188"/>
      <c r="V1831" s="188"/>
      <c r="W1831" s="188"/>
      <c r="X1831" s="188"/>
      <c r="AG1831" s="188"/>
      <c r="AH1831" s="188"/>
      <c r="AI1831" s="188"/>
      <c r="AJ1831" s="188"/>
      <c r="AK1831" s="188"/>
    </row>
    <row r="1832" spans="20:37">
      <c r="T1832" s="188"/>
      <c r="U1832" s="188"/>
      <c r="V1832" s="188"/>
      <c r="W1832" s="188"/>
      <c r="X1832" s="188"/>
      <c r="AG1832" s="188"/>
      <c r="AH1832" s="188"/>
      <c r="AI1832" s="188"/>
      <c r="AJ1832" s="188"/>
      <c r="AK1832" s="188"/>
    </row>
    <row r="1833" spans="20:37">
      <c r="T1833" s="188"/>
      <c r="U1833" s="188"/>
      <c r="V1833" s="188"/>
      <c r="W1833" s="188"/>
      <c r="X1833" s="188"/>
      <c r="AG1833" s="188"/>
      <c r="AH1833" s="188"/>
      <c r="AI1833" s="188"/>
      <c r="AJ1833" s="188"/>
      <c r="AK1833" s="188"/>
    </row>
    <row r="1834" spans="20:37">
      <c r="T1834" s="188"/>
      <c r="U1834" s="188"/>
      <c r="V1834" s="188"/>
      <c r="W1834" s="188"/>
      <c r="X1834" s="188"/>
      <c r="AG1834" s="188"/>
      <c r="AH1834" s="188"/>
      <c r="AI1834" s="188"/>
      <c r="AJ1834" s="188"/>
      <c r="AK1834" s="188"/>
    </row>
    <row r="1835" spans="20:37">
      <c r="T1835" s="188"/>
      <c r="U1835" s="188"/>
      <c r="V1835" s="188"/>
      <c r="W1835" s="188"/>
      <c r="X1835" s="188"/>
      <c r="AG1835" s="188"/>
      <c r="AH1835" s="188"/>
      <c r="AI1835" s="188"/>
      <c r="AJ1835" s="188"/>
      <c r="AK1835" s="188"/>
    </row>
    <row r="1836" spans="20:37">
      <c r="T1836" s="188"/>
      <c r="U1836" s="188"/>
      <c r="V1836" s="188"/>
      <c r="W1836" s="188"/>
      <c r="X1836" s="188"/>
      <c r="AG1836" s="188"/>
      <c r="AH1836" s="188"/>
      <c r="AI1836" s="188"/>
      <c r="AJ1836" s="188"/>
      <c r="AK1836" s="188"/>
    </row>
    <row r="1837" spans="20:37">
      <c r="T1837" s="188"/>
      <c r="U1837" s="188"/>
      <c r="V1837" s="188"/>
      <c r="W1837" s="188"/>
      <c r="X1837" s="188"/>
      <c r="AG1837" s="188"/>
      <c r="AH1837" s="188"/>
      <c r="AI1837" s="188"/>
      <c r="AJ1837" s="188"/>
      <c r="AK1837" s="188"/>
    </row>
    <row r="1838" spans="20:37">
      <c r="T1838" s="188"/>
      <c r="U1838" s="188"/>
      <c r="V1838" s="188"/>
      <c r="W1838" s="188"/>
      <c r="X1838" s="188"/>
      <c r="AG1838" s="188"/>
      <c r="AH1838" s="188"/>
      <c r="AI1838" s="188"/>
      <c r="AJ1838" s="188"/>
      <c r="AK1838" s="188"/>
    </row>
    <row r="1839" spans="20:37">
      <c r="T1839" s="188"/>
      <c r="U1839" s="188"/>
      <c r="V1839" s="188"/>
      <c r="W1839" s="188"/>
      <c r="X1839" s="188"/>
      <c r="AG1839" s="188"/>
      <c r="AH1839" s="188"/>
      <c r="AI1839" s="188"/>
      <c r="AJ1839" s="188"/>
      <c r="AK1839" s="188"/>
    </row>
    <row r="1840" spans="20:37">
      <c r="T1840" s="188"/>
      <c r="U1840" s="188"/>
      <c r="V1840" s="188"/>
      <c r="W1840" s="188"/>
      <c r="X1840" s="188"/>
      <c r="AG1840" s="188"/>
      <c r="AH1840" s="188"/>
      <c r="AI1840" s="188"/>
      <c r="AJ1840" s="188"/>
      <c r="AK1840" s="188"/>
    </row>
    <row r="1841" spans="20:37">
      <c r="T1841" s="188"/>
      <c r="U1841" s="188"/>
      <c r="V1841" s="188"/>
      <c r="W1841" s="188"/>
      <c r="X1841" s="188"/>
      <c r="AG1841" s="188"/>
      <c r="AH1841" s="188"/>
      <c r="AI1841" s="188"/>
      <c r="AJ1841" s="188"/>
      <c r="AK1841" s="188"/>
    </row>
    <row r="1842" spans="20:37">
      <c r="T1842" s="188"/>
      <c r="U1842" s="188"/>
      <c r="V1842" s="188"/>
      <c r="W1842" s="188"/>
      <c r="X1842" s="188"/>
      <c r="AG1842" s="188"/>
      <c r="AH1842" s="188"/>
      <c r="AI1842" s="188"/>
      <c r="AJ1842" s="188"/>
      <c r="AK1842" s="188"/>
    </row>
    <row r="1843" spans="20:37">
      <c r="T1843" s="188"/>
      <c r="U1843" s="188"/>
      <c r="V1843" s="188"/>
      <c r="W1843" s="188"/>
      <c r="X1843" s="188"/>
      <c r="AG1843" s="188"/>
      <c r="AH1843" s="188"/>
      <c r="AI1843" s="188"/>
      <c r="AJ1843" s="188"/>
      <c r="AK1843" s="188"/>
    </row>
    <row r="1844" spans="20:37">
      <c r="T1844" s="188"/>
      <c r="U1844" s="188"/>
      <c r="V1844" s="188"/>
      <c r="W1844" s="188"/>
      <c r="X1844" s="188"/>
      <c r="AG1844" s="188"/>
      <c r="AH1844" s="188"/>
      <c r="AI1844" s="188"/>
      <c r="AJ1844" s="188"/>
      <c r="AK1844" s="188"/>
    </row>
    <row r="1845" spans="20:37">
      <c r="T1845" s="188"/>
      <c r="U1845" s="188"/>
      <c r="V1845" s="188"/>
      <c r="W1845" s="188"/>
      <c r="X1845" s="188"/>
      <c r="AG1845" s="188"/>
      <c r="AH1845" s="188"/>
      <c r="AI1845" s="188"/>
      <c r="AJ1845" s="188"/>
      <c r="AK1845" s="188"/>
    </row>
    <row r="1846" spans="20:37">
      <c r="T1846" s="188"/>
      <c r="U1846" s="188"/>
      <c r="V1846" s="188"/>
      <c r="W1846" s="188"/>
      <c r="X1846" s="188"/>
      <c r="AG1846" s="188"/>
      <c r="AH1846" s="188"/>
      <c r="AI1846" s="188"/>
      <c r="AJ1846" s="188"/>
      <c r="AK1846" s="188"/>
    </row>
    <row r="1847" spans="20:37">
      <c r="T1847" s="188"/>
      <c r="U1847" s="188"/>
      <c r="V1847" s="188"/>
      <c r="W1847" s="188"/>
      <c r="X1847" s="188"/>
      <c r="AG1847" s="188"/>
      <c r="AH1847" s="188"/>
      <c r="AI1847" s="188"/>
      <c r="AJ1847" s="188"/>
      <c r="AK1847" s="188"/>
    </row>
    <row r="1848" spans="20:37">
      <c r="T1848" s="188"/>
      <c r="U1848" s="188"/>
      <c r="V1848" s="188"/>
      <c r="W1848" s="188"/>
      <c r="X1848" s="188"/>
      <c r="AG1848" s="188"/>
      <c r="AH1848" s="188"/>
      <c r="AI1848" s="188"/>
      <c r="AJ1848" s="188"/>
      <c r="AK1848" s="188"/>
    </row>
    <row r="1849" spans="20:37">
      <c r="T1849" s="188"/>
      <c r="U1849" s="188"/>
      <c r="V1849" s="188"/>
      <c r="W1849" s="188"/>
      <c r="X1849" s="188"/>
      <c r="AG1849" s="188"/>
      <c r="AH1849" s="188"/>
      <c r="AI1849" s="188"/>
      <c r="AJ1849" s="188"/>
      <c r="AK1849" s="188"/>
    </row>
    <row r="1850" spans="20:37">
      <c r="T1850" s="188"/>
      <c r="U1850" s="188"/>
      <c r="V1850" s="188"/>
      <c r="W1850" s="188"/>
      <c r="X1850" s="188"/>
      <c r="AG1850" s="188"/>
      <c r="AH1850" s="188"/>
      <c r="AI1850" s="188"/>
      <c r="AJ1850" s="188"/>
      <c r="AK1850" s="188"/>
    </row>
    <row r="1851" spans="20:37">
      <c r="T1851" s="188"/>
      <c r="U1851" s="188"/>
      <c r="V1851" s="188"/>
      <c r="W1851" s="188"/>
      <c r="X1851" s="188"/>
      <c r="AG1851" s="188"/>
      <c r="AH1851" s="188"/>
      <c r="AI1851" s="188"/>
      <c r="AJ1851" s="188"/>
      <c r="AK1851" s="188"/>
    </row>
    <row r="1852" spans="20:37">
      <c r="T1852" s="188"/>
      <c r="U1852" s="188"/>
      <c r="V1852" s="188"/>
      <c r="W1852" s="188"/>
      <c r="X1852" s="188"/>
      <c r="AG1852" s="188"/>
      <c r="AH1852" s="188"/>
      <c r="AI1852" s="188"/>
      <c r="AJ1852" s="188"/>
      <c r="AK1852" s="188"/>
    </row>
    <row r="1853" spans="20:37">
      <c r="T1853" s="188"/>
      <c r="U1853" s="188"/>
      <c r="V1853" s="188"/>
      <c r="W1853" s="188"/>
      <c r="X1853" s="188"/>
      <c r="AG1853" s="188"/>
      <c r="AH1853" s="188"/>
      <c r="AI1853" s="188"/>
      <c r="AJ1853" s="188"/>
      <c r="AK1853" s="188"/>
    </row>
    <row r="1854" spans="20:37">
      <c r="T1854" s="188"/>
      <c r="U1854" s="188"/>
      <c r="V1854" s="188"/>
      <c r="W1854" s="188"/>
      <c r="X1854" s="188"/>
      <c r="AG1854" s="188"/>
      <c r="AH1854" s="188"/>
      <c r="AI1854" s="188"/>
      <c r="AJ1854" s="188"/>
      <c r="AK1854" s="188"/>
    </row>
    <row r="1855" spans="20:37">
      <c r="T1855" s="188"/>
      <c r="U1855" s="188"/>
      <c r="V1855" s="188"/>
      <c r="W1855" s="188"/>
      <c r="X1855" s="188"/>
      <c r="AG1855" s="188"/>
      <c r="AH1855" s="188"/>
      <c r="AI1855" s="188"/>
      <c r="AJ1855" s="188"/>
      <c r="AK1855" s="188"/>
    </row>
    <row r="1856" spans="20:37">
      <c r="T1856" s="188"/>
      <c r="U1856" s="188"/>
      <c r="V1856" s="188"/>
      <c r="W1856" s="188"/>
      <c r="X1856" s="188"/>
      <c r="AG1856" s="188"/>
      <c r="AH1856" s="188"/>
      <c r="AI1856" s="188"/>
      <c r="AJ1856" s="188"/>
      <c r="AK1856" s="188"/>
    </row>
    <row r="1857" spans="20:37">
      <c r="T1857" s="188"/>
      <c r="U1857" s="188"/>
      <c r="V1857" s="188"/>
      <c r="W1857" s="188"/>
      <c r="X1857" s="188"/>
      <c r="AG1857" s="188"/>
      <c r="AH1857" s="188"/>
      <c r="AI1857" s="188"/>
      <c r="AJ1857" s="188"/>
      <c r="AK1857" s="188"/>
    </row>
    <row r="1858" spans="20:37">
      <c r="T1858" s="188"/>
      <c r="U1858" s="188"/>
      <c r="V1858" s="188"/>
      <c r="W1858" s="188"/>
      <c r="X1858" s="188"/>
      <c r="AG1858" s="188"/>
      <c r="AH1858" s="188"/>
      <c r="AI1858" s="188"/>
      <c r="AJ1858" s="188"/>
      <c r="AK1858" s="188"/>
    </row>
    <row r="1859" spans="20:37">
      <c r="T1859" s="188"/>
      <c r="U1859" s="188"/>
      <c r="V1859" s="188"/>
      <c r="W1859" s="188"/>
      <c r="X1859" s="188"/>
      <c r="AG1859" s="188"/>
      <c r="AH1859" s="188"/>
      <c r="AI1859" s="188"/>
      <c r="AJ1859" s="188"/>
      <c r="AK1859" s="188"/>
    </row>
    <row r="1860" spans="20:37">
      <c r="T1860" s="188"/>
      <c r="U1860" s="188"/>
      <c r="V1860" s="188"/>
      <c r="W1860" s="188"/>
      <c r="X1860" s="188"/>
      <c r="AG1860" s="188"/>
      <c r="AH1860" s="188"/>
      <c r="AI1860" s="188"/>
      <c r="AJ1860" s="188"/>
      <c r="AK1860" s="188"/>
    </row>
    <row r="1861" spans="20:37">
      <c r="T1861" s="188"/>
      <c r="U1861" s="188"/>
      <c r="V1861" s="188"/>
      <c r="W1861" s="188"/>
      <c r="X1861" s="188"/>
      <c r="AG1861" s="188"/>
      <c r="AH1861" s="188"/>
      <c r="AI1861" s="188"/>
      <c r="AJ1861" s="188"/>
      <c r="AK1861" s="188"/>
    </row>
    <row r="1862" spans="20:37">
      <c r="T1862" s="188"/>
      <c r="U1862" s="188"/>
      <c r="V1862" s="188"/>
      <c r="W1862" s="188"/>
      <c r="X1862" s="188"/>
      <c r="AG1862" s="188"/>
      <c r="AH1862" s="188"/>
      <c r="AI1862" s="188"/>
      <c r="AJ1862" s="188"/>
      <c r="AK1862" s="188"/>
    </row>
    <row r="1863" spans="20:37">
      <c r="T1863" s="188"/>
      <c r="U1863" s="188"/>
      <c r="V1863" s="188"/>
      <c r="W1863" s="188"/>
      <c r="X1863" s="188"/>
      <c r="AG1863" s="188"/>
      <c r="AH1863" s="188"/>
      <c r="AI1863" s="188"/>
      <c r="AJ1863" s="188"/>
      <c r="AK1863" s="188"/>
    </row>
    <row r="1864" spans="20:37">
      <c r="T1864" s="188"/>
      <c r="U1864" s="188"/>
      <c r="V1864" s="188"/>
      <c r="W1864" s="188"/>
      <c r="X1864" s="188"/>
      <c r="AG1864" s="188"/>
      <c r="AH1864" s="188"/>
      <c r="AI1864" s="188"/>
      <c r="AJ1864" s="188"/>
      <c r="AK1864" s="188"/>
    </row>
    <row r="1865" spans="20:37">
      <c r="T1865" s="188"/>
      <c r="U1865" s="188"/>
      <c r="V1865" s="188"/>
      <c r="W1865" s="188"/>
      <c r="X1865" s="188"/>
      <c r="AG1865" s="188"/>
      <c r="AH1865" s="188"/>
      <c r="AI1865" s="188"/>
      <c r="AJ1865" s="188"/>
      <c r="AK1865" s="188"/>
    </row>
    <row r="1866" spans="20:37">
      <c r="T1866" s="188"/>
      <c r="U1866" s="188"/>
      <c r="V1866" s="188"/>
      <c r="W1866" s="188"/>
      <c r="X1866" s="188"/>
      <c r="AG1866" s="188"/>
      <c r="AH1866" s="188"/>
      <c r="AI1866" s="188"/>
      <c r="AJ1866" s="188"/>
      <c r="AK1866" s="188"/>
    </row>
    <row r="1867" spans="20:37">
      <c r="T1867" s="188"/>
      <c r="U1867" s="188"/>
      <c r="V1867" s="188"/>
      <c r="W1867" s="188"/>
      <c r="X1867" s="188"/>
      <c r="AG1867" s="188"/>
      <c r="AH1867" s="188"/>
      <c r="AI1867" s="188"/>
      <c r="AJ1867" s="188"/>
      <c r="AK1867" s="188"/>
    </row>
    <row r="1868" spans="20:37">
      <c r="T1868" s="188"/>
      <c r="U1868" s="188"/>
      <c r="V1868" s="188"/>
      <c r="W1868" s="188"/>
      <c r="X1868" s="188"/>
      <c r="AG1868" s="188"/>
      <c r="AH1868" s="188"/>
      <c r="AI1868" s="188"/>
      <c r="AJ1868" s="188"/>
      <c r="AK1868" s="188"/>
    </row>
    <row r="1869" spans="20:37">
      <c r="T1869" s="188"/>
      <c r="U1869" s="188"/>
      <c r="V1869" s="188"/>
      <c r="W1869" s="188"/>
      <c r="X1869" s="188"/>
      <c r="AG1869" s="188"/>
      <c r="AH1869" s="188"/>
      <c r="AI1869" s="188"/>
      <c r="AJ1869" s="188"/>
      <c r="AK1869" s="188"/>
    </row>
    <row r="1870" spans="20:37">
      <c r="T1870" s="188"/>
      <c r="U1870" s="188"/>
      <c r="V1870" s="188"/>
      <c r="W1870" s="188"/>
      <c r="X1870" s="188"/>
      <c r="AG1870" s="188"/>
      <c r="AH1870" s="188"/>
      <c r="AI1870" s="188"/>
      <c r="AJ1870" s="188"/>
      <c r="AK1870" s="188"/>
    </row>
    <row r="1871" spans="20:37">
      <c r="T1871" s="188"/>
      <c r="U1871" s="188"/>
      <c r="V1871" s="188"/>
      <c r="W1871" s="188"/>
      <c r="X1871" s="188"/>
      <c r="AG1871" s="188"/>
      <c r="AH1871" s="188"/>
      <c r="AI1871" s="188"/>
      <c r="AJ1871" s="188"/>
      <c r="AK1871" s="188"/>
    </row>
    <row r="1872" spans="20:37">
      <c r="T1872" s="188"/>
      <c r="U1872" s="188"/>
      <c r="V1872" s="188"/>
      <c r="W1872" s="188"/>
      <c r="X1872" s="188"/>
      <c r="AG1872" s="188"/>
      <c r="AH1872" s="188"/>
      <c r="AI1872" s="188"/>
      <c r="AJ1872" s="188"/>
      <c r="AK1872" s="188"/>
    </row>
    <row r="1873" spans="20:37">
      <c r="T1873" s="188"/>
      <c r="U1873" s="188"/>
      <c r="V1873" s="188"/>
      <c r="W1873" s="188"/>
      <c r="X1873" s="188"/>
      <c r="AG1873" s="188"/>
      <c r="AH1873" s="188"/>
      <c r="AI1873" s="188"/>
      <c r="AJ1873" s="188"/>
      <c r="AK1873" s="188"/>
    </row>
    <row r="1874" spans="20:37">
      <c r="T1874" s="188"/>
      <c r="U1874" s="188"/>
      <c r="V1874" s="188"/>
      <c r="W1874" s="188"/>
      <c r="X1874" s="188"/>
      <c r="AG1874" s="188"/>
      <c r="AH1874" s="188"/>
      <c r="AI1874" s="188"/>
      <c r="AJ1874" s="188"/>
      <c r="AK1874" s="188"/>
    </row>
    <row r="1875" spans="20:37">
      <c r="T1875" s="188"/>
      <c r="U1875" s="188"/>
      <c r="V1875" s="188"/>
      <c r="W1875" s="188"/>
      <c r="X1875" s="188"/>
      <c r="AG1875" s="188"/>
      <c r="AH1875" s="188"/>
      <c r="AI1875" s="188"/>
      <c r="AJ1875" s="188"/>
      <c r="AK1875" s="188"/>
    </row>
    <row r="1876" spans="20:37">
      <c r="T1876" s="188"/>
      <c r="U1876" s="188"/>
      <c r="V1876" s="188"/>
      <c r="W1876" s="188"/>
      <c r="X1876" s="188"/>
      <c r="AG1876" s="188"/>
      <c r="AH1876" s="188"/>
      <c r="AI1876" s="188"/>
      <c r="AJ1876" s="188"/>
      <c r="AK1876" s="188"/>
    </row>
    <row r="1877" spans="20:37">
      <c r="T1877" s="188"/>
      <c r="U1877" s="188"/>
      <c r="V1877" s="188"/>
      <c r="W1877" s="188"/>
      <c r="X1877" s="188"/>
      <c r="AG1877" s="188"/>
      <c r="AH1877" s="188"/>
      <c r="AI1877" s="188"/>
      <c r="AJ1877" s="188"/>
      <c r="AK1877" s="188"/>
    </row>
    <row r="1878" spans="20:37">
      <c r="T1878" s="188"/>
      <c r="U1878" s="188"/>
      <c r="V1878" s="188"/>
      <c r="W1878" s="188"/>
      <c r="X1878" s="188"/>
      <c r="AG1878" s="188"/>
      <c r="AH1878" s="188"/>
      <c r="AI1878" s="188"/>
      <c r="AJ1878" s="188"/>
      <c r="AK1878" s="188"/>
    </row>
    <row r="1879" spans="20:37">
      <c r="T1879" s="188"/>
      <c r="U1879" s="188"/>
      <c r="V1879" s="188"/>
      <c r="W1879" s="188"/>
      <c r="X1879" s="188"/>
      <c r="AG1879" s="188"/>
      <c r="AH1879" s="188"/>
      <c r="AI1879" s="188"/>
      <c r="AJ1879" s="188"/>
      <c r="AK1879" s="188"/>
    </row>
    <row r="1880" spans="20:37">
      <c r="T1880" s="188"/>
      <c r="U1880" s="188"/>
      <c r="V1880" s="188"/>
      <c r="W1880" s="188"/>
      <c r="X1880" s="188"/>
      <c r="AG1880" s="188"/>
      <c r="AH1880" s="188"/>
      <c r="AI1880" s="188"/>
      <c r="AJ1880" s="188"/>
      <c r="AK1880" s="188"/>
    </row>
    <row r="1881" spans="20:37">
      <c r="T1881" s="188"/>
      <c r="U1881" s="188"/>
      <c r="V1881" s="188"/>
      <c r="W1881" s="188"/>
      <c r="X1881" s="188"/>
      <c r="AG1881" s="188"/>
      <c r="AH1881" s="188"/>
      <c r="AI1881" s="188"/>
      <c r="AJ1881" s="188"/>
      <c r="AK1881" s="188"/>
    </row>
    <row r="1882" spans="20:37">
      <c r="T1882" s="188"/>
      <c r="U1882" s="188"/>
      <c r="V1882" s="188"/>
      <c r="W1882" s="188"/>
      <c r="X1882" s="188"/>
      <c r="AG1882" s="188"/>
      <c r="AH1882" s="188"/>
      <c r="AI1882" s="188"/>
      <c r="AJ1882" s="188"/>
      <c r="AK1882" s="188"/>
    </row>
    <row r="1883" spans="20:37">
      <c r="T1883" s="188"/>
      <c r="U1883" s="188"/>
      <c r="V1883" s="188"/>
      <c r="W1883" s="188"/>
      <c r="X1883" s="188"/>
      <c r="AG1883" s="188"/>
      <c r="AH1883" s="188"/>
      <c r="AI1883" s="188"/>
      <c r="AJ1883" s="188"/>
      <c r="AK1883" s="188"/>
    </row>
    <row r="1884" spans="20:37">
      <c r="T1884" s="188"/>
      <c r="U1884" s="188"/>
      <c r="V1884" s="188"/>
      <c r="W1884" s="188"/>
      <c r="X1884" s="188"/>
      <c r="AG1884" s="188"/>
      <c r="AH1884" s="188"/>
      <c r="AI1884" s="188"/>
      <c r="AJ1884" s="188"/>
      <c r="AK1884" s="188"/>
    </row>
    <row r="1885" spans="20:37">
      <c r="T1885" s="188"/>
      <c r="U1885" s="188"/>
      <c r="V1885" s="188"/>
      <c r="W1885" s="188"/>
      <c r="X1885" s="188"/>
      <c r="AG1885" s="188"/>
      <c r="AH1885" s="188"/>
      <c r="AI1885" s="188"/>
      <c r="AJ1885" s="188"/>
      <c r="AK1885" s="188"/>
    </row>
    <row r="1886" spans="20:37">
      <c r="T1886" s="188"/>
      <c r="U1886" s="188"/>
      <c r="V1886" s="188"/>
      <c r="W1886" s="188"/>
      <c r="X1886" s="188"/>
      <c r="AG1886" s="188"/>
      <c r="AH1886" s="188"/>
      <c r="AI1886" s="188"/>
      <c r="AJ1886" s="188"/>
      <c r="AK1886" s="188"/>
    </row>
    <row r="1887" spans="20:37">
      <c r="T1887" s="188"/>
      <c r="U1887" s="188"/>
      <c r="V1887" s="188"/>
      <c r="W1887" s="188"/>
      <c r="X1887" s="188"/>
      <c r="AG1887" s="188"/>
      <c r="AH1887" s="188"/>
      <c r="AI1887" s="188"/>
      <c r="AJ1887" s="188"/>
      <c r="AK1887" s="188"/>
    </row>
    <row r="1888" spans="20:37">
      <c r="T1888" s="188"/>
      <c r="U1888" s="188"/>
      <c r="V1888" s="188"/>
      <c r="W1888" s="188"/>
      <c r="X1888" s="188"/>
      <c r="AG1888" s="188"/>
      <c r="AH1888" s="188"/>
      <c r="AI1888" s="188"/>
      <c r="AJ1888" s="188"/>
      <c r="AK1888" s="188"/>
    </row>
    <row r="1889" spans="20:37">
      <c r="T1889" s="188"/>
      <c r="U1889" s="188"/>
      <c r="V1889" s="188"/>
      <c r="W1889" s="188"/>
      <c r="X1889" s="188"/>
      <c r="AG1889" s="188"/>
      <c r="AH1889" s="188"/>
      <c r="AI1889" s="188"/>
      <c r="AJ1889" s="188"/>
      <c r="AK1889" s="188"/>
    </row>
    <row r="1890" spans="20:37">
      <c r="T1890" s="188"/>
      <c r="U1890" s="188"/>
      <c r="V1890" s="188"/>
      <c r="W1890" s="188"/>
      <c r="X1890" s="188"/>
      <c r="AG1890" s="188"/>
      <c r="AH1890" s="188"/>
      <c r="AI1890" s="188"/>
      <c r="AJ1890" s="188"/>
      <c r="AK1890" s="188"/>
    </row>
    <row r="1891" spans="20:37">
      <c r="T1891" s="188"/>
      <c r="U1891" s="188"/>
      <c r="V1891" s="188"/>
      <c r="W1891" s="188"/>
      <c r="X1891" s="188"/>
      <c r="AG1891" s="188"/>
      <c r="AH1891" s="188"/>
      <c r="AI1891" s="188"/>
      <c r="AJ1891" s="188"/>
      <c r="AK1891" s="188"/>
    </row>
    <row r="1892" spans="20:37">
      <c r="T1892" s="188"/>
      <c r="U1892" s="188"/>
      <c r="V1892" s="188"/>
      <c r="W1892" s="188"/>
      <c r="X1892" s="188"/>
      <c r="AG1892" s="188"/>
      <c r="AH1892" s="188"/>
      <c r="AI1892" s="188"/>
      <c r="AJ1892" s="188"/>
      <c r="AK1892" s="188"/>
    </row>
    <row r="1893" spans="20:37">
      <c r="T1893" s="188"/>
      <c r="U1893" s="188"/>
      <c r="V1893" s="188"/>
      <c r="W1893" s="188"/>
      <c r="X1893" s="188"/>
      <c r="AG1893" s="188"/>
      <c r="AH1893" s="188"/>
      <c r="AI1893" s="188"/>
      <c r="AJ1893" s="188"/>
      <c r="AK1893" s="188"/>
    </row>
    <row r="1894" spans="20:37">
      <c r="T1894" s="188"/>
      <c r="U1894" s="188"/>
      <c r="V1894" s="188"/>
      <c r="W1894" s="188"/>
      <c r="X1894" s="188"/>
      <c r="AG1894" s="188"/>
      <c r="AH1894" s="188"/>
      <c r="AI1894" s="188"/>
      <c r="AJ1894" s="188"/>
      <c r="AK1894" s="188"/>
    </row>
    <row r="1895" spans="20:37">
      <c r="T1895" s="188"/>
      <c r="U1895" s="188"/>
      <c r="V1895" s="188"/>
      <c r="W1895" s="188"/>
      <c r="X1895" s="188"/>
      <c r="AG1895" s="188"/>
      <c r="AH1895" s="188"/>
      <c r="AI1895" s="188"/>
      <c r="AJ1895" s="188"/>
      <c r="AK1895" s="188"/>
    </row>
    <row r="1896" spans="20:37">
      <c r="T1896" s="188"/>
      <c r="U1896" s="188"/>
      <c r="V1896" s="188"/>
      <c r="W1896" s="188"/>
      <c r="X1896" s="188"/>
      <c r="AG1896" s="188"/>
      <c r="AH1896" s="188"/>
      <c r="AI1896" s="188"/>
      <c r="AJ1896" s="188"/>
      <c r="AK1896" s="188"/>
    </row>
    <row r="1897" spans="20:37">
      <c r="T1897" s="188"/>
      <c r="U1897" s="188"/>
      <c r="V1897" s="188"/>
      <c r="W1897" s="188"/>
      <c r="X1897" s="188"/>
      <c r="AG1897" s="188"/>
      <c r="AH1897" s="188"/>
      <c r="AI1897" s="188"/>
      <c r="AJ1897" s="188"/>
      <c r="AK1897" s="188"/>
    </row>
    <row r="1898" spans="20:37">
      <c r="T1898" s="188"/>
      <c r="U1898" s="188"/>
      <c r="V1898" s="188"/>
      <c r="W1898" s="188"/>
      <c r="X1898" s="188"/>
      <c r="AG1898" s="188"/>
      <c r="AH1898" s="188"/>
      <c r="AI1898" s="188"/>
      <c r="AJ1898" s="188"/>
      <c r="AK1898" s="188"/>
    </row>
    <row r="1899" spans="20:37">
      <c r="T1899" s="188"/>
      <c r="U1899" s="188"/>
      <c r="V1899" s="188"/>
      <c r="W1899" s="188"/>
      <c r="X1899" s="188"/>
      <c r="AG1899" s="188"/>
      <c r="AH1899" s="188"/>
      <c r="AI1899" s="188"/>
      <c r="AJ1899" s="188"/>
      <c r="AK1899" s="188"/>
    </row>
    <row r="1900" spans="20:37">
      <c r="T1900" s="188"/>
      <c r="U1900" s="188"/>
      <c r="V1900" s="188"/>
      <c r="W1900" s="188"/>
      <c r="X1900" s="188"/>
      <c r="AG1900" s="188"/>
      <c r="AH1900" s="188"/>
      <c r="AI1900" s="188"/>
      <c r="AJ1900" s="188"/>
      <c r="AK1900" s="188"/>
    </row>
    <row r="1901" spans="20:37">
      <c r="T1901" s="188"/>
      <c r="U1901" s="188"/>
      <c r="V1901" s="188"/>
      <c r="W1901" s="188"/>
      <c r="X1901" s="188"/>
      <c r="AG1901" s="188"/>
      <c r="AH1901" s="188"/>
      <c r="AI1901" s="188"/>
      <c r="AJ1901" s="188"/>
      <c r="AK1901" s="188"/>
    </row>
    <row r="1902" spans="20:37">
      <c r="T1902" s="188"/>
      <c r="U1902" s="188"/>
      <c r="V1902" s="188"/>
      <c r="W1902" s="188"/>
      <c r="X1902" s="188"/>
      <c r="AG1902" s="188"/>
      <c r="AH1902" s="188"/>
      <c r="AI1902" s="188"/>
      <c r="AJ1902" s="188"/>
      <c r="AK1902" s="188"/>
    </row>
    <row r="1903" spans="20:37">
      <c r="T1903" s="188"/>
      <c r="U1903" s="188"/>
      <c r="V1903" s="188"/>
      <c r="W1903" s="188"/>
      <c r="X1903" s="188"/>
      <c r="AG1903" s="188"/>
      <c r="AH1903" s="188"/>
      <c r="AI1903" s="188"/>
      <c r="AJ1903" s="188"/>
      <c r="AK1903" s="188"/>
    </row>
    <row r="1904" spans="20:37">
      <c r="T1904" s="188"/>
      <c r="U1904" s="188"/>
      <c r="V1904" s="188"/>
      <c r="W1904" s="188"/>
      <c r="X1904" s="188"/>
      <c r="AG1904" s="188"/>
      <c r="AH1904" s="188"/>
      <c r="AI1904" s="188"/>
      <c r="AJ1904" s="188"/>
      <c r="AK1904" s="188"/>
    </row>
    <row r="1905" spans="20:37">
      <c r="T1905" s="188"/>
      <c r="U1905" s="188"/>
      <c r="V1905" s="188"/>
      <c r="W1905" s="188"/>
      <c r="X1905" s="188"/>
      <c r="AG1905" s="188"/>
      <c r="AH1905" s="188"/>
      <c r="AI1905" s="188"/>
      <c r="AJ1905" s="188"/>
      <c r="AK1905" s="188"/>
    </row>
    <row r="1906" spans="20:37">
      <c r="T1906" s="188"/>
      <c r="U1906" s="188"/>
      <c r="V1906" s="188"/>
      <c r="W1906" s="188"/>
      <c r="X1906" s="188"/>
      <c r="AG1906" s="188"/>
      <c r="AH1906" s="188"/>
      <c r="AI1906" s="188"/>
      <c r="AJ1906" s="188"/>
      <c r="AK1906" s="188"/>
    </row>
    <row r="1907" spans="20:37">
      <c r="T1907" s="188"/>
      <c r="U1907" s="188"/>
      <c r="V1907" s="188"/>
      <c r="W1907" s="188"/>
      <c r="X1907" s="188"/>
      <c r="AG1907" s="188"/>
      <c r="AH1907" s="188"/>
      <c r="AI1907" s="188"/>
      <c r="AJ1907" s="188"/>
      <c r="AK1907" s="188"/>
    </row>
    <row r="1908" spans="20:37">
      <c r="T1908" s="188"/>
      <c r="U1908" s="188"/>
      <c r="V1908" s="188"/>
      <c r="W1908" s="188"/>
      <c r="X1908" s="188"/>
      <c r="AG1908" s="188"/>
      <c r="AH1908" s="188"/>
      <c r="AI1908" s="188"/>
      <c r="AJ1908" s="188"/>
      <c r="AK1908" s="188"/>
    </row>
    <row r="1909" spans="20:37">
      <c r="T1909" s="188"/>
      <c r="U1909" s="188"/>
      <c r="V1909" s="188"/>
      <c r="W1909" s="188"/>
      <c r="X1909" s="188"/>
      <c r="AG1909" s="188"/>
      <c r="AH1909" s="188"/>
      <c r="AI1909" s="188"/>
      <c r="AJ1909" s="188"/>
      <c r="AK1909" s="188"/>
    </row>
    <row r="1910" spans="20:37">
      <c r="T1910" s="188"/>
      <c r="U1910" s="188"/>
      <c r="V1910" s="188"/>
      <c r="W1910" s="188"/>
      <c r="X1910" s="188"/>
      <c r="AG1910" s="188"/>
      <c r="AH1910" s="188"/>
      <c r="AI1910" s="188"/>
      <c r="AJ1910" s="188"/>
      <c r="AK1910" s="188"/>
    </row>
    <row r="1911" spans="20:37">
      <c r="T1911" s="188"/>
      <c r="U1911" s="188"/>
      <c r="V1911" s="188"/>
      <c r="W1911" s="188"/>
      <c r="X1911" s="188"/>
      <c r="AG1911" s="188"/>
      <c r="AH1911" s="188"/>
      <c r="AI1911" s="188"/>
      <c r="AJ1911" s="188"/>
      <c r="AK1911" s="188"/>
    </row>
    <row r="1912" spans="20:37">
      <c r="T1912" s="188"/>
      <c r="U1912" s="188"/>
      <c r="V1912" s="188"/>
      <c r="W1912" s="188"/>
      <c r="X1912" s="188"/>
      <c r="AG1912" s="188"/>
      <c r="AH1912" s="188"/>
      <c r="AI1912" s="188"/>
      <c r="AJ1912" s="188"/>
      <c r="AK1912" s="188"/>
    </row>
    <row r="1913" spans="20:37">
      <c r="T1913" s="188"/>
      <c r="U1913" s="188"/>
      <c r="V1913" s="188"/>
      <c r="W1913" s="188"/>
      <c r="X1913" s="188"/>
      <c r="AG1913" s="188"/>
      <c r="AH1913" s="188"/>
      <c r="AI1913" s="188"/>
      <c r="AJ1913" s="188"/>
      <c r="AK1913" s="188"/>
    </row>
    <row r="1914" spans="20:37">
      <c r="T1914" s="188"/>
      <c r="U1914" s="188"/>
      <c r="V1914" s="188"/>
      <c r="W1914" s="188"/>
      <c r="X1914" s="188"/>
      <c r="AG1914" s="188"/>
      <c r="AH1914" s="188"/>
      <c r="AI1914" s="188"/>
      <c r="AJ1914" s="188"/>
      <c r="AK1914" s="188"/>
    </row>
    <row r="1915" spans="20:37">
      <c r="T1915" s="188"/>
      <c r="U1915" s="188"/>
      <c r="V1915" s="188"/>
      <c r="W1915" s="188"/>
      <c r="X1915" s="188"/>
      <c r="AG1915" s="188"/>
      <c r="AH1915" s="188"/>
      <c r="AI1915" s="188"/>
      <c r="AJ1915" s="188"/>
      <c r="AK1915" s="188"/>
    </row>
    <row r="1916" spans="20:37">
      <c r="T1916" s="188"/>
      <c r="U1916" s="188"/>
      <c r="V1916" s="188"/>
      <c r="W1916" s="188"/>
      <c r="X1916" s="188"/>
      <c r="AG1916" s="188"/>
      <c r="AH1916" s="188"/>
      <c r="AI1916" s="188"/>
      <c r="AJ1916" s="188"/>
      <c r="AK1916" s="188"/>
    </row>
    <row r="1917" spans="20:37">
      <c r="T1917" s="188"/>
      <c r="U1917" s="188"/>
      <c r="V1917" s="188"/>
      <c r="W1917" s="188"/>
      <c r="X1917" s="188"/>
      <c r="AG1917" s="188"/>
      <c r="AH1917" s="188"/>
      <c r="AI1917" s="188"/>
      <c r="AJ1917" s="188"/>
      <c r="AK1917" s="188"/>
    </row>
    <row r="1918" spans="20:37">
      <c r="T1918" s="188"/>
      <c r="U1918" s="188"/>
      <c r="V1918" s="188"/>
      <c r="W1918" s="188"/>
      <c r="X1918" s="188"/>
      <c r="AG1918" s="188"/>
      <c r="AH1918" s="188"/>
      <c r="AI1918" s="188"/>
      <c r="AJ1918" s="188"/>
      <c r="AK1918" s="188"/>
    </row>
    <row r="1919" spans="20:37">
      <c r="T1919" s="188"/>
      <c r="U1919" s="188"/>
      <c r="V1919" s="188"/>
      <c r="W1919" s="188"/>
      <c r="X1919" s="188"/>
      <c r="AG1919" s="188"/>
      <c r="AH1919" s="188"/>
      <c r="AI1919" s="188"/>
      <c r="AJ1919" s="188"/>
      <c r="AK1919" s="188"/>
    </row>
    <row r="1920" spans="20:37">
      <c r="T1920" s="188"/>
      <c r="U1920" s="188"/>
      <c r="V1920" s="188"/>
      <c r="W1920" s="188"/>
      <c r="X1920" s="188"/>
      <c r="AG1920" s="188"/>
      <c r="AH1920" s="188"/>
      <c r="AI1920" s="188"/>
      <c r="AJ1920" s="188"/>
      <c r="AK1920" s="188"/>
    </row>
    <row r="1921" spans="20:37">
      <c r="T1921" s="188"/>
      <c r="U1921" s="188"/>
      <c r="V1921" s="188"/>
      <c r="W1921" s="188"/>
      <c r="X1921" s="188"/>
      <c r="AG1921" s="188"/>
      <c r="AH1921" s="188"/>
      <c r="AI1921" s="188"/>
      <c r="AJ1921" s="188"/>
      <c r="AK1921" s="188"/>
    </row>
    <row r="1922" spans="20:37">
      <c r="T1922" s="188"/>
      <c r="U1922" s="188"/>
      <c r="V1922" s="188"/>
      <c r="W1922" s="188"/>
      <c r="X1922" s="188"/>
      <c r="AG1922" s="188"/>
      <c r="AH1922" s="188"/>
      <c r="AI1922" s="188"/>
      <c r="AJ1922" s="188"/>
      <c r="AK1922" s="188"/>
    </row>
    <row r="1923" spans="20:37">
      <c r="T1923" s="188"/>
      <c r="U1923" s="188"/>
      <c r="V1923" s="188"/>
      <c r="W1923" s="188"/>
      <c r="X1923" s="188"/>
      <c r="AG1923" s="188"/>
      <c r="AH1923" s="188"/>
      <c r="AI1923" s="188"/>
      <c r="AJ1923" s="188"/>
      <c r="AK1923" s="188"/>
    </row>
    <row r="1924" spans="20:37">
      <c r="T1924" s="188"/>
      <c r="U1924" s="188"/>
      <c r="V1924" s="188"/>
      <c r="W1924" s="188"/>
      <c r="X1924" s="188"/>
      <c r="AG1924" s="188"/>
      <c r="AH1924" s="188"/>
      <c r="AI1924" s="188"/>
      <c r="AJ1924" s="188"/>
      <c r="AK1924" s="188"/>
    </row>
    <row r="1925" spans="20:37">
      <c r="T1925" s="188"/>
      <c r="U1925" s="188"/>
      <c r="V1925" s="188"/>
      <c r="W1925" s="188"/>
      <c r="X1925" s="188"/>
      <c r="AG1925" s="188"/>
      <c r="AH1925" s="188"/>
      <c r="AI1925" s="188"/>
      <c r="AJ1925" s="188"/>
      <c r="AK1925" s="188"/>
    </row>
    <row r="1926" spans="20:37">
      <c r="T1926" s="188"/>
      <c r="U1926" s="188"/>
      <c r="V1926" s="188"/>
      <c r="W1926" s="188"/>
      <c r="X1926" s="188"/>
      <c r="AG1926" s="188"/>
      <c r="AH1926" s="188"/>
      <c r="AI1926" s="188"/>
      <c r="AJ1926" s="188"/>
      <c r="AK1926" s="188"/>
    </row>
    <row r="1927" spans="20:37">
      <c r="T1927" s="188"/>
      <c r="U1927" s="188"/>
      <c r="V1927" s="188"/>
      <c r="W1927" s="188"/>
      <c r="X1927" s="188"/>
      <c r="AG1927" s="188"/>
      <c r="AH1927" s="188"/>
      <c r="AI1927" s="188"/>
      <c r="AJ1927" s="188"/>
      <c r="AK1927" s="188"/>
    </row>
    <row r="1928" spans="20:37">
      <c r="T1928" s="188"/>
      <c r="U1928" s="188"/>
      <c r="V1928" s="188"/>
      <c r="W1928" s="188"/>
      <c r="X1928" s="188"/>
      <c r="AG1928" s="188"/>
      <c r="AH1928" s="188"/>
      <c r="AI1928" s="188"/>
      <c r="AJ1928" s="188"/>
      <c r="AK1928" s="188"/>
    </row>
    <row r="1929" spans="20:37">
      <c r="T1929" s="188"/>
      <c r="U1929" s="188"/>
      <c r="V1929" s="188"/>
      <c r="W1929" s="188"/>
      <c r="X1929" s="188"/>
      <c r="AG1929" s="188"/>
      <c r="AH1929" s="188"/>
      <c r="AI1929" s="188"/>
      <c r="AJ1929" s="188"/>
      <c r="AK1929" s="188"/>
    </row>
    <row r="1930" spans="20:37">
      <c r="T1930" s="188"/>
      <c r="U1930" s="188"/>
      <c r="V1930" s="188"/>
      <c r="W1930" s="188"/>
      <c r="X1930" s="188"/>
      <c r="AG1930" s="188"/>
      <c r="AH1930" s="188"/>
      <c r="AI1930" s="188"/>
      <c r="AJ1930" s="188"/>
      <c r="AK1930" s="188"/>
    </row>
    <row r="1931" spans="20:37">
      <c r="T1931" s="188"/>
      <c r="U1931" s="188"/>
      <c r="V1931" s="188"/>
      <c r="W1931" s="188"/>
      <c r="X1931" s="188"/>
      <c r="AG1931" s="188"/>
      <c r="AH1931" s="188"/>
      <c r="AI1931" s="188"/>
      <c r="AJ1931" s="188"/>
      <c r="AK1931" s="188"/>
    </row>
    <row r="1932" spans="20:37">
      <c r="T1932" s="188"/>
      <c r="U1932" s="188"/>
      <c r="V1932" s="188"/>
      <c r="W1932" s="188"/>
      <c r="X1932" s="188"/>
      <c r="AG1932" s="188"/>
      <c r="AH1932" s="188"/>
      <c r="AI1932" s="188"/>
      <c r="AJ1932" s="188"/>
      <c r="AK1932" s="188"/>
    </row>
    <row r="1933" spans="20:37">
      <c r="T1933" s="188"/>
      <c r="U1933" s="188"/>
      <c r="V1933" s="188"/>
      <c r="W1933" s="188"/>
      <c r="X1933" s="188"/>
      <c r="AG1933" s="188"/>
      <c r="AH1933" s="188"/>
      <c r="AI1933" s="188"/>
      <c r="AJ1933" s="188"/>
      <c r="AK1933" s="188"/>
    </row>
    <row r="1934" spans="20:37">
      <c r="T1934" s="188"/>
      <c r="U1934" s="188"/>
      <c r="V1934" s="188"/>
      <c r="W1934" s="188"/>
      <c r="X1934" s="188"/>
      <c r="AG1934" s="188"/>
      <c r="AH1934" s="188"/>
      <c r="AI1934" s="188"/>
      <c r="AJ1934" s="188"/>
      <c r="AK1934" s="188"/>
    </row>
    <row r="1935" spans="20:37">
      <c r="T1935" s="188"/>
      <c r="U1935" s="188"/>
      <c r="V1935" s="188"/>
      <c r="W1935" s="188"/>
      <c r="X1935" s="188"/>
      <c r="AG1935" s="188"/>
      <c r="AH1935" s="188"/>
      <c r="AI1935" s="188"/>
      <c r="AJ1935" s="188"/>
      <c r="AK1935" s="188"/>
    </row>
    <row r="1936" spans="20:37">
      <c r="T1936" s="188"/>
      <c r="U1936" s="188"/>
      <c r="V1936" s="188"/>
      <c r="W1936" s="188"/>
      <c r="X1936" s="188"/>
      <c r="AG1936" s="188"/>
      <c r="AH1936" s="188"/>
      <c r="AI1936" s="188"/>
      <c r="AJ1936" s="188"/>
      <c r="AK1936" s="188"/>
    </row>
    <row r="1937" spans="20:37">
      <c r="T1937" s="188"/>
      <c r="U1937" s="188"/>
      <c r="V1937" s="188"/>
      <c r="W1937" s="188"/>
      <c r="X1937" s="188"/>
      <c r="AG1937" s="188"/>
      <c r="AH1937" s="188"/>
      <c r="AI1937" s="188"/>
      <c r="AJ1937" s="188"/>
      <c r="AK1937" s="188"/>
    </row>
    <row r="1938" spans="20:37">
      <c r="T1938" s="188"/>
      <c r="U1938" s="188"/>
      <c r="V1938" s="188"/>
      <c r="W1938" s="188"/>
      <c r="X1938" s="188"/>
      <c r="AG1938" s="188"/>
      <c r="AH1938" s="188"/>
      <c r="AI1938" s="188"/>
      <c r="AJ1938" s="188"/>
      <c r="AK1938" s="188"/>
    </row>
    <row r="1939" spans="20:37">
      <c r="T1939" s="188"/>
      <c r="U1939" s="188"/>
      <c r="V1939" s="188"/>
      <c r="W1939" s="188"/>
      <c r="X1939" s="188"/>
      <c r="AG1939" s="188"/>
      <c r="AH1939" s="188"/>
      <c r="AI1939" s="188"/>
      <c r="AJ1939" s="188"/>
      <c r="AK1939" s="188"/>
    </row>
    <row r="1940" spans="20:37">
      <c r="T1940" s="188"/>
      <c r="U1940" s="188"/>
      <c r="V1940" s="188"/>
      <c r="W1940" s="188"/>
      <c r="X1940" s="188"/>
      <c r="AG1940" s="188"/>
      <c r="AH1940" s="188"/>
      <c r="AI1940" s="188"/>
      <c r="AJ1940" s="188"/>
      <c r="AK1940" s="188"/>
    </row>
    <row r="1941" spans="20:37">
      <c r="T1941" s="188"/>
      <c r="U1941" s="188"/>
      <c r="V1941" s="188"/>
      <c r="W1941" s="188"/>
      <c r="X1941" s="188"/>
      <c r="AG1941" s="188"/>
      <c r="AH1941" s="188"/>
      <c r="AI1941" s="188"/>
      <c r="AJ1941" s="188"/>
      <c r="AK1941" s="188"/>
    </row>
    <row r="1942" spans="20:37">
      <c r="T1942" s="188"/>
      <c r="U1942" s="188"/>
      <c r="V1942" s="188"/>
      <c r="W1942" s="188"/>
      <c r="X1942" s="188"/>
      <c r="AG1942" s="188"/>
      <c r="AH1942" s="188"/>
      <c r="AI1942" s="188"/>
      <c r="AJ1942" s="188"/>
      <c r="AK1942" s="188"/>
    </row>
    <row r="1943" spans="20:37">
      <c r="T1943" s="188"/>
      <c r="U1943" s="188"/>
      <c r="V1943" s="188"/>
      <c r="W1943" s="188"/>
      <c r="X1943" s="188"/>
      <c r="AG1943" s="188"/>
      <c r="AH1943" s="188"/>
      <c r="AI1943" s="188"/>
      <c r="AJ1943" s="188"/>
      <c r="AK1943" s="188"/>
    </row>
    <row r="1944" spans="20:37">
      <c r="T1944" s="188"/>
      <c r="U1944" s="188"/>
      <c r="V1944" s="188"/>
      <c r="W1944" s="188"/>
      <c r="X1944" s="188"/>
      <c r="AG1944" s="188"/>
      <c r="AH1944" s="188"/>
      <c r="AI1944" s="188"/>
      <c r="AJ1944" s="188"/>
      <c r="AK1944" s="188"/>
    </row>
    <row r="1945" spans="20:37">
      <c r="T1945" s="188"/>
      <c r="U1945" s="188"/>
      <c r="V1945" s="188"/>
      <c r="W1945" s="188"/>
      <c r="X1945" s="188"/>
      <c r="AG1945" s="188"/>
      <c r="AH1945" s="188"/>
      <c r="AI1945" s="188"/>
      <c r="AJ1945" s="188"/>
      <c r="AK1945" s="188"/>
    </row>
    <row r="1946" spans="20:37">
      <c r="T1946" s="188"/>
      <c r="U1946" s="188"/>
      <c r="V1946" s="188"/>
      <c r="W1946" s="188"/>
      <c r="X1946" s="188"/>
      <c r="AG1946" s="188"/>
      <c r="AH1946" s="188"/>
      <c r="AI1946" s="188"/>
      <c r="AJ1946" s="188"/>
      <c r="AK1946" s="188"/>
    </row>
    <row r="1947" spans="20:37">
      <c r="T1947" s="188"/>
      <c r="U1947" s="188"/>
      <c r="V1947" s="188"/>
      <c r="W1947" s="188"/>
      <c r="X1947" s="188"/>
      <c r="AG1947" s="188"/>
      <c r="AH1947" s="188"/>
      <c r="AI1947" s="188"/>
      <c r="AJ1947" s="188"/>
      <c r="AK1947" s="188"/>
    </row>
    <row r="1948" spans="20:37">
      <c r="T1948" s="188"/>
      <c r="U1948" s="188"/>
      <c r="V1948" s="188"/>
      <c r="W1948" s="188"/>
      <c r="X1948" s="188"/>
      <c r="AG1948" s="188"/>
      <c r="AH1948" s="188"/>
      <c r="AI1948" s="188"/>
      <c r="AJ1948" s="188"/>
      <c r="AK1948" s="188"/>
    </row>
    <row r="1949" spans="20:37">
      <c r="T1949" s="188"/>
      <c r="U1949" s="188"/>
      <c r="V1949" s="188"/>
      <c r="W1949" s="188"/>
      <c r="X1949" s="188"/>
      <c r="AG1949" s="188"/>
      <c r="AH1949" s="188"/>
      <c r="AI1949" s="188"/>
      <c r="AJ1949" s="188"/>
      <c r="AK1949" s="188"/>
    </row>
    <row r="1950" spans="20:37">
      <c r="T1950" s="188"/>
      <c r="U1950" s="188"/>
      <c r="V1950" s="188"/>
      <c r="W1950" s="188"/>
      <c r="X1950" s="188"/>
      <c r="AG1950" s="188"/>
      <c r="AH1950" s="188"/>
      <c r="AI1950" s="188"/>
      <c r="AJ1950" s="188"/>
      <c r="AK1950" s="188"/>
    </row>
    <row r="1951" spans="20:37">
      <c r="T1951" s="188"/>
      <c r="U1951" s="188"/>
      <c r="V1951" s="188"/>
      <c r="W1951" s="188"/>
      <c r="X1951" s="188"/>
      <c r="AG1951" s="188"/>
      <c r="AH1951" s="188"/>
      <c r="AI1951" s="188"/>
      <c r="AJ1951" s="188"/>
      <c r="AK1951" s="188"/>
    </row>
    <row r="1952" spans="20:37">
      <c r="T1952" s="188"/>
      <c r="U1952" s="188"/>
      <c r="V1952" s="188"/>
      <c r="W1952" s="188"/>
      <c r="X1952" s="188"/>
      <c r="AG1952" s="188"/>
      <c r="AH1952" s="188"/>
      <c r="AI1952" s="188"/>
      <c r="AJ1952" s="188"/>
      <c r="AK1952" s="188"/>
    </row>
    <row r="1953" spans="20:37">
      <c r="T1953" s="188"/>
      <c r="U1953" s="188"/>
      <c r="V1953" s="188"/>
      <c r="W1953" s="188"/>
      <c r="X1953" s="188"/>
      <c r="AG1953" s="188"/>
      <c r="AH1953" s="188"/>
      <c r="AI1953" s="188"/>
      <c r="AJ1953" s="188"/>
      <c r="AK1953" s="188"/>
    </row>
    <row r="1954" spans="20:37">
      <c r="T1954" s="188"/>
      <c r="U1954" s="188"/>
      <c r="V1954" s="188"/>
      <c r="W1954" s="188"/>
      <c r="X1954" s="188"/>
      <c r="AG1954" s="188"/>
      <c r="AH1954" s="188"/>
      <c r="AI1954" s="188"/>
      <c r="AJ1954" s="188"/>
      <c r="AK1954" s="188"/>
    </row>
    <row r="1955" spans="20:37">
      <c r="T1955" s="188"/>
      <c r="U1955" s="188"/>
      <c r="V1955" s="188"/>
      <c r="W1955" s="188"/>
      <c r="X1955" s="188"/>
      <c r="AG1955" s="188"/>
      <c r="AH1955" s="188"/>
      <c r="AI1955" s="188"/>
      <c r="AJ1955" s="188"/>
      <c r="AK1955" s="188"/>
    </row>
    <row r="1956" spans="20:37">
      <c r="T1956" s="188"/>
      <c r="U1956" s="188"/>
      <c r="V1956" s="188"/>
      <c r="W1956" s="188"/>
      <c r="X1956" s="188"/>
      <c r="AG1956" s="188"/>
      <c r="AH1956" s="188"/>
      <c r="AI1956" s="188"/>
      <c r="AJ1956" s="188"/>
      <c r="AK1956" s="188"/>
    </row>
    <row r="1957" spans="20:37">
      <c r="T1957" s="188"/>
      <c r="U1957" s="188"/>
      <c r="V1957" s="188"/>
      <c r="W1957" s="188"/>
      <c r="X1957" s="188"/>
      <c r="AG1957" s="188"/>
      <c r="AH1957" s="188"/>
      <c r="AI1957" s="188"/>
      <c r="AJ1957" s="188"/>
      <c r="AK1957" s="188"/>
    </row>
    <row r="1958" spans="20:37">
      <c r="T1958" s="188"/>
      <c r="U1958" s="188"/>
      <c r="V1958" s="188"/>
      <c r="W1958" s="188"/>
      <c r="X1958" s="188"/>
      <c r="AG1958" s="188"/>
      <c r="AH1958" s="188"/>
      <c r="AI1958" s="188"/>
      <c r="AJ1958" s="188"/>
      <c r="AK1958" s="188"/>
    </row>
    <row r="1959" spans="20:37">
      <c r="T1959" s="188"/>
      <c r="U1959" s="188"/>
      <c r="V1959" s="188"/>
      <c r="W1959" s="188"/>
      <c r="X1959" s="188"/>
      <c r="AG1959" s="188"/>
      <c r="AH1959" s="188"/>
      <c r="AI1959" s="188"/>
      <c r="AJ1959" s="188"/>
      <c r="AK1959" s="188"/>
    </row>
    <row r="1960" spans="20:37">
      <c r="T1960" s="188"/>
      <c r="U1960" s="188"/>
      <c r="V1960" s="188"/>
      <c r="W1960" s="188"/>
      <c r="X1960" s="188"/>
      <c r="AG1960" s="188"/>
      <c r="AH1960" s="188"/>
      <c r="AI1960" s="188"/>
      <c r="AJ1960" s="188"/>
      <c r="AK1960" s="188"/>
    </row>
    <row r="1961" spans="20:37">
      <c r="T1961" s="188"/>
      <c r="U1961" s="188"/>
      <c r="V1961" s="188"/>
      <c r="W1961" s="188"/>
      <c r="X1961" s="188"/>
      <c r="AG1961" s="188"/>
      <c r="AH1961" s="188"/>
      <c r="AI1961" s="188"/>
      <c r="AJ1961" s="188"/>
      <c r="AK1961" s="188"/>
    </row>
    <row r="1962" spans="20:37">
      <c r="T1962" s="188"/>
      <c r="U1962" s="188"/>
      <c r="V1962" s="188"/>
      <c r="W1962" s="188"/>
      <c r="X1962" s="188"/>
      <c r="AG1962" s="188"/>
      <c r="AH1962" s="188"/>
      <c r="AI1962" s="188"/>
      <c r="AJ1962" s="188"/>
      <c r="AK1962" s="188"/>
    </row>
    <row r="1963" spans="20:37">
      <c r="T1963" s="188"/>
      <c r="U1963" s="188"/>
      <c r="V1963" s="188"/>
      <c r="W1963" s="188"/>
      <c r="X1963" s="188"/>
      <c r="AG1963" s="188"/>
      <c r="AH1963" s="188"/>
      <c r="AI1963" s="188"/>
      <c r="AJ1963" s="188"/>
      <c r="AK1963" s="188"/>
    </row>
    <row r="1964" spans="20:37">
      <c r="T1964" s="188"/>
      <c r="U1964" s="188"/>
      <c r="V1964" s="188"/>
      <c r="W1964" s="188"/>
      <c r="X1964" s="188"/>
      <c r="AG1964" s="188"/>
      <c r="AH1964" s="188"/>
      <c r="AI1964" s="188"/>
      <c r="AJ1964" s="188"/>
      <c r="AK1964" s="188"/>
    </row>
    <row r="1965" spans="20:37">
      <c r="T1965" s="188"/>
      <c r="U1965" s="188"/>
      <c r="V1965" s="188"/>
      <c r="W1965" s="188"/>
      <c r="X1965" s="188"/>
      <c r="AG1965" s="188"/>
      <c r="AH1965" s="188"/>
      <c r="AI1965" s="188"/>
      <c r="AJ1965" s="188"/>
      <c r="AK1965" s="188"/>
    </row>
    <row r="1966" spans="20:37">
      <c r="T1966" s="188"/>
      <c r="U1966" s="188"/>
      <c r="V1966" s="188"/>
      <c r="W1966" s="188"/>
      <c r="X1966" s="188"/>
      <c r="AG1966" s="188"/>
      <c r="AH1966" s="188"/>
      <c r="AI1966" s="188"/>
      <c r="AJ1966" s="188"/>
      <c r="AK1966" s="188"/>
    </row>
    <row r="1967" spans="20:37">
      <c r="T1967" s="188"/>
      <c r="U1967" s="188"/>
      <c r="V1967" s="188"/>
      <c r="W1967" s="188"/>
      <c r="X1967" s="188"/>
      <c r="AG1967" s="188"/>
      <c r="AH1967" s="188"/>
      <c r="AI1967" s="188"/>
      <c r="AJ1967" s="188"/>
      <c r="AK1967" s="188"/>
    </row>
    <row r="1968" spans="20:37">
      <c r="T1968" s="188"/>
      <c r="U1968" s="188"/>
      <c r="V1968" s="188"/>
      <c r="W1968" s="188"/>
      <c r="X1968" s="188"/>
      <c r="AG1968" s="188"/>
      <c r="AH1968" s="188"/>
      <c r="AI1968" s="188"/>
      <c r="AJ1968" s="188"/>
      <c r="AK1968" s="188"/>
    </row>
    <row r="1969" spans="20:37">
      <c r="T1969" s="188"/>
      <c r="U1969" s="188"/>
      <c r="V1969" s="188"/>
      <c r="W1969" s="188"/>
      <c r="X1969" s="188"/>
      <c r="AG1969" s="188"/>
      <c r="AH1969" s="188"/>
      <c r="AI1969" s="188"/>
      <c r="AJ1969" s="188"/>
      <c r="AK1969" s="188"/>
    </row>
    <row r="1970" spans="20:37">
      <c r="T1970" s="188"/>
      <c r="U1970" s="188"/>
      <c r="V1970" s="188"/>
      <c r="W1970" s="188"/>
      <c r="X1970" s="188"/>
      <c r="AG1970" s="188"/>
      <c r="AH1970" s="188"/>
      <c r="AI1970" s="188"/>
      <c r="AJ1970" s="188"/>
      <c r="AK1970" s="188"/>
    </row>
    <row r="1971" spans="20:37">
      <c r="T1971" s="188"/>
      <c r="U1971" s="188"/>
      <c r="V1971" s="188"/>
      <c r="W1971" s="188"/>
      <c r="X1971" s="188"/>
      <c r="AG1971" s="188"/>
      <c r="AH1971" s="188"/>
      <c r="AI1971" s="188"/>
      <c r="AJ1971" s="188"/>
      <c r="AK1971" s="188"/>
    </row>
    <row r="1972" spans="20:37">
      <c r="T1972" s="188"/>
      <c r="U1972" s="188"/>
      <c r="V1972" s="188"/>
      <c r="W1972" s="188"/>
      <c r="X1972" s="188"/>
      <c r="AG1972" s="188"/>
      <c r="AH1972" s="188"/>
      <c r="AI1972" s="188"/>
      <c r="AJ1972" s="188"/>
      <c r="AK1972" s="188"/>
    </row>
    <row r="1973" spans="20:37">
      <c r="T1973" s="188"/>
      <c r="U1973" s="188"/>
      <c r="V1973" s="188"/>
      <c r="W1973" s="188"/>
      <c r="X1973" s="188"/>
      <c r="AG1973" s="188"/>
      <c r="AH1973" s="188"/>
      <c r="AI1973" s="188"/>
      <c r="AJ1973" s="188"/>
      <c r="AK1973" s="188"/>
    </row>
    <row r="1974" spans="20:37">
      <c r="T1974" s="188"/>
      <c r="U1974" s="188"/>
      <c r="V1974" s="188"/>
      <c r="W1974" s="188"/>
      <c r="X1974" s="188"/>
      <c r="AG1974" s="188"/>
      <c r="AH1974" s="188"/>
      <c r="AI1974" s="188"/>
      <c r="AJ1974" s="188"/>
      <c r="AK1974" s="188"/>
    </row>
    <row r="1975" spans="20:37">
      <c r="T1975" s="188"/>
      <c r="U1975" s="188"/>
      <c r="V1975" s="188"/>
      <c r="W1975" s="188"/>
      <c r="X1975" s="188"/>
      <c r="AG1975" s="188"/>
      <c r="AH1975" s="188"/>
      <c r="AI1975" s="188"/>
      <c r="AJ1975" s="188"/>
      <c r="AK1975" s="188"/>
    </row>
    <row r="1976" spans="20:37">
      <c r="T1976" s="188"/>
      <c r="U1976" s="188"/>
      <c r="V1976" s="188"/>
      <c r="W1976" s="188"/>
      <c r="X1976" s="188"/>
      <c r="AG1976" s="188"/>
      <c r="AH1976" s="188"/>
      <c r="AI1976" s="188"/>
      <c r="AJ1976" s="188"/>
      <c r="AK1976" s="188"/>
    </row>
    <row r="1977" spans="20:37">
      <c r="T1977" s="188"/>
      <c r="U1977" s="188"/>
      <c r="V1977" s="188"/>
      <c r="W1977" s="188"/>
      <c r="X1977" s="188"/>
      <c r="AG1977" s="188"/>
      <c r="AH1977" s="188"/>
      <c r="AI1977" s="188"/>
      <c r="AJ1977" s="188"/>
      <c r="AK1977" s="188"/>
    </row>
    <row r="1978" spans="20:37">
      <c r="T1978" s="188"/>
      <c r="U1978" s="188"/>
      <c r="V1978" s="188"/>
      <c r="W1978" s="188"/>
      <c r="X1978" s="188"/>
      <c r="AG1978" s="188"/>
      <c r="AH1978" s="188"/>
      <c r="AI1978" s="188"/>
      <c r="AJ1978" s="188"/>
      <c r="AK1978" s="188"/>
    </row>
    <row r="1979" spans="20:37">
      <c r="T1979" s="188"/>
      <c r="U1979" s="188"/>
      <c r="V1979" s="188"/>
      <c r="W1979" s="188"/>
      <c r="X1979" s="188"/>
      <c r="AG1979" s="188"/>
      <c r="AH1979" s="188"/>
      <c r="AI1979" s="188"/>
      <c r="AJ1979" s="188"/>
      <c r="AK1979" s="188"/>
    </row>
    <row r="1980" spans="20:37">
      <c r="T1980" s="188"/>
      <c r="U1980" s="188"/>
      <c r="V1980" s="188"/>
      <c r="W1980" s="188"/>
      <c r="X1980" s="188"/>
      <c r="AG1980" s="188"/>
      <c r="AH1980" s="188"/>
      <c r="AI1980" s="188"/>
      <c r="AJ1980" s="188"/>
      <c r="AK1980" s="188"/>
    </row>
    <row r="1981" spans="20:37">
      <c r="T1981" s="188"/>
      <c r="U1981" s="188"/>
      <c r="V1981" s="188"/>
      <c r="W1981" s="188"/>
      <c r="X1981" s="188"/>
      <c r="AG1981" s="188"/>
      <c r="AH1981" s="188"/>
      <c r="AI1981" s="188"/>
      <c r="AJ1981" s="188"/>
      <c r="AK1981" s="188"/>
    </row>
    <row r="1982" spans="20:37">
      <c r="T1982" s="188"/>
      <c r="U1982" s="188"/>
      <c r="V1982" s="188"/>
      <c r="W1982" s="188"/>
      <c r="X1982" s="188"/>
      <c r="AG1982" s="188"/>
      <c r="AH1982" s="188"/>
      <c r="AI1982" s="188"/>
      <c r="AJ1982" s="188"/>
      <c r="AK1982" s="188"/>
    </row>
    <row r="1983" spans="20:37">
      <c r="T1983" s="188"/>
      <c r="U1983" s="188"/>
      <c r="V1983" s="188"/>
      <c r="W1983" s="188"/>
      <c r="X1983" s="188"/>
      <c r="AG1983" s="188"/>
      <c r="AH1983" s="188"/>
      <c r="AI1983" s="188"/>
      <c r="AJ1983" s="188"/>
      <c r="AK1983" s="188"/>
    </row>
    <row r="1984" spans="20:37">
      <c r="T1984" s="188"/>
      <c r="U1984" s="188"/>
      <c r="V1984" s="188"/>
      <c r="W1984" s="188"/>
      <c r="X1984" s="188"/>
      <c r="AG1984" s="188"/>
      <c r="AH1984" s="188"/>
      <c r="AI1984" s="188"/>
      <c r="AJ1984" s="188"/>
      <c r="AK1984" s="188"/>
    </row>
    <row r="1985" spans="20:37">
      <c r="T1985" s="188"/>
      <c r="U1985" s="188"/>
      <c r="V1985" s="188"/>
      <c r="W1985" s="188"/>
      <c r="X1985" s="188"/>
      <c r="AG1985" s="188"/>
      <c r="AH1985" s="188"/>
      <c r="AI1985" s="188"/>
      <c r="AJ1985" s="188"/>
      <c r="AK1985" s="188"/>
    </row>
    <row r="1986" spans="20:37">
      <c r="T1986" s="188"/>
      <c r="U1986" s="188"/>
      <c r="V1986" s="188"/>
      <c r="W1986" s="188"/>
      <c r="X1986" s="188"/>
      <c r="AG1986" s="188"/>
      <c r="AH1986" s="188"/>
      <c r="AI1986" s="188"/>
      <c r="AJ1986" s="188"/>
      <c r="AK1986" s="188"/>
    </row>
    <row r="1987" spans="20:37">
      <c r="T1987" s="188"/>
      <c r="U1987" s="188"/>
      <c r="V1987" s="188"/>
      <c r="W1987" s="188"/>
      <c r="X1987" s="188"/>
      <c r="AG1987" s="188"/>
      <c r="AH1987" s="188"/>
      <c r="AI1987" s="188"/>
      <c r="AJ1987" s="188"/>
      <c r="AK1987" s="188"/>
    </row>
    <row r="1988" spans="20:37">
      <c r="T1988" s="188"/>
      <c r="U1988" s="188"/>
      <c r="V1988" s="188"/>
      <c r="W1988" s="188"/>
      <c r="X1988" s="188"/>
      <c r="AG1988" s="188"/>
      <c r="AH1988" s="188"/>
      <c r="AI1988" s="188"/>
      <c r="AJ1988" s="188"/>
      <c r="AK1988" s="188"/>
    </row>
    <row r="1989" spans="20:37">
      <c r="T1989" s="188"/>
      <c r="U1989" s="188"/>
      <c r="V1989" s="188"/>
      <c r="W1989" s="188"/>
      <c r="X1989" s="188"/>
      <c r="AG1989" s="188"/>
      <c r="AH1989" s="188"/>
      <c r="AI1989" s="188"/>
      <c r="AJ1989" s="188"/>
      <c r="AK1989" s="188"/>
    </row>
    <row r="1990" spans="20:37">
      <c r="T1990" s="188"/>
      <c r="U1990" s="188"/>
      <c r="V1990" s="188"/>
      <c r="W1990" s="188"/>
      <c r="X1990" s="188"/>
      <c r="AG1990" s="188"/>
      <c r="AH1990" s="188"/>
      <c r="AI1990" s="188"/>
      <c r="AJ1990" s="188"/>
      <c r="AK1990" s="188"/>
    </row>
    <row r="1991" spans="20:37">
      <c r="T1991" s="188"/>
      <c r="U1991" s="188"/>
      <c r="V1991" s="188"/>
      <c r="W1991" s="188"/>
      <c r="X1991" s="188"/>
      <c r="AG1991" s="188"/>
      <c r="AH1991" s="188"/>
      <c r="AI1991" s="188"/>
      <c r="AJ1991" s="188"/>
      <c r="AK1991" s="188"/>
    </row>
    <row r="1992" spans="20:37">
      <c r="T1992" s="188"/>
      <c r="U1992" s="188"/>
      <c r="V1992" s="188"/>
      <c r="W1992" s="188"/>
      <c r="X1992" s="188"/>
      <c r="AG1992" s="188"/>
      <c r="AH1992" s="188"/>
      <c r="AI1992" s="188"/>
      <c r="AJ1992" s="188"/>
      <c r="AK1992" s="188"/>
    </row>
    <row r="1993" spans="20:37">
      <c r="T1993" s="188"/>
      <c r="U1993" s="188"/>
      <c r="V1993" s="188"/>
      <c r="W1993" s="188"/>
      <c r="X1993" s="188"/>
      <c r="AG1993" s="188"/>
      <c r="AH1993" s="188"/>
      <c r="AI1993" s="188"/>
      <c r="AJ1993" s="188"/>
      <c r="AK1993" s="188"/>
    </row>
    <row r="1994" spans="20:37">
      <c r="T1994" s="188"/>
      <c r="U1994" s="188"/>
      <c r="V1994" s="188"/>
      <c r="W1994" s="188"/>
      <c r="X1994" s="188"/>
      <c r="AG1994" s="188"/>
      <c r="AH1994" s="188"/>
      <c r="AI1994" s="188"/>
      <c r="AJ1994" s="188"/>
      <c r="AK1994" s="188"/>
    </row>
    <row r="1995" spans="20:37">
      <c r="T1995" s="188"/>
      <c r="U1995" s="188"/>
      <c r="V1995" s="188"/>
      <c r="W1995" s="188"/>
      <c r="X1995" s="188"/>
      <c r="AG1995" s="188"/>
      <c r="AH1995" s="188"/>
      <c r="AI1995" s="188"/>
      <c r="AJ1995" s="188"/>
      <c r="AK1995" s="188"/>
    </row>
    <row r="1996" spans="20:37">
      <c r="T1996" s="188"/>
      <c r="U1996" s="188"/>
      <c r="V1996" s="188"/>
      <c r="W1996" s="188"/>
      <c r="X1996" s="188"/>
      <c r="AG1996" s="188"/>
      <c r="AH1996" s="188"/>
      <c r="AI1996" s="188"/>
      <c r="AJ1996" s="188"/>
      <c r="AK1996" s="188"/>
    </row>
    <row r="1997" spans="20:37">
      <c r="T1997" s="188"/>
      <c r="U1997" s="188"/>
      <c r="V1997" s="188"/>
      <c r="W1997" s="188"/>
      <c r="X1997" s="188"/>
      <c r="AG1997" s="188"/>
      <c r="AH1997" s="188"/>
      <c r="AI1997" s="188"/>
      <c r="AJ1997" s="188"/>
      <c r="AK1997" s="188"/>
    </row>
    <row r="1998" spans="20:37">
      <c r="T1998" s="188"/>
      <c r="U1998" s="188"/>
      <c r="V1998" s="188"/>
      <c r="W1998" s="188"/>
      <c r="X1998" s="188"/>
      <c r="AG1998" s="188"/>
      <c r="AH1998" s="188"/>
      <c r="AI1998" s="188"/>
      <c r="AJ1998" s="188"/>
      <c r="AK1998" s="188"/>
    </row>
    <row r="1999" spans="20:37">
      <c r="T1999" s="188"/>
      <c r="U1999" s="188"/>
      <c r="V1999" s="188"/>
      <c r="W1999" s="188"/>
      <c r="X1999" s="188"/>
      <c r="AG1999" s="188"/>
      <c r="AH1999" s="188"/>
      <c r="AI1999" s="188"/>
      <c r="AJ1999" s="188"/>
      <c r="AK1999" s="188"/>
    </row>
    <row r="2000" spans="20:37">
      <c r="T2000" s="188"/>
      <c r="U2000" s="188"/>
      <c r="V2000" s="188"/>
      <c r="W2000" s="188"/>
      <c r="X2000" s="188"/>
      <c r="AG2000" s="188"/>
      <c r="AH2000" s="188"/>
      <c r="AI2000" s="188"/>
      <c r="AJ2000" s="188"/>
      <c r="AK2000" s="188"/>
    </row>
    <row r="2001" spans="20:37">
      <c r="T2001" s="188"/>
      <c r="U2001" s="188"/>
      <c r="V2001" s="188"/>
      <c r="W2001" s="188"/>
      <c r="X2001" s="188"/>
      <c r="AG2001" s="188"/>
      <c r="AH2001" s="188"/>
      <c r="AI2001" s="188"/>
      <c r="AJ2001" s="188"/>
      <c r="AK2001" s="188"/>
    </row>
    <row r="2002" spans="20:37">
      <c r="T2002" s="188"/>
      <c r="U2002" s="188"/>
      <c r="V2002" s="188"/>
      <c r="W2002" s="188"/>
      <c r="X2002" s="188"/>
      <c r="AG2002" s="188"/>
      <c r="AH2002" s="188"/>
      <c r="AI2002" s="188"/>
      <c r="AJ2002" s="188"/>
      <c r="AK2002" s="188"/>
    </row>
    <row r="2003" spans="20:37">
      <c r="T2003" s="188"/>
      <c r="U2003" s="188"/>
      <c r="V2003" s="188"/>
      <c r="W2003" s="188"/>
      <c r="X2003" s="188"/>
      <c r="AG2003" s="188"/>
      <c r="AH2003" s="188"/>
      <c r="AI2003" s="188"/>
      <c r="AJ2003" s="188"/>
      <c r="AK2003" s="188"/>
    </row>
    <row r="2004" spans="20:37">
      <c r="T2004" s="188"/>
      <c r="U2004" s="188"/>
      <c r="V2004" s="188"/>
      <c r="W2004" s="188"/>
      <c r="X2004" s="188"/>
      <c r="AG2004" s="188"/>
      <c r="AH2004" s="188"/>
      <c r="AI2004" s="188"/>
      <c r="AJ2004" s="188"/>
      <c r="AK2004" s="188"/>
    </row>
    <row r="2005" spans="20:37">
      <c r="T2005" s="188"/>
      <c r="U2005" s="188"/>
      <c r="V2005" s="188"/>
      <c r="W2005" s="188"/>
      <c r="X2005" s="188"/>
      <c r="AG2005" s="188"/>
      <c r="AH2005" s="188"/>
      <c r="AI2005" s="188"/>
      <c r="AJ2005" s="188"/>
      <c r="AK2005" s="188"/>
    </row>
    <row r="2006" spans="20:37">
      <c r="T2006" s="188"/>
      <c r="U2006" s="188"/>
      <c r="V2006" s="188"/>
      <c r="W2006" s="188"/>
      <c r="X2006" s="188"/>
      <c r="AG2006" s="188"/>
      <c r="AH2006" s="188"/>
      <c r="AI2006" s="188"/>
      <c r="AJ2006" s="188"/>
      <c r="AK2006" s="188"/>
    </row>
    <row r="2007" spans="20:37">
      <c r="T2007" s="188"/>
      <c r="U2007" s="188"/>
      <c r="V2007" s="188"/>
      <c r="W2007" s="188"/>
      <c r="X2007" s="188"/>
      <c r="AG2007" s="188"/>
      <c r="AH2007" s="188"/>
      <c r="AI2007" s="188"/>
      <c r="AJ2007" s="188"/>
      <c r="AK2007" s="188"/>
    </row>
    <row r="2008" spans="20:37">
      <c r="T2008" s="188"/>
      <c r="U2008" s="188"/>
      <c r="V2008" s="188"/>
      <c r="W2008" s="188"/>
      <c r="X2008" s="188"/>
      <c r="AG2008" s="188"/>
      <c r="AH2008" s="188"/>
      <c r="AI2008" s="188"/>
      <c r="AJ2008" s="188"/>
      <c r="AK2008" s="188"/>
    </row>
    <row r="2009" spans="20:37">
      <c r="T2009" s="188"/>
      <c r="U2009" s="188"/>
      <c r="V2009" s="188"/>
      <c r="W2009" s="188"/>
      <c r="X2009" s="188"/>
      <c r="AG2009" s="188"/>
      <c r="AH2009" s="188"/>
      <c r="AI2009" s="188"/>
      <c r="AJ2009" s="188"/>
      <c r="AK2009" s="188"/>
    </row>
    <row r="2010" spans="20:37">
      <c r="T2010" s="188"/>
      <c r="U2010" s="188"/>
      <c r="V2010" s="188"/>
      <c r="W2010" s="188"/>
      <c r="X2010" s="188"/>
      <c r="AG2010" s="188"/>
      <c r="AH2010" s="188"/>
      <c r="AI2010" s="188"/>
      <c r="AJ2010" s="188"/>
      <c r="AK2010" s="188"/>
    </row>
    <row r="2011" spans="20:37">
      <c r="T2011" s="188"/>
      <c r="U2011" s="188"/>
      <c r="V2011" s="188"/>
      <c r="W2011" s="188"/>
      <c r="X2011" s="188"/>
      <c r="AG2011" s="188"/>
      <c r="AH2011" s="188"/>
      <c r="AI2011" s="188"/>
      <c r="AJ2011" s="188"/>
      <c r="AK2011" s="188"/>
    </row>
    <row r="2012" spans="20:37">
      <c r="T2012" s="188"/>
      <c r="U2012" s="188"/>
      <c r="V2012" s="188"/>
      <c r="W2012" s="188"/>
      <c r="X2012" s="188"/>
      <c r="AG2012" s="188"/>
      <c r="AH2012" s="188"/>
      <c r="AI2012" s="188"/>
      <c r="AJ2012" s="188"/>
      <c r="AK2012" s="188"/>
    </row>
    <row r="2013" spans="20:37">
      <c r="T2013" s="188"/>
      <c r="U2013" s="188"/>
      <c r="V2013" s="188"/>
      <c r="W2013" s="188"/>
      <c r="X2013" s="188"/>
      <c r="AG2013" s="188"/>
      <c r="AH2013" s="188"/>
      <c r="AI2013" s="188"/>
      <c r="AJ2013" s="188"/>
      <c r="AK2013" s="188"/>
    </row>
    <row r="2014" spans="20:37">
      <c r="T2014" s="188"/>
      <c r="U2014" s="188"/>
      <c r="V2014" s="188"/>
      <c r="W2014" s="188"/>
      <c r="X2014" s="188"/>
      <c r="AG2014" s="188"/>
      <c r="AH2014" s="188"/>
      <c r="AI2014" s="188"/>
      <c r="AJ2014" s="188"/>
      <c r="AK2014" s="188"/>
    </row>
    <row r="2015" spans="20:37">
      <c r="T2015" s="188"/>
      <c r="U2015" s="188"/>
      <c r="V2015" s="188"/>
      <c r="W2015" s="188"/>
      <c r="X2015" s="188"/>
      <c r="AG2015" s="188"/>
      <c r="AH2015" s="188"/>
      <c r="AI2015" s="188"/>
      <c r="AJ2015" s="188"/>
      <c r="AK2015" s="188"/>
    </row>
    <row r="2016" spans="20:37">
      <c r="T2016" s="188"/>
      <c r="U2016" s="188"/>
      <c r="V2016" s="188"/>
      <c r="W2016" s="188"/>
      <c r="X2016" s="188"/>
      <c r="AG2016" s="188"/>
      <c r="AH2016" s="188"/>
      <c r="AI2016" s="188"/>
      <c r="AJ2016" s="188"/>
      <c r="AK2016" s="188"/>
    </row>
    <row r="2017" spans="20:37">
      <c r="T2017" s="188"/>
      <c r="U2017" s="188"/>
      <c r="V2017" s="188"/>
      <c r="W2017" s="188"/>
      <c r="X2017" s="188"/>
      <c r="AG2017" s="188"/>
      <c r="AH2017" s="188"/>
      <c r="AI2017" s="188"/>
      <c r="AJ2017" s="188"/>
      <c r="AK2017" s="188"/>
    </row>
    <row r="2018" spans="20:37">
      <c r="T2018" s="188"/>
      <c r="U2018" s="188"/>
      <c r="V2018" s="188"/>
      <c r="W2018" s="188"/>
      <c r="X2018" s="188"/>
      <c r="AG2018" s="188"/>
      <c r="AH2018" s="188"/>
      <c r="AI2018" s="188"/>
      <c r="AJ2018" s="188"/>
      <c r="AK2018" s="188"/>
    </row>
    <row r="2019" spans="20:37">
      <c r="T2019" s="188"/>
      <c r="U2019" s="188"/>
      <c r="V2019" s="188"/>
      <c r="W2019" s="188"/>
      <c r="X2019" s="188"/>
      <c r="AG2019" s="188"/>
      <c r="AH2019" s="188"/>
      <c r="AI2019" s="188"/>
      <c r="AJ2019" s="188"/>
      <c r="AK2019" s="188"/>
    </row>
    <row r="2020" spans="20:37">
      <c r="T2020" s="188"/>
      <c r="U2020" s="188"/>
      <c r="V2020" s="188"/>
      <c r="W2020" s="188"/>
      <c r="X2020" s="188"/>
      <c r="AG2020" s="188"/>
      <c r="AH2020" s="188"/>
      <c r="AI2020" s="188"/>
      <c r="AJ2020" s="188"/>
      <c r="AK2020" s="188"/>
    </row>
    <row r="2021" spans="20:37">
      <c r="T2021" s="188"/>
      <c r="U2021" s="188"/>
      <c r="V2021" s="188"/>
      <c r="W2021" s="188"/>
      <c r="X2021" s="188"/>
      <c r="AG2021" s="188"/>
      <c r="AH2021" s="188"/>
      <c r="AI2021" s="188"/>
      <c r="AJ2021" s="188"/>
      <c r="AK2021" s="188"/>
    </row>
    <row r="2022" spans="20:37">
      <c r="T2022" s="188"/>
      <c r="U2022" s="188"/>
      <c r="V2022" s="188"/>
      <c r="W2022" s="188"/>
      <c r="X2022" s="188"/>
      <c r="AG2022" s="188"/>
      <c r="AH2022" s="188"/>
      <c r="AI2022" s="188"/>
      <c r="AJ2022" s="188"/>
      <c r="AK2022" s="188"/>
    </row>
    <row r="2023" spans="20:37">
      <c r="T2023" s="188"/>
      <c r="U2023" s="188"/>
      <c r="V2023" s="188"/>
      <c r="W2023" s="188"/>
      <c r="X2023" s="188"/>
      <c r="AG2023" s="188"/>
      <c r="AH2023" s="188"/>
      <c r="AI2023" s="188"/>
      <c r="AJ2023" s="188"/>
      <c r="AK2023" s="188"/>
    </row>
    <row r="2024" spans="20:37">
      <c r="T2024" s="188"/>
      <c r="U2024" s="188"/>
      <c r="V2024" s="188"/>
      <c r="W2024" s="188"/>
      <c r="X2024" s="188"/>
      <c r="AG2024" s="188"/>
      <c r="AH2024" s="188"/>
      <c r="AI2024" s="188"/>
      <c r="AJ2024" s="188"/>
      <c r="AK2024" s="188"/>
    </row>
    <row r="2025" spans="20:37">
      <c r="T2025" s="188"/>
      <c r="U2025" s="188"/>
      <c r="V2025" s="188"/>
      <c r="W2025" s="188"/>
      <c r="X2025" s="188"/>
      <c r="AG2025" s="188"/>
      <c r="AH2025" s="188"/>
      <c r="AI2025" s="188"/>
      <c r="AJ2025" s="188"/>
      <c r="AK2025" s="188"/>
    </row>
    <row r="2026" spans="20:37">
      <c r="T2026" s="188"/>
      <c r="U2026" s="188"/>
      <c r="V2026" s="188"/>
      <c r="W2026" s="188"/>
      <c r="X2026" s="188"/>
      <c r="AG2026" s="188"/>
      <c r="AH2026" s="188"/>
      <c r="AI2026" s="188"/>
      <c r="AJ2026" s="188"/>
      <c r="AK2026" s="188"/>
    </row>
    <row r="2027" spans="20:37">
      <c r="T2027" s="188"/>
      <c r="U2027" s="188"/>
      <c r="V2027" s="188"/>
      <c r="W2027" s="188"/>
      <c r="X2027" s="188"/>
      <c r="AG2027" s="188"/>
      <c r="AH2027" s="188"/>
      <c r="AI2027" s="188"/>
      <c r="AJ2027" s="188"/>
      <c r="AK2027" s="188"/>
    </row>
    <row r="2028" spans="20:37">
      <c r="T2028" s="188"/>
      <c r="U2028" s="188"/>
      <c r="V2028" s="188"/>
      <c r="W2028" s="188"/>
      <c r="X2028" s="188"/>
      <c r="AG2028" s="188"/>
      <c r="AH2028" s="188"/>
      <c r="AI2028" s="188"/>
      <c r="AJ2028" s="188"/>
      <c r="AK2028" s="188"/>
    </row>
    <row r="2029" spans="20:37">
      <c r="T2029" s="188"/>
      <c r="U2029" s="188"/>
      <c r="V2029" s="188"/>
      <c r="W2029" s="188"/>
      <c r="X2029" s="188"/>
      <c r="AG2029" s="188"/>
      <c r="AH2029" s="188"/>
      <c r="AI2029" s="188"/>
      <c r="AJ2029" s="188"/>
      <c r="AK2029" s="188"/>
    </row>
    <row r="2030" spans="20:37">
      <c r="T2030" s="188"/>
      <c r="U2030" s="188"/>
      <c r="V2030" s="188"/>
      <c r="W2030" s="188"/>
      <c r="X2030" s="188"/>
      <c r="AG2030" s="188"/>
      <c r="AH2030" s="188"/>
      <c r="AI2030" s="188"/>
      <c r="AJ2030" s="188"/>
      <c r="AK2030" s="188"/>
    </row>
    <row r="2031" spans="20:37">
      <c r="T2031" s="188"/>
      <c r="U2031" s="188"/>
      <c r="V2031" s="188"/>
      <c r="W2031" s="188"/>
      <c r="X2031" s="188"/>
      <c r="AG2031" s="188"/>
      <c r="AH2031" s="188"/>
      <c r="AI2031" s="188"/>
      <c r="AJ2031" s="188"/>
      <c r="AK2031" s="188"/>
    </row>
    <row r="2032" spans="20:37">
      <c r="T2032" s="188"/>
      <c r="U2032" s="188"/>
      <c r="V2032" s="188"/>
      <c r="W2032" s="188"/>
      <c r="X2032" s="188"/>
      <c r="AG2032" s="188"/>
      <c r="AH2032" s="188"/>
      <c r="AI2032" s="188"/>
      <c r="AJ2032" s="188"/>
      <c r="AK2032" s="188"/>
    </row>
    <row r="2033" spans="20:37">
      <c r="T2033" s="188"/>
      <c r="U2033" s="188"/>
      <c r="V2033" s="188"/>
      <c r="W2033" s="188"/>
      <c r="X2033" s="188"/>
      <c r="AG2033" s="188"/>
      <c r="AH2033" s="188"/>
      <c r="AI2033" s="188"/>
      <c r="AJ2033" s="188"/>
      <c r="AK2033" s="188"/>
    </row>
    <row r="2034" spans="20:37">
      <c r="T2034" s="188"/>
      <c r="U2034" s="188"/>
      <c r="V2034" s="188"/>
      <c r="W2034" s="188"/>
      <c r="X2034" s="188"/>
      <c r="AG2034" s="188"/>
      <c r="AH2034" s="188"/>
      <c r="AI2034" s="188"/>
      <c r="AJ2034" s="188"/>
      <c r="AK2034" s="188"/>
    </row>
    <row r="2035" spans="20:37">
      <c r="T2035" s="188"/>
      <c r="U2035" s="188"/>
      <c r="V2035" s="188"/>
      <c r="W2035" s="188"/>
      <c r="X2035" s="188"/>
      <c r="AG2035" s="188"/>
      <c r="AH2035" s="188"/>
      <c r="AI2035" s="188"/>
      <c r="AJ2035" s="188"/>
      <c r="AK2035" s="188"/>
    </row>
    <row r="2036" spans="20:37">
      <c r="T2036" s="188"/>
      <c r="U2036" s="188"/>
      <c r="V2036" s="188"/>
      <c r="W2036" s="188"/>
      <c r="X2036" s="188"/>
      <c r="AG2036" s="188"/>
      <c r="AH2036" s="188"/>
      <c r="AI2036" s="188"/>
      <c r="AJ2036" s="188"/>
      <c r="AK2036" s="188"/>
    </row>
    <row r="2037" spans="20:37">
      <c r="T2037" s="188"/>
      <c r="U2037" s="188"/>
      <c r="V2037" s="188"/>
      <c r="W2037" s="188"/>
      <c r="X2037" s="188"/>
      <c r="AG2037" s="188"/>
      <c r="AH2037" s="188"/>
      <c r="AI2037" s="188"/>
      <c r="AJ2037" s="188"/>
      <c r="AK2037" s="188"/>
    </row>
    <row r="2038" spans="20:37">
      <c r="T2038" s="188"/>
      <c r="U2038" s="188"/>
      <c r="V2038" s="188"/>
      <c r="W2038" s="188"/>
      <c r="X2038" s="188"/>
      <c r="AG2038" s="188"/>
      <c r="AH2038" s="188"/>
      <c r="AI2038" s="188"/>
      <c r="AJ2038" s="188"/>
      <c r="AK2038" s="188"/>
    </row>
    <row r="2039" spans="20:37">
      <c r="T2039" s="188"/>
      <c r="U2039" s="188"/>
      <c r="V2039" s="188"/>
      <c r="W2039" s="188"/>
      <c r="X2039" s="188"/>
      <c r="AG2039" s="188"/>
      <c r="AH2039" s="188"/>
      <c r="AI2039" s="188"/>
      <c r="AJ2039" s="188"/>
      <c r="AK2039" s="188"/>
    </row>
    <row r="2040" spans="20:37">
      <c r="T2040" s="188"/>
      <c r="U2040" s="188"/>
      <c r="V2040" s="188"/>
      <c r="W2040" s="188"/>
      <c r="X2040" s="188"/>
      <c r="AG2040" s="188"/>
      <c r="AH2040" s="188"/>
      <c r="AI2040" s="188"/>
      <c r="AJ2040" s="188"/>
      <c r="AK2040" s="188"/>
    </row>
    <row r="2041" spans="20:37">
      <c r="T2041" s="188"/>
      <c r="U2041" s="188"/>
      <c r="V2041" s="188"/>
      <c r="W2041" s="188"/>
      <c r="X2041" s="188"/>
      <c r="AG2041" s="188"/>
      <c r="AH2041" s="188"/>
      <c r="AI2041" s="188"/>
      <c r="AJ2041" s="188"/>
      <c r="AK2041" s="188"/>
    </row>
    <row r="2042" spans="20:37">
      <c r="T2042" s="188"/>
      <c r="U2042" s="188"/>
      <c r="V2042" s="188"/>
      <c r="W2042" s="188"/>
      <c r="X2042" s="188"/>
      <c r="AG2042" s="188"/>
      <c r="AH2042" s="188"/>
      <c r="AI2042" s="188"/>
      <c r="AJ2042" s="188"/>
      <c r="AK2042" s="188"/>
    </row>
    <row r="2043" spans="20:37">
      <c r="T2043" s="188"/>
      <c r="U2043" s="188"/>
      <c r="V2043" s="188"/>
      <c r="W2043" s="188"/>
      <c r="X2043" s="188"/>
      <c r="AG2043" s="188"/>
      <c r="AH2043" s="188"/>
      <c r="AI2043" s="188"/>
      <c r="AJ2043" s="188"/>
      <c r="AK2043" s="188"/>
    </row>
    <row r="2044" spans="20:37">
      <c r="T2044" s="188"/>
      <c r="U2044" s="188"/>
      <c r="V2044" s="188"/>
      <c r="W2044" s="188"/>
      <c r="X2044" s="188"/>
      <c r="AG2044" s="188"/>
      <c r="AH2044" s="188"/>
      <c r="AI2044" s="188"/>
      <c r="AJ2044" s="188"/>
      <c r="AK2044" s="188"/>
    </row>
    <row r="2045" spans="20:37">
      <c r="T2045" s="188"/>
      <c r="U2045" s="188"/>
      <c r="V2045" s="188"/>
      <c r="W2045" s="188"/>
      <c r="X2045" s="188"/>
      <c r="AG2045" s="188"/>
      <c r="AH2045" s="188"/>
      <c r="AI2045" s="188"/>
      <c r="AJ2045" s="188"/>
      <c r="AK2045" s="188"/>
    </row>
    <row r="2046" spans="20:37">
      <c r="T2046" s="188"/>
      <c r="U2046" s="188"/>
      <c r="V2046" s="188"/>
      <c r="W2046" s="188"/>
      <c r="X2046" s="188"/>
      <c r="AG2046" s="188"/>
      <c r="AH2046" s="188"/>
      <c r="AI2046" s="188"/>
      <c r="AJ2046" s="188"/>
      <c r="AK2046" s="188"/>
    </row>
    <row r="2047" spans="20:37">
      <c r="T2047" s="188"/>
      <c r="U2047" s="188"/>
      <c r="V2047" s="188"/>
      <c r="W2047" s="188"/>
      <c r="X2047" s="188"/>
      <c r="AG2047" s="188"/>
      <c r="AH2047" s="188"/>
      <c r="AI2047" s="188"/>
      <c r="AJ2047" s="188"/>
      <c r="AK2047" s="188"/>
    </row>
    <row r="2048" spans="20:37">
      <c r="T2048" s="188"/>
      <c r="U2048" s="188"/>
      <c r="V2048" s="188"/>
      <c r="W2048" s="188"/>
      <c r="X2048" s="188"/>
      <c r="AG2048" s="188"/>
      <c r="AH2048" s="188"/>
      <c r="AI2048" s="188"/>
      <c r="AJ2048" s="188"/>
      <c r="AK2048" s="188"/>
    </row>
    <row r="2049" spans="20:37">
      <c r="T2049" s="188"/>
      <c r="U2049" s="188"/>
      <c r="V2049" s="188"/>
      <c r="W2049" s="188"/>
      <c r="X2049" s="188"/>
      <c r="AG2049" s="188"/>
      <c r="AH2049" s="188"/>
      <c r="AI2049" s="188"/>
      <c r="AJ2049" s="188"/>
      <c r="AK2049" s="188"/>
    </row>
    <row r="2050" spans="20:37">
      <c r="T2050" s="188"/>
      <c r="U2050" s="188"/>
      <c r="V2050" s="188"/>
      <c r="W2050" s="188"/>
      <c r="X2050" s="188"/>
      <c r="AG2050" s="188"/>
      <c r="AH2050" s="188"/>
      <c r="AI2050" s="188"/>
      <c r="AJ2050" s="188"/>
      <c r="AK2050" s="188"/>
    </row>
    <row r="2051" spans="20:37">
      <c r="T2051" s="188"/>
      <c r="U2051" s="188"/>
      <c r="V2051" s="188"/>
      <c r="W2051" s="188"/>
      <c r="X2051" s="188"/>
      <c r="AG2051" s="188"/>
      <c r="AH2051" s="188"/>
      <c r="AI2051" s="188"/>
      <c r="AJ2051" s="188"/>
      <c r="AK2051" s="188"/>
    </row>
    <row r="2052" spans="20:37">
      <c r="T2052" s="188"/>
      <c r="U2052" s="188"/>
      <c r="V2052" s="188"/>
      <c r="W2052" s="188"/>
      <c r="X2052" s="188"/>
      <c r="AG2052" s="188"/>
      <c r="AH2052" s="188"/>
      <c r="AI2052" s="188"/>
      <c r="AJ2052" s="188"/>
      <c r="AK2052" s="188"/>
    </row>
    <row r="2053" spans="20:37">
      <c r="T2053" s="188"/>
      <c r="U2053" s="188"/>
      <c r="V2053" s="188"/>
      <c r="W2053" s="188"/>
      <c r="X2053" s="188"/>
      <c r="AG2053" s="188"/>
      <c r="AH2053" s="188"/>
      <c r="AI2053" s="188"/>
      <c r="AJ2053" s="188"/>
      <c r="AK2053" s="188"/>
    </row>
    <row r="2054" spans="20:37">
      <c r="T2054" s="188"/>
      <c r="U2054" s="188"/>
      <c r="V2054" s="188"/>
      <c r="W2054" s="188"/>
      <c r="X2054" s="188"/>
      <c r="AG2054" s="188"/>
      <c r="AH2054" s="188"/>
      <c r="AI2054" s="188"/>
      <c r="AJ2054" s="188"/>
      <c r="AK2054" s="188"/>
    </row>
    <row r="2055" spans="20:37">
      <c r="T2055" s="188"/>
      <c r="U2055" s="188"/>
      <c r="V2055" s="188"/>
      <c r="W2055" s="188"/>
      <c r="X2055" s="188"/>
      <c r="AG2055" s="188"/>
      <c r="AH2055" s="188"/>
      <c r="AI2055" s="188"/>
      <c r="AJ2055" s="188"/>
      <c r="AK2055" s="188"/>
    </row>
    <row r="2056" spans="20:37">
      <c r="T2056" s="188"/>
      <c r="U2056" s="188"/>
      <c r="V2056" s="188"/>
      <c r="W2056" s="188"/>
      <c r="X2056" s="188"/>
      <c r="AG2056" s="188"/>
      <c r="AH2056" s="188"/>
      <c r="AI2056" s="188"/>
      <c r="AJ2056" s="188"/>
      <c r="AK2056" s="188"/>
    </row>
    <row r="2057" spans="20:37">
      <c r="T2057" s="188"/>
      <c r="U2057" s="188"/>
      <c r="V2057" s="188"/>
      <c r="W2057" s="188"/>
      <c r="X2057" s="188"/>
      <c r="AG2057" s="188"/>
      <c r="AH2057" s="188"/>
      <c r="AI2057" s="188"/>
      <c r="AJ2057" s="188"/>
      <c r="AK2057" s="188"/>
    </row>
    <row r="2058" spans="20:37">
      <c r="T2058" s="188"/>
      <c r="U2058" s="188"/>
      <c r="V2058" s="188"/>
      <c r="W2058" s="188"/>
      <c r="X2058" s="188"/>
      <c r="AG2058" s="188"/>
      <c r="AH2058" s="188"/>
      <c r="AI2058" s="188"/>
      <c r="AJ2058" s="188"/>
      <c r="AK2058" s="188"/>
    </row>
    <row r="2059" spans="20:37">
      <c r="T2059" s="188"/>
      <c r="U2059" s="188"/>
      <c r="V2059" s="188"/>
      <c r="W2059" s="188"/>
      <c r="X2059" s="188"/>
      <c r="AG2059" s="188"/>
      <c r="AH2059" s="188"/>
      <c r="AI2059" s="188"/>
      <c r="AJ2059" s="188"/>
      <c r="AK2059" s="188"/>
    </row>
    <row r="2060" spans="20:37">
      <c r="T2060" s="188"/>
      <c r="U2060" s="188"/>
      <c r="V2060" s="188"/>
      <c r="W2060" s="188"/>
      <c r="X2060" s="188"/>
      <c r="AG2060" s="188"/>
      <c r="AH2060" s="188"/>
      <c r="AI2060" s="188"/>
      <c r="AJ2060" s="188"/>
      <c r="AK2060" s="188"/>
    </row>
    <row r="2061" spans="20:37">
      <c r="T2061" s="188"/>
      <c r="U2061" s="188"/>
      <c r="V2061" s="188"/>
      <c r="W2061" s="188"/>
      <c r="X2061" s="188"/>
      <c r="AG2061" s="188"/>
      <c r="AH2061" s="188"/>
      <c r="AI2061" s="188"/>
      <c r="AJ2061" s="188"/>
      <c r="AK2061" s="188"/>
    </row>
    <row r="2062" spans="20:37">
      <c r="T2062" s="188"/>
      <c r="U2062" s="188"/>
      <c r="V2062" s="188"/>
      <c r="W2062" s="188"/>
      <c r="X2062" s="188"/>
      <c r="AG2062" s="188"/>
      <c r="AH2062" s="188"/>
      <c r="AI2062" s="188"/>
      <c r="AJ2062" s="188"/>
      <c r="AK2062" s="188"/>
    </row>
    <row r="2063" spans="20:37">
      <c r="T2063" s="188"/>
      <c r="U2063" s="188"/>
      <c r="V2063" s="188"/>
      <c r="W2063" s="188"/>
      <c r="X2063" s="188"/>
      <c r="AG2063" s="188"/>
      <c r="AH2063" s="188"/>
      <c r="AI2063" s="188"/>
      <c r="AJ2063" s="188"/>
      <c r="AK2063" s="188"/>
    </row>
    <row r="2064" spans="20:37">
      <c r="T2064" s="188"/>
      <c r="U2064" s="188"/>
      <c r="V2064" s="188"/>
      <c r="W2064" s="188"/>
      <c r="X2064" s="188"/>
      <c r="AG2064" s="188"/>
      <c r="AH2064" s="188"/>
      <c r="AI2064" s="188"/>
      <c r="AJ2064" s="188"/>
      <c r="AK2064" s="188"/>
    </row>
    <row r="2065" spans="20:37">
      <c r="T2065" s="188"/>
      <c r="U2065" s="188"/>
      <c r="V2065" s="188"/>
      <c r="W2065" s="188"/>
      <c r="X2065" s="188"/>
      <c r="AG2065" s="188"/>
      <c r="AH2065" s="188"/>
      <c r="AI2065" s="188"/>
      <c r="AJ2065" s="188"/>
      <c r="AK2065" s="188"/>
    </row>
    <row r="2066" spans="20:37">
      <c r="T2066" s="188"/>
      <c r="U2066" s="188"/>
      <c r="V2066" s="188"/>
      <c r="W2066" s="188"/>
      <c r="X2066" s="188"/>
      <c r="AG2066" s="188"/>
      <c r="AH2066" s="188"/>
      <c r="AI2066" s="188"/>
      <c r="AJ2066" s="188"/>
      <c r="AK2066" s="188"/>
    </row>
    <row r="2067" spans="20:37">
      <c r="T2067" s="188"/>
      <c r="U2067" s="188"/>
      <c r="V2067" s="188"/>
      <c r="W2067" s="188"/>
      <c r="X2067" s="188"/>
      <c r="AG2067" s="188"/>
      <c r="AH2067" s="188"/>
      <c r="AI2067" s="188"/>
      <c r="AJ2067" s="188"/>
      <c r="AK2067" s="188"/>
    </row>
    <row r="2068" spans="20:37">
      <c r="T2068" s="188"/>
      <c r="U2068" s="188"/>
      <c r="V2068" s="188"/>
      <c r="W2068" s="188"/>
      <c r="X2068" s="188"/>
      <c r="AG2068" s="188"/>
      <c r="AH2068" s="188"/>
      <c r="AI2068" s="188"/>
      <c r="AJ2068" s="188"/>
      <c r="AK2068" s="188"/>
    </row>
    <row r="2069" spans="20:37">
      <c r="T2069" s="188"/>
      <c r="U2069" s="188"/>
      <c r="V2069" s="188"/>
      <c r="W2069" s="188"/>
      <c r="X2069" s="188"/>
      <c r="AG2069" s="188"/>
      <c r="AH2069" s="188"/>
      <c r="AI2069" s="188"/>
      <c r="AJ2069" s="188"/>
      <c r="AK2069" s="188"/>
    </row>
    <row r="2070" spans="20:37">
      <c r="T2070" s="188"/>
      <c r="U2070" s="188"/>
      <c r="V2070" s="188"/>
      <c r="W2070" s="188"/>
      <c r="X2070" s="188"/>
      <c r="AG2070" s="188"/>
      <c r="AH2070" s="188"/>
      <c r="AI2070" s="188"/>
      <c r="AJ2070" s="188"/>
      <c r="AK2070" s="188"/>
    </row>
    <row r="2071" spans="20:37">
      <c r="T2071" s="188"/>
      <c r="U2071" s="188"/>
      <c r="V2071" s="188"/>
      <c r="W2071" s="188"/>
      <c r="X2071" s="188"/>
      <c r="AG2071" s="188"/>
      <c r="AH2071" s="188"/>
      <c r="AI2071" s="188"/>
      <c r="AJ2071" s="188"/>
      <c r="AK2071" s="188"/>
    </row>
    <row r="2072" spans="20:37">
      <c r="T2072" s="188"/>
      <c r="U2072" s="188"/>
      <c r="V2072" s="188"/>
      <c r="W2072" s="188"/>
      <c r="X2072" s="188"/>
      <c r="AG2072" s="188"/>
      <c r="AH2072" s="188"/>
      <c r="AI2072" s="188"/>
      <c r="AJ2072" s="188"/>
      <c r="AK2072" s="188"/>
    </row>
    <row r="2073" spans="20:37">
      <c r="T2073" s="188"/>
      <c r="U2073" s="188"/>
      <c r="V2073" s="188"/>
      <c r="W2073" s="188"/>
      <c r="X2073" s="188"/>
      <c r="AG2073" s="188"/>
      <c r="AH2073" s="188"/>
      <c r="AI2073" s="188"/>
      <c r="AJ2073" s="188"/>
      <c r="AK2073" s="188"/>
    </row>
    <row r="2074" spans="20:37">
      <c r="T2074" s="188"/>
      <c r="U2074" s="188"/>
      <c r="V2074" s="188"/>
      <c r="W2074" s="188"/>
      <c r="X2074" s="188"/>
      <c r="AG2074" s="188"/>
      <c r="AH2074" s="188"/>
      <c r="AI2074" s="188"/>
      <c r="AJ2074" s="188"/>
      <c r="AK2074" s="188"/>
    </row>
    <row r="2075" spans="20:37">
      <c r="T2075" s="188"/>
      <c r="U2075" s="188"/>
      <c r="V2075" s="188"/>
      <c r="W2075" s="188"/>
      <c r="X2075" s="188"/>
      <c r="AG2075" s="188"/>
      <c r="AH2075" s="188"/>
      <c r="AI2075" s="188"/>
      <c r="AJ2075" s="188"/>
      <c r="AK2075" s="188"/>
    </row>
    <row r="2076" spans="20:37">
      <c r="T2076" s="188"/>
      <c r="U2076" s="188"/>
      <c r="V2076" s="188"/>
      <c r="W2076" s="188"/>
      <c r="X2076" s="188"/>
      <c r="AG2076" s="188"/>
      <c r="AH2076" s="188"/>
      <c r="AI2076" s="188"/>
      <c r="AJ2076" s="188"/>
      <c r="AK2076" s="188"/>
    </row>
    <row r="2077" spans="20:37">
      <c r="T2077" s="188"/>
      <c r="U2077" s="188"/>
      <c r="V2077" s="188"/>
      <c r="W2077" s="188"/>
      <c r="X2077" s="188"/>
      <c r="AG2077" s="188"/>
      <c r="AH2077" s="188"/>
      <c r="AI2077" s="188"/>
      <c r="AJ2077" s="188"/>
      <c r="AK2077" s="188"/>
    </row>
    <row r="2078" spans="20:37">
      <c r="T2078" s="188"/>
      <c r="U2078" s="188"/>
      <c r="V2078" s="188"/>
      <c r="W2078" s="188"/>
      <c r="X2078" s="188"/>
      <c r="AG2078" s="188"/>
      <c r="AH2078" s="188"/>
      <c r="AI2078" s="188"/>
      <c r="AJ2078" s="188"/>
      <c r="AK2078" s="188"/>
    </row>
    <row r="2079" spans="20:37">
      <c r="T2079" s="188"/>
      <c r="U2079" s="188"/>
      <c r="V2079" s="188"/>
      <c r="W2079" s="188"/>
      <c r="X2079" s="188"/>
      <c r="AG2079" s="188"/>
      <c r="AH2079" s="188"/>
      <c r="AI2079" s="188"/>
      <c r="AJ2079" s="188"/>
      <c r="AK2079" s="188"/>
    </row>
    <row r="2080" spans="20:37">
      <c r="T2080" s="188"/>
      <c r="U2080" s="188"/>
      <c r="V2080" s="188"/>
      <c r="W2080" s="188"/>
      <c r="X2080" s="188"/>
      <c r="AG2080" s="188"/>
      <c r="AH2080" s="188"/>
      <c r="AI2080" s="188"/>
      <c r="AJ2080" s="188"/>
      <c r="AK2080" s="188"/>
    </row>
    <row r="2081" spans="20:37">
      <c r="T2081" s="188"/>
      <c r="U2081" s="188"/>
      <c r="V2081" s="188"/>
      <c r="W2081" s="188"/>
      <c r="X2081" s="188"/>
      <c r="AG2081" s="188"/>
      <c r="AH2081" s="188"/>
      <c r="AI2081" s="188"/>
      <c r="AJ2081" s="188"/>
      <c r="AK2081" s="188"/>
    </row>
    <row r="2082" spans="20:37">
      <c r="T2082" s="188"/>
      <c r="U2082" s="188"/>
      <c r="V2082" s="188"/>
      <c r="W2082" s="188"/>
      <c r="X2082" s="188"/>
      <c r="AG2082" s="188"/>
      <c r="AH2082" s="188"/>
      <c r="AI2082" s="188"/>
      <c r="AJ2082" s="188"/>
      <c r="AK2082" s="188"/>
    </row>
    <row r="2083" spans="20:37">
      <c r="T2083" s="188"/>
      <c r="U2083" s="188"/>
      <c r="V2083" s="188"/>
      <c r="W2083" s="188"/>
      <c r="X2083" s="188"/>
      <c r="AG2083" s="188"/>
      <c r="AH2083" s="188"/>
      <c r="AI2083" s="188"/>
      <c r="AJ2083" s="188"/>
      <c r="AK2083" s="188"/>
    </row>
    <row r="2084" spans="20:37">
      <c r="T2084" s="188"/>
      <c r="U2084" s="188"/>
      <c r="V2084" s="188"/>
      <c r="W2084" s="188"/>
      <c r="X2084" s="188"/>
      <c r="AG2084" s="188"/>
      <c r="AH2084" s="188"/>
      <c r="AI2084" s="188"/>
      <c r="AJ2084" s="188"/>
      <c r="AK2084" s="188"/>
    </row>
    <row r="2085" spans="20:37">
      <c r="T2085" s="188"/>
      <c r="U2085" s="188"/>
      <c r="V2085" s="188"/>
      <c r="W2085" s="188"/>
      <c r="X2085" s="188"/>
      <c r="AG2085" s="188"/>
      <c r="AH2085" s="188"/>
      <c r="AI2085" s="188"/>
      <c r="AJ2085" s="188"/>
      <c r="AK2085" s="188"/>
    </row>
    <row r="2086" spans="20:37">
      <c r="T2086" s="188"/>
      <c r="U2086" s="188"/>
      <c r="V2086" s="188"/>
      <c r="W2086" s="188"/>
      <c r="X2086" s="188"/>
      <c r="AG2086" s="188"/>
      <c r="AH2086" s="188"/>
      <c r="AI2086" s="188"/>
      <c r="AJ2086" s="188"/>
      <c r="AK2086" s="188"/>
    </row>
    <row r="2087" spans="20:37">
      <c r="T2087" s="188"/>
      <c r="U2087" s="188"/>
      <c r="V2087" s="188"/>
      <c r="W2087" s="188"/>
      <c r="X2087" s="188"/>
      <c r="AG2087" s="188"/>
      <c r="AH2087" s="188"/>
      <c r="AI2087" s="188"/>
      <c r="AJ2087" s="188"/>
      <c r="AK2087" s="188"/>
    </row>
    <row r="2088" spans="20:37">
      <c r="T2088" s="188"/>
      <c r="U2088" s="188"/>
      <c r="V2088" s="188"/>
      <c r="W2088" s="188"/>
      <c r="X2088" s="188"/>
      <c r="AG2088" s="188"/>
      <c r="AH2088" s="188"/>
      <c r="AI2088" s="188"/>
      <c r="AJ2088" s="188"/>
      <c r="AK2088" s="188"/>
    </row>
    <row r="2089" spans="20:37">
      <c r="T2089" s="188"/>
      <c r="U2089" s="188"/>
      <c r="V2089" s="188"/>
      <c r="W2089" s="188"/>
      <c r="X2089" s="188"/>
      <c r="AG2089" s="188"/>
      <c r="AH2089" s="188"/>
      <c r="AI2089" s="188"/>
      <c r="AJ2089" s="188"/>
      <c r="AK2089" s="188"/>
    </row>
    <row r="2090" spans="20:37">
      <c r="T2090" s="188"/>
      <c r="U2090" s="188"/>
      <c r="V2090" s="188"/>
      <c r="W2090" s="188"/>
      <c r="X2090" s="188"/>
      <c r="AG2090" s="188"/>
      <c r="AH2090" s="188"/>
      <c r="AI2090" s="188"/>
      <c r="AJ2090" s="188"/>
      <c r="AK2090" s="188"/>
    </row>
    <row r="2091" spans="20:37">
      <c r="T2091" s="188"/>
      <c r="U2091" s="188"/>
      <c r="V2091" s="188"/>
      <c r="W2091" s="188"/>
      <c r="X2091" s="188"/>
      <c r="AG2091" s="188"/>
      <c r="AH2091" s="188"/>
      <c r="AI2091" s="188"/>
      <c r="AJ2091" s="188"/>
      <c r="AK2091" s="188"/>
    </row>
    <row r="2092" spans="20:37">
      <c r="T2092" s="188"/>
      <c r="U2092" s="188"/>
      <c r="V2092" s="188"/>
      <c r="W2092" s="188"/>
      <c r="X2092" s="188"/>
      <c r="AG2092" s="188"/>
      <c r="AH2092" s="188"/>
      <c r="AI2092" s="188"/>
      <c r="AJ2092" s="188"/>
      <c r="AK2092" s="188"/>
    </row>
    <row r="2093" spans="20:37">
      <c r="T2093" s="188"/>
      <c r="U2093" s="188"/>
      <c r="V2093" s="188"/>
      <c r="W2093" s="188"/>
      <c r="X2093" s="188"/>
      <c r="AG2093" s="188"/>
      <c r="AH2093" s="188"/>
      <c r="AI2093" s="188"/>
      <c r="AJ2093" s="188"/>
      <c r="AK2093" s="188"/>
    </row>
    <row r="2094" spans="20:37">
      <c r="T2094" s="188"/>
      <c r="U2094" s="188"/>
      <c r="V2094" s="188"/>
      <c r="W2094" s="188"/>
      <c r="X2094" s="188"/>
      <c r="AG2094" s="188"/>
      <c r="AH2094" s="188"/>
      <c r="AI2094" s="188"/>
      <c r="AJ2094" s="188"/>
      <c r="AK2094" s="188"/>
    </row>
    <row r="2095" spans="20:37">
      <c r="T2095" s="188"/>
      <c r="U2095" s="188"/>
      <c r="V2095" s="188"/>
      <c r="W2095" s="188"/>
      <c r="X2095" s="188"/>
      <c r="AG2095" s="188"/>
      <c r="AH2095" s="188"/>
      <c r="AI2095" s="188"/>
      <c r="AJ2095" s="188"/>
      <c r="AK2095" s="188"/>
    </row>
    <row r="2096" spans="20:37">
      <c r="T2096" s="188"/>
      <c r="U2096" s="188"/>
      <c r="V2096" s="188"/>
      <c r="W2096" s="188"/>
      <c r="X2096" s="188"/>
      <c r="AG2096" s="188"/>
      <c r="AH2096" s="188"/>
      <c r="AI2096" s="188"/>
      <c r="AJ2096" s="188"/>
      <c r="AK2096" s="188"/>
    </row>
    <row r="2097" spans="20:37">
      <c r="T2097" s="188"/>
      <c r="U2097" s="188"/>
      <c r="V2097" s="188"/>
      <c r="W2097" s="188"/>
      <c r="X2097" s="188"/>
      <c r="AG2097" s="188"/>
      <c r="AH2097" s="188"/>
      <c r="AI2097" s="188"/>
      <c r="AJ2097" s="188"/>
      <c r="AK2097" s="188"/>
    </row>
    <row r="2098" spans="20:37">
      <c r="T2098" s="188"/>
      <c r="U2098" s="188"/>
      <c r="V2098" s="188"/>
      <c r="W2098" s="188"/>
      <c r="X2098" s="188"/>
      <c r="AG2098" s="188"/>
      <c r="AH2098" s="188"/>
      <c r="AI2098" s="188"/>
      <c r="AJ2098" s="188"/>
      <c r="AK2098" s="188"/>
    </row>
    <row r="2099" spans="20:37">
      <c r="T2099" s="188"/>
      <c r="U2099" s="188"/>
      <c r="V2099" s="188"/>
      <c r="W2099" s="188"/>
      <c r="X2099" s="188"/>
      <c r="AG2099" s="188"/>
      <c r="AH2099" s="188"/>
      <c r="AI2099" s="188"/>
      <c r="AJ2099" s="188"/>
      <c r="AK2099" s="188"/>
    </row>
    <row r="2100" spans="20:37">
      <c r="T2100" s="188"/>
      <c r="U2100" s="188"/>
      <c r="V2100" s="188"/>
      <c r="W2100" s="188"/>
      <c r="X2100" s="188"/>
      <c r="AG2100" s="188"/>
      <c r="AH2100" s="188"/>
      <c r="AI2100" s="188"/>
      <c r="AJ2100" s="188"/>
      <c r="AK2100" s="188"/>
    </row>
    <row r="2101" spans="20:37">
      <c r="T2101" s="188"/>
      <c r="U2101" s="188"/>
      <c r="V2101" s="188"/>
      <c r="W2101" s="188"/>
      <c r="X2101" s="188"/>
      <c r="AG2101" s="188"/>
      <c r="AH2101" s="188"/>
      <c r="AI2101" s="188"/>
      <c r="AJ2101" s="188"/>
      <c r="AK2101" s="188"/>
    </row>
    <row r="2102" spans="20:37">
      <c r="T2102" s="188"/>
      <c r="U2102" s="188"/>
      <c r="V2102" s="188"/>
      <c r="W2102" s="188"/>
      <c r="X2102" s="188"/>
      <c r="AG2102" s="188"/>
      <c r="AH2102" s="188"/>
      <c r="AI2102" s="188"/>
      <c r="AJ2102" s="188"/>
      <c r="AK2102" s="188"/>
    </row>
    <row r="2103" spans="20:37">
      <c r="T2103" s="188"/>
      <c r="U2103" s="188"/>
      <c r="V2103" s="188"/>
      <c r="W2103" s="188"/>
      <c r="X2103" s="188"/>
      <c r="AG2103" s="188"/>
      <c r="AH2103" s="188"/>
      <c r="AI2103" s="188"/>
      <c r="AJ2103" s="188"/>
      <c r="AK2103" s="188"/>
    </row>
    <row r="2104" spans="20:37">
      <c r="T2104" s="188"/>
      <c r="U2104" s="188"/>
      <c r="V2104" s="188"/>
      <c r="W2104" s="188"/>
      <c r="X2104" s="188"/>
      <c r="AG2104" s="188"/>
      <c r="AH2104" s="188"/>
      <c r="AI2104" s="188"/>
      <c r="AJ2104" s="188"/>
      <c r="AK2104" s="188"/>
    </row>
    <row r="2105" spans="20:37">
      <c r="T2105" s="188"/>
      <c r="U2105" s="188"/>
      <c r="V2105" s="188"/>
      <c r="W2105" s="188"/>
      <c r="X2105" s="188"/>
      <c r="AG2105" s="188"/>
      <c r="AH2105" s="188"/>
      <c r="AI2105" s="188"/>
      <c r="AJ2105" s="188"/>
      <c r="AK2105" s="188"/>
    </row>
    <row r="2106" spans="20:37">
      <c r="T2106" s="188"/>
      <c r="U2106" s="188"/>
      <c r="V2106" s="188"/>
      <c r="W2106" s="188"/>
      <c r="X2106" s="188"/>
      <c r="AG2106" s="188"/>
      <c r="AH2106" s="188"/>
      <c r="AI2106" s="188"/>
      <c r="AJ2106" s="188"/>
      <c r="AK2106" s="188"/>
    </row>
    <row r="2107" spans="20:37">
      <c r="T2107" s="188"/>
      <c r="U2107" s="188"/>
      <c r="V2107" s="188"/>
      <c r="W2107" s="188"/>
      <c r="X2107" s="188"/>
      <c r="AG2107" s="188"/>
      <c r="AH2107" s="188"/>
      <c r="AI2107" s="188"/>
      <c r="AJ2107" s="188"/>
      <c r="AK2107" s="188"/>
    </row>
    <row r="2108" spans="20:37">
      <c r="T2108" s="188"/>
      <c r="U2108" s="188"/>
      <c r="V2108" s="188"/>
      <c r="W2108" s="188"/>
      <c r="X2108" s="188"/>
      <c r="AG2108" s="188"/>
      <c r="AH2108" s="188"/>
      <c r="AI2108" s="188"/>
      <c r="AJ2108" s="188"/>
      <c r="AK2108" s="188"/>
    </row>
    <row r="2109" spans="20:37">
      <c r="T2109" s="188"/>
      <c r="U2109" s="188"/>
      <c r="V2109" s="188"/>
      <c r="W2109" s="188"/>
      <c r="X2109" s="188"/>
      <c r="AG2109" s="188"/>
      <c r="AH2109" s="188"/>
      <c r="AI2109" s="188"/>
      <c r="AJ2109" s="188"/>
      <c r="AK2109" s="188"/>
    </row>
    <row r="2110" spans="20:37">
      <c r="T2110" s="188"/>
      <c r="U2110" s="188"/>
      <c r="V2110" s="188"/>
      <c r="W2110" s="188"/>
      <c r="X2110" s="188"/>
      <c r="AG2110" s="188"/>
      <c r="AH2110" s="188"/>
      <c r="AI2110" s="188"/>
      <c r="AJ2110" s="188"/>
      <c r="AK2110" s="188"/>
    </row>
    <row r="2111" spans="20:37">
      <c r="T2111" s="188"/>
      <c r="U2111" s="188"/>
      <c r="V2111" s="188"/>
      <c r="W2111" s="188"/>
      <c r="X2111" s="188"/>
      <c r="AG2111" s="188"/>
      <c r="AH2111" s="188"/>
      <c r="AI2111" s="188"/>
      <c r="AJ2111" s="188"/>
      <c r="AK2111" s="188"/>
    </row>
    <row r="2112" spans="20:37">
      <c r="T2112" s="188"/>
      <c r="U2112" s="188"/>
      <c r="V2112" s="188"/>
      <c r="W2112" s="188"/>
      <c r="X2112" s="188"/>
      <c r="AG2112" s="188"/>
      <c r="AH2112" s="188"/>
      <c r="AI2112" s="188"/>
      <c r="AJ2112" s="188"/>
      <c r="AK2112" s="188"/>
    </row>
    <row r="2113" spans="20:37">
      <c r="T2113" s="188"/>
      <c r="U2113" s="188"/>
      <c r="V2113" s="188"/>
      <c r="W2113" s="188"/>
      <c r="X2113" s="188"/>
      <c r="AG2113" s="188"/>
      <c r="AH2113" s="188"/>
      <c r="AI2113" s="188"/>
      <c r="AJ2113" s="188"/>
      <c r="AK2113" s="188"/>
    </row>
    <row r="2114" spans="20:37">
      <c r="T2114" s="188"/>
      <c r="U2114" s="188"/>
      <c r="V2114" s="188"/>
      <c r="W2114" s="188"/>
      <c r="X2114" s="188"/>
      <c r="AG2114" s="188"/>
      <c r="AH2114" s="188"/>
      <c r="AI2114" s="188"/>
      <c r="AJ2114" s="188"/>
      <c r="AK2114" s="188"/>
    </row>
    <row r="2115" spans="20:37">
      <c r="T2115" s="188"/>
      <c r="U2115" s="188"/>
      <c r="V2115" s="188"/>
      <c r="W2115" s="188"/>
      <c r="X2115" s="188"/>
      <c r="AG2115" s="188"/>
      <c r="AH2115" s="188"/>
      <c r="AI2115" s="188"/>
      <c r="AJ2115" s="188"/>
      <c r="AK2115" s="188"/>
    </row>
    <row r="2116" spans="20:37">
      <c r="T2116" s="188"/>
      <c r="U2116" s="188"/>
      <c r="V2116" s="188"/>
      <c r="W2116" s="188"/>
      <c r="X2116" s="188"/>
      <c r="AG2116" s="188"/>
      <c r="AH2116" s="188"/>
      <c r="AI2116" s="188"/>
      <c r="AJ2116" s="188"/>
      <c r="AK2116" s="188"/>
    </row>
    <row r="2117" spans="20:37">
      <c r="T2117" s="188"/>
      <c r="U2117" s="188"/>
      <c r="V2117" s="188"/>
      <c r="W2117" s="188"/>
      <c r="X2117" s="188"/>
      <c r="AG2117" s="188"/>
      <c r="AH2117" s="188"/>
      <c r="AI2117" s="188"/>
      <c r="AJ2117" s="188"/>
      <c r="AK2117" s="188"/>
    </row>
    <row r="2118" spans="20:37">
      <c r="T2118" s="188"/>
      <c r="U2118" s="188"/>
      <c r="V2118" s="188"/>
      <c r="W2118" s="188"/>
      <c r="X2118" s="188"/>
      <c r="AG2118" s="188"/>
      <c r="AH2118" s="188"/>
      <c r="AI2118" s="188"/>
      <c r="AJ2118" s="188"/>
      <c r="AK2118" s="188"/>
    </row>
    <row r="2119" spans="20:37">
      <c r="T2119" s="188"/>
      <c r="U2119" s="188"/>
      <c r="V2119" s="188"/>
      <c r="W2119" s="188"/>
      <c r="X2119" s="188"/>
      <c r="AG2119" s="188"/>
      <c r="AH2119" s="188"/>
      <c r="AI2119" s="188"/>
      <c r="AJ2119" s="188"/>
      <c r="AK2119" s="188"/>
    </row>
    <row r="2120" spans="20:37">
      <c r="T2120" s="188"/>
      <c r="U2120" s="188"/>
      <c r="V2120" s="188"/>
      <c r="W2120" s="188"/>
      <c r="X2120" s="188"/>
      <c r="AG2120" s="188"/>
      <c r="AH2120" s="188"/>
      <c r="AI2120" s="188"/>
      <c r="AJ2120" s="188"/>
      <c r="AK2120" s="188"/>
    </row>
    <row r="2121" spans="20:37">
      <c r="T2121" s="188"/>
      <c r="U2121" s="188"/>
      <c r="V2121" s="188"/>
      <c r="W2121" s="188"/>
      <c r="X2121" s="188"/>
      <c r="AG2121" s="188"/>
      <c r="AH2121" s="188"/>
      <c r="AI2121" s="188"/>
      <c r="AJ2121" s="188"/>
      <c r="AK2121" s="188"/>
    </row>
    <row r="2122" spans="20:37">
      <c r="T2122" s="188"/>
      <c r="U2122" s="188"/>
      <c r="V2122" s="188"/>
      <c r="W2122" s="188"/>
      <c r="X2122" s="188"/>
      <c r="AG2122" s="188"/>
      <c r="AH2122" s="188"/>
      <c r="AI2122" s="188"/>
      <c r="AJ2122" s="188"/>
      <c r="AK2122" s="188"/>
    </row>
    <row r="2123" spans="20:37">
      <c r="T2123" s="188"/>
      <c r="U2123" s="188"/>
      <c r="V2123" s="188"/>
      <c r="W2123" s="188"/>
      <c r="X2123" s="188"/>
      <c r="AG2123" s="188"/>
      <c r="AH2123" s="188"/>
      <c r="AI2123" s="188"/>
      <c r="AJ2123" s="188"/>
      <c r="AK2123" s="188"/>
    </row>
    <row r="2124" spans="20:37">
      <c r="T2124" s="188"/>
      <c r="U2124" s="188"/>
      <c r="V2124" s="188"/>
      <c r="W2124" s="188"/>
      <c r="X2124" s="188"/>
      <c r="AG2124" s="188"/>
      <c r="AH2124" s="188"/>
      <c r="AI2124" s="188"/>
      <c r="AJ2124" s="188"/>
      <c r="AK2124" s="188"/>
    </row>
    <row r="2125" spans="20:37">
      <c r="T2125" s="188"/>
      <c r="U2125" s="188"/>
      <c r="V2125" s="188"/>
      <c r="W2125" s="188"/>
      <c r="X2125" s="188"/>
      <c r="AG2125" s="188"/>
      <c r="AH2125" s="188"/>
      <c r="AI2125" s="188"/>
      <c r="AJ2125" s="188"/>
      <c r="AK2125" s="188"/>
    </row>
    <row r="2126" spans="20:37">
      <c r="T2126" s="188"/>
      <c r="U2126" s="188"/>
      <c r="V2126" s="188"/>
      <c r="W2126" s="188"/>
      <c r="X2126" s="188"/>
      <c r="AG2126" s="188"/>
      <c r="AH2126" s="188"/>
      <c r="AI2126" s="188"/>
      <c r="AJ2126" s="188"/>
      <c r="AK2126" s="188"/>
    </row>
    <row r="2127" spans="20:37">
      <c r="T2127" s="188"/>
      <c r="U2127" s="188"/>
      <c r="V2127" s="188"/>
      <c r="W2127" s="188"/>
      <c r="X2127" s="188"/>
      <c r="AG2127" s="188"/>
      <c r="AH2127" s="188"/>
      <c r="AI2127" s="188"/>
      <c r="AJ2127" s="188"/>
      <c r="AK2127" s="188"/>
    </row>
    <row r="2128" spans="20:37">
      <c r="T2128" s="188"/>
      <c r="U2128" s="188"/>
      <c r="V2128" s="188"/>
      <c r="W2128" s="188"/>
      <c r="X2128" s="188"/>
      <c r="AG2128" s="188"/>
      <c r="AH2128" s="188"/>
      <c r="AI2128" s="188"/>
      <c r="AJ2128" s="188"/>
      <c r="AK2128" s="188"/>
    </row>
    <row r="2129" spans="20:37">
      <c r="T2129" s="188"/>
      <c r="U2129" s="188"/>
      <c r="V2129" s="188"/>
      <c r="W2129" s="188"/>
      <c r="X2129" s="188"/>
      <c r="AG2129" s="188"/>
      <c r="AH2129" s="188"/>
      <c r="AI2129" s="188"/>
      <c r="AJ2129" s="188"/>
      <c r="AK2129" s="188"/>
    </row>
    <row r="2130" spans="20:37">
      <c r="T2130" s="188"/>
      <c r="U2130" s="188"/>
      <c r="V2130" s="188"/>
      <c r="W2130" s="188"/>
      <c r="X2130" s="188"/>
      <c r="AG2130" s="188"/>
      <c r="AH2130" s="188"/>
      <c r="AI2130" s="188"/>
      <c r="AJ2130" s="188"/>
      <c r="AK2130" s="188"/>
    </row>
    <row r="2131" spans="20:37">
      <c r="T2131" s="188"/>
      <c r="U2131" s="188"/>
      <c r="V2131" s="188"/>
      <c r="W2131" s="188"/>
      <c r="X2131" s="188"/>
      <c r="AG2131" s="188"/>
      <c r="AH2131" s="188"/>
      <c r="AI2131" s="188"/>
      <c r="AJ2131" s="188"/>
      <c r="AK2131" s="188"/>
    </row>
    <row r="2132" spans="20:37">
      <c r="T2132" s="188"/>
      <c r="U2132" s="188"/>
      <c r="V2132" s="188"/>
      <c r="W2132" s="188"/>
      <c r="X2132" s="188"/>
      <c r="AG2132" s="188"/>
      <c r="AH2132" s="188"/>
      <c r="AI2132" s="188"/>
      <c r="AJ2132" s="188"/>
      <c r="AK2132" s="188"/>
    </row>
    <row r="2133" spans="20:37">
      <c r="T2133" s="188"/>
      <c r="U2133" s="188"/>
      <c r="V2133" s="188"/>
      <c r="W2133" s="188"/>
      <c r="X2133" s="188"/>
      <c r="AG2133" s="188"/>
      <c r="AH2133" s="188"/>
      <c r="AI2133" s="188"/>
      <c r="AJ2133" s="188"/>
      <c r="AK2133" s="188"/>
    </row>
    <row r="2134" spans="20:37">
      <c r="T2134" s="188"/>
      <c r="U2134" s="188"/>
      <c r="V2134" s="188"/>
      <c r="W2134" s="188"/>
      <c r="X2134" s="188"/>
      <c r="AG2134" s="188"/>
      <c r="AH2134" s="188"/>
      <c r="AI2134" s="188"/>
      <c r="AJ2134" s="188"/>
      <c r="AK2134" s="188"/>
    </row>
    <row r="2135" spans="20:37">
      <c r="T2135" s="188"/>
      <c r="U2135" s="188"/>
      <c r="V2135" s="188"/>
      <c r="W2135" s="188"/>
      <c r="X2135" s="188"/>
      <c r="AG2135" s="188"/>
      <c r="AH2135" s="188"/>
      <c r="AI2135" s="188"/>
      <c r="AJ2135" s="188"/>
      <c r="AK2135" s="188"/>
    </row>
    <row r="2136" spans="20:37">
      <c r="T2136" s="188"/>
      <c r="U2136" s="188"/>
      <c r="V2136" s="188"/>
      <c r="W2136" s="188"/>
      <c r="X2136" s="188"/>
      <c r="AG2136" s="188"/>
      <c r="AH2136" s="188"/>
      <c r="AI2136" s="188"/>
      <c r="AJ2136" s="188"/>
      <c r="AK2136" s="188"/>
    </row>
    <row r="2137" spans="20:37">
      <c r="T2137" s="188"/>
      <c r="U2137" s="188"/>
      <c r="V2137" s="188"/>
      <c r="W2137" s="188"/>
      <c r="X2137" s="188"/>
      <c r="AG2137" s="188"/>
      <c r="AH2137" s="188"/>
      <c r="AI2137" s="188"/>
      <c r="AJ2137" s="188"/>
      <c r="AK2137" s="188"/>
    </row>
    <row r="2138" spans="20:37">
      <c r="T2138" s="188"/>
      <c r="U2138" s="188"/>
      <c r="V2138" s="188"/>
      <c r="W2138" s="188"/>
      <c r="X2138" s="188"/>
      <c r="AG2138" s="188"/>
      <c r="AH2138" s="188"/>
      <c r="AI2138" s="188"/>
      <c r="AJ2138" s="188"/>
      <c r="AK2138" s="188"/>
    </row>
    <row r="2139" spans="20:37">
      <c r="T2139" s="188"/>
      <c r="U2139" s="188"/>
      <c r="V2139" s="188"/>
      <c r="W2139" s="188"/>
      <c r="X2139" s="188"/>
      <c r="AG2139" s="188"/>
      <c r="AH2139" s="188"/>
      <c r="AI2139" s="188"/>
      <c r="AJ2139" s="188"/>
      <c r="AK2139" s="188"/>
    </row>
    <row r="2140" spans="20:37">
      <c r="T2140" s="188"/>
      <c r="U2140" s="188"/>
      <c r="V2140" s="188"/>
      <c r="W2140" s="188"/>
      <c r="X2140" s="188"/>
      <c r="AG2140" s="188"/>
      <c r="AH2140" s="188"/>
      <c r="AI2140" s="188"/>
      <c r="AJ2140" s="188"/>
      <c r="AK2140" s="188"/>
    </row>
    <row r="2141" spans="20:37">
      <c r="T2141" s="188"/>
      <c r="U2141" s="188"/>
      <c r="V2141" s="188"/>
      <c r="W2141" s="188"/>
      <c r="X2141" s="188"/>
      <c r="AG2141" s="188"/>
      <c r="AH2141" s="188"/>
      <c r="AI2141" s="188"/>
      <c r="AJ2141" s="188"/>
      <c r="AK2141" s="188"/>
    </row>
    <row r="2142" spans="20:37">
      <c r="T2142" s="188"/>
      <c r="U2142" s="188"/>
      <c r="V2142" s="188"/>
      <c r="W2142" s="188"/>
      <c r="X2142" s="188"/>
      <c r="AG2142" s="188"/>
      <c r="AH2142" s="188"/>
      <c r="AI2142" s="188"/>
      <c r="AJ2142" s="188"/>
      <c r="AK2142" s="188"/>
    </row>
    <row r="2143" spans="20:37">
      <c r="T2143" s="188"/>
      <c r="U2143" s="188"/>
      <c r="V2143" s="188"/>
      <c r="W2143" s="188"/>
      <c r="X2143" s="188"/>
      <c r="AG2143" s="188"/>
      <c r="AH2143" s="188"/>
      <c r="AI2143" s="188"/>
      <c r="AJ2143" s="188"/>
      <c r="AK2143" s="188"/>
    </row>
    <row r="2144" spans="20:37">
      <c r="T2144" s="188"/>
      <c r="U2144" s="188"/>
      <c r="V2144" s="188"/>
      <c r="W2144" s="188"/>
      <c r="X2144" s="188"/>
      <c r="AG2144" s="188"/>
      <c r="AH2144" s="188"/>
      <c r="AI2144" s="188"/>
      <c r="AJ2144" s="188"/>
      <c r="AK2144" s="188"/>
    </row>
    <row r="2145" spans="20:37">
      <c r="T2145" s="188"/>
      <c r="U2145" s="188"/>
      <c r="V2145" s="188"/>
      <c r="W2145" s="188"/>
      <c r="X2145" s="188"/>
      <c r="AG2145" s="188"/>
      <c r="AH2145" s="188"/>
      <c r="AI2145" s="188"/>
      <c r="AJ2145" s="188"/>
      <c r="AK2145" s="188"/>
    </row>
    <row r="2146" spans="20:37">
      <c r="T2146" s="188"/>
      <c r="U2146" s="188"/>
      <c r="V2146" s="188"/>
      <c r="W2146" s="188"/>
      <c r="X2146" s="188"/>
      <c r="AG2146" s="188"/>
      <c r="AH2146" s="188"/>
      <c r="AI2146" s="188"/>
      <c r="AJ2146" s="188"/>
      <c r="AK2146" s="188"/>
    </row>
    <row r="2147" spans="20:37">
      <c r="T2147" s="188"/>
      <c r="U2147" s="188"/>
      <c r="V2147" s="188"/>
      <c r="W2147" s="188"/>
      <c r="X2147" s="188"/>
      <c r="AG2147" s="188"/>
      <c r="AH2147" s="188"/>
      <c r="AI2147" s="188"/>
      <c r="AJ2147" s="188"/>
      <c r="AK2147" s="188"/>
    </row>
    <row r="2148" spans="20:37">
      <c r="T2148" s="188"/>
      <c r="U2148" s="188"/>
      <c r="V2148" s="188"/>
      <c r="W2148" s="188"/>
      <c r="X2148" s="188"/>
      <c r="AG2148" s="188"/>
      <c r="AH2148" s="188"/>
      <c r="AI2148" s="188"/>
      <c r="AJ2148" s="188"/>
      <c r="AK2148" s="188"/>
    </row>
    <row r="2149" spans="20:37">
      <c r="T2149" s="188"/>
      <c r="U2149" s="188"/>
      <c r="V2149" s="188"/>
      <c r="W2149" s="188"/>
      <c r="X2149" s="188"/>
      <c r="AG2149" s="188"/>
      <c r="AH2149" s="188"/>
      <c r="AI2149" s="188"/>
      <c r="AJ2149" s="188"/>
      <c r="AK2149" s="188"/>
    </row>
    <row r="2150" spans="20:37">
      <c r="T2150" s="188"/>
      <c r="U2150" s="188"/>
      <c r="V2150" s="188"/>
      <c r="W2150" s="188"/>
      <c r="X2150" s="188"/>
      <c r="AG2150" s="188"/>
      <c r="AH2150" s="188"/>
      <c r="AI2150" s="188"/>
      <c r="AJ2150" s="188"/>
      <c r="AK2150" s="188"/>
    </row>
    <row r="2151" spans="20:37">
      <c r="T2151" s="188"/>
      <c r="U2151" s="188"/>
      <c r="V2151" s="188"/>
      <c r="W2151" s="188"/>
      <c r="X2151" s="188"/>
      <c r="AG2151" s="188"/>
      <c r="AH2151" s="188"/>
      <c r="AI2151" s="188"/>
      <c r="AJ2151" s="188"/>
      <c r="AK2151" s="188"/>
    </row>
    <row r="2152" spans="20:37">
      <c r="T2152" s="188"/>
      <c r="U2152" s="188"/>
      <c r="V2152" s="188"/>
      <c r="W2152" s="188"/>
      <c r="X2152" s="188"/>
      <c r="AG2152" s="188"/>
      <c r="AH2152" s="188"/>
      <c r="AI2152" s="188"/>
      <c r="AJ2152" s="188"/>
      <c r="AK2152" s="188"/>
    </row>
    <row r="2153" spans="20:37">
      <c r="T2153" s="188"/>
      <c r="U2153" s="188"/>
      <c r="V2153" s="188"/>
      <c r="W2153" s="188"/>
      <c r="X2153" s="188"/>
      <c r="AG2153" s="188"/>
      <c r="AH2153" s="188"/>
      <c r="AI2153" s="188"/>
      <c r="AJ2153" s="188"/>
      <c r="AK2153" s="188"/>
    </row>
    <row r="2154" spans="20:37">
      <c r="T2154" s="188"/>
      <c r="U2154" s="188"/>
      <c r="V2154" s="188"/>
      <c r="W2154" s="188"/>
      <c r="X2154" s="188"/>
      <c r="AG2154" s="188"/>
      <c r="AH2154" s="188"/>
      <c r="AI2154" s="188"/>
      <c r="AJ2154" s="188"/>
      <c r="AK2154" s="188"/>
    </row>
    <row r="2155" spans="20:37">
      <c r="T2155" s="188"/>
      <c r="U2155" s="188"/>
      <c r="V2155" s="188"/>
      <c r="W2155" s="188"/>
      <c r="X2155" s="188"/>
      <c r="AG2155" s="188"/>
      <c r="AH2155" s="188"/>
      <c r="AI2155" s="188"/>
      <c r="AJ2155" s="188"/>
      <c r="AK2155" s="188"/>
    </row>
    <row r="2156" spans="20:37">
      <c r="T2156" s="188"/>
      <c r="U2156" s="188"/>
      <c r="V2156" s="188"/>
      <c r="W2156" s="188"/>
      <c r="X2156" s="188"/>
      <c r="AG2156" s="188"/>
      <c r="AH2156" s="188"/>
      <c r="AI2156" s="188"/>
      <c r="AJ2156" s="188"/>
      <c r="AK2156" s="188"/>
    </row>
    <row r="2157" spans="20:37">
      <c r="T2157" s="188"/>
      <c r="U2157" s="188"/>
      <c r="V2157" s="188"/>
      <c r="W2157" s="188"/>
      <c r="X2157" s="188"/>
      <c r="AG2157" s="188"/>
      <c r="AH2157" s="188"/>
      <c r="AI2157" s="188"/>
      <c r="AJ2157" s="188"/>
      <c r="AK2157" s="188"/>
    </row>
    <row r="2158" spans="20:37">
      <c r="T2158" s="188"/>
      <c r="U2158" s="188"/>
      <c r="V2158" s="188"/>
      <c r="W2158" s="188"/>
      <c r="X2158" s="188"/>
      <c r="AG2158" s="188"/>
      <c r="AH2158" s="188"/>
      <c r="AI2158" s="188"/>
      <c r="AJ2158" s="188"/>
      <c r="AK2158" s="188"/>
    </row>
    <row r="2159" spans="20:37">
      <c r="T2159" s="188"/>
      <c r="U2159" s="188"/>
      <c r="V2159" s="188"/>
      <c r="W2159" s="188"/>
      <c r="X2159" s="188"/>
      <c r="AG2159" s="188"/>
      <c r="AH2159" s="188"/>
      <c r="AI2159" s="188"/>
      <c r="AJ2159" s="188"/>
      <c r="AK2159" s="188"/>
    </row>
    <row r="2160" spans="20:37">
      <c r="T2160" s="188"/>
      <c r="U2160" s="188"/>
      <c r="V2160" s="188"/>
      <c r="W2160" s="188"/>
      <c r="X2160" s="188"/>
      <c r="AG2160" s="188"/>
      <c r="AH2160" s="188"/>
      <c r="AI2160" s="188"/>
      <c r="AJ2160" s="188"/>
      <c r="AK2160" s="188"/>
    </row>
    <row r="2161" spans="20:37">
      <c r="T2161" s="188"/>
      <c r="U2161" s="188"/>
      <c r="V2161" s="188"/>
      <c r="W2161" s="188"/>
      <c r="X2161" s="188"/>
      <c r="AG2161" s="188"/>
      <c r="AH2161" s="188"/>
      <c r="AI2161" s="188"/>
      <c r="AJ2161" s="188"/>
      <c r="AK2161" s="188"/>
    </row>
    <row r="2162" spans="20:37">
      <c r="T2162" s="188"/>
      <c r="U2162" s="188"/>
      <c r="V2162" s="188"/>
      <c r="W2162" s="188"/>
      <c r="X2162" s="188"/>
      <c r="AG2162" s="188"/>
      <c r="AH2162" s="188"/>
      <c r="AI2162" s="188"/>
      <c r="AJ2162" s="188"/>
      <c r="AK2162" s="188"/>
    </row>
    <row r="2163" spans="20:37">
      <c r="T2163" s="188"/>
      <c r="U2163" s="188"/>
      <c r="V2163" s="188"/>
      <c r="W2163" s="188"/>
      <c r="X2163" s="188"/>
      <c r="AG2163" s="188"/>
      <c r="AH2163" s="188"/>
      <c r="AI2163" s="188"/>
      <c r="AJ2163" s="188"/>
      <c r="AK2163" s="188"/>
    </row>
    <row r="2164" spans="20:37">
      <c r="T2164" s="188"/>
      <c r="U2164" s="188"/>
      <c r="V2164" s="188"/>
      <c r="W2164" s="188"/>
      <c r="X2164" s="188"/>
      <c r="AG2164" s="188"/>
      <c r="AH2164" s="188"/>
      <c r="AI2164" s="188"/>
      <c r="AJ2164" s="188"/>
      <c r="AK2164" s="188"/>
    </row>
    <row r="2165" spans="20:37">
      <c r="T2165" s="188"/>
      <c r="U2165" s="188"/>
      <c r="V2165" s="188"/>
      <c r="W2165" s="188"/>
      <c r="X2165" s="188"/>
      <c r="AG2165" s="188"/>
      <c r="AH2165" s="188"/>
      <c r="AI2165" s="188"/>
      <c r="AJ2165" s="188"/>
      <c r="AK2165" s="188"/>
    </row>
    <row r="2166" spans="20:37">
      <c r="T2166" s="188"/>
      <c r="U2166" s="188"/>
      <c r="V2166" s="188"/>
      <c r="W2166" s="188"/>
      <c r="X2166" s="188"/>
      <c r="AG2166" s="188"/>
      <c r="AH2166" s="188"/>
      <c r="AI2166" s="188"/>
      <c r="AJ2166" s="188"/>
      <c r="AK2166" s="188"/>
    </row>
    <row r="2167" spans="20:37">
      <c r="T2167" s="188"/>
      <c r="U2167" s="188"/>
      <c r="V2167" s="188"/>
      <c r="W2167" s="188"/>
      <c r="X2167" s="188"/>
      <c r="AG2167" s="188"/>
      <c r="AH2167" s="188"/>
      <c r="AI2167" s="188"/>
      <c r="AJ2167" s="188"/>
      <c r="AK2167" s="188"/>
    </row>
    <row r="2168" spans="20:37">
      <c r="T2168" s="188"/>
      <c r="U2168" s="188"/>
      <c r="V2168" s="188"/>
      <c r="W2168" s="188"/>
      <c r="X2168" s="188"/>
      <c r="AG2168" s="188"/>
      <c r="AH2168" s="188"/>
      <c r="AI2168" s="188"/>
      <c r="AJ2168" s="188"/>
      <c r="AK2168" s="188"/>
    </row>
    <row r="2169" spans="20:37">
      <c r="T2169" s="188"/>
      <c r="U2169" s="188"/>
      <c r="V2169" s="188"/>
      <c r="W2169" s="188"/>
      <c r="X2169" s="188"/>
      <c r="AG2169" s="188"/>
      <c r="AH2169" s="188"/>
      <c r="AI2169" s="188"/>
      <c r="AJ2169" s="188"/>
      <c r="AK2169" s="188"/>
    </row>
    <row r="2170" spans="20:37">
      <c r="T2170" s="188"/>
      <c r="U2170" s="188"/>
      <c r="V2170" s="188"/>
      <c r="W2170" s="188"/>
      <c r="X2170" s="188"/>
      <c r="AG2170" s="188"/>
      <c r="AH2170" s="188"/>
      <c r="AI2170" s="188"/>
      <c r="AJ2170" s="188"/>
      <c r="AK2170" s="188"/>
    </row>
    <row r="2171" spans="20:37">
      <c r="T2171" s="188"/>
      <c r="U2171" s="188"/>
      <c r="V2171" s="188"/>
      <c r="W2171" s="188"/>
      <c r="X2171" s="188"/>
      <c r="AG2171" s="188"/>
      <c r="AH2171" s="188"/>
      <c r="AI2171" s="188"/>
      <c r="AJ2171" s="188"/>
      <c r="AK2171" s="188"/>
    </row>
    <row r="2172" spans="20:37">
      <c r="T2172" s="188"/>
      <c r="U2172" s="188"/>
      <c r="V2172" s="188"/>
      <c r="W2172" s="188"/>
      <c r="X2172" s="188"/>
      <c r="AG2172" s="188"/>
      <c r="AH2172" s="188"/>
      <c r="AI2172" s="188"/>
      <c r="AJ2172" s="188"/>
      <c r="AK2172" s="188"/>
    </row>
    <row r="2173" spans="20:37">
      <c r="T2173" s="188"/>
      <c r="U2173" s="188"/>
      <c r="V2173" s="188"/>
      <c r="W2173" s="188"/>
      <c r="X2173" s="188"/>
      <c r="AG2173" s="188"/>
      <c r="AH2173" s="188"/>
      <c r="AI2173" s="188"/>
      <c r="AJ2173" s="188"/>
      <c r="AK2173" s="188"/>
    </row>
    <row r="2174" spans="20:37">
      <c r="T2174" s="188"/>
      <c r="U2174" s="188"/>
      <c r="V2174" s="188"/>
      <c r="W2174" s="188"/>
      <c r="X2174" s="188"/>
      <c r="AG2174" s="188"/>
      <c r="AH2174" s="188"/>
      <c r="AI2174" s="188"/>
      <c r="AJ2174" s="188"/>
      <c r="AK2174" s="188"/>
    </row>
    <row r="2175" spans="20:37">
      <c r="T2175" s="188"/>
      <c r="U2175" s="188"/>
      <c r="V2175" s="188"/>
      <c r="W2175" s="188"/>
      <c r="X2175" s="188"/>
      <c r="AG2175" s="188"/>
      <c r="AH2175" s="188"/>
      <c r="AI2175" s="188"/>
      <c r="AJ2175" s="188"/>
      <c r="AK2175" s="188"/>
    </row>
    <row r="2176" spans="20:37">
      <c r="T2176" s="188"/>
      <c r="U2176" s="188"/>
      <c r="V2176" s="188"/>
      <c r="W2176" s="188"/>
      <c r="X2176" s="188"/>
      <c r="AG2176" s="188"/>
      <c r="AH2176" s="188"/>
      <c r="AI2176" s="188"/>
      <c r="AJ2176" s="188"/>
      <c r="AK2176" s="188"/>
    </row>
    <row r="2177" spans="20:37">
      <c r="T2177" s="188"/>
      <c r="U2177" s="188"/>
      <c r="V2177" s="188"/>
      <c r="W2177" s="188"/>
      <c r="X2177" s="188"/>
      <c r="AG2177" s="188"/>
      <c r="AH2177" s="188"/>
      <c r="AI2177" s="188"/>
      <c r="AJ2177" s="188"/>
      <c r="AK2177" s="188"/>
    </row>
    <row r="2178" spans="20:37">
      <c r="T2178" s="188"/>
      <c r="U2178" s="188"/>
      <c r="V2178" s="188"/>
      <c r="W2178" s="188"/>
      <c r="X2178" s="188"/>
      <c r="AG2178" s="188"/>
      <c r="AH2178" s="188"/>
      <c r="AI2178" s="188"/>
      <c r="AJ2178" s="188"/>
      <c r="AK2178" s="188"/>
    </row>
    <row r="2179" spans="20:37">
      <c r="T2179" s="188"/>
      <c r="U2179" s="188"/>
      <c r="V2179" s="188"/>
      <c r="W2179" s="188"/>
      <c r="X2179" s="188"/>
      <c r="AG2179" s="188"/>
      <c r="AH2179" s="188"/>
      <c r="AI2179" s="188"/>
      <c r="AJ2179" s="188"/>
      <c r="AK2179" s="188"/>
    </row>
    <row r="2180" spans="20:37">
      <c r="T2180" s="188"/>
      <c r="U2180" s="188"/>
      <c r="V2180" s="188"/>
      <c r="W2180" s="188"/>
      <c r="X2180" s="188"/>
      <c r="AG2180" s="188"/>
      <c r="AH2180" s="188"/>
      <c r="AI2180" s="188"/>
      <c r="AJ2180" s="188"/>
      <c r="AK2180" s="188"/>
    </row>
    <row r="2181" spans="20:37">
      <c r="T2181" s="188"/>
      <c r="U2181" s="188"/>
      <c r="V2181" s="188"/>
      <c r="W2181" s="188"/>
      <c r="X2181" s="188"/>
      <c r="AG2181" s="188"/>
      <c r="AH2181" s="188"/>
      <c r="AI2181" s="188"/>
      <c r="AJ2181" s="188"/>
      <c r="AK2181" s="188"/>
    </row>
    <row r="2182" spans="20:37">
      <c r="T2182" s="188"/>
      <c r="U2182" s="188"/>
      <c r="V2182" s="188"/>
      <c r="W2182" s="188"/>
      <c r="X2182" s="188"/>
      <c r="AG2182" s="188"/>
      <c r="AH2182" s="188"/>
      <c r="AI2182" s="188"/>
      <c r="AJ2182" s="188"/>
      <c r="AK2182" s="188"/>
    </row>
    <row r="2183" spans="20:37">
      <c r="T2183" s="188"/>
      <c r="U2183" s="188"/>
      <c r="V2183" s="188"/>
      <c r="W2183" s="188"/>
      <c r="X2183" s="188"/>
      <c r="AG2183" s="188"/>
      <c r="AH2183" s="188"/>
      <c r="AI2183" s="188"/>
      <c r="AJ2183" s="188"/>
      <c r="AK2183" s="188"/>
    </row>
    <row r="2184" spans="20:37">
      <c r="T2184" s="188"/>
      <c r="U2184" s="188"/>
      <c r="V2184" s="188"/>
      <c r="W2184" s="188"/>
      <c r="X2184" s="188"/>
      <c r="AG2184" s="188"/>
      <c r="AH2184" s="188"/>
      <c r="AI2184" s="188"/>
      <c r="AJ2184" s="188"/>
      <c r="AK2184" s="188"/>
    </row>
    <row r="2185" spans="20:37">
      <c r="T2185" s="188"/>
      <c r="U2185" s="188"/>
      <c r="V2185" s="188"/>
      <c r="W2185" s="188"/>
      <c r="X2185" s="188"/>
      <c r="AG2185" s="188"/>
      <c r="AH2185" s="188"/>
      <c r="AI2185" s="188"/>
      <c r="AJ2185" s="188"/>
      <c r="AK2185" s="188"/>
    </row>
    <row r="2186" spans="20:37">
      <c r="T2186" s="188"/>
      <c r="U2186" s="188"/>
      <c r="V2186" s="188"/>
      <c r="W2186" s="188"/>
      <c r="X2186" s="188"/>
      <c r="AG2186" s="188"/>
      <c r="AH2186" s="188"/>
      <c r="AI2186" s="188"/>
      <c r="AJ2186" s="188"/>
      <c r="AK2186" s="188"/>
    </row>
    <row r="2187" spans="20:37">
      <c r="T2187" s="188"/>
      <c r="U2187" s="188"/>
      <c r="V2187" s="188"/>
      <c r="W2187" s="188"/>
      <c r="X2187" s="188"/>
      <c r="AG2187" s="188"/>
      <c r="AH2187" s="188"/>
      <c r="AI2187" s="188"/>
      <c r="AJ2187" s="188"/>
      <c r="AK2187" s="188"/>
    </row>
    <row r="2188" spans="20:37">
      <c r="T2188" s="188"/>
      <c r="U2188" s="188"/>
      <c r="V2188" s="188"/>
      <c r="W2188" s="188"/>
      <c r="X2188" s="188"/>
      <c r="AG2188" s="188"/>
      <c r="AH2188" s="188"/>
      <c r="AI2188" s="188"/>
      <c r="AJ2188" s="188"/>
      <c r="AK2188" s="188"/>
    </row>
    <row r="2189" spans="20:37">
      <c r="T2189" s="188"/>
      <c r="U2189" s="188"/>
      <c r="V2189" s="188"/>
      <c r="W2189" s="188"/>
      <c r="X2189" s="188"/>
      <c r="AG2189" s="188"/>
      <c r="AH2189" s="188"/>
      <c r="AI2189" s="188"/>
      <c r="AJ2189" s="188"/>
      <c r="AK2189" s="188"/>
    </row>
    <row r="2190" spans="20:37">
      <c r="T2190" s="188"/>
      <c r="U2190" s="188"/>
      <c r="V2190" s="188"/>
      <c r="W2190" s="188"/>
      <c r="X2190" s="188"/>
      <c r="AG2190" s="188"/>
      <c r="AH2190" s="188"/>
      <c r="AI2190" s="188"/>
      <c r="AJ2190" s="188"/>
      <c r="AK2190" s="188"/>
    </row>
    <row r="2191" spans="20:37">
      <c r="T2191" s="188"/>
      <c r="U2191" s="188"/>
      <c r="V2191" s="188"/>
      <c r="W2191" s="188"/>
      <c r="X2191" s="188"/>
      <c r="AG2191" s="188"/>
      <c r="AH2191" s="188"/>
      <c r="AI2191" s="188"/>
      <c r="AJ2191" s="188"/>
      <c r="AK2191" s="188"/>
    </row>
    <row r="2192" spans="20:37">
      <c r="T2192" s="188"/>
      <c r="U2192" s="188"/>
      <c r="V2192" s="188"/>
      <c r="W2192" s="188"/>
      <c r="X2192" s="188"/>
      <c r="AG2192" s="188"/>
      <c r="AH2192" s="188"/>
      <c r="AI2192" s="188"/>
      <c r="AJ2192" s="188"/>
      <c r="AK2192" s="188"/>
    </row>
    <row r="2193" spans="20:37">
      <c r="T2193" s="188"/>
      <c r="U2193" s="188"/>
      <c r="V2193" s="188"/>
      <c r="W2193" s="188"/>
      <c r="X2193" s="188"/>
      <c r="AG2193" s="188"/>
      <c r="AH2193" s="188"/>
      <c r="AI2193" s="188"/>
      <c r="AJ2193" s="188"/>
      <c r="AK2193" s="188"/>
    </row>
    <row r="2194" spans="20:37">
      <c r="T2194" s="188"/>
      <c r="U2194" s="188"/>
      <c r="V2194" s="188"/>
      <c r="W2194" s="188"/>
      <c r="X2194" s="188"/>
      <c r="AG2194" s="188"/>
      <c r="AH2194" s="188"/>
      <c r="AI2194" s="188"/>
      <c r="AJ2194" s="188"/>
      <c r="AK2194" s="188"/>
    </row>
    <row r="2195" spans="20:37">
      <c r="T2195" s="188"/>
      <c r="U2195" s="188"/>
      <c r="V2195" s="188"/>
      <c r="W2195" s="188"/>
      <c r="X2195" s="188"/>
      <c r="AG2195" s="188"/>
      <c r="AH2195" s="188"/>
      <c r="AI2195" s="188"/>
      <c r="AJ2195" s="188"/>
      <c r="AK2195" s="188"/>
    </row>
    <row r="2196" spans="20:37">
      <c r="T2196" s="188"/>
      <c r="U2196" s="188"/>
      <c r="V2196" s="188"/>
      <c r="W2196" s="188"/>
      <c r="X2196" s="188"/>
      <c r="AG2196" s="188"/>
      <c r="AH2196" s="188"/>
      <c r="AI2196" s="188"/>
      <c r="AJ2196" s="188"/>
      <c r="AK2196" s="188"/>
    </row>
    <row r="2197" spans="20:37">
      <c r="T2197" s="188"/>
      <c r="U2197" s="188"/>
      <c r="V2197" s="188"/>
      <c r="W2197" s="188"/>
      <c r="X2197" s="188"/>
      <c r="AG2197" s="188"/>
      <c r="AH2197" s="188"/>
      <c r="AI2197" s="188"/>
      <c r="AJ2197" s="188"/>
      <c r="AK2197" s="188"/>
    </row>
    <row r="2198" spans="20:37">
      <c r="T2198" s="188"/>
      <c r="U2198" s="188"/>
      <c r="V2198" s="188"/>
      <c r="W2198" s="188"/>
      <c r="X2198" s="188"/>
      <c r="AG2198" s="188"/>
      <c r="AH2198" s="188"/>
      <c r="AI2198" s="188"/>
      <c r="AJ2198" s="188"/>
      <c r="AK2198" s="188"/>
    </row>
    <row r="2199" spans="20:37">
      <c r="T2199" s="188"/>
      <c r="U2199" s="188"/>
      <c r="V2199" s="188"/>
      <c r="W2199" s="188"/>
      <c r="X2199" s="188"/>
      <c r="AG2199" s="188"/>
      <c r="AH2199" s="188"/>
      <c r="AI2199" s="188"/>
      <c r="AJ2199" s="188"/>
      <c r="AK2199" s="188"/>
    </row>
    <row r="2200" spans="20:37">
      <c r="T2200" s="188"/>
      <c r="U2200" s="188"/>
      <c r="V2200" s="188"/>
      <c r="W2200" s="188"/>
      <c r="X2200" s="188"/>
      <c r="AG2200" s="188"/>
      <c r="AH2200" s="188"/>
      <c r="AI2200" s="188"/>
      <c r="AJ2200" s="188"/>
      <c r="AK2200" s="188"/>
    </row>
    <row r="2201" spans="20:37">
      <c r="T2201" s="188"/>
      <c r="U2201" s="188"/>
      <c r="V2201" s="188"/>
      <c r="W2201" s="188"/>
      <c r="X2201" s="188"/>
      <c r="AG2201" s="188"/>
      <c r="AH2201" s="188"/>
      <c r="AI2201" s="188"/>
      <c r="AJ2201" s="188"/>
      <c r="AK2201" s="188"/>
    </row>
    <row r="2202" spans="20:37">
      <c r="T2202" s="188"/>
      <c r="U2202" s="188"/>
      <c r="V2202" s="188"/>
      <c r="W2202" s="188"/>
      <c r="X2202" s="188"/>
      <c r="AG2202" s="188"/>
      <c r="AH2202" s="188"/>
      <c r="AI2202" s="188"/>
      <c r="AJ2202" s="188"/>
      <c r="AK2202" s="188"/>
    </row>
    <row r="2203" spans="20:37">
      <c r="T2203" s="188"/>
      <c r="U2203" s="188"/>
      <c r="V2203" s="188"/>
      <c r="W2203" s="188"/>
      <c r="X2203" s="188"/>
      <c r="AG2203" s="188"/>
      <c r="AH2203" s="188"/>
      <c r="AI2203" s="188"/>
      <c r="AJ2203" s="188"/>
      <c r="AK2203" s="188"/>
    </row>
    <row r="2204" spans="20:37">
      <c r="T2204" s="188"/>
      <c r="U2204" s="188"/>
      <c r="V2204" s="188"/>
      <c r="W2204" s="188"/>
      <c r="X2204" s="188"/>
      <c r="AG2204" s="188"/>
      <c r="AH2204" s="188"/>
      <c r="AI2204" s="188"/>
      <c r="AJ2204" s="188"/>
      <c r="AK2204" s="188"/>
    </row>
    <row r="2205" spans="20:37">
      <c r="T2205" s="188"/>
      <c r="U2205" s="188"/>
      <c r="V2205" s="188"/>
      <c r="W2205" s="188"/>
      <c r="X2205" s="188"/>
      <c r="AG2205" s="188"/>
      <c r="AH2205" s="188"/>
      <c r="AI2205" s="188"/>
      <c r="AJ2205" s="188"/>
      <c r="AK2205" s="188"/>
    </row>
    <row r="2206" spans="20:37">
      <c r="T2206" s="188"/>
      <c r="U2206" s="188"/>
      <c r="V2206" s="188"/>
      <c r="W2206" s="188"/>
      <c r="X2206" s="188"/>
      <c r="AG2206" s="188"/>
      <c r="AH2206" s="188"/>
      <c r="AI2206" s="188"/>
      <c r="AJ2206" s="188"/>
      <c r="AK2206" s="188"/>
    </row>
    <row r="2207" spans="20:37">
      <c r="T2207" s="188"/>
      <c r="U2207" s="188"/>
      <c r="V2207" s="188"/>
      <c r="W2207" s="188"/>
      <c r="X2207" s="188"/>
      <c r="AG2207" s="188"/>
      <c r="AH2207" s="188"/>
      <c r="AI2207" s="188"/>
      <c r="AJ2207" s="188"/>
      <c r="AK2207" s="188"/>
    </row>
    <row r="2208" spans="20:37">
      <c r="T2208" s="188"/>
      <c r="U2208" s="188"/>
      <c r="V2208" s="188"/>
      <c r="W2208" s="188"/>
      <c r="X2208" s="188"/>
      <c r="AG2208" s="188"/>
      <c r="AH2208" s="188"/>
      <c r="AI2208" s="188"/>
      <c r="AJ2208" s="188"/>
      <c r="AK2208" s="188"/>
    </row>
    <row r="2209" spans="20:37">
      <c r="T2209" s="188"/>
      <c r="U2209" s="188"/>
      <c r="V2209" s="188"/>
      <c r="W2209" s="188"/>
      <c r="X2209" s="188"/>
      <c r="AG2209" s="188"/>
      <c r="AH2209" s="188"/>
      <c r="AI2209" s="188"/>
      <c r="AJ2209" s="188"/>
      <c r="AK2209" s="188"/>
    </row>
    <row r="2210" spans="20:37">
      <c r="T2210" s="188"/>
      <c r="U2210" s="188"/>
      <c r="V2210" s="188"/>
      <c r="W2210" s="188"/>
      <c r="X2210" s="188"/>
      <c r="AG2210" s="188"/>
      <c r="AH2210" s="188"/>
      <c r="AI2210" s="188"/>
      <c r="AJ2210" s="188"/>
      <c r="AK2210" s="188"/>
    </row>
    <row r="2211" spans="20:37">
      <c r="T2211" s="188"/>
      <c r="U2211" s="188"/>
      <c r="V2211" s="188"/>
      <c r="W2211" s="188"/>
      <c r="X2211" s="188"/>
      <c r="AG2211" s="188"/>
      <c r="AH2211" s="188"/>
      <c r="AI2211" s="188"/>
      <c r="AJ2211" s="188"/>
      <c r="AK2211" s="188"/>
    </row>
    <row r="2212" spans="20:37">
      <c r="T2212" s="188"/>
      <c r="U2212" s="188"/>
      <c r="V2212" s="188"/>
      <c r="W2212" s="188"/>
      <c r="X2212" s="188"/>
      <c r="AG2212" s="188"/>
      <c r="AH2212" s="188"/>
      <c r="AI2212" s="188"/>
      <c r="AJ2212" s="188"/>
      <c r="AK2212" s="188"/>
    </row>
    <row r="2213" spans="20:37">
      <c r="T2213" s="188"/>
      <c r="U2213" s="188"/>
      <c r="V2213" s="188"/>
      <c r="W2213" s="188"/>
      <c r="X2213" s="188"/>
      <c r="AG2213" s="188"/>
      <c r="AH2213" s="188"/>
      <c r="AI2213" s="188"/>
      <c r="AJ2213" s="188"/>
      <c r="AK2213" s="188"/>
    </row>
    <row r="2214" spans="20:37">
      <c r="T2214" s="188"/>
      <c r="U2214" s="188"/>
      <c r="V2214" s="188"/>
      <c r="W2214" s="188"/>
      <c r="X2214" s="188"/>
      <c r="AG2214" s="188"/>
      <c r="AH2214" s="188"/>
      <c r="AI2214" s="188"/>
      <c r="AJ2214" s="188"/>
      <c r="AK2214" s="188"/>
    </row>
    <row r="2215" spans="20:37">
      <c r="T2215" s="188"/>
      <c r="U2215" s="188"/>
      <c r="V2215" s="188"/>
      <c r="W2215" s="188"/>
      <c r="X2215" s="188"/>
      <c r="AG2215" s="188"/>
      <c r="AH2215" s="188"/>
      <c r="AI2215" s="188"/>
      <c r="AJ2215" s="188"/>
      <c r="AK2215" s="188"/>
    </row>
    <row r="2216" spans="20:37">
      <c r="T2216" s="188"/>
      <c r="U2216" s="188"/>
      <c r="V2216" s="188"/>
      <c r="W2216" s="188"/>
      <c r="X2216" s="188"/>
      <c r="AG2216" s="188"/>
      <c r="AH2216" s="188"/>
      <c r="AI2216" s="188"/>
      <c r="AJ2216" s="188"/>
      <c r="AK2216" s="188"/>
    </row>
    <row r="2217" spans="20:37">
      <c r="T2217" s="188"/>
      <c r="U2217" s="188"/>
      <c r="V2217" s="188"/>
      <c r="W2217" s="188"/>
      <c r="X2217" s="188"/>
      <c r="AG2217" s="188"/>
      <c r="AH2217" s="188"/>
      <c r="AI2217" s="188"/>
      <c r="AJ2217" s="188"/>
      <c r="AK2217" s="188"/>
    </row>
    <row r="2218" spans="20:37">
      <c r="T2218" s="188"/>
      <c r="U2218" s="188"/>
      <c r="V2218" s="188"/>
      <c r="W2218" s="188"/>
      <c r="X2218" s="188"/>
      <c r="AG2218" s="188"/>
      <c r="AH2218" s="188"/>
      <c r="AI2218" s="188"/>
      <c r="AJ2218" s="188"/>
      <c r="AK2218" s="188"/>
    </row>
    <row r="2219" spans="20:37">
      <c r="T2219" s="188"/>
      <c r="U2219" s="188"/>
      <c r="V2219" s="188"/>
      <c r="W2219" s="188"/>
      <c r="X2219" s="188"/>
      <c r="AG2219" s="188"/>
      <c r="AH2219" s="188"/>
      <c r="AI2219" s="188"/>
      <c r="AJ2219" s="188"/>
      <c r="AK2219" s="188"/>
    </row>
    <row r="2220" spans="20:37">
      <c r="T2220" s="188"/>
      <c r="U2220" s="188"/>
      <c r="V2220" s="188"/>
      <c r="W2220" s="188"/>
      <c r="X2220" s="188"/>
      <c r="AG2220" s="188"/>
      <c r="AH2220" s="188"/>
      <c r="AI2220" s="188"/>
      <c r="AJ2220" s="188"/>
      <c r="AK2220" s="188"/>
    </row>
    <row r="2221" spans="20:37">
      <c r="T2221" s="188"/>
      <c r="U2221" s="188"/>
      <c r="V2221" s="188"/>
      <c r="W2221" s="188"/>
      <c r="X2221" s="188"/>
      <c r="AG2221" s="188"/>
      <c r="AH2221" s="188"/>
      <c r="AI2221" s="188"/>
      <c r="AJ2221" s="188"/>
      <c r="AK2221" s="188"/>
    </row>
    <row r="2222" spans="20:37">
      <c r="T2222" s="188"/>
      <c r="U2222" s="188"/>
      <c r="V2222" s="188"/>
      <c r="W2222" s="188"/>
      <c r="X2222" s="188"/>
      <c r="AG2222" s="188"/>
      <c r="AH2222" s="188"/>
      <c r="AI2222" s="188"/>
      <c r="AJ2222" s="188"/>
      <c r="AK2222" s="188"/>
    </row>
    <row r="2223" spans="20:37">
      <c r="T2223" s="188"/>
      <c r="U2223" s="188"/>
      <c r="V2223" s="188"/>
      <c r="W2223" s="188"/>
      <c r="X2223" s="188"/>
      <c r="AG2223" s="188"/>
      <c r="AH2223" s="188"/>
      <c r="AI2223" s="188"/>
      <c r="AJ2223" s="188"/>
      <c r="AK2223" s="188"/>
    </row>
    <row r="2224" spans="20:37">
      <c r="T2224" s="188"/>
      <c r="U2224" s="188"/>
      <c r="V2224" s="188"/>
      <c r="W2224" s="188"/>
      <c r="X2224" s="188"/>
      <c r="AG2224" s="188"/>
      <c r="AH2224" s="188"/>
      <c r="AI2224" s="188"/>
      <c r="AJ2224" s="188"/>
      <c r="AK2224" s="188"/>
    </row>
    <row r="2225" spans="20:37">
      <c r="T2225" s="188"/>
      <c r="U2225" s="188"/>
      <c r="V2225" s="188"/>
      <c r="W2225" s="188"/>
      <c r="X2225" s="188"/>
      <c r="AG2225" s="188"/>
      <c r="AH2225" s="188"/>
      <c r="AI2225" s="188"/>
      <c r="AJ2225" s="188"/>
      <c r="AK2225" s="188"/>
    </row>
    <row r="2226" spans="20:37">
      <c r="T2226" s="188"/>
      <c r="U2226" s="188"/>
      <c r="V2226" s="188"/>
      <c r="W2226" s="188"/>
      <c r="X2226" s="188"/>
      <c r="AG2226" s="188"/>
      <c r="AH2226" s="188"/>
      <c r="AI2226" s="188"/>
      <c r="AJ2226" s="188"/>
      <c r="AK2226" s="188"/>
    </row>
    <row r="2227" spans="20:37">
      <c r="T2227" s="188"/>
      <c r="U2227" s="188"/>
      <c r="V2227" s="188"/>
      <c r="W2227" s="188"/>
      <c r="X2227" s="188"/>
      <c r="AG2227" s="188"/>
      <c r="AH2227" s="188"/>
      <c r="AI2227" s="188"/>
      <c r="AJ2227" s="188"/>
      <c r="AK2227" s="188"/>
    </row>
    <row r="2228" spans="20:37">
      <c r="T2228" s="188"/>
      <c r="U2228" s="188"/>
      <c r="V2228" s="188"/>
      <c r="W2228" s="188"/>
      <c r="X2228" s="188"/>
      <c r="AG2228" s="188"/>
      <c r="AH2228" s="188"/>
      <c r="AI2228" s="188"/>
      <c r="AJ2228" s="188"/>
      <c r="AK2228" s="188"/>
    </row>
    <row r="2229" spans="20:37">
      <c r="T2229" s="188"/>
      <c r="U2229" s="188"/>
      <c r="V2229" s="188"/>
      <c r="W2229" s="188"/>
      <c r="X2229" s="188"/>
      <c r="AG2229" s="188"/>
      <c r="AH2229" s="188"/>
      <c r="AI2229" s="188"/>
      <c r="AJ2229" s="188"/>
      <c r="AK2229" s="188"/>
    </row>
    <row r="2230" spans="20:37">
      <c r="T2230" s="188"/>
      <c r="U2230" s="188"/>
      <c r="V2230" s="188"/>
      <c r="W2230" s="188"/>
      <c r="X2230" s="188"/>
      <c r="AG2230" s="188"/>
      <c r="AH2230" s="188"/>
      <c r="AI2230" s="188"/>
      <c r="AJ2230" s="188"/>
      <c r="AK2230" s="188"/>
    </row>
    <row r="2231" spans="20:37">
      <c r="T2231" s="188"/>
      <c r="U2231" s="188"/>
      <c r="V2231" s="188"/>
      <c r="W2231" s="188"/>
      <c r="X2231" s="188"/>
      <c r="AG2231" s="188"/>
      <c r="AH2231" s="188"/>
      <c r="AI2231" s="188"/>
      <c r="AJ2231" s="188"/>
      <c r="AK2231" s="188"/>
    </row>
    <row r="2232" spans="20:37">
      <c r="T2232" s="188"/>
      <c r="U2232" s="188"/>
      <c r="V2232" s="188"/>
      <c r="W2232" s="188"/>
      <c r="X2232" s="188"/>
      <c r="AG2232" s="188"/>
      <c r="AH2232" s="188"/>
      <c r="AI2232" s="188"/>
      <c r="AJ2232" s="188"/>
      <c r="AK2232" s="188"/>
    </row>
    <row r="2233" spans="20:37">
      <c r="T2233" s="188"/>
      <c r="U2233" s="188"/>
      <c r="V2233" s="188"/>
      <c r="W2233" s="188"/>
      <c r="X2233" s="188"/>
      <c r="AG2233" s="188"/>
      <c r="AH2233" s="188"/>
      <c r="AI2233" s="188"/>
      <c r="AJ2233" s="188"/>
      <c r="AK2233" s="188"/>
    </row>
    <row r="2234" spans="20:37">
      <c r="T2234" s="188"/>
      <c r="U2234" s="188"/>
      <c r="V2234" s="188"/>
      <c r="W2234" s="188"/>
      <c r="X2234" s="188"/>
      <c r="AG2234" s="188"/>
      <c r="AH2234" s="188"/>
      <c r="AI2234" s="188"/>
      <c r="AJ2234" s="188"/>
      <c r="AK2234" s="188"/>
    </row>
    <row r="2235" spans="20:37">
      <c r="T2235" s="188"/>
      <c r="U2235" s="188"/>
      <c r="V2235" s="188"/>
      <c r="W2235" s="188"/>
      <c r="X2235" s="188"/>
      <c r="AG2235" s="188"/>
      <c r="AH2235" s="188"/>
      <c r="AI2235" s="188"/>
      <c r="AJ2235" s="188"/>
      <c r="AK2235" s="188"/>
    </row>
    <row r="2236" spans="20:37">
      <c r="T2236" s="188"/>
      <c r="U2236" s="188"/>
      <c r="V2236" s="188"/>
      <c r="W2236" s="188"/>
      <c r="X2236" s="188"/>
      <c r="AG2236" s="188"/>
      <c r="AH2236" s="188"/>
      <c r="AI2236" s="188"/>
      <c r="AJ2236" s="188"/>
      <c r="AK2236" s="188"/>
    </row>
    <row r="2237" spans="20:37">
      <c r="T2237" s="188"/>
      <c r="U2237" s="188"/>
      <c r="V2237" s="188"/>
      <c r="W2237" s="188"/>
      <c r="X2237" s="188"/>
      <c r="AG2237" s="188"/>
      <c r="AH2237" s="188"/>
      <c r="AI2237" s="188"/>
      <c r="AJ2237" s="188"/>
      <c r="AK2237" s="188"/>
    </row>
    <row r="2238" spans="20:37">
      <c r="T2238" s="188"/>
      <c r="U2238" s="188"/>
      <c r="V2238" s="188"/>
      <c r="W2238" s="188"/>
      <c r="X2238" s="188"/>
      <c r="AG2238" s="188"/>
      <c r="AH2238" s="188"/>
      <c r="AI2238" s="188"/>
      <c r="AJ2238" s="188"/>
      <c r="AK2238" s="188"/>
    </row>
    <row r="2239" spans="20:37">
      <c r="T2239" s="188"/>
      <c r="U2239" s="188"/>
      <c r="V2239" s="188"/>
      <c r="W2239" s="188"/>
      <c r="X2239" s="188"/>
      <c r="AG2239" s="188"/>
      <c r="AH2239" s="188"/>
      <c r="AI2239" s="188"/>
      <c r="AJ2239" s="188"/>
      <c r="AK2239" s="188"/>
    </row>
    <row r="2240" spans="20:37">
      <c r="T2240" s="188"/>
      <c r="U2240" s="188"/>
      <c r="V2240" s="188"/>
      <c r="W2240" s="188"/>
      <c r="X2240" s="188"/>
      <c r="AG2240" s="188"/>
      <c r="AH2240" s="188"/>
      <c r="AI2240" s="188"/>
      <c r="AJ2240" s="188"/>
      <c r="AK2240" s="188"/>
    </row>
    <row r="2241" spans="20:37">
      <c r="T2241" s="188"/>
      <c r="U2241" s="188"/>
      <c r="V2241" s="188"/>
      <c r="W2241" s="188"/>
      <c r="X2241" s="188"/>
      <c r="AG2241" s="188"/>
      <c r="AH2241" s="188"/>
      <c r="AI2241" s="188"/>
      <c r="AJ2241" s="188"/>
      <c r="AK2241" s="188"/>
    </row>
    <row r="2242" spans="20:37">
      <c r="T2242" s="188"/>
      <c r="U2242" s="188"/>
      <c r="V2242" s="188"/>
      <c r="W2242" s="188"/>
      <c r="X2242" s="188"/>
      <c r="AG2242" s="188"/>
      <c r="AH2242" s="188"/>
      <c r="AI2242" s="188"/>
      <c r="AJ2242" s="188"/>
      <c r="AK2242" s="188"/>
    </row>
    <row r="2243" spans="20:37">
      <c r="T2243" s="188"/>
      <c r="U2243" s="188"/>
      <c r="V2243" s="188"/>
      <c r="W2243" s="188"/>
      <c r="X2243" s="188"/>
      <c r="AG2243" s="188"/>
      <c r="AH2243" s="188"/>
      <c r="AI2243" s="188"/>
      <c r="AJ2243" s="188"/>
      <c r="AK2243" s="188"/>
    </row>
    <row r="2244" spans="20:37">
      <c r="T2244" s="188"/>
      <c r="U2244" s="188"/>
      <c r="V2244" s="188"/>
      <c r="W2244" s="188"/>
      <c r="X2244" s="188"/>
      <c r="AG2244" s="188"/>
      <c r="AH2244" s="188"/>
      <c r="AI2244" s="188"/>
      <c r="AJ2244" s="188"/>
      <c r="AK2244" s="188"/>
    </row>
    <row r="2245" spans="20:37">
      <c r="T2245" s="188"/>
      <c r="U2245" s="188"/>
      <c r="V2245" s="188"/>
      <c r="W2245" s="188"/>
      <c r="X2245" s="188"/>
      <c r="AG2245" s="188"/>
      <c r="AH2245" s="188"/>
      <c r="AI2245" s="188"/>
      <c r="AJ2245" s="188"/>
      <c r="AK2245" s="188"/>
    </row>
    <row r="2246" spans="20:37">
      <c r="T2246" s="188"/>
      <c r="U2246" s="188"/>
      <c r="V2246" s="188"/>
      <c r="W2246" s="188"/>
      <c r="X2246" s="188"/>
      <c r="AG2246" s="188"/>
      <c r="AH2246" s="188"/>
      <c r="AI2246" s="188"/>
      <c r="AJ2246" s="188"/>
      <c r="AK2246" s="188"/>
    </row>
    <row r="2247" spans="20:37">
      <c r="T2247" s="188"/>
      <c r="U2247" s="188"/>
      <c r="V2247" s="188"/>
      <c r="W2247" s="188"/>
      <c r="X2247" s="188"/>
      <c r="AG2247" s="188"/>
      <c r="AH2247" s="188"/>
      <c r="AI2247" s="188"/>
      <c r="AJ2247" s="188"/>
      <c r="AK2247" s="188"/>
    </row>
    <row r="2248" spans="20:37">
      <c r="T2248" s="188"/>
      <c r="U2248" s="188"/>
      <c r="V2248" s="188"/>
      <c r="W2248" s="188"/>
      <c r="X2248" s="188"/>
      <c r="AG2248" s="188"/>
      <c r="AH2248" s="188"/>
      <c r="AI2248" s="188"/>
      <c r="AJ2248" s="188"/>
      <c r="AK2248" s="188"/>
    </row>
    <row r="2249" spans="20:37">
      <c r="T2249" s="188"/>
      <c r="U2249" s="188"/>
      <c r="V2249" s="188"/>
      <c r="W2249" s="188"/>
      <c r="X2249" s="188"/>
      <c r="AG2249" s="188"/>
      <c r="AH2249" s="188"/>
      <c r="AI2249" s="188"/>
      <c r="AJ2249" s="188"/>
      <c r="AK2249" s="188"/>
    </row>
    <row r="2250" spans="20:37">
      <c r="T2250" s="188"/>
      <c r="U2250" s="188"/>
      <c r="V2250" s="188"/>
      <c r="W2250" s="188"/>
      <c r="X2250" s="188"/>
      <c r="AG2250" s="188"/>
      <c r="AH2250" s="188"/>
      <c r="AI2250" s="188"/>
      <c r="AJ2250" s="188"/>
      <c r="AK2250" s="188"/>
    </row>
    <row r="2251" spans="20:37">
      <c r="T2251" s="188"/>
      <c r="U2251" s="188"/>
      <c r="V2251" s="188"/>
      <c r="W2251" s="188"/>
      <c r="X2251" s="188"/>
      <c r="AG2251" s="188"/>
      <c r="AH2251" s="188"/>
      <c r="AI2251" s="188"/>
      <c r="AJ2251" s="188"/>
      <c r="AK2251" s="188"/>
    </row>
    <row r="2252" spans="20:37">
      <c r="T2252" s="188"/>
      <c r="U2252" s="188"/>
      <c r="V2252" s="188"/>
      <c r="W2252" s="188"/>
      <c r="X2252" s="188"/>
      <c r="AG2252" s="188"/>
      <c r="AH2252" s="188"/>
      <c r="AI2252" s="188"/>
      <c r="AJ2252" s="188"/>
      <c r="AK2252" s="188"/>
    </row>
    <row r="2253" spans="20:37">
      <c r="T2253" s="188"/>
      <c r="U2253" s="188"/>
      <c r="V2253" s="188"/>
      <c r="W2253" s="188"/>
      <c r="X2253" s="188"/>
      <c r="AG2253" s="188"/>
      <c r="AH2253" s="188"/>
      <c r="AI2253" s="188"/>
      <c r="AJ2253" s="188"/>
      <c r="AK2253" s="188"/>
    </row>
    <row r="2254" spans="20:37">
      <c r="T2254" s="188"/>
      <c r="U2254" s="188"/>
      <c r="V2254" s="188"/>
      <c r="W2254" s="188"/>
      <c r="X2254" s="188"/>
      <c r="AG2254" s="188"/>
      <c r="AH2254" s="188"/>
      <c r="AI2254" s="188"/>
      <c r="AJ2254" s="188"/>
      <c r="AK2254" s="188"/>
    </row>
    <row r="2255" spans="20:37">
      <c r="T2255" s="188"/>
      <c r="U2255" s="188"/>
      <c r="V2255" s="188"/>
      <c r="W2255" s="188"/>
      <c r="X2255" s="188"/>
      <c r="AG2255" s="188"/>
      <c r="AH2255" s="188"/>
      <c r="AI2255" s="188"/>
      <c r="AJ2255" s="188"/>
      <c r="AK2255" s="188"/>
    </row>
    <row r="2256" spans="20:37">
      <c r="T2256" s="188"/>
      <c r="U2256" s="188"/>
      <c r="V2256" s="188"/>
      <c r="W2256" s="188"/>
      <c r="X2256" s="188"/>
      <c r="AG2256" s="188"/>
      <c r="AH2256" s="188"/>
      <c r="AI2256" s="188"/>
      <c r="AJ2256" s="188"/>
      <c r="AK2256" s="188"/>
    </row>
    <row r="2257" spans="20:37">
      <c r="T2257" s="188"/>
      <c r="U2257" s="188"/>
      <c r="V2257" s="188"/>
      <c r="W2257" s="188"/>
      <c r="X2257" s="188"/>
      <c r="AG2257" s="188"/>
      <c r="AH2257" s="188"/>
      <c r="AI2257" s="188"/>
      <c r="AJ2257" s="188"/>
      <c r="AK2257" s="188"/>
    </row>
    <row r="2258" spans="20:37">
      <c r="T2258" s="188"/>
      <c r="U2258" s="188"/>
      <c r="V2258" s="188"/>
      <c r="W2258" s="188"/>
      <c r="X2258" s="188"/>
      <c r="AG2258" s="188"/>
      <c r="AH2258" s="188"/>
      <c r="AI2258" s="188"/>
      <c r="AJ2258" s="188"/>
      <c r="AK2258" s="188"/>
    </row>
    <row r="2259" spans="20:37">
      <c r="T2259" s="188"/>
      <c r="U2259" s="188"/>
      <c r="V2259" s="188"/>
      <c r="W2259" s="188"/>
      <c r="X2259" s="188"/>
      <c r="AG2259" s="188"/>
      <c r="AH2259" s="188"/>
      <c r="AI2259" s="188"/>
      <c r="AJ2259" s="188"/>
      <c r="AK2259" s="188"/>
    </row>
    <row r="2260" spans="20:37">
      <c r="T2260" s="188"/>
      <c r="U2260" s="188"/>
      <c r="V2260" s="188"/>
      <c r="W2260" s="188"/>
      <c r="X2260" s="188"/>
      <c r="AG2260" s="188"/>
      <c r="AH2260" s="188"/>
      <c r="AI2260" s="188"/>
      <c r="AJ2260" s="188"/>
      <c r="AK2260" s="188"/>
    </row>
    <row r="2261" spans="20:37">
      <c r="T2261" s="188"/>
      <c r="U2261" s="188"/>
      <c r="V2261" s="188"/>
      <c r="W2261" s="188"/>
      <c r="X2261" s="188"/>
      <c r="AG2261" s="188"/>
      <c r="AH2261" s="188"/>
      <c r="AI2261" s="188"/>
      <c r="AJ2261" s="188"/>
      <c r="AK2261" s="188"/>
    </row>
    <row r="2262" spans="20:37">
      <c r="T2262" s="188"/>
      <c r="U2262" s="188"/>
      <c r="V2262" s="188"/>
      <c r="W2262" s="188"/>
      <c r="X2262" s="188"/>
      <c r="AG2262" s="188"/>
      <c r="AH2262" s="188"/>
      <c r="AI2262" s="188"/>
      <c r="AJ2262" s="188"/>
      <c r="AK2262" s="188"/>
    </row>
    <row r="2263" spans="20:37">
      <c r="T2263" s="188"/>
      <c r="U2263" s="188"/>
      <c r="V2263" s="188"/>
      <c r="W2263" s="188"/>
      <c r="X2263" s="188"/>
      <c r="AG2263" s="188"/>
      <c r="AH2263" s="188"/>
      <c r="AI2263" s="188"/>
      <c r="AJ2263" s="188"/>
      <c r="AK2263" s="188"/>
    </row>
    <row r="2264" spans="20:37">
      <c r="T2264" s="188"/>
      <c r="U2264" s="188"/>
      <c r="V2264" s="188"/>
      <c r="W2264" s="188"/>
      <c r="X2264" s="188"/>
      <c r="AG2264" s="188"/>
      <c r="AH2264" s="188"/>
      <c r="AI2264" s="188"/>
      <c r="AJ2264" s="188"/>
      <c r="AK2264" s="188"/>
    </row>
    <row r="2265" spans="20:37">
      <c r="T2265" s="188"/>
      <c r="U2265" s="188"/>
      <c r="V2265" s="188"/>
      <c r="W2265" s="188"/>
      <c r="X2265" s="188"/>
      <c r="AG2265" s="188"/>
      <c r="AH2265" s="188"/>
      <c r="AI2265" s="188"/>
      <c r="AJ2265" s="188"/>
      <c r="AK2265" s="188"/>
    </row>
    <row r="2266" spans="20:37">
      <c r="T2266" s="188"/>
      <c r="U2266" s="188"/>
      <c r="V2266" s="188"/>
      <c r="W2266" s="188"/>
      <c r="X2266" s="188"/>
      <c r="AG2266" s="188"/>
      <c r="AH2266" s="188"/>
      <c r="AI2266" s="188"/>
      <c r="AJ2266" s="188"/>
      <c r="AK2266" s="188"/>
    </row>
    <row r="2267" spans="20:37">
      <c r="T2267" s="188"/>
      <c r="U2267" s="188"/>
      <c r="V2267" s="188"/>
      <c r="W2267" s="188"/>
      <c r="X2267" s="188"/>
      <c r="AG2267" s="188"/>
      <c r="AH2267" s="188"/>
      <c r="AI2267" s="188"/>
      <c r="AJ2267" s="188"/>
      <c r="AK2267" s="188"/>
    </row>
    <row r="2268" spans="20:37">
      <c r="T2268" s="188"/>
      <c r="U2268" s="188"/>
      <c r="V2268" s="188"/>
      <c r="W2268" s="188"/>
      <c r="X2268" s="188"/>
      <c r="AG2268" s="188"/>
      <c r="AH2268" s="188"/>
      <c r="AI2268" s="188"/>
      <c r="AJ2268" s="188"/>
      <c r="AK2268" s="188"/>
    </row>
    <row r="2269" spans="20:37">
      <c r="T2269" s="188"/>
      <c r="U2269" s="188"/>
      <c r="V2269" s="188"/>
      <c r="W2269" s="188"/>
      <c r="X2269" s="188"/>
      <c r="AG2269" s="188"/>
      <c r="AH2269" s="188"/>
      <c r="AI2269" s="188"/>
      <c r="AJ2269" s="188"/>
      <c r="AK2269" s="188"/>
    </row>
    <row r="2270" spans="20:37">
      <c r="T2270" s="188"/>
      <c r="U2270" s="188"/>
      <c r="V2270" s="188"/>
      <c r="W2270" s="188"/>
      <c r="X2270" s="188"/>
      <c r="AG2270" s="188"/>
      <c r="AH2270" s="188"/>
      <c r="AI2270" s="188"/>
      <c r="AJ2270" s="188"/>
      <c r="AK2270" s="188"/>
    </row>
    <row r="2271" spans="20:37">
      <c r="T2271" s="188"/>
      <c r="U2271" s="188"/>
      <c r="V2271" s="188"/>
      <c r="W2271" s="188"/>
      <c r="X2271" s="188"/>
      <c r="AG2271" s="188"/>
      <c r="AH2271" s="188"/>
      <c r="AI2271" s="188"/>
      <c r="AJ2271" s="188"/>
      <c r="AK2271" s="188"/>
    </row>
    <row r="2272" spans="20:37">
      <c r="T2272" s="188"/>
      <c r="U2272" s="188"/>
      <c r="V2272" s="188"/>
      <c r="W2272" s="188"/>
      <c r="X2272" s="188"/>
      <c r="AG2272" s="188"/>
      <c r="AH2272" s="188"/>
      <c r="AI2272" s="188"/>
      <c r="AJ2272" s="188"/>
      <c r="AK2272" s="188"/>
    </row>
    <row r="2273" spans="20:37">
      <c r="T2273" s="188"/>
      <c r="U2273" s="188"/>
      <c r="V2273" s="188"/>
      <c r="W2273" s="188"/>
      <c r="X2273" s="188"/>
      <c r="AG2273" s="188"/>
      <c r="AH2273" s="188"/>
      <c r="AI2273" s="188"/>
      <c r="AJ2273" s="188"/>
      <c r="AK2273" s="188"/>
    </row>
    <row r="2274" spans="20:37">
      <c r="T2274" s="188"/>
      <c r="U2274" s="188"/>
      <c r="V2274" s="188"/>
      <c r="W2274" s="188"/>
      <c r="X2274" s="188"/>
      <c r="AG2274" s="188"/>
      <c r="AH2274" s="188"/>
      <c r="AI2274" s="188"/>
      <c r="AJ2274" s="188"/>
      <c r="AK2274" s="188"/>
    </row>
    <row r="2275" spans="20:37">
      <c r="T2275" s="188"/>
      <c r="U2275" s="188"/>
      <c r="V2275" s="188"/>
      <c r="W2275" s="188"/>
      <c r="X2275" s="188"/>
      <c r="AG2275" s="188"/>
      <c r="AH2275" s="188"/>
      <c r="AI2275" s="188"/>
      <c r="AJ2275" s="188"/>
      <c r="AK2275" s="188"/>
    </row>
    <row r="2276" spans="20:37">
      <c r="T2276" s="188"/>
      <c r="U2276" s="188"/>
      <c r="V2276" s="188"/>
      <c r="W2276" s="188"/>
      <c r="X2276" s="188"/>
      <c r="AG2276" s="188"/>
      <c r="AH2276" s="188"/>
      <c r="AI2276" s="188"/>
      <c r="AJ2276" s="188"/>
      <c r="AK2276" s="188"/>
    </row>
    <row r="2277" spans="20:37">
      <c r="T2277" s="188"/>
      <c r="U2277" s="188"/>
      <c r="V2277" s="188"/>
      <c r="W2277" s="188"/>
      <c r="X2277" s="188"/>
      <c r="AG2277" s="188"/>
      <c r="AH2277" s="188"/>
      <c r="AI2277" s="188"/>
      <c r="AJ2277" s="188"/>
      <c r="AK2277" s="188"/>
    </row>
    <row r="2278" spans="20:37">
      <c r="T2278" s="188"/>
      <c r="U2278" s="188"/>
      <c r="V2278" s="188"/>
      <c r="W2278" s="188"/>
      <c r="X2278" s="188"/>
      <c r="AG2278" s="188"/>
      <c r="AH2278" s="188"/>
      <c r="AI2278" s="188"/>
      <c r="AJ2278" s="188"/>
      <c r="AK2278" s="188"/>
    </row>
    <row r="2279" spans="20:37">
      <c r="T2279" s="188"/>
      <c r="U2279" s="188"/>
      <c r="V2279" s="188"/>
      <c r="W2279" s="188"/>
      <c r="X2279" s="188"/>
      <c r="AG2279" s="188"/>
      <c r="AH2279" s="188"/>
      <c r="AI2279" s="188"/>
      <c r="AJ2279" s="188"/>
      <c r="AK2279" s="188"/>
    </row>
    <row r="2280" spans="20:37">
      <c r="T2280" s="188"/>
      <c r="U2280" s="188"/>
      <c r="V2280" s="188"/>
      <c r="W2280" s="188"/>
      <c r="X2280" s="188"/>
      <c r="AG2280" s="188"/>
      <c r="AH2280" s="188"/>
      <c r="AI2280" s="188"/>
      <c r="AJ2280" s="188"/>
      <c r="AK2280" s="188"/>
    </row>
    <row r="2281" spans="20:37">
      <c r="T2281" s="188"/>
      <c r="U2281" s="188"/>
      <c r="V2281" s="188"/>
      <c r="W2281" s="188"/>
      <c r="X2281" s="188"/>
      <c r="AG2281" s="188"/>
      <c r="AH2281" s="188"/>
      <c r="AI2281" s="188"/>
      <c r="AJ2281" s="188"/>
      <c r="AK2281" s="188"/>
    </row>
    <row r="2282" spans="20:37">
      <c r="T2282" s="188"/>
      <c r="U2282" s="188"/>
      <c r="V2282" s="188"/>
      <c r="W2282" s="188"/>
      <c r="X2282" s="188"/>
      <c r="AG2282" s="188"/>
      <c r="AH2282" s="188"/>
      <c r="AI2282" s="188"/>
      <c r="AJ2282" s="188"/>
      <c r="AK2282" s="188"/>
    </row>
    <row r="2283" spans="20:37">
      <c r="T2283" s="188"/>
      <c r="U2283" s="188"/>
      <c r="V2283" s="188"/>
      <c r="W2283" s="188"/>
      <c r="X2283" s="188"/>
      <c r="AG2283" s="188"/>
      <c r="AH2283" s="188"/>
      <c r="AI2283" s="188"/>
      <c r="AJ2283" s="188"/>
      <c r="AK2283" s="188"/>
    </row>
    <row r="2284" spans="20:37">
      <c r="T2284" s="188"/>
      <c r="U2284" s="188"/>
      <c r="V2284" s="188"/>
      <c r="W2284" s="188"/>
      <c r="X2284" s="188"/>
      <c r="AG2284" s="188"/>
      <c r="AH2284" s="188"/>
      <c r="AI2284" s="188"/>
      <c r="AJ2284" s="188"/>
      <c r="AK2284" s="188"/>
    </row>
    <row r="2285" spans="20:37">
      <c r="T2285" s="188"/>
      <c r="U2285" s="188"/>
      <c r="V2285" s="188"/>
      <c r="W2285" s="188"/>
      <c r="X2285" s="188"/>
      <c r="AG2285" s="188"/>
      <c r="AH2285" s="188"/>
      <c r="AI2285" s="188"/>
      <c r="AJ2285" s="188"/>
      <c r="AK2285" s="188"/>
    </row>
    <row r="2286" spans="20:37">
      <c r="T2286" s="188"/>
      <c r="U2286" s="188"/>
      <c r="V2286" s="188"/>
      <c r="W2286" s="188"/>
      <c r="X2286" s="188"/>
      <c r="AG2286" s="188"/>
      <c r="AH2286" s="188"/>
      <c r="AI2286" s="188"/>
      <c r="AJ2286" s="188"/>
      <c r="AK2286" s="188"/>
    </row>
    <row r="2287" spans="20:37">
      <c r="T2287" s="188"/>
      <c r="U2287" s="188"/>
      <c r="V2287" s="188"/>
      <c r="W2287" s="188"/>
      <c r="X2287" s="188"/>
      <c r="AG2287" s="188"/>
      <c r="AH2287" s="188"/>
      <c r="AI2287" s="188"/>
      <c r="AJ2287" s="188"/>
      <c r="AK2287" s="188"/>
    </row>
    <row r="2288" spans="20:37">
      <c r="T2288" s="188"/>
      <c r="U2288" s="188"/>
      <c r="V2288" s="188"/>
      <c r="W2288" s="188"/>
      <c r="X2288" s="188"/>
      <c r="AG2288" s="188"/>
      <c r="AH2288" s="188"/>
      <c r="AI2288" s="188"/>
      <c r="AJ2288" s="188"/>
      <c r="AK2288" s="188"/>
    </row>
    <row r="2289" spans="20:37">
      <c r="T2289" s="188"/>
      <c r="U2289" s="188"/>
      <c r="V2289" s="188"/>
      <c r="W2289" s="188"/>
      <c r="X2289" s="188"/>
      <c r="AG2289" s="188"/>
      <c r="AH2289" s="188"/>
      <c r="AI2289" s="188"/>
      <c r="AJ2289" s="188"/>
      <c r="AK2289" s="188"/>
    </row>
    <row r="2290" spans="20:37">
      <c r="T2290" s="188"/>
      <c r="U2290" s="188"/>
      <c r="V2290" s="188"/>
      <c r="W2290" s="188"/>
      <c r="X2290" s="188"/>
      <c r="AG2290" s="188"/>
      <c r="AH2290" s="188"/>
      <c r="AI2290" s="188"/>
      <c r="AJ2290" s="188"/>
      <c r="AK2290" s="188"/>
    </row>
    <row r="2291" spans="20:37">
      <c r="T2291" s="188"/>
      <c r="U2291" s="188"/>
      <c r="V2291" s="188"/>
      <c r="W2291" s="188"/>
      <c r="X2291" s="188"/>
      <c r="AG2291" s="188"/>
      <c r="AH2291" s="188"/>
      <c r="AI2291" s="188"/>
      <c r="AJ2291" s="188"/>
      <c r="AK2291" s="188"/>
    </row>
    <row r="2292" spans="20:37">
      <c r="T2292" s="188"/>
      <c r="U2292" s="188"/>
      <c r="V2292" s="188"/>
      <c r="W2292" s="188"/>
      <c r="X2292" s="188"/>
      <c r="AG2292" s="188"/>
      <c r="AH2292" s="188"/>
      <c r="AI2292" s="188"/>
      <c r="AJ2292" s="188"/>
      <c r="AK2292" s="188"/>
    </row>
    <row r="2293" spans="20:37">
      <c r="T2293" s="188"/>
      <c r="U2293" s="188"/>
      <c r="V2293" s="188"/>
      <c r="W2293" s="188"/>
      <c r="X2293" s="188"/>
      <c r="AG2293" s="188"/>
      <c r="AH2293" s="188"/>
      <c r="AI2293" s="188"/>
      <c r="AJ2293" s="188"/>
      <c r="AK2293" s="188"/>
    </row>
    <row r="2294" spans="20:37">
      <c r="T2294" s="188"/>
      <c r="U2294" s="188"/>
      <c r="V2294" s="188"/>
      <c r="W2294" s="188"/>
      <c r="X2294" s="188"/>
      <c r="AG2294" s="188"/>
      <c r="AH2294" s="188"/>
      <c r="AI2294" s="188"/>
      <c r="AJ2294" s="188"/>
      <c r="AK2294" s="188"/>
    </row>
    <row r="2295" spans="20:37">
      <c r="T2295" s="188"/>
      <c r="U2295" s="188"/>
      <c r="V2295" s="188"/>
      <c r="W2295" s="188"/>
      <c r="X2295" s="188"/>
      <c r="AG2295" s="188"/>
      <c r="AH2295" s="188"/>
      <c r="AI2295" s="188"/>
      <c r="AJ2295" s="188"/>
      <c r="AK2295" s="188"/>
    </row>
    <row r="2296" spans="20:37">
      <c r="T2296" s="188"/>
      <c r="U2296" s="188"/>
      <c r="V2296" s="188"/>
      <c r="W2296" s="188"/>
      <c r="X2296" s="188"/>
      <c r="AG2296" s="188"/>
      <c r="AH2296" s="188"/>
      <c r="AI2296" s="188"/>
      <c r="AJ2296" s="188"/>
      <c r="AK2296" s="188"/>
    </row>
    <row r="2297" spans="20:37">
      <c r="T2297" s="188"/>
      <c r="U2297" s="188"/>
      <c r="V2297" s="188"/>
      <c r="W2297" s="188"/>
      <c r="X2297" s="188"/>
      <c r="AG2297" s="188"/>
      <c r="AH2297" s="188"/>
      <c r="AI2297" s="188"/>
      <c r="AJ2297" s="188"/>
      <c r="AK2297" s="188"/>
    </row>
    <row r="2298" spans="20:37">
      <c r="T2298" s="188"/>
      <c r="U2298" s="188"/>
      <c r="V2298" s="188"/>
      <c r="W2298" s="188"/>
      <c r="X2298" s="188"/>
      <c r="AG2298" s="188"/>
      <c r="AH2298" s="188"/>
      <c r="AI2298" s="188"/>
      <c r="AJ2298" s="188"/>
      <c r="AK2298" s="188"/>
    </row>
    <row r="2299" spans="20:37">
      <c r="T2299" s="188"/>
      <c r="U2299" s="188"/>
      <c r="V2299" s="188"/>
      <c r="W2299" s="188"/>
      <c r="X2299" s="188"/>
      <c r="AG2299" s="188"/>
      <c r="AH2299" s="188"/>
      <c r="AI2299" s="188"/>
      <c r="AJ2299" s="188"/>
      <c r="AK2299" s="188"/>
    </row>
    <row r="2300" spans="20:37">
      <c r="T2300" s="188"/>
      <c r="U2300" s="188"/>
      <c r="V2300" s="188"/>
      <c r="W2300" s="188"/>
      <c r="X2300" s="188"/>
      <c r="AG2300" s="188"/>
      <c r="AH2300" s="188"/>
      <c r="AI2300" s="188"/>
      <c r="AJ2300" s="188"/>
      <c r="AK2300" s="188"/>
    </row>
    <row r="2301" spans="20:37">
      <c r="T2301" s="188"/>
      <c r="U2301" s="188"/>
      <c r="V2301" s="188"/>
      <c r="W2301" s="188"/>
      <c r="X2301" s="188"/>
      <c r="AG2301" s="188"/>
      <c r="AH2301" s="188"/>
      <c r="AI2301" s="188"/>
      <c r="AJ2301" s="188"/>
      <c r="AK2301" s="188"/>
    </row>
    <row r="2302" spans="20:37">
      <c r="T2302" s="188"/>
      <c r="U2302" s="188"/>
      <c r="V2302" s="188"/>
      <c r="W2302" s="188"/>
      <c r="X2302" s="188"/>
      <c r="AG2302" s="188"/>
      <c r="AH2302" s="188"/>
      <c r="AI2302" s="188"/>
      <c r="AJ2302" s="188"/>
      <c r="AK2302" s="188"/>
    </row>
    <row r="2303" spans="20:37">
      <c r="T2303" s="188"/>
      <c r="U2303" s="188"/>
      <c r="V2303" s="188"/>
      <c r="W2303" s="188"/>
      <c r="X2303" s="188"/>
      <c r="AG2303" s="188"/>
      <c r="AH2303" s="188"/>
      <c r="AI2303" s="188"/>
      <c r="AJ2303" s="188"/>
      <c r="AK2303" s="188"/>
    </row>
    <row r="2304" spans="20:37">
      <c r="T2304" s="188"/>
      <c r="U2304" s="188"/>
      <c r="V2304" s="188"/>
      <c r="W2304" s="188"/>
      <c r="X2304" s="188"/>
      <c r="AG2304" s="188"/>
      <c r="AH2304" s="188"/>
      <c r="AI2304" s="188"/>
      <c r="AJ2304" s="188"/>
      <c r="AK2304" s="188"/>
    </row>
    <row r="2305" spans="20:37">
      <c r="T2305" s="188"/>
      <c r="U2305" s="188"/>
      <c r="V2305" s="188"/>
      <c r="W2305" s="188"/>
      <c r="X2305" s="188"/>
      <c r="AG2305" s="188"/>
      <c r="AH2305" s="188"/>
      <c r="AI2305" s="188"/>
      <c r="AJ2305" s="188"/>
      <c r="AK2305" s="188"/>
    </row>
    <row r="2306" spans="20:37">
      <c r="T2306" s="188"/>
      <c r="U2306" s="188"/>
      <c r="V2306" s="188"/>
      <c r="W2306" s="188"/>
      <c r="X2306" s="188"/>
      <c r="AG2306" s="188"/>
      <c r="AH2306" s="188"/>
      <c r="AI2306" s="188"/>
      <c r="AJ2306" s="188"/>
      <c r="AK2306" s="188"/>
    </row>
    <row r="2307" spans="20:37">
      <c r="T2307" s="188"/>
      <c r="U2307" s="188"/>
      <c r="V2307" s="188"/>
      <c r="W2307" s="188"/>
      <c r="X2307" s="188"/>
      <c r="AG2307" s="188"/>
      <c r="AH2307" s="188"/>
      <c r="AI2307" s="188"/>
      <c r="AJ2307" s="188"/>
      <c r="AK2307" s="188"/>
    </row>
    <row r="2308" spans="20:37">
      <c r="T2308" s="188"/>
      <c r="U2308" s="188"/>
      <c r="V2308" s="188"/>
      <c r="W2308" s="188"/>
      <c r="X2308" s="188"/>
      <c r="AG2308" s="188"/>
      <c r="AH2308" s="188"/>
      <c r="AI2308" s="188"/>
      <c r="AJ2308" s="188"/>
      <c r="AK2308" s="188"/>
    </row>
    <row r="2309" spans="20:37">
      <c r="T2309" s="188"/>
      <c r="U2309" s="188"/>
      <c r="V2309" s="188"/>
      <c r="W2309" s="188"/>
      <c r="X2309" s="188"/>
      <c r="AG2309" s="188"/>
      <c r="AH2309" s="188"/>
      <c r="AI2309" s="188"/>
      <c r="AJ2309" s="188"/>
      <c r="AK2309" s="188"/>
    </row>
    <row r="2310" spans="20:37">
      <c r="T2310" s="188"/>
      <c r="U2310" s="188"/>
      <c r="V2310" s="188"/>
      <c r="W2310" s="188"/>
      <c r="X2310" s="188"/>
      <c r="AG2310" s="188"/>
      <c r="AH2310" s="188"/>
      <c r="AI2310" s="188"/>
      <c r="AJ2310" s="188"/>
      <c r="AK2310" s="188"/>
    </row>
    <row r="2311" spans="20:37">
      <c r="T2311" s="188"/>
      <c r="U2311" s="188"/>
      <c r="V2311" s="188"/>
      <c r="W2311" s="188"/>
      <c r="X2311" s="188"/>
      <c r="AG2311" s="188"/>
      <c r="AH2311" s="188"/>
      <c r="AI2311" s="188"/>
      <c r="AJ2311" s="188"/>
      <c r="AK2311" s="188"/>
    </row>
    <row r="2312" spans="20:37">
      <c r="T2312" s="188"/>
      <c r="U2312" s="188"/>
      <c r="V2312" s="188"/>
      <c r="W2312" s="188"/>
      <c r="X2312" s="188"/>
      <c r="AG2312" s="188"/>
      <c r="AH2312" s="188"/>
      <c r="AI2312" s="188"/>
      <c r="AJ2312" s="188"/>
      <c r="AK2312" s="188"/>
    </row>
    <row r="2313" spans="20:37">
      <c r="T2313" s="188"/>
      <c r="U2313" s="188"/>
      <c r="V2313" s="188"/>
      <c r="W2313" s="188"/>
      <c r="X2313" s="188"/>
      <c r="AG2313" s="188"/>
      <c r="AH2313" s="188"/>
      <c r="AI2313" s="188"/>
      <c r="AJ2313" s="188"/>
      <c r="AK2313" s="188"/>
    </row>
    <row r="2314" spans="20:37">
      <c r="T2314" s="188"/>
      <c r="U2314" s="188"/>
      <c r="V2314" s="188"/>
      <c r="W2314" s="188"/>
      <c r="X2314" s="188"/>
      <c r="AG2314" s="188"/>
      <c r="AH2314" s="188"/>
      <c r="AI2314" s="188"/>
      <c r="AJ2314" s="188"/>
      <c r="AK2314" s="188"/>
    </row>
    <row r="2315" spans="20:37">
      <c r="T2315" s="188"/>
      <c r="U2315" s="188"/>
      <c r="V2315" s="188"/>
      <c r="W2315" s="188"/>
      <c r="X2315" s="188"/>
      <c r="AG2315" s="188"/>
      <c r="AH2315" s="188"/>
      <c r="AI2315" s="188"/>
      <c r="AJ2315" s="188"/>
      <c r="AK2315" s="188"/>
    </row>
    <row r="2316" spans="20:37">
      <c r="T2316" s="188"/>
      <c r="U2316" s="188"/>
      <c r="V2316" s="188"/>
      <c r="W2316" s="188"/>
      <c r="X2316" s="188"/>
      <c r="AG2316" s="188"/>
      <c r="AH2316" s="188"/>
      <c r="AI2316" s="188"/>
      <c r="AJ2316" s="188"/>
      <c r="AK2316" s="188"/>
    </row>
    <row r="2317" spans="20:37">
      <c r="T2317" s="188"/>
      <c r="U2317" s="188"/>
      <c r="V2317" s="188"/>
      <c r="W2317" s="188"/>
      <c r="X2317" s="188"/>
      <c r="AG2317" s="188"/>
      <c r="AH2317" s="188"/>
      <c r="AI2317" s="188"/>
      <c r="AJ2317" s="188"/>
      <c r="AK2317" s="188"/>
    </row>
    <row r="2318" spans="20:37">
      <c r="T2318" s="188"/>
      <c r="U2318" s="188"/>
      <c r="V2318" s="188"/>
      <c r="W2318" s="188"/>
      <c r="X2318" s="188"/>
      <c r="AG2318" s="188"/>
      <c r="AH2318" s="188"/>
      <c r="AI2318" s="188"/>
      <c r="AJ2318" s="188"/>
      <c r="AK2318" s="188"/>
    </row>
    <row r="2319" spans="20:37">
      <c r="T2319" s="188"/>
      <c r="U2319" s="188"/>
      <c r="V2319" s="188"/>
      <c r="W2319" s="188"/>
      <c r="X2319" s="188"/>
      <c r="AG2319" s="188"/>
      <c r="AH2319" s="188"/>
      <c r="AI2319" s="188"/>
      <c r="AJ2319" s="188"/>
      <c r="AK2319" s="188"/>
    </row>
    <row r="2320" spans="20:37">
      <c r="T2320" s="188"/>
      <c r="U2320" s="188"/>
      <c r="V2320" s="188"/>
      <c r="W2320" s="188"/>
      <c r="X2320" s="188"/>
      <c r="AG2320" s="188"/>
      <c r="AH2320" s="188"/>
      <c r="AI2320" s="188"/>
      <c r="AJ2320" s="188"/>
      <c r="AK2320" s="188"/>
    </row>
    <row r="2321" spans="20:37">
      <c r="T2321" s="188"/>
      <c r="U2321" s="188"/>
      <c r="V2321" s="188"/>
      <c r="W2321" s="188"/>
      <c r="X2321" s="188"/>
      <c r="AG2321" s="188"/>
      <c r="AH2321" s="188"/>
      <c r="AI2321" s="188"/>
      <c r="AJ2321" s="188"/>
      <c r="AK2321" s="188"/>
    </row>
    <row r="2322" spans="20:37">
      <c r="T2322" s="188"/>
      <c r="U2322" s="188"/>
      <c r="V2322" s="188"/>
      <c r="W2322" s="188"/>
      <c r="X2322" s="188"/>
      <c r="AG2322" s="188"/>
      <c r="AH2322" s="188"/>
      <c r="AI2322" s="188"/>
      <c r="AJ2322" s="188"/>
      <c r="AK2322" s="188"/>
    </row>
    <row r="2323" spans="20:37">
      <c r="T2323" s="188"/>
      <c r="U2323" s="188"/>
      <c r="V2323" s="188"/>
      <c r="W2323" s="188"/>
      <c r="X2323" s="188"/>
      <c r="AG2323" s="188"/>
      <c r="AH2323" s="188"/>
      <c r="AI2323" s="188"/>
      <c r="AJ2323" s="188"/>
      <c r="AK2323" s="188"/>
    </row>
    <row r="2324" spans="20:37">
      <c r="T2324" s="188"/>
      <c r="U2324" s="188"/>
      <c r="V2324" s="188"/>
      <c r="W2324" s="188"/>
      <c r="X2324" s="188"/>
      <c r="AG2324" s="188"/>
      <c r="AH2324" s="188"/>
      <c r="AI2324" s="188"/>
      <c r="AJ2324" s="188"/>
      <c r="AK2324" s="188"/>
    </row>
    <row r="2325" spans="20:37">
      <c r="T2325" s="188"/>
      <c r="U2325" s="188"/>
      <c r="V2325" s="188"/>
      <c r="W2325" s="188"/>
      <c r="X2325" s="188"/>
      <c r="AG2325" s="188"/>
      <c r="AH2325" s="188"/>
      <c r="AI2325" s="188"/>
      <c r="AJ2325" s="188"/>
      <c r="AK2325" s="188"/>
    </row>
    <row r="2326" spans="20:37">
      <c r="T2326" s="188"/>
      <c r="U2326" s="188"/>
      <c r="V2326" s="188"/>
      <c r="W2326" s="188"/>
      <c r="X2326" s="188"/>
      <c r="AG2326" s="188"/>
      <c r="AH2326" s="188"/>
      <c r="AI2326" s="188"/>
      <c r="AJ2326" s="188"/>
      <c r="AK2326" s="188"/>
    </row>
    <row r="2327" spans="20:37">
      <c r="T2327" s="188"/>
      <c r="U2327" s="188"/>
      <c r="V2327" s="188"/>
      <c r="W2327" s="188"/>
      <c r="X2327" s="188"/>
      <c r="AG2327" s="188"/>
      <c r="AH2327" s="188"/>
      <c r="AI2327" s="188"/>
      <c r="AJ2327" s="188"/>
      <c r="AK2327" s="188"/>
    </row>
    <row r="2328" spans="20:37">
      <c r="T2328" s="188"/>
      <c r="U2328" s="188"/>
      <c r="V2328" s="188"/>
      <c r="W2328" s="188"/>
      <c r="X2328" s="188"/>
      <c r="AG2328" s="188"/>
      <c r="AH2328" s="188"/>
      <c r="AI2328" s="188"/>
      <c r="AJ2328" s="188"/>
      <c r="AK2328" s="188"/>
    </row>
    <row r="2329" spans="20:37">
      <c r="T2329" s="188"/>
      <c r="U2329" s="188"/>
      <c r="V2329" s="188"/>
      <c r="W2329" s="188"/>
      <c r="X2329" s="188"/>
      <c r="AG2329" s="188"/>
      <c r="AH2329" s="188"/>
      <c r="AI2329" s="188"/>
      <c r="AJ2329" s="188"/>
      <c r="AK2329" s="188"/>
    </row>
    <row r="2330" spans="20:37">
      <c r="T2330" s="188"/>
      <c r="U2330" s="188"/>
      <c r="V2330" s="188"/>
      <c r="W2330" s="188"/>
      <c r="X2330" s="188"/>
      <c r="AG2330" s="188"/>
      <c r="AH2330" s="188"/>
      <c r="AI2330" s="188"/>
      <c r="AJ2330" s="188"/>
      <c r="AK2330" s="188"/>
    </row>
    <row r="2331" spans="20:37">
      <c r="T2331" s="188"/>
      <c r="U2331" s="188"/>
      <c r="V2331" s="188"/>
      <c r="W2331" s="188"/>
      <c r="X2331" s="188"/>
      <c r="AG2331" s="188"/>
      <c r="AH2331" s="188"/>
      <c r="AI2331" s="188"/>
      <c r="AJ2331" s="188"/>
      <c r="AK2331" s="188"/>
    </row>
    <row r="2332" spans="20:37">
      <c r="T2332" s="188"/>
      <c r="U2332" s="188"/>
      <c r="V2332" s="188"/>
      <c r="W2332" s="188"/>
      <c r="X2332" s="188"/>
      <c r="AG2332" s="188"/>
      <c r="AH2332" s="188"/>
      <c r="AI2332" s="188"/>
      <c r="AJ2332" s="188"/>
      <c r="AK2332" s="188"/>
    </row>
    <row r="2333" spans="20:37">
      <c r="T2333" s="188"/>
      <c r="U2333" s="188"/>
      <c r="V2333" s="188"/>
      <c r="W2333" s="188"/>
      <c r="X2333" s="188"/>
      <c r="AG2333" s="188"/>
      <c r="AH2333" s="188"/>
      <c r="AI2333" s="188"/>
      <c r="AJ2333" s="188"/>
      <c r="AK2333" s="188"/>
    </row>
    <row r="2334" spans="20:37">
      <c r="T2334" s="188"/>
      <c r="U2334" s="188"/>
      <c r="V2334" s="188"/>
      <c r="W2334" s="188"/>
      <c r="X2334" s="188"/>
      <c r="AG2334" s="188"/>
      <c r="AH2334" s="188"/>
      <c r="AI2334" s="188"/>
      <c r="AJ2334" s="188"/>
      <c r="AK2334" s="188"/>
    </row>
    <row r="2335" spans="20:37">
      <c r="T2335" s="188"/>
      <c r="U2335" s="188"/>
      <c r="V2335" s="188"/>
      <c r="W2335" s="188"/>
      <c r="X2335" s="188"/>
      <c r="AG2335" s="188"/>
      <c r="AH2335" s="188"/>
      <c r="AI2335" s="188"/>
      <c r="AJ2335" s="188"/>
      <c r="AK2335" s="188"/>
    </row>
    <row r="2336" spans="20:37">
      <c r="T2336" s="188"/>
      <c r="U2336" s="188"/>
      <c r="V2336" s="188"/>
      <c r="W2336" s="188"/>
      <c r="X2336" s="188"/>
      <c r="AG2336" s="188"/>
      <c r="AH2336" s="188"/>
      <c r="AI2336" s="188"/>
      <c r="AJ2336" s="188"/>
      <c r="AK2336" s="188"/>
    </row>
    <row r="2337" spans="20:37">
      <c r="T2337" s="188"/>
      <c r="U2337" s="188"/>
      <c r="V2337" s="188"/>
      <c r="W2337" s="188"/>
      <c r="X2337" s="188"/>
      <c r="AG2337" s="188"/>
      <c r="AH2337" s="188"/>
      <c r="AI2337" s="188"/>
      <c r="AJ2337" s="188"/>
      <c r="AK2337" s="188"/>
    </row>
    <row r="2338" spans="20:37">
      <c r="T2338" s="188"/>
      <c r="U2338" s="188"/>
      <c r="V2338" s="188"/>
      <c r="W2338" s="188"/>
      <c r="X2338" s="188"/>
      <c r="AG2338" s="188"/>
      <c r="AH2338" s="188"/>
      <c r="AI2338" s="188"/>
      <c r="AJ2338" s="188"/>
      <c r="AK2338" s="188"/>
    </row>
    <row r="2339" spans="20:37">
      <c r="T2339" s="188"/>
      <c r="U2339" s="188"/>
      <c r="V2339" s="188"/>
      <c r="W2339" s="188"/>
      <c r="X2339" s="188"/>
      <c r="AG2339" s="188"/>
      <c r="AH2339" s="188"/>
      <c r="AI2339" s="188"/>
      <c r="AJ2339" s="188"/>
      <c r="AK2339" s="188"/>
    </row>
    <row r="2340" spans="20:37">
      <c r="T2340" s="188"/>
      <c r="U2340" s="188"/>
      <c r="V2340" s="188"/>
      <c r="W2340" s="188"/>
      <c r="X2340" s="188"/>
      <c r="AG2340" s="188"/>
      <c r="AH2340" s="188"/>
      <c r="AI2340" s="188"/>
      <c r="AJ2340" s="188"/>
      <c r="AK2340" s="188"/>
    </row>
    <row r="2341" spans="20:37">
      <c r="T2341" s="188"/>
      <c r="U2341" s="188"/>
      <c r="V2341" s="188"/>
      <c r="W2341" s="188"/>
      <c r="X2341" s="188"/>
      <c r="AG2341" s="188"/>
      <c r="AH2341" s="188"/>
      <c r="AI2341" s="188"/>
      <c r="AJ2341" s="188"/>
      <c r="AK2341" s="188"/>
    </row>
    <row r="2342" spans="20:37">
      <c r="T2342" s="188"/>
      <c r="U2342" s="188"/>
      <c r="V2342" s="188"/>
      <c r="W2342" s="188"/>
      <c r="X2342" s="188"/>
      <c r="AG2342" s="188"/>
      <c r="AH2342" s="188"/>
      <c r="AI2342" s="188"/>
      <c r="AJ2342" s="188"/>
      <c r="AK2342" s="188"/>
    </row>
    <row r="2343" spans="20:37">
      <c r="T2343" s="188"/>
      <c r="U2343" s="188"/>
      <c r="V2343" s="188"/>
      <c r="W2343" s="188"/>
      <c r="X2343" s="188"/>
      <c r="AG2343" s="188"/>
      <c r="AH2343" s="188"/>
      <c r="AI2343" s="188"/>
      <c r="AJ2343" s="188"/>
      <c r="AK2343" s="188"/>
    </row>
    <row r="2344" spans="20:37">
      <c r="T2344" s="188"/>
      <c r="U2344" s="188"/>
      <c r="V2344" s="188"/>
      <c r="W2344" s="188"/>
      <c r="X2344" s="188"/>
      <c r="AG2344" s="188"/>
      <c r="AH2344" s="188"/>
      <c r="AI2344" s="188"/>
      <c r="AJ2344" s="188"/>
      <c r="AK2344" s="188"/>
    </row>
    <row r="2345" spans="20:37">
      <c r="T2345" s="188"/>
      <c r="U2345" s="188"/>
      <c r="V2345" s="188"/>
      <c r="W2345" s="188"/>
      <c r="X2345" s="188"/>
      <c r="AG2345" s="188"/>
      <c r="AH2345" s="188"/>
      <c r="AI2345" s="188"/>
      <c r="AJ2345" s="188"/>
      <c r="AK2345" s="188"/>
    </row>
    <row r="2346" spans="20:37">
      <c r="T2346" s="188"/>
      <c r="U2346" s="188"/>
      <c r="V2346" s="188"/>
      <c r="W2346" s="188"/>
      <c r="X2346" s="188"/>
      <c r="AG2346" s="188"/>
      <c r="AH2346" s="188"/>
      <c r="AI2346" s="188"/>
      <c r="AJ2346" s="188"/>
      <c r="AK2346" s="188"/>
    </row>
    <row r="2347" spans="20:37">
      <c r="T2347" s="188"/>
      <c r="U2347" s="188"/>
      <c r="V2347" s="188"/>
      <c r="W2347" s="188"/>
      <c r="X2347" s="188"/>
      <c r="AG2347" s="188"/>
      <c r="AH2347" s="188"/>
      <c r="AI2347" s="188"/>
      <c r="AJ2347" s="188"/>
      <c r="AK2347" s="188"/>
    </row>
    <row r="2348" spans="20:37">
      <c r="T2348" s="188"/>
      <c r="U2348" s="188"/>
      <c r="V2348" s="188"/>
      <c r="W2348" s="188"/>
      <c r="X2348" s="188"/>
      <c r="AG2348" s="188"/>
      <c r="AH2348" s="188"/>
      <c r="AI2348" s="188"/>
      <c r="AJ2348" s="188"/>
      <c r="AK2348" s="188"/>
    </row>
    <row r="2349" spans="20:37">
      <c r="T2349" s="188"/>
      <c r="U2349" s="188"/>
      <c r="V2349" s="188"/>
      <c r="W2349" s="188"/>
      <c r="X2349" s="188"/>
      <c r="AG2349" s="188"/>
      <c r="AH2349" s="188"/>
      <c r="AI2349" s="188"/>
      <c r="AJ2349" s="188"/>
      <c r="AK2349" s="188"/>
    </row>
    <row r="2350" spans="20:37">
      <c r="T2350" s="188"/>
      <c r="U2350" s="188"/>
      <c r="V2350" s="188"/>
      <c r="W2350" s="188"/>
      <c r="X2350" s="188"/>
      <c r="AG2350" s="188"/>
      <c r="AH2350" s="188"/>
      <c r="AI2350" s="188"/>
      <c r="AJ2350" s="188"/>
      <c r="AK2350" s="188"/>
    </row>
    <row r="2351" spans="20:37">
      <c r="T2351" s="188"/>
      <c r="U2351" s="188"/>
      <c r="V2351" s="188"/>
      <c r="W2351" s="188"/>
      <c r="X2351" s="188"/>
      <c r="AG2351" s="188"/>
      <c r="AH2351" s="188"/>
      <c r="AI2351" s="188"/>
      <c r="AJ2351" s="188"/>
      <c r="AK2351" s="188"/>
    </row>
    <row r="2352" spans="20:37">
      <c r="T2352" s="188"/>
      <c r="U2352" s="188"/>
      <c r="V2352" s="188"/>
      <c r="W2352" s="188"/>
      <c r="X2352" s="188"/>
      <c r="AG2352" s="188"/>
      <c r="AH2352" s="188"/>
      <c r="AI2352" s="188"/>
      <c r="AJ2352" s="188"/>
      <c r="AK2352" s="188"/>
    </row>
    <row r="2353" spans="20:37">
      <c r="T2353" s="188"/>
      <c r="U2353" s="188"/>
      <c r="V2353" s="188"/>
      <c r="W2353" s="188"/>
      <c r="X2353" s="188"/>
      <c r="AG2353" s="188"/>
      <c r="AH2353" s="188"/>
      <c r="AI2353" s="188"/>
      <c r="AJ2353" s="188"/>
      <c r="AK2353" s="188"/>
    </row>
    <row r="2354" spans="20:37">
      <c r="T2354" s="188"/>
      <c r="U2354" s="188"/>
      <c r="V2354" s="188"/>
      <c r="W2354" s="188"/>
      <c r="X2354" s="188"/>
      <c r="AG2354" s="188"/>
      <c r="AH2354" s="188"/>
      <c r="AI2354" s="188"/>
      <c r="AJ2354" s="188"/>
      <c r="AK2354" s="188"/>
    </row>
    <row r="2355" spans="20:37">
      <c r="T2355" s="188"/>
      <c r="U2355" s="188"/>
      <c r="V2355" s="188"/>
      <c r="W2355" s="188"/>
      <c r="X2355" s="188"/>
      <c r="AG2355" s="188"/>
      <c r="AH2355" s="188"/>
      <c r="AI2355" s="188"/>
      <c r="AJ2355" s="188"/>
      <c r="AK2355" s="188"/>
    </row>
    <row r="2356" spans="20:37">
      <c r="T2356" s="188"/>
      <c r="U2356" s="188"/>
      <c r="V2356" s="188"/>
      <c r="W2356" s="188"/>
      <c r="X2356" s="188"/>
      <c r="AG2356" s="188"/>
      <c r="AH2356" s="188"/>
      <c r="AI2356" s="188"/>
      <c r="AJ2356" s="188"/>
      <c r="AK2356" s="188"/>
    </row>
    <row r="2357" spans="20:37">
      <c r="T2357" s="188"/>
      <c r="U2357" s="188"/>
      <c r="V2357" s="188"/>
      <c r="W2357" s="188"/>
      <c r="X2357" s="188"/>
      <c r="AG2357" s="188"/>
      <c r="AH2357" s="188"/>
      <c r="AI2357" s="188"/>
      <c r="AJ2357" s="188"/>
      <c r="AK2357" s="188"/>
    </row>
    <row r="2358" spans="20:37">
      <c r="T2358" s="188"/>
      <c r="U2358" s="188"/>
      <c r="V2358" s="188"/>
      <c r="W2358" s="188"/>
      <c r="X2358" s="188"/>
      <c r="AG2358" s="188"/>
      <c r="AH2358" s="188"/>
      <c r="AI2358" s="188"/>
      <c r="AJ2358" s="188"/>
      <c r="AK2358" s="188"/>
    </row>
    <row r="2359" spans="20:37">
      <c r="T2359" s="188"/>
      <c r="U2359" s="188"/>
      <c r="V2359" s="188"/>
      <c r="W2359" s="188"/>
      <c r="X2359" s="188"/>
      <c r="AG2359" s="188"/>
      <c r="AH2359" s="188"/>
      <c r="AI2359" s="188"/>
      <c r="AJ2359" s="188"/>
      <c r="AK2359" s="188"/>
    </row>
    <row r="2360" spans="20:37">
      <c r="T2360" s="188"/>
      <c r="U2360" s="188"/>
      <c r="V2360" s="188"/>
      <c r="W2360" s="188"/>
      <c r="X2360" s="188"/>
      <c r="AG2360" s="188"/>
      <c r="AH2360" s="188"/>
      <c r="AI2360" s="188"/>
      <c r="AJ2360" s="188"/>
      <c r="AK2360" s="188"/>
    </row>
    <row r="2361" spans="20:37">
      <c r="T2361" s="188"/>
      <c r="U2361" s="188"/>
      <c r="V2361" s="188"/>
      <c r="W2361" s="188"/>
      <c r="X2361" s="188"/>
      <c r="AG2361" s="188"/>
      <c r="AH2361" s="188"/>
      <c r="AI2361" s="188"/>
      <c r="AJ2361" s="188"/>
      <c r="AK2361" s="188"/>
    </row>
    <row r="2362" spans="20:37">
      <c r="T2362" s="188"/>
      <c r="U2362" s="188"/>
      <c r="V2362" s="188"/>
      <c r="W2362" s="188"/>
      <c r="X2362" s="188"/>
      <c r="AG2362" s="188"/>
      <c r="AH2362" s="188"/>
      <c r="AI2362" s="188"/>
      <c r="AJ2362" s="188"/>
      <c r="AK2362" s="188"/>
    </row>
    <row r="2363" spans="20:37">
      <c r="T2363" s="188"/>
      <c r="U2363" s="188"/>
      <c r="V2363" s="188"/>
      <c r="W2363" s="188"/>
      <c r="X2363" s="188"/>
      <c r="AG2363" s="188"/>
      <c r="AH2363" s="188"/>
      <c r="AI2363" s="188"/>
      <c r="AJ2363" s="188"/>
      <c r="AK2363" s="188"/>
    </row>
    <row r="2364" spans="20:37">
      <c r="T2364" s="188"/>
      <c r="U2364" s="188"/>
      <c r="V2364" s="188"/>
      <c r="W2364" s="188"/>
      <c r="X2364" s="188"/>
      <c r="AG2364" s="188"/>
      <c r="AH2364" s="188"/>
      <c r="AI2364" s="188"/>
      <c r="AJ2364" s="188"/>
      <c r="AK2364" s="188"/>
    </row>
    <row r="2365" spans="20:37">
      <c r="T2365" s="188"/>
      <c r="U2365" s="188"/>
      <c r="V2365" s="188"/>
      <c r="W2365" s="188"/>
      <c r="X2365" s="188"/>
      <c r="AG2365" s="188"/>
      <c r="AH2365" s="188"/>
      <c r="AI2365" s="188"/>
      <c r="AJ2365" s="188"/>
      <c r="AK2365" s="188"/>
    </row>
    <row r="2366" spans="20:37">
      <c r="T2366" s="188"/>
      <c r="U2366" s="188"/>
      <c r="V2366" s="188"/>
      <c r="W2366" s="188"/>
      <c r="X2366" s="188"/>
      <c r="AG2366" s="188"/>
      <c r="AH2366" s="188"/>
      <c r="AI2366" s="188"/>
      <c r="AJ2366" s="188"/>
      <c r="AK2366" s="188"/>
    </row>
    <row r="2367" spans="20:37">
      <c r="T2367" s="188"/>
      <c r="U2367" s="188"/>
      <c r="V2367" s="188"/>
      <c r="W2367" s="188"/>
      <c r="X2367" s="188"/>
      <c r="AG2367" s="188"/>
      <c r="AH2367" s="188"/>
      <c r="AI2367" s="188"/>
      <c r="AJ2367" s="188"/>
      <c r="AK2367" s="188"/>
    </row>
    <row r="2368" spans="20:37">
      <c r="T2368" s="188"/>
      <c r="U2368" s="188"/>
      <c r="V2368" s="188"/>
      <c r="W2368" s="188"/>
      <c r="X2368" s="188"/>
      <c r="AG2368" s="188"/>
      <c r="AH2368" s="188"/>
      <c r="AI2368" s="188"/>
      <c r="AJ2368" s="188"/>
      <c r="AK2368" s="188"/>
    </row>
    <row r="2369" spans="20:37">
      <c r="T2369" s="188"/>
      <c r="U2369" s="188"/>
      <c r="V2369" s="188"/>
      <c r="W2369" s="188"/>
      <c r="X2369" s="188"/>
      <c r="AG2369" s="188"/>
      <c r="AH2369" s="188"/>
      <c r="AI2369" s="188"/>
      <c r="AJ2369" s="188"/>
      <c r="AK2369" s="188"/>
    </row>
    <row r="2370" spans="20:37">
      <c r="T2370" s="188"/>
      <c r="U2370" s="188"/>
      <c r="V2370" s="188"/>
      <c r="W2370" s="188"/>
      <c r="X2370" s="188"/>
      <c r="AG2370" s="188"/>
      <c r="AH2370" s="188"/>
      <c r="AI2370" s="188"/>
      <c r="AJ2370" s="188"/>
      <c r="AK2370" s="188"/>
    </row>
    <row r="2371" spans="20:37">
      <c r="T2371" s="188"/>
      <c r="U2371" s="188"/>
      <c r="V2371" s="188"/>
      <c r="W2371" s="188"/>
      <c r="X2371" s="188"/>
      <c r="AG2371" s="188"/>
      <c r="AH2371" s="188"/>
      <c r="AI2371" s="188"/>
      <c r="AJ2371" s="188"/>
      <c r="AK2371" s="188"/>
    </row>
    <row r="2372" spans="20:37">
      <c r="T2372" s="188"/>
      <c r="U2372" s="188"/>
      <c r="V2372" s="188"/>
      <c r="W2372" s="188"/>
      <c r="X2372" s="188"/>
      <c r="AG2372" s="188"/>
      <c r="AH2372" s="188"/>
      <c r="AI2372" s="188"/>
      <c r="AJ2372" s="188"/>
      <c r="AK2372" s="188"/>
    </row>
    <row r="2373" spans="20:37">
      <c r="T2373" s="188"/>
      <c r="U2373" s="188"/>
      <c r="V2373" s="188"/>
      <c r="W2373" s="188"/>
      <c r="X2373" s="188"/>
      <c r="AG2373" s="188"/>
      <c r="AH2373" s="188"/>
      <c r="AI2373" s="188"/>
      <c r="AJ2373" s="188"/>
      <c r="AK2373" s="188"/>
    </row>
    <row r="2374" spans="20:37">
      <c r="T2374" s="188"/>
      <c r="U2374" s="188"/>
      <c r="V2374" s="188"/>
      <c r="W2374" s="188"/>
      <c r="X2374" s="188"/>
      <c r="AG2374" s="188"/>
      <c r="AH2374" s="188"/>
      <c r="AI2374" s="188"/>
      <c r="AJ2374" s="188"/>
      <c r="AK2374" s="188"/>
    </row>
    <row r="2375" spans="20:37">
      <c r="T2375" s="188"/>
      <c r="U2375" s="188"/>
      <c r="V2375" s="188"/>
      <c r="W2375" s="188"/>
      <c r="X2375" s="188"/>
      <c r="AG2375" s="188"/>
      <c r="AH2375" s="188"/>
      <c r="AI2375" s="188"/>
      <c r="AJ2375" s="188"/>
      <c r="AK2375" s="188"/>
    </row>
    <row r="2376" spans="20:37">
      <c r="T2376" s="188"/>
      <c r="U2376" s="188"/>
      <c r="V2376" s="188"/>
      <c r="W2376" s="188"/>
      <c r="X2376" s="188"/>
      <c r="AG2376" s="188"/>
      <c r="AH2376" s="188"/>
      <c r="AI2376" s="188"/>
      <c r="AJ2376" s="188"/>
      <c r="AK2376" s="188"/>
    </row>
    <row r="2377" spans="20:37">
      <c r="T2377" s="188"/>
      <c r="U2377" s="188"/>
      <c r="V2377" s="188"/>
      <c r="W2377" s="188"/>
      <c r="X2377" s="188"/>
      <c r="AG2377" s="188"/>
      <c r="AH2377" s="188"/>
      <c r="AI2377" s="188"/>
      <c r="AJ2377" s="188"/>
      <c r="AK2377" s="188"/>
    </row>
    <row r="2378" spans="20:37">
      <c r="T2378" s="188"/>
      <c r="U2378" s="188"/>
      <c r="V2378" s="188"/>
      <c r="W2378" s="188"/>
      <c r="X2378" s="188"/>
      <c r="AG2378" s="188"/>
      <c r="AH2378" s="188"/>
      <c r="AI2378" s="188"/>
      <c r="AJ2378" s="188"/>
      <c r="AK2378" s="188"/>
    </row>
    <row r="2379" spans="20:37">
      <c r="T2379" s="188"/>
      <c r="U2379" s="188"/>
      <c r="V2379" s="188"/>
      <c r="W2379" s="188"/>
      <c r="X2379" s="188"/>
      <c r="AG2379" s="188"/>
      <c r="AH2379" s="188"/>
      <c r="AI2379" s="188"/>
      <c r="AJ2379" s="188"/>
      <c r="AK2379" s="188"/>
    </row>
    <row r="2380" spans="20:37">
      <c r="T2380" s="188"/>
      <c r="U2380" s="188"/>
      <c r="V2380" s="188"/>
      <c r="W2380" s="188"/>
      <c r="X2380" s="188"/>
      <c r="AG2380" s="188"/>
      <c r="AH2380" s="188"/>
      <c r="AI2380" s="188"/>
      <c r="AJ2380" s="188"/>
      <c r="AK2380" s="188"/>
    </row>
    <row r="2381" spans="20:37">
      <c r="T2381" s="188"/>
      <c r="U2381" s="188"/>
      <c r="V2381" s="188"/>
      <c r="W2381" s="188"/>
      <c r="X2381" s="188"/>
      <c r="AG2381" s="188"/>
      <c r="AH2381" s="188"/>
      <c r="AI2381" s="188"/>
      <c r="AJ2381" s="188"/>
      <c r="AK2381" s="188"/>
    </row>
    <row r="2382" spans="20:37">
      <c r="T2382" s="188"/>
      <c r="U2382" s="188"/>
      <c r="V2382" s="188"/>
      <c r="W2382" s="188"/>
      <c r="X2382" s="188"/>
      <c r="AG2382" s="188"/>
      <c r="AH2382" s="188"/>
      <c r="AI2382" s="188"/>
      <c r="AJ2382" s="188"/>
      <c r="AK2382" s="188"/>
    </row>
    <row r="2383" spans="20:37">
      <c r="T2383" s="188"/>
      <c r="U2383" s="188"/>
      <c r="V2383" s="188"/>
      <c r="W2383" s="188"/>
      <c r="X2383" s="188"/>
      <c r="AG2383" s="188"/>
      <c r="AH2383" s="188"/>
      <c r="AI2383" s="188"/>
      <c r="AJ2383" s="188"/>
      <c r="AK2383" s="188"/>
    </row>
    <row r="2384" spans="20:37">
      <c r="T2384" s="188"/>
      <c r="U2384" s="188"/>
      <c r="V2384" s="188"/>
      <c r="W2384" s="188"/>
      <c r="X2384" s="188"/>
      <c r="AG2384" s="188"/>
      <c r="AH2384" s="188"/>
      <c r="AI2384" s="188"/>
      <c r="AJ2384" s="188"/>
      <c r="AK2384" s="188"/>
    </row>
    <row r="2385" spans="20:37">
      <c r="T2385" s="188"/>
      <c r="U2385" s="188"/>
      <c r="V2385" s="188"/>
      <c r="W2385" s="188"/>
      <c r="X2385" s="188"/>
      <c r="AG2385" s="188"/>
      <c r="AH2385" s="188"/>
      <c r="AI2385" s="188"/>
      <c r="AJ2385" s="188"/>
      <c r="AK2385" s="188"/>
    </row>
    <row r="2386" spans="20:37">
      <c r="T2386" s="188"/>
      <c r="U2386" s="188"/>
      <c r="V2386" s="188"/>
      <c r="W2386" s="188"/>
      <c r="X2386" s="188"/>
      <c r="AG2386" s="188"/>
      <c r="AH2386" s="188"/>
      <c r="AI2386" s="188"/>
      <c r="AJ2386" s="188"/>
      <c r="AK2386" s="188"/>
    </row>
    <row r="2387" spans="20:37">
      <c r="T2387" s="188"/>
      <c r="U2387" s="188"/>
      <c r="V2387" s="188"/>
      <c r="W2387" s="188"/>
      <c r="X2387" s="188"/>
      <c r="AG2387" s="188"/>
      <c r="AH2387" s="188"/>
      <c r="AI2387" s="188"/>
      <c r="AJ2387" s="188"/>
      <c r="AK2387" s="188"/>
    </row>
    <row r="2388" spans="20:37">
      <c r="T2388" s="188"/>
      <c r="U2388" s="188"/>
      <c r="V2388" s="188"/>
      <c r="W2388" s="188"/>
      <c r="X2388" s="188"/>
      <c r="AG2388" s="188"/>
      <c r="AH2388" s="188"/>
      <c r="AI2388" s="188"/>
      <c r="AJ2388" s="188"/>
      <c r="AK2388" s="188"/>
    </row>
    <row r="2389" spans="20:37">
      <c r="T2389" s="188"/>
      <c r="U2389" s="188"/>
      <c r="V2389" s="188"/>
      <c r="W2389" s="188"/>
      <c r="X2389" s="188"/>
      <c r="AG2389" s="188"/>
      <c r="AH2389" s="188"/>
      <c r="AI2389" s="188"/>
      <c r="AJ2389" s="188"/>
      <c r="AK2389" s="188"/>
    </row>
    <row r="2390" spans="20:37">
      <c r="T2390" s="188"/>
      <c r="U2390" s="188"/>
      <c r="V2390" s="188"/>
      <c r="W2390" s="188"/>
      <c r="X2390" s="188"/>
      <c r="AG2390" s="188"/>
      <c r="AH2390" s="188"/>
      <c r="AI2390" s="188"/>
      <c r="AJ2390" s="188"/>
      <c r="AK2390" s="188"/>
    </row>
    <row r="2391" spans="20:37">
      <c r="T2391" s="188"/>
      <c r="U2391" s="188"/>
      <c r="V2391" s="188"/>
      <c r="W2391" s="188"/>
      <c r="X2391" s="188"/>
      <c r="AG2391" s="188"/>
      <c r="AH2391" s="188"/>
      <c r="AI2391" s="188"/>
      <c r="AJ2391" s="188"/>
      <c r="AK2391" s="188"/>
    </row>
    <row r="2392" spans="20:37">
      <c r="T2392" s="188"/>
      <c r="U2392" s="188"/>
      <c r="V2392" s="188"/>
      <c r="W2392" s="188"/>
      <c r="X2392" s="188"/>
      <c r="AG2392" s="188"/>
      <c r="AH2392" s="188"/>
      <c r="AI2392" s="188"/>
      <c r="AJ2392" s="188"/>
      <c r="AK2392" s="188"/>
    </row>
    <row r="2393" spans="20:37">
      <c r="T2393" s="188"/>
      <c r="U2393" s="188"/>
      <c r="V2393" s="188"/>
      <c r="W2393" s="188"/>
      <c r="X2393" s="188"/>
      <c r="AG2393" s="188"/>
      <c r="AH2393" s="188"/>
      <c r="AI2393" s="188"/>
      <c r="AJ2393" s="188"/>
      <c r="AK2393" s="188"/>
    </row>
    <row r="2394" spans="20:37">
      <c r="T2394" s="188"/>
      <c r="U2394" s="188"/>
      <c r="V2394" s="188"/>
      <c r="W2394" s="188"/>
      <c r="X2394" s="188"/>
      <c r="AG2394" s="188"/>
      <c r="AH2394" s="188"/>
      <c r="AI2394" s="188"/>
      <c r="AJ2394" s="188"/>
      <c r="AK2394" s="188"/>
    </row>
    <row r="2395" spans="20:37">
      <c r="T2395" s="188"/>
      <c r="U2395" s="188"/>
      <c r="V2395" s="188"/>
      <c r="W2395" s="188"/>
      <c r="X2395" s="188"/>
      <c r="AG2395" s="188"/>
      <c r="AH2395" s="188"/>
      <c r="AI2395" s="188"/>
      <c r="AJ2395" s="188"/>
      <c r="AK2395" s="188"/>
    </row>
    <row r="2396" spans="20:37">
      <c r="T2396" s="188"/>
      <c r="U2396" s="188"/>
      <c r="V2396" s="188"/>
      <c r="W2396" s="188"/>
      <c r="X2396" s="188"/>
      <c r="AG2396" s="188"/>
      <c r="AH2396" s="188"/>
      <c r="AI2396" s="188"/>
      <c r="AJ2396" s="188"/>
      <c r="AK2396" s="188"/>
    </row>
    <row r="2397" spans="20:37">
      <c r="T2397" s="188"/>
      <c r="U2397" s="188"/>
      <c r="V2397" s="188"/>
      <c r="W2397" s="188"/>
      <c r="X2397" s="188"/>
      <c r="AG2397" s="188"/>
      <c r="AH2397" s="188"/>
      <c r="AI2397" s="188"/>
      <c r="AJ2397" s="188"/>
      <c r="AK2397" s="188"/>
    </row>
    <row r="2398" spans="20:37">
      <c r="T2398" s="188"/>
      <c r="U2398" s="188"/>
      <c r="V2398" s="188"/>
      <c r="W2398" s="188"/>
      <c r="X2398" s="188"/>
      <c r="AG2398" s="188"/>
      <c r="AH2398" s="188"/>
      <c r="AI2398" s="188"/>
      <c r="AJ2398" s="188"/>
      <c r="AK2398" s="188"/>
    </row>
    <row r="2399" spans="20:37">
      <c r="T2399" s="188"/>
      <c r="U2399" s="188"/>
      <c r="V2399" s="188"/>
      <c r="W2399" s="188"/>
      <c r="X2399" s="188"/>
      <c r="AG2399" s="188"/>
      <c r="AH2399" s="188"/>
      <c r="AI2399" s="188"/>
      <c r="AJ2399" s="188"/>
      <c r="AK2399" s="188"/>
    </row>
    <row r="2400" spans="20:37">
      <c r="T2400" s="188"/>
      <c r="U2400" s="188"/>
      <c r="V2400" s="188"/>
      <c r="W2400" s="188"/>
      <c r="X2400" s="188"/>
      <c r="AG2400" s="188"/>
      <c r="AH2400" s="188"/>
      <c r="AI2400" s="188"/>
      <c r="AJ2400" s="188"/>
      <c r="AK2400" s="188"/>
    </row>
    <row r="2401" spans="20:37">
      <c r="T2401" s="188"/>
      <c r="U2401" s="188"/>
      <c r="V2401" s="188"/>
      <c r="W2401" s="188"/>
      <c r="X2401" s="188"/>
      <c r="AG2401" s="188"/>
      <c r="AH2401" s="188"/>
      <c r="AI2401" s="188"/>
      <c r="AJ2401" s="188"/>
      <c r="AK2401" s="188"/>
    </row>
    <row r="2402" spans="20:37">
      <c r="T2402" s="188"/>
      <c r="U2402" s="188"/>
      <c r="V2402" s="188"/>
      <c r="W2402" s="188"/>
      <c r="X2402" s="188"/>
      <c r="AG2402" s="188"/>
      <c r="AH2402" s="188"/>
      <c r="AI2402" s="188"/>
      <c r="AJ2402" s="188"/>
      <c r="AK2402" s="188"/>
    </row>
    <row r="2403" spans="20:37">
      <c r="T2403" s="188"/>
      <c r="U2403" s="188"/>
      <c r="V2403" s="188"/>
      <c r="W2403" s="188"/>
      <c r="X2403" s="188"/>
      <c r="AG2403" s="188"/>
      <c r="AH2403" s="188"/>
      <c r="AI2403" s="188"/>
      <c r="AJ2403" s="188"/>
      <c r="AK2403" s="188"/>
    </row>
    <row r="2404" spans="20:37">
      <c r="T2404" s="188"/>
      <c r="U2404" s="188"/>
      <c r="V2404" s="188"/>
      <c r="W2404" s="188"/>
      <c r="X2404" s="188"/>
      <c r="AG2404" s="188"/>
      <c r="AH2404" s="188"/>
      <c r="AI2404" s="188"/>
      <c r="AJ2404" s="188"/>
      <c r="AK2404" s="188"/>
    </row>
    <row r="2405" spans="20:37">
      <c r="T2405" s="188"/>
      <c r="U2405" s="188"/>
      <c r="V2405" s="188"/>
      <c r="W2405" s="188"/>
      <c r="X2405" s="188"/>
      <c r="AG2405" s="188"/>
      <c r="AH2405" s="188"/>
      <c r="AI2405" s="188"/>
      <c r="AJ2405" s="188"/>
      <c r="AK2405" s="188"/>
    </row>
    <row r="2406" spans="20:37">
      <c r="T2406" s="188"/>
      <c r="U2406" s="188"/>
      <c r="V2406" s="188"/>
      <c r="W2406" s="188"/>
      <c r="X2406" s="188"/>
      <c r="AG2406" s="188"/>
      <c r="AH2406" s="188"/>
      <c r="AI2406" s="188"/>
      <c r="AJ2406" s="188"/>
      <c r="AK2406" s="188"/>
    </row>
    <row r="2407" spans="20:37">
      <c r="T2407" s="188"/>
      <c r="U2407" s="188"/>
      <c r="V2407" s="188"/>
      <c r="W2407" s="188"/>
      <c r="X2407" s="188"/>
      <c r="AG2407" s="188"/>
      <c r="AH2407" s="188"/>
      <c r="AI2407" s="188"/>
      <c r="AJ2407" s="188"/>
      <c r="AK2407" s="188"/>
    </row>
    <row r="2408" spans="20:37">
      <c r="T2408" s="188"/>
      <c r="U2408" s="188"/>
      <c r="V2408" s="188"/>
      <c r="W2408" s="188"/>
      <c r="X2408" s="188"/>
      <c r="AG2408" s="188"/>
      <c r="AH2408" s="188"/>
      <c r="AI2408" s="188"/>
      <c r="AJ2408" s="188"/>
      <c r="AK2408" s="188"/>
    </row>
    <row r="2409" spans="20:37">
      <c r="T2409" s="188"/>
      <c r="U2409" s="188"/>
      <c r="V2409" s="188"/>
      <c r="W2409" s="188"/>
      <c r="X2409" s="188"/>
      <c r="AG2409" s="188"/>
      <c r="AH2409" s="188"/>
      <c r="AI2409" s="188"/>
      <c r="AJ2409" s="188"/>
      <c r="AK2409" s="188"/>
    </row>
    <row r="2410" spans="20:37">
      <c r="T2410" s="188"/>
      <c r="U2410" s="188"/>
      <c r="V2410" s="188"/>
      <c r="W2410" s="188"/>
      <c r="X2410" s="188"/>
      <c r="AG2410" s="188"/>
      <c r="AH2410" s="188"/>
      <c r="AI2410" s="188"/>
      <c r="AJ2410" s="188"/>
      <c r="AK2410" s="188"/>
    </row>
    <row r="2411" spans="20:37">
      <c r="T2411" s="188"/>
      <c r="U2411" s="188"/>
      <c r="V2411" s="188"/>
      <c r="W2411" s="188"/>
      <c r="X2411" s="188"/>
      <c r="AG2411" s="188"/>
      <c r="AH2411" s="188"/>
      <c r="AI2411" s="188"/>
      <c r="AJ2411" s="188"/>
      <c r="AK2411" s="188"/>
    </row>
    <row r="2412" spans="20:37">
      <c r="T2412" s="188"/>
      <c r="U2412" s="188"/>
      <c r="V2412" s="188"/>
      <c r="W2412" s="188"/>
      <c r="X2412" s="188"/>
      <c r="AG2412" s="188"/>
      <c r="AH2412" s="188"/>
      <c r="AI2412" s="188"/>
      <c r="AJ2412" s="188"/>
      <c r="AK2412" s="188"/>
    </row>
    <row r="2413" spans="20:37">
      <c r="T2413" s="188"/>
      <c r="U2413" s="188"/>
      <c r="V2413" s="188"/>
      <c r="W2413" s="188"/>
      <c r="X2413" s="188"/>
      <c r="AG2413" s="188"/>
      <c r="AH2413" s="188"/>
      <c r="AI2413" s="188"/>
      <c r="AJ2413" s="188"/>
      <c r="AK2413" s="188"/>
    </row>
    <row r="2414" spans="20:37">
      <c r="T2414" s="188"/>
      <c r="U2414" s="188"/>
      <c r="V2414" s="188"/>
      <c r="W2414" s="188"/>
      <c r="X2414" s="188"/>
      <c r="AG2414" s="188"/>
      <c r="AH2414" s="188"/>
      <c r="AI2414" s="188"/>
      <c r="AJ2414" s="188"/>
      <c r="AK2414" s="188"/>
    </row>
    <row r="2415" spans="20:37">
      <c r="T2415" s="188"/>
      <c r="U2415" s="188"/>
      <c r="V2415" s="188"/>
      <c r="W2415" s="188"/>
      <c r="X2415" s="188"/>
      <c r="AG2415" s="188"/>
      <c r="AH2415" s="188"/>
      <c r="AI2415" s="188"/>
      <c r="AJ2415" s="188"/>
      <c r="AK2415" s="188"/>
    </row>
    <row r="2416" spans="20:37">
      <c r="T2416" s="188"/>
      <c r="U2416" s="188"/>
      <c r="V2416" s="188"/>
      <c r="W2416" s="188"/>
      <c r="X2416" s="188"/>
      <c r="AG2416" s="188"/>
      <c r="AH2416" s="188"/>
      <c r="AI2416" s="188"/>
      <c r="AJ2416" s="188"/>
      <c r="AK2416" s="188"/>
    </row>
    <row r="2417" spans="20:37">
      <c r="T2417" s="188"/>
      <c r="U2417" s="188"/>
      <c r="V2417" s="188"/>
      <c r="W2417" s="188"/>
      <c r="X2417" s="188"/>
      <c r="AG2417" s="188"/>
      <c r="AH2417" s="188"/>
      <c r="AI2417" s="188"/>
      <c r="AJ2417" s="188"/>
      <c r="AK2417" s="188"/>
    </row>
    <row r="2418" spans="20:37">
      <c r="T2418" s="188"/>
      <c r="U2418" s="188"/>
      <c r="V2418" s="188"/>
      <c r="W2418" s="188"/>
      <c r="X2418" s="188"/>
      <c r="AG2418" s="188"/>
      <c r="AH2418" s="188"/>
      <c r="AI2418" s="188"/>
      <c r="AJ2418" s="188"/>
      <c r="AK2418" s="188"/>
    </row>
    <row r="2419" spans="20:37">
      <c r="T2419" s="188"/>
      <c r="U2419" s="188"/>
      <c r="V2419" s="188"/>
      <c r="W2419" s="188"/>
      <c r="X2419" s="188"/>
      <c r="AG2419" s="188"/>
      <c r="AH2419" s="188"/>
      <c r="AI2419" s="188"/>
      <c r="AJ2419" s="188"/>
      <c r="AK2419" s="188"/>
    </row>
    <row r="2420" spans="20:37">
      <c r="T2420" s="188"/>
      <c r="U2420" s="188"/>
      <c r="V2420" s="188"/>
      <c r="W2420" s="188"/>
      <c r="X2420" s="188"/>
      <c r="AG2420" s="188"/>
      <c r="AH2420" s="188"/>
      <c r="AI2420" s="188"/>
      <c r="AJ2420" s="188"/>
      <c r="AK2420" s="188"/>
    </row>
    <row r="2421" spans="20:37">
      <c r="T2421" s="188"/>
      <c r="U2421" s="188"/>
      <c r="V2421" s="188"/>
      <c r="W2421" s="188"/>
      <c r="X2421" s="188"/>
      <c r="AG2421" s="188"/>
      <c r="AH2421" s="188"/>
      <c r="AI2421" s="188"/>
      <c r="AJ2421" s="188"/>
      <c r="AK2421" s="188"/>
    </row>
    <row r="2422" spans="20:37">
      <c r="T2422" s="188"/>
      <c r="U2422" s="188"/>
      <c r="V2422" s="188"/>
      <c r="W2422" s="188"/>
      <c r="X2422" s="188"/>
      <c r="AG2422" s="188"/>
      <c r="AH2422" s="188"/>
      <c r="AI2422" s="188"/>
      <c r="AJ2422" s="188"/>
      <c r="AK2422" s="188"/>
    </row>
    <row r="2423" spans="20:37">
      <c r="T2423" s="188"/>
      <c r="U2423" s="188"/>
      <c r="V2423" s="188"/>
      <c r="W2423" s="188"/>
      <c r="X2423" s="188"/>
      <c r="AG2423" s="188"/>
      <c r="AH2423" s="188"/>
      <c r="AI2423" s="188"/>
      <c r="AJ2423" s="188"/>
      <c r="AK2423" s="188"/>
    </row>
    <row r="2424" spans="20:37">
      <c r="T2424" s="188"/>
      <c r="U2424" s="188"/>
      <c r="V2424" s="188"/>
      <c r="W2424" s="188"/>
      <c r="X2424" s="188"/>
      <c r="AG2424" s="188"/>
      <c r="AH2424" s="188"/>
      <c r="AI2424" s="188"/>
      <c r="AJ2424" s="188"/>
      <c r="AK2424" s="188"/>
    </row>
    <row r="2425" spans="20:37">
      <c r="T2425" s="188"/>
      <c r="U2425" s="188"/>
      <c r="V2425" s="188"/>
      <c r="W2425" s="188"/>
      <c r="X2425" s="188"/>
      <c r="AG2425" s="188"/>
      <c r="AH2425" s="188"/>
      <c r="AI2425" s="188"/>
      <c r="AJ2425" s="188"/>
      <c r="AK2425" s="188"/>
    </row>
    <row r="2426" spans="20:37">
      <c r="T2426" s="188"/>
      <c r="U2426" s="188"/>
      <c r="V2426" s="188"/>
      <c r="W2426" s="188"/>
      <c r="X2426" s="188"/>
      <c r="AG2426" s="188"/>
      <c r="AH2426" s="188"/>
      <c r="AI2426" s="188"/>
      <c r="AJ2426" s="188"/>
      <c r="AK2426" s="188"/>
    </row>
    <row r="2427" spans="20:37">
      <c r="T2427" s="188"/>
      <c r="U2427" s="188"/>
      <c r="V2427" s="188"/>
      <c r="W2427" s="188"/>
      <c r="X2427" s="188"/>
      <c r="AG2427" s="188"/>
      <c r="AH2427" s="188"/>
      <c r="AI2427" s="188"/>
      <c r="AJ2427" s="188"/>
      <c r="AK2427" s="188"/>
    </row>
    <row r="2428" spans="20:37">
      <c r="T2428" s="188"/>
      <c r="U2428" s="188"/>
      <c r="V2428" s="188"/>
      <c r="W2428" s="188"/>
      <c r="X2428" s="188"/>
      <c r="AG2428" s="188"/>
      <c r="AH2428" s="188"/>
      <c r="AI2428" s="188"/>
      <c r="AJ2428" s="188"/>
      <c r="AK2428" s="188"/>
    </row>
    <row r="2429" spans="20:37">
      <c r="T2429" s="188"/>
      <c r="U2429" s="188"/>
      <c r="V2429" s="188"/>
      <c r="W2429" s="188"/>
      <c r="X2429" s="188"/>
      <c r="AG2429" s="188"/>
      <c r="AH2429" s="188"/>
      <c r="AI2429" s="188"/>
      <c r="AJ2429" s="188"/>
      <c r="AK2429" s="188"/>
    </row>
    <row r="2430" spans="20:37">
      <c r="T2430" s="188"/>
      <c r="U2430" s="188"/>
      <c r="V2430" s="188"/>
      <c r="W2430" s="188"/>
      <c r="X2430" s="188"/>
      <c r="AG2430" s="188"/>
      <c r="AH2430" s="188"/>
      <c r="AI2430" s="188"/>
      <c r="AJ2430" s="188"/>
      <c r="AK2430" s="188"/>
    </row>
    <row r="2431" spans="20:37">
      <c r="T2431" s="188"/>
      <c r="U2431" s="188"/>
      <c r="V2431" s="188"/>
      <c r="W2431" s="188"/>
      <c r="X2431" s="188"/>
      <c r="AG2431" s="188"/>
      <c r="AH2431" s="188"/>
      <c r="AI2431" s="188"/>
      <c r="AJ2431" s="188"/>
      <c r="AK2431" s="188"/>
    </row>
    <row r="2432" spans="20:37">
      <c r="T2432" s="188"/>
      <c r="U2432" s="188"/>
      <c r="V2432" s="188"/>
      <c r="W2432" s="188"/>
      <c r="X2432" s="188"/>
      <c r="AG2432" s="188"/>
      <c r="AH2432" s="188"/>
      <c r="AI2432" s="188"/>
      <c r="AJ2432" s="188"/>
      <c r="AK2432" s="188"/>
    </row>
    <row r="2433" spans="20:37">
      <c r="T2433" s="188"/>
      <c r="U2433" s="188"/>
      <c r="V2433" s="188"/>
      <c r="W2433" s="188"/>
      <c r="X2433" s="188"/>
      <c r="AG2433" s="188"/>
      <c r="AH2433" s="188"/>
      <c r="AI2433" s="188"/>
      <c r="AJ2433" s="188"/>
      <c r="AK2433" s="188"/>
    </row>
    <row r="2434" spans="20:37">
      <c r="T2434" s="188"/>
      <c r="U2434" s="188"/>
      <c r="V2434" s="188"/>
      <c r="W2434" s="188"/>
      <c r="X2434" s="188"/>
      <c r="AG2434" s="188"/>
      <c r="AH2434" s="188"/>
      <c r="AI2434" s="188"/>
      <c r="AJ2434" s="188"/>
      <c r="AK2434" s="188"/>
    </row>
    <row r="2435" spans="20:37">
      <c r="T2435" s="188"/>
      <c r="U2435" s="188"/>
      <c r="V2435" s="188"/>
      <c r="W2435" s="188"/>
      <c r="X2435" s="188"/>
      <c r="AG2435" s="188"/>
      <c r="AH2435" s="188"/>
      <c r="AI2435" s="188"/>
      <c r="AJ2435" s="188"/>
      <c r="AK2435" s="188"/>
    </row>
    <row r="2436" spans="20:37">
      <c r="T2436" s="188"/>
      <c r="U2436" s="188"/>
      <c r="V2436" s="188"/>
      <c r="W2436" s="188"/>
      <c r="X2436" s="188"/>
      <c r="AG2436" s="188"/>
      <c r="AH2436" s="188"/>
      <c r="AI2436" s="188"/>
      <c r="AJ2436" s="188"/>
      <c r="AK2436" s="188"/>
    </row>
    <row r="2437" spans="20:37">
      <c r="T2437" s="188"/>
      <c r="U2437" s="188"/>
      <c r="V2437" s="188"/>
      <c r="W2437" s="188"/>
      <c r="X2437" s="188"/>
      <c r="AG2437" s="188"/>
      <c r="AH2437" s="188"/>
      <c r="AI2437" s="188"/>
      <c r="AJ2437" s="188"/>
      <c r="AK2437" s="188"/>
    </row>
    <row r="2438" spans="20:37">
      <c r="T2438" s="188"/>
      <c r="U2438" s="188"/>
      <c r="V2438" s="188"/>
      <c r="W2438" s="188"/>
      <c r="X2438" s="188"/>
      <c r="AG2438" s="188"/>
      <c r="AH2438" s="188"/>
      <c r="AI2438" s="188"/>
      <c r="AJ2438" s="188"/>
      <c r="AK2438" s="188"/>
    </row>
    <row r="2439" spans="20:37">
      <c r="T2439" s="188"/>
      <c r="U2439" s="188"/>
      <c r="V2439" s="188"/>
      <c r="W2439" s="188"/>
      <c r="X2439" s="188"/>
      <c r="AG2439" s="188"/>
      <c r="AH2439" s="188"/>
      <c r="AI2439" s="188"/>
      <c r="AJ2439" s="188"/>
      <c r="AK2439" s="188"/>
    </row>
    <row r="2440" spans="20:37">
      <c r="T2440" s="188"/>
      <c r="U2440" s="188"/>
      <c r="V2440" s="188"/>
      <c r="W2440" s="188"/>
      <c r="X2440" s="188"/>
      <c r="AG2440" s="188"/>
      <c r="AH2440" s="188"/>
      <c r="AI2440" s="188"/>
      <c r="AJ2440" s="188"/>
      <c r="AK2440" s="188"/>
    </row>
    <row r="2441" spans="20:37">
      <c r="T2441" s="188"/>
      <c r="U2441" s="188"/>
      <c r="V2441" s="188"/>
      <c r="W2441" s="188"/>
      <c r="X2441" s="188"/>
      <c r="AG2441" s="188"/>
      <c r="AH2441" s="188"/>
      <c r="AI2441" s="188"/>
      <c r="AJ2441" s="188"/>
      <c r="AK2441" s="188"/>
    </row>
    <row r="2442" spans="20:37">
      <c r="T2442" s="188"/>
      <c r="U2442" s="188"/>
      <c r="V2442" s="188"/>
      <c r="W2442" s="188"/>
      <c r="X2442" s="188"/>
      <c r="AG2442" s="188"/>
      <c r="AH2442" s="188"/>
      <c r="AI2442" s="188"/>
      <c r="AJ2442" s="188"/>
      <c r="AK2442" s="188"/>
    </row>
    <row r="2443" spans="20:37">
      <c r="T2443" s="188"/>
      <c r="U2443" s="188"/>
      <c r="V2443" s="188"/>
      <c r="W2443" s="188"/>
      <c r="X2443" s="188"/>
      <c r="AG2443" s="188"/>
      <c r="AH2443" s="188"/>
      <c r="AI2443" s="188"/>
      <c r="AJ2443" s="188"/>
      <c r="AK2443" s="188"/>
    </row>
    <row r="2444" spans="20:37">
      <c r="T2444" s="188"/>
      <c r="U2444" s="188"/>
      <c r="V2444" s="188"/>
      <c r="W2444" s="188"/>
      <c r="X2444" s="188"/>
      <c r="AG2444" s="188"/>
      <c r="AH2444" s="188"/>
      <c r="AI2444" s="188"/>
      <c r="AJ2444" s="188"/>
      <c r="AK2444" s="188"/>
    </row>
    <row r="2445" spans="20:37">
      <c r="T2445" s="188"/>
      <c r="U2445" s="188"/>
      <c r="V2445" s="188"/>
      <c r="W2445" s="188"/>
      <c r="X2445" s="188"/>
      <c r="AG2445" s="188"/>
      <c r="AH2445" s="188"/>
      <c r="AI2445" s="188"/>
      <c r="AJ2445" s="188"/>
      <c r="AK2445" s="188"/>
    </row>
    <row r="2446" spans="20:37">
      <c r="T2446" s="188"/>
      <c r="U2446" s="188"/>
      <c r="V2446" s="188"/>
      <c r="W2446" s="188"/>
      <c r="X2446" s="188"/>
      <c r="AG2446" s="188"/>
      <c r="AH2446" s="188"/>
      <c r="AI2446" s="188"/>
      <c r="AJ2446" s="188"/>
      <c r="AK2446" s="188"/>
    </row>
    <row r="2447" spans="20:37">
      <c r="T2447" s="188"/>
      <c r="U2447" s="188"/>
      <c r="V2447" s="188"/>
      <c r="W2447" s="188"/>
      <c r="X2447" s="188"/>
      <c r="AG2447" s="188"/>
      <c r="AH2447" s="188"/>
      <c r="AI2447" s="188"/>
      <c r="AJ2447" s="188"/>
      <c r="AK2447" s="188"/>
    </row>
    <row r="2448" spans="20:37">
      <c r="T2448" s="188"/>
      <c r="U2448" s="188"/>
      <c r="V2448" s="188"/>
      <c r="W2448" s="188"/>
      <c r="X2448" s="188"/>
      <c r="AG2448" s="188"/>
      <c r="AH2448" s="188"/>
      <c r="AI2448" s="188"/>
      <c r="AJ2448" s="188"/>
      <c r="AK2448" s="188"/>
    </row>
    <row r="2449" spans="20:37">
      <c r="T2449" s="188"/>
      <c r="U2449" s="188"/>
      <c r="V2449" s="188"/>
      <c r="W2449" s="188"/>
      <c r="X2449" s="188"/>
      <c r="AG2449" s="188"/>
      <c r="AH2449" s="188"/>
      <c r="AI2449" s="188"/>
      <c r="AJ2449" s="188"/>
      <c r="AK2449" s="188"/>
    </row>
    <row r="2450" spans="20:37">
      <c r="T2450" s="188"/>
      <c r="U2450" s="188"/>
      <c r="V2450" s="188"/>
      <c r="W2450" s="188"/>
      <c r="X2450" s="188"/>
      <c r="AG2450" s="188"/>
      <c r="AH2450" s="188"/>
      <c r="AI2450" s="188"/>
      <c r="AJ2450" s="188"/>
      <c r="AK2450" s="188"/>
    </row>
    <row r="2451" spans="20:37">
      <c r="T2451" s="188"/>
      <c r="U2451" s="188"/>
      <c r="V2451" s="188"/>
      <c r="W2451" s="188"/>
      <c r="X2451" s="188"/>
      <c r="AG2451" s="188"/>
      <c r="AH2451" s="188"/>
      <c r="AI2451" s="188"/>
      <c r="AJ2451" s="188"/>
      <c r="AK2451" s="188"/>
    </row>
    <row r="2452" spans="20:37">
      <c r="T2452" s="188"/>
      <c r="U2452" s="188"/>
      <c r="V2452" s="188"/>
      <c r="W2452" s="188"/>
      <c r="X2452" s="188"/>
      <c r="AG2452" s="188"/>
      <c r="AH2452" s="188"/>
      <c r="AI2452" s="188"/>
      <c r="AJ2452" s="188"/>
      <c r="AK2452" s="188"/>
    </row>
    <row r="2453" spans="20:37">
      <c r="T2453" s="188"/>
      <c r="U2453" s="188"/>
      <c r="V2453" s="188"/>
      <c r="W2453" s="188"/>
      <c r="X2453" s="188"/>
      <c r="AG2453" s="188"/>
      <c r="AH2453" s="188"/>
      <c r="AI2453" s="188"/>
      <c r="AJ2453" s="188"/>
      <c r="AK2453" s="188"/>
    </row>
    <row r="2454" spans="20:37">
      <c r="T2454" s="188"/>
      <c r="U2454" s="188"/>
      <c r="V2454" s="188"/>
      <c r="W2454" s="188"/>
      <c r="X2454" s="188"/>
      <c r="AG2454" s="188"/>
      <c r="AH2454" s="188"/>
      <c r="AI2454" s="188"/>
      <c r="AJ2454" s="188"/>
      <c r="AK2454" s="188"/>
    </row>
    <row r="2455" spans="20:37">
      <c r="T2455" s="188"/>
      <c r="U2455" s="188"/>
      <c r="V2455" s="188"/>
      <c r="W2455" s="188"/>
      <c r="X2455" s="188"/>
      <c r="AG2455" s="188"/>
      <c r="AH2455" s="188"/>
      <c r="AI2455" s="188"/>
      <c r="AJ2455" s="188"/>
      <c r="AK2455" s="188"/>
    </row>
    <row r="2456" spans="20:37">
      <c r="T2456" s="188"/>
      <c r="U2456" s="188"/>
      <c r="V2456" s="188"/>
      <c r="W2456" s="188"/>
      <c r="X2456" s="188"/>
      <c r="AG2456" s="188"/>
      <c r="AH2456" s="188"/>
      <c r="AI2456" s="188"/>
      <c r="AJ2456" s="188"/>
      <c r="AK2456" s="188"/>
    </row>
    <row r="2457" spans="20:37">
      <c r="T2457" s="188"/>
      <c r="U2457" s="188"/>
      <c r="V2457" s="188"/>
      <c r="W2457" s="188"/>
      <c r="X2457" s="188"/>
      <c r="AG2457" s="188"/>
      <c r="AH2457" s="188"/>
      <c r="AI2457" s="188"/>
      <c r="AJ2457" s="188"/>
      <c r="AK2457" s="188"/>
    </row>
    <row r="2458" spans="20:37">
      <c r="T2458" s="188"/>
      <c r="U2458" s="188"/>
      <c r="V2458" s="188"/>
      <c r="W2458" s="188"/>
      <c r="X2458" s="188"/>
      <c r="AG2458" s="188"/>
      <c r="AH2458" s="188"/>
      <c r="AI2458" s="188"/>
      <c r="AJ2458" s="188"/>
      <c r="AK2458" s="188"/>
    </row>
    <row r="2459" spans="20:37">
      <c r="T2459" s="188"/>
      <c r="U2459" s="188"/>
      <c r="V2459" s="188"/>
      <c r="W2459" s="188"/>
      <c r="X2459" s="188"/>
      <c r="AG2459" s="188"/>
      <c r="AH2459" s="188"/>
      <c r="AI2459" s="188"/>
      <c r="AJ2459" s="188"/>
      <c r="AK2459" s="188"/>
    </row>
    <row r="2460" spans="20:37">
      <c r="T2460" s="188"/>
      <c r="U2460" s="188"/>
      <c r="V2460" s="188"/>
      <c r="W2460" s="188"/>
      <c r="X2460" s="188"/>
      <c r="AG2460" s="188"/>
      <c r="AH2460" s="188"/>
      <c r="AI2460" s="188"/>
      <c r="AJ2460" s="188"/>
      <c r="AK2460" s="188"/>
    </row>
    <row r="2461" spans="20:37">
      <c r="T2461" s="188"/>
      <c r="U2461" s="188"/>
      <c r="V2461" s="188"/>
      <c r="W2461" s="188"/>
      <c r="X2461" s="188"/>
      <c r="AG2461" s="188"/>
      <c r="AH2461" s="188"/>
      <c r="AI2461" s="188"/>
      <c r="AJ2461" s="188"/>
      <c r="AK2461" s="188"/>
    </row>
    <row r="2462" spans="20:37">
      <c r="T2462" s="188"/>
      <c r="U2462" s="188"/>
      <c r="V2462" s="188"/>
      <c r="W2462" s="188"/>
      <c r="X2462" s="188"/>
      <c r="AG2462" s="188"/>
      <c r="AH2462" s="188"/>
      <c r="AI2462" s="188"/>
      <c r="AJ2462" s="188"/>
      <c r="AK2462" s="188"/>
    </row>
    <row r="2463" spans="20:37">
      <c r="T2463" s="188"/>
      <c r="U2463" s="188"/>
      <c r="V2463" s="188"/>
      <c r="W2463" s="188"/>
      <c r="X2463" s="188"/>
      <c r="AG2463" s="188"/>
      <c r="AH2463" s="188"/>
      <c r="AI2463" s="188"/>
      <c r="AJ2463" s="188"/>
      <c r="AK2463" s="188"/>
    </row>
    <row r="2464" spans="20:37">
      <c r="T2464" s="188"/>
      <c r="U2464" s="188"/>
      <c r="V2464" s="188"/>
      <c r="W2464" s="188"/>
      <c r="X2464" s="188"/>
      <c r="AG2464" s="188"/>
      <c r="AH2464" s="188"/>
      <c r="AI2464" s="188"/>
      <c r="AJ2464" s="188"/>
      <c r="AK2464" s="188"/>
    </row>
    <row r="2465" spans="20:37">
      <c r="T2465" s="188"/>
      <c r="U2465" s="188"/>
      <c r="V2465" s="188"/>
      <c r="W2465" s="188"/>
      <c r="X2465" s="188"/>
      <c r="AG2465" s="188"/>
      <c r="AH2465" s="188"/>
      <c r="AI2465" s="188"/>
      <c r="AJ2465" s="188"/>
      <c r="AK2465" s="188"/>
    </row>
    <row r="2466" spans="20:37">
      <c r="T2466" s="188"/>
      <c r="U2466" s="188"/>
      <c r="V2466" s="188"/>
      <c r="W2466" s="188"/>
      <c r="X2466" s="188"/>
      <c r="AG2466" s="188"/>
      <c r="AH2466" s="188"/>
      <c r="AI2466" s="188"/>
      <c r="AJ2466" s="188"/>
      <c r="AK2466" s="188"/>
    </row>
    <row r="2467" spans="20:37">
      <c r="T2467" s="188"/>
      <c r="U2467" s="188"/>
      <c r="V2467" s="188"/>
      <c r="W2467" s="188"/>
      <c r="X2467" s="188"/>
      <c r="AG2467" s="188"/>
      <c r="AH2467" s="188"/>
      <c r="AI2467" s="188"/>
      <c r="AJ2467" s="188"/>
      <c r="AK2467" s="188"/>
    </row>
    <row r="2468" spans="20:37">
      <c r="T2468" s="188"/>
      <c r="U2468" s="188"/>
      <c r="V2468" s="188"/>
      <c r="W2468" s="188"/>
      <c r="X2468" s="188"/>
      <c r="AG2468" s="188"/>
      <c r="AH2468" s="188"/>
      <c r="AI2468" s="188"/>
      <c r="AJ2468" s="188"/>
      <c r="AK2468" s="188"/>
    </row>
    <row r="2469" spans="20:37">
      <c r="T2469" s="188"/>
      <c r="U2469" s="188"/>
      <c r="V2469" s="188"/>
      <c r="W2469" s="188"/>
      <c r="X2469" s="188"/>
      <c r="AG2469" s="188"/>
      <c r="AH2469" s="188"/>
      <c r="AI2469" s="188"/>
      <c r="AJ2469" s="188"/>
      <c r="AK2469" s="188"/>
    </row>
    <row r="2470" spans="20:37">
      <c r="T2470" s="188"/>
      <c r="U2470" s="188"/>
      <c r="V2470" s="188"/>
      <c r="W2470" s="188"/>
      <c r="X2470" s="188"/>
      <c r="AG2470" s="188"/>
      <c r="AH2470" s="188"/>
      <c r="AI2470" s="188"/>
      <c r="AJ2470" s="188"/>
      <c r="AK2470" s="188"/>
    </row>
    <row r="2471" spans="20:37">
      <c r="T2471" s="188"/>
      <c r="U2471" s="188"/>
      <c r="V2471" s="188"/>
      <c r="W2471" s="188"/>
      <c r="X2471" s="188"/>
      <c r="AG2471" s="188"/>
      <c r="AH2471" s="188"/>
      <c r="AI2471" s="188"/>
      <c r="AJ2471" s="188"/>
      <c r="AK2471" s="188"/>
    </row>
    <row r="2472" spans="20:37">
      <c r="T2472" s="188"/>
      <c r="U2472" s="188"/>
      <c r="V2472" s="188"/>
      <c r="W2472" s="188"/>
      <c r="X2472" s="188"/>
      <c r="AG2472" s="188"/>
      <c r="AH2472" s="188"/>
      <c r="AI2472" s="188"/>
      <c r="AJ2472" s="188"/>
      <c r="AK2472" s="188"/>
    </row>
    <row r="2473" spans="20:37">
      <c r="T2473" s="188"/>
      <c r="U2473" s="188"/>
      <c r="V2473" s="188"/>
      <c r="W2473" s="188"/>
      <c r="X2473" s="188"/>
      <c r="AG2473" s="188"/>
      <c r="AH2473" s="188"/>
      <c r="AI2473" s="188"/>
      <c r="AJ2473" s="188"/>
      <c r="AK2473" s="188"/>
    </row>
    <row r="2474" spans="20:37">
      <c r="T2474" s="188"/>
      <c r="U2474" s="188"/>
      <c r="V2474" s="188"/>
      <c r="W2474" s="188"/>
      <c r="X2474" s="188"/>
      <c r="AG2474" s="188"/>
      <c r="AH2474" s="188"/>
      <c r="AI2474" s="188"/>
      <c r="AJ2474" s="188"/>
      <c r="AK2474" s="188"/>
    </row>
    <row r="2475" spans="20:37">
      <c r="T2475" s="188"/>
      <c r="U2475" s="188"/>
      <c r="V2475" s="188"/>
      <c r="W2475" s="188"/>
      <c r="X2475" s="188"/>
      <c r="AG2475" s="188"/>
      <c r="AH2475" s="188"/>
      <c r="AI2475" s="188"/>
      <c r="AJ2475" s="188"/>
      <c r="AK2475" s="188"/>
    </row>
    <row r="2476" spans="20:37">
      <c r="T2476" s="188"/>
      <c r="U2476" s="188"/>
      <c r="V2476" s="188"/>
      <c r="W2476" s="188"/>
      <c r="X2476" s="188"/>
      <c r="AG2476" s="188"/>
      <c r="AH2476" s="188"/>
      <c r="AI2476" s="188"/>
      <c r="AJ2476" s="188"/>
      <c r="AK2476" s="188"/>
    </row>
    <row r="2477" spans="20:37">
      <c r="T2477" s="188"/>
      <c r="U2477" s="188"/>
      <c r="V2477" s="188"/>
      <c r="W2477" s="188"/>
      <c r="X2477" s="188"/>
      <c r="AG2477" s="188"/>
      <c r="AH2477" s="188"/>
      <c r="AI2477" s="188"/>
      <c r="AJ2477" s="188"/>
      <c r="AK2477" s="188"/>
    </row>
    <row r="2478" spans="20:37">
      <c r="T2478" s="188"/>
      <c r="U2478" s="188"/>
      <c r="V2478" s="188"/>
      <c r="W2478" s="188"/>
      <c r="X2478" s="188"/>
      <c r="AG2478" s="188"/>
      <c r="AH2478" s="188"/>
      <c r="AI2478" s="188"/>
      <c r="AJ2478" s="188"/>
      <c r="AK2478" s="188"/>
    </row>
    <row r="2479" spans="20:37">
      <c r="T2479" s="188"/>
      <c r="U2479" s="188"/>
      <c r="V2479" s="188"/>
      <c r="W2479" s="188"/>
      <c r="X2479" s="188"/>
      <c r="AG2479" s="188"/>
      <c r="AH2479" s="188"/>
      <c r="AI2479" s="188"/>
      <c r="AJ2479" s="188"/>
      <c r="AK2479" s="188"/>
    </row>
    <row r="2480" spans="20:37">
      <c r="T2480" s="188"/>
      <c r="U2480" s="188"/>
      <c r="V2480" s="188"/>
      <c r="W2480" s="188"/>
      <c r="X2480" s="188"/>
      <c r="AG2480" s="188"/>
      <c r="AH2480" s="188"/>
      <c r="AI2480" s="188"/>
      <c r="AJ2480" s="188"/>
      <c r="AK2480" s="188"/>
    </row>
    <row r="2481" spans="20:37">
      <c r="T2481" s="188"/>
      <c r="U2481" s="188"/>
      <c r="V2481" s="188"/>
      <c r="W2481" s="188"/>
      <c r="X2481" s="188"/>
      <c r="AG2481" s="188"/>
      <c r="AH2481" s="188"/>
      <c r="AI2481" s="188"/>
      <c r="AJ2481" s="188"/>
      <c r="AK2481" s="188"/>
    </row>
    <row r="2482" spans="20:37">
      <c r="T2482" s="188"/>
      <c r="U2482" s="188"/>
      <c r="V2482" s="188"/>
      <c r="W2482" s="188"/>
      <c r="X2482" s="188"/>
      <c r="AG2482" s="188"/>
      <c r="AH2482" s="188"/>
      <c r="AI2482" s="188"/>
      <c r="AJ2482" s="188"/>
      <c r="AK2482" s="188"/>
    </row>
    <row r="2483" spans="20:37">
      <c r="T2483" s="188"/>
      <c r="U2483" s="188"/>
      <c r="V2483" s="188"/>
      <c r="W2483" s="188"/>
      <c r="X2483" s="188"/>
      <c r="AG2483" s="188"/>
      <c r="AH2483" s="188"/>
      <c r="AI2483" s="188"/>
      <c r="AJ2483" s="188"/>
      <c r="AK2483" s="188"/>
    </row>
    <row r="2484" spans="20:37">
      <c r="T2484" s="188"/>
      <c r="U2484" s="188"/>
      <c r="V2484" s="188"/>
      <c r="W2484" s="188"/>
      <c r="X2484" s="188"/>
      <c r="AG2484" s="188"/>
      <c r="AH2484" s="188"/>
      <c r="AI2484" s="188"/>
      <c r="AJ2484" s="188"/>
      <c r="AK2484" s="188"/>
    </row>
    <row r="2485" spans="20:37">
      <c r="T2485" s="188"/>
      <c r="U2485" s="188"/>
      <c r="V2485" s="188"/>
      <c r="W2485" s="188"/>
      <c r="X2485" s="188"/>
      <c r="AG2485" s="188"/>
      <c r="AH2485" s="188"/>
      <c r="AI2485" s="188"/>
      <c r="AJ2485" s="188"/>
      <c r="AK2485" s="188"/>
    </row>
    <row r="2486" spans="20:37">
      <c r="T2486" s="188"/>
      <c r="U2486" s="188"/>
      <c r="V2486" s="188"/>
      <c r="W2486" s="188"/>
      <c r="X2486" s="188"/>
      <c r="AG2486" s="188"/>
      <c r="AH2486" s="188"/>
      <c r="AI2486" s="188"/>
      <c r="AJ2486" s="188"/>
      <c r="AK2486" s="188"/>
    </row>
    <row r="2487" spans="20:37">
      <c r="T2487" s="188"/>
      <c r="U2487" s="188"/>
      <c r="V2487" s="188"/>
      <c r="W2487" s="188"/>
      <c r="X2487" s="188"/>
      <c r="AG2487" s="188"/>
      <c r="AH2487" s="188"/>
      <c r="AI2487" s="188"/>
      <c r="AJ2487" s="188"/>
      <c r="AK2487" s="188"/>
    </row>
    <row r="2488" spans="20:37">
      <c r="T2488" s="188"/>
      <c r="U2488" s="188"/>
      <c r="V2488" s="188"/>
      <c r="W2488" s="188"/>
      <c r="X2488" s="188"/>
      <c r="AG2488" s="188"/>
      <c r="AH2488" s="188"/>
      <c r="AI2488" s="188"/>
      <c r="AJ2488" s="188"/>
      <c r="AK2488" s="188"/>
    </row>
    <row r="2489" spans="20:37">
      <c r="T2489" s="188"/>
      <c r="U2489" s="188"/>
      <c r="V2489" s="188"/>
      <c r="W2489" s="188"/>
      <c r="X2489" s="188"/>
      <c r="AG2489" s="188"/>
      <c r="AH2489" s="188"/>
      <c r="AI2489" s="188"/>
      <c r="AJ2489" s="188"/>
      <c r="AK2489" s="188"/>
    </row>
    <row r="2490" spans="20:37">
      <c r="T2490" s="188"/>
      <c r="U2490" s="188"/>
      <c r="V2490" s="188"/>
      <c r="W2490" s="188"/>
      <c r="X2490" s="188"/>
      <c r="AG2490" s="188"/>
      <c r="AH2490" s="188"/>
      <c r="AI2490" s="188"/>
      <c r="AJ2490" s="188"/>
      <c r="AK2490" s="188"/>
    </row>
    <row r="2491" spans="20:37">
      <c r="T2491" s="188"/>
      <c r="U2491" s="188"/>
      <c r="V2491" s="188"/>
      <c r="W2491" s="188"/>
      <c r="X2491" s="188"/>
      <c r="AG2491" s="188"/>
      <c r="AH2491" s="188"/>
      <c r="AI2491" s="188"/>
      <c r="AJ2491" s="188"/>
      <c r="AK2491" s="188"/>
    </row>
    <row r="2492" spans="20:37">
      <c r="T2492" s="188"/>
      <c r="U2492" s="188"/>
      <c r="V2492" s="188"/>
      <c r="W2492" s="188"/>
      <c r="X2492" s="188"/>
      <c r="AG2492" s="188"/>
      <c r="AH2492" s="188"/>
      <c r="AI2492" s="188"/>
      <c r="AJ2492" s="188"/>
      <c r="AK2492" s="188"/>
    </row>
    <row r="2493" spans="20:37">
      <c r="T2493" s="188"/>
      <c r="U2493" s="188"/>
      <c r="V2493" s="188"/>
      <c r="W2493" s="188"/>
      <c r="X2493" s="188"/>
      <c r="AG2493" s="188"/>
      <c r="AH2493" s="188"/>
      <c r="AI2493" s="188"/>
      <c r="AJ2493" s="188"/>
      <c r="AK2493" s="188"/>
    </row>
    <row r="2494" spans="20:37">
      <c r="T2494" s="188"/>
      <c r="U2494" s="188"/>
      <c r="V2494" s="188"/>
      <c r="W2494" s="188"/>
      <c r="X2494" s="188"/>
      <c r="AG2494" s="188"/>
      <c r="AH2494" s="188"/>
      <c r="AI2494" s="188"/>
      <c r="AJ2494" s="188"/>
      <c r="AK2494" s="188"/>
    </row>
    <row r="2495" spans="20:37">
      <c r="T2495" s="188"/>
      <c r="U2495" s="188"/>
      <c r="V2495" s="188"/>
      <c r="W2495" s="188"/>
      <c r="X2495" s="188"/>
      <c r="AG2495" s="188"/>
      <c r="AH2495" s="188"/>
      <c r="AI2495" s="188"/>
      <c r="AJ2495" s="188"/>
      <c r="AK2495" s="188"/>
    </row>
    <row r="2496" spans="20:37">
      <c r="T2496" s="188"/>
      <c r="U2496" s="188"/>
      <c r="V2496" s="188"/>
      <c r="W2496" s="188"/>
      <c r="X2496" s="188"/>
      <c r="AG2496" s="188"/>
      <c r="AH2496" s="188"/>
      <c r="AI2496" s="188"/>
      <c r="AJ2496" s="188"/>
      <c r="AK2496" s="188"/>
    </row>
    <row r="2497" spans="20:37">
      <c r="T2497" s="188"/>
      <c r="U2497" s="188"/>
      <c r="V2497" s="188"/>
      <c r="W2497" s="188"/>
      <c r="X2497" s="188"/>
      <c r="AG2497" s="188"/>
      <c r="AH2497" s="188"/>
      <c r="AI2497" s="188"/>
      <c r="AJ2497" s="188"/>
      <c r="AK2497" s="188"/>
    </row>
    <row r="2498" spans="20:37">
      <c r="T2498" s="188"/>
      <c r="U2498" s="188"/>
      <c r="V2498" s="188"/>
      <c r="W2498" s="188"/>
      <c r="X2498" s="188"/>
      <c r="AG2498" s="188"/>
      <c r="AH2498" s="188"/>
      <c r="AI2498" s="188"/>
      <c r="AJ2498" s="188"/>
      <c r="AK2498" s="188"/>
    </row>
    <row r="2499" spans="20:37">
      <c r="T2499" s="188"/>
      <c r="U2499" s="188"/>
      <c r="V2499" s="188"/>
      <c r="W2499" s="188"/>
      <c r="X2499" s="188"/>
      <c r="AG2499" s="188"/>
      <c r="AH2499" s="188"/>
      <c r="AI2499" s="188"/>
      <c r="AJ2499" s="188"/>
      <c r="AK2499" s="188"/>
    </row>
    <row r="2500" spans="20:37">
      <c r="T2500" s="188"/>
      <c r="U2500" s="188"/>
      <c r="V2500" s="188"/>
      <c r="W2500" s="188"/>
      <c r="X2500" s="188"/>
      <c r="AG2500" s="188"/>
      <c r="AH2500" s="188"/>
      <c r="AI2500" s="188"/>
      <c r="AJ2500" s="188"/>
      <c r="AK2500" s="188"/>
    </row>
    <row r="2501" spans="20:37">
      <c r="T2501" s="188"/>
      <c r="U2501" s="188"/>
      <c r="V2501" s="188"/>
      <c r="W2501" s="188"/>
      <c r="X2501" s="188"/>
      <c r="AG2501" s="188"/>
      <c r="AH2501" s="188"/>
      <c r="AI2501" s="188"/>
      <c r="AJ2501" s="188"/>
      <c r="AK2501" s="188"/>
    </row>
    <row r="2502" spans="20:37">
      <c r="T2502" s="188"/>
      <c r="U2502" s="188"/>
      <c r="V2502" s="188"/>
      <c r="W2502" s="188"/>
      <c r="X2502" s="188"/>
      <c r="AG2502" s="188"/>
      <c r="AH2502" s="188"/>
      <c r="AI2502" s="188"/>
      <c r="AJ2502" s="188"/>
      <c r="AK2502" s="188"/>
    </row>
    <row r="2503" spans="20:37">
      <c r="T2503" s="188"/>
      <c r="U2503" s="188"/>
      <c r="V2503" s="188"/>
      <c r="W2503" s="188"/>
      <c r="X2503" s="188"/>
      <c r="AG2503" s="188"/>
      <c r="AH2503" s="188"/>
      <c r="AI2503" s="188"/>
      <c r="AJ2503" s="188"/>
      <c r="AK2503" s="188"/>
    </row>
    <row r="2504" spans="20:37">
      <c r="T2504" s="188"/>
      <c r="U2504" s="188"/>
      <c r="V2504" s="188"/>
      <c r="W2504" s="188"/>
      <c r="X2504" s="188"/>
      <c r="AG2504" s="188"/>
      <c r="AH2504" s="188"/>
      <c r="AI2504" s="188"/>
      <c r="AJ2504" s="188"/>
      <c r="AK2504" s="188"/>
    </row>
    <row r="2505" spans="20:37">
      <c r="T2505" s="188"/>
      <c r="U2505" s="188"/>
      <c r="V2505" s="188"/>
      <c r="W2505" s="188"/>
      <c r="X2505" s="188"/>
      <c r="AG2505" s="188"/>
      <c r="AH2505" s="188"/>
      <c r="AI2505" s="188"/>
      <c r="AJ2505" s="188"/>
      <c r="AK2505" s="188"/>
    </row>
    <row r="2506" spans="20:37">
      <c r="T2506" s="188"/>
      <c r="U2506" s="188"/>
      <c r="V2506" s="188"/>
      <c r="W2506" s="188"/>
      <c r="X2506" s="188"/>
      <c r="AG2506" s="188"/>
      <c r="AH2506" s="188"/>
      <c r="AI2506" s="188"/>
      <c r="AJ2506" s="188"/>
      <c r="AK2506" s="188"/>
    </row>
    <row r="2507" spans="20:37">
      <c r="T2507" s="188"/>
      <c r="U2507" s="188"/>
      <c r="V2507" s="188"/>
      <c r="W2507" s="188"/>
      <c r="X2507" s="188"/>
      <c r="AG2507" s="188"/>
      <c r="AH2507" s="188"/>
      <c r="AI2507" s="188"/>
      <c r="AJ2507" s="188"/>
      <c r="AK2507" s="188"/>
    </row>
    <row r="2508" spans="20:37">
      <c r="T2508" s="188"/>
      <c r="U2508" s="188"/>
      <c r="V2508" s="188"/>
      <c r="W2508" s="188"/>
      <c r="X2508" s="188"/>
      <c r="AG2508" s="188"/>
      <c r="AH2508" s="188"/>
      <c r="AI2508" s="188"/>
      <c r="AJ2508" s="188"/>
      <c r="AK2508" s="188"/>
    </row>
    <row r="2509" spans="20:37">
      <c r="T2509" s="188"/>
      <c r="U2509" s="188"/>
      <c r="V2509" s="188"/>
      <c r="W2509" s="188"/>
      <c r="X2509" s="188"/>
      <c r="AG2509" s="188"/>
      <c r="AH2509" s="188"/>
      <c r="AI2509" s="188"/>
      <c r="AJ2509" s="188"/>
      <c r="AK2509" s="188"/>
    </row>
    <row r="2510" spans="20:37">
      <c r="T2510" s="188"/>
      <c r="U2510" s="188"/>
      <c r="V2510" s="188"/>
      <c r="W2510" s="188"/>
      <c r="X2510" s="188"/>
      <c r="AG2510" s="188"/>
      <c r="AH2510" s="188"/>
      <c r="AI2510" s="188"/>
      <c r="AJ2510" s="188"/>
      <c r="AK2510" s="188"/>
    </row>
    <row r="2511" spans="20:37">
      <c r="T2511" s="188"/>
      <c r="U2511" s="188"/>
      <c r="V2511" s="188"/>
      <c r="W2511" s="188"/>
      <c r="X2511" s="188"/>
      <c r="AG2511" s="188"/>
      <c r="AH2511" s="188"/>
      <c r="AI2511" s="188"/>
      <c r="AJ2511" s="188"/>
      <c r="AK2511" s="188"/>
    </row>
    <row r="2512" spans="20:37">
      <c r="T2512" s="188"/>
      <c r="U2512" s="188"/>
      <c r="V2512" s="188"/>
      <c r="W2512" s="188"/>
      <c r="X2512" s="188"/>
      <c r="AG2512" s="188"/>
      <c r="AH2512" s="188"/>
      <c r="AI2512" s="188"/>
      <c r="AJ2512" s="188"/>
      <c r="AK2512" s="188"/>
    </row>
    <row r="2513" spans="20:37">
      <c r="T2513" s="188"/>
      <c r="U2513" s="188"/>
      <c r="V2513" s="188"/>
      <c r="W2513" s="188"/>
      <c r="X2513" s="188"/>
      <c r="AG2513" s="188"/>
      <c r="AH2513" s="188"/>
      <c r="AI2513" s="188"/>
      <c r="AJ2513" s="188"/>
      <c r="AK2513" s="188"/>
    </row>
    <row r="2514" spans="20:37">
      <c r="T2514" s="188"/>
      <c r="U2514" s="188"/>
      <c r="V2514" s="188"/>
      <c r="W2514" s="188"/>
      <c r="X2514" s="188"/>
      <c r="AG2514" s="188"/>
      <c r="AH2514" s="188"/>
      <c r="AI2514" s="188"/>
      <c r="AJ2514" s="188"/>
      <c r="AK2514" s="188"/>
    </row>
    <row r="2515" spans="20:37">
      <c r="T2515" s="188"/>
      <c r="U2515" s="188"/>
      <c r="V2515" s="188"/>
      <c r="W2515" s="188"/>
      <c r="X2515" s="188"/>
      <c r="AG2515" s="188"/>
      <c r="AH2515" s="188"/>
      <c r="AI2515" s="188"/>
      <c r="AJ2515" s="188"/>
      <c r="AK2515" s="188"/>
    </row>
    <row r="2516" spans="20:37">
      <c r="T2516" s="188"/>
      <c r="U2516" s="188"/>
      <c r="V2516" s="188"/>
      <c r="W2516" s="188"/>
      <c r="X2516" s="188"/>
      <c r="AG2516" s="188"/>
      <c r="AH2516" s="188"/>
      <c r="AI2516" s="188"/>
      <c r="AJ2516" s="188"/>
      <c r="AK2516" s="188"/>
    </row>
    <row r="2517" spans="20:37">
      <c r="T2517" s="188"/>
      <c r="U2517" s="188"/>
      <c r="V2517" s="188"/>
      <c r="W2517" s="188"/>
      <c r="X2517" s="188"/>
      <c r="AG2517" s="188"/>
      <c r="AH2517" s="188"/>
      <c r="AI2517" s="188"/>
      <c r="AJ2517" s="188"/>
      <c r="AK2517" s="188"/>
    </row>
    <row r="2518" spans="20:37">
      <c r="T2518" s="188"/>
      <c r="U2518" s="188"/>
      <c r="V2518" s="188"/>
      <c r="W2518" s="188"/>
      <c r="X2518" s="188"/>
      <c r="AG2518" s="188"/>
      <c r="AH2518" s="188"/>
      <c r="AI2518" s="188"/>
      <c r="AJ2518" s="188"/>
      <c r="AK2518" s="188"/>
    </row>
    <row r="2519" spans="20:37">
      <c r="T2519" s="188"/>
      <c r="U2519" s="188"/>
      <c r="V2519" s="188"/>
      <c r="W2519" s="188"/>
      <c r="X2519" s="188"/>
      <c r="AG2519" s="188"/>
      <c r="AH2519" s="188"/>
      <c r="AI2519" s="188"/>
      <c r="AJ2519" s="188"/>
      <c r="AK2519" s="188"/>
    </row>
    <row r="2520" spans="20:37">
      <c r="T2520" s="188"/>
      <c r="U2520" s="188"/>
      <c r="V2520" s="188"/>
      <c r="W2520" s="188"/>
      <c r="X2520" s="188"/>
      <c r="AG2520" s="188"/>
      <c r="AH2520" s="188"/>
      <c r="AI2520" s="188"/>
      <c r="AJ2520" s="188"/>
      <c r="AK2520" s="188"/>
    </row>
    <row r="2521" spans="20:37">
      <c r="T2521" s="188"/>
      <c r="U2521" s="188"/>
      <c r="V2521" s="188"/>
      <c r="W2521" s="188"/>
      <c r="X2521" s="188"/>
      <c r="AG2521" s="188"/>
      <c r="AH2521" s="188"/>
      <c r="AI2521" s="188"/>
      <c r="AJ2521" s="188"/>
      <c r="AK2521" s="188"/>
    </row>
    <row r="2522" spans="20:37">
      <c r="T2522" s="188"/>
      <c r="U2522" s="188"/>
      <c r="V2522" s="188"/>
      <c r="W2522" s="188"/>
      <c r="X2522" s="188"/>
      <c r="AG2522" s="188"/>
      <c r="AH2522" s="188"/>
      <c r="AI2522" s="188"/>
      <c r="AJ2522" s="188"/>
      <c r="AK2522" s="188"/>
    </row>
    <row r="2523" spans="20:37">
      <c r="T2523" s="188"/>
      <c r="U2523" s="188"/>
      <c r="V2523" s="188"/>
      <c r="W2523" s="188"/>
      <c r="X2523" s="188"/>
      <c r="AG2523" s="188"/>
      <c r="AH2523" s="188"/>
      <c r="AI2523" s="188"/>
      <c r="AJ2523" s="188"/>
      <c r="AK2523" s="188"/>
    </row>
    <row r="2524" spans="20:37">
      <c r="T2524" s="188"/>
      <c r="U2524" s="188"/>
      <c r="V2524" s="188"/>
      <c r="W2524" s="188"/>
      <c r="X2524" s="188"/>
      <c r="AG2524" s="188"/>
      <c r="AH2524" s="188"/>
      <c r="AI2524" s="188"/>
      <c r="AJ2524" s="188"/>
      <c r="AK2524" s="188"/>
    </row>
    <row r="2525" spans="20:37">
      <c r="T2525" s="188"/>
      <c r="U2525" s="188"/>
      <c r="V2525" s="188"/>
      <c r="W2525" s="188"/>
      <c r="X2525" s="188"/>
      <c r="AG2525" s="188"/>
      <c r="AH2525" s="188"/>
      <c r="AI2525" s="188"/>
      <c r="AJ2525" s="188"/>
      <c r="AK2525" s="188"/>
    </row>
    <row r="2526" spans="20:37">
      <c r="T2526" s="188"/>
      <c r="U2526" s="188"/>
      <c r="V2526" s="188"/>
      <c r="W2526" s="188"/>
      <c r="X2526" s="188"/>
      <c r="AG2526" s="188"/>
      <c r="AH2526" s="188"/>
      <c r="AI2526" s="188"/>
      <c r="AJ2526" s="188"/>
      <c r="AK2526" s="188"/>
    </row>
    <row r="2527" spans="20:37">
      <c r="T2527" s="188"/>
      <c r="U2527" s="188"/>
      <c r="V2527" s="188"/>
      <c r="W2527" s="188"/>
      <c r="X2527" s="188"/>
      <c r="AG2527" s="188"/>
      <c r="AH2527" s="188"/>
      <c r="AI2527" s="188"/>
      <c r="AJ2527" s="188"/>
      <c r="AK2527" s="188"/>
    </row>
    <row r="2528" spans="20:37">
      <c r="T2528" s="188"/>
      <c r="U2528" s="188"/>
      <c r="V2528" s="188"/>
      <c r="W2528" s="188"/>
      <c r="X2528" s="188"/>
      <c r="AG2528" s="188"/>
      <c r="AH2528" s="188"/>
      <c r="AI2528" s="188"/>
      <c r="AJ2528" s="188"/>
      <c r="AK2528" s="188"/>
    </row>
    <row r="2529" spans="20:37">
      <c r="T2529" s="188"/>
      <c r="U2529" s="188"/>
      <c r="V2529" s="188"/>
      <c r="W2529" s="188"/>
      <c r="X2529" s="188"/>
      <c r="AG2529" s="188"/>
      <c r="AH2529" s="188"/>
      <c r="AI2529" s="188"/>
      <c r="AJ2529" s="188"/>
      <c r="AK2529" s="188"/>
    </row>
    <row r="2530" spans="20:37">
      <c r="T2530" s="188"/>
      <c r="U2530" s="188"/>
      <c r="V2530" s="188"/>
      <c r="W2530" s="188"/>
      <c r="X2530" s="188"/>
      <c r="AG2530" s="188"/>
      <c r="AH2530" s="188"/>
      <c r="AI2530" s="188"/>
      <c r="AJ2530" s="188"/>
      <c r="AK2530" s="188"/>
    </row>
    <row r="2531" spans="20:37">
      <c r="T2531" s="188"/>
      <c r="U2531" s="188"/>
      <c r="V2531" s="188"/>
      <c r="W2531" s="188"/>
      <c r="X2531" s="188"/>
      <c r="AG2531" s="188"/>
      <c r="AH2531" s="188"/>
      <c r="AI2531" s="188"/>
      <c r="AJ2531" s="188"/>
      <c r="AK2531" s="188"/>
    </row>
    <row r="2532" spans="20:37">
      <c r="T2532" s="188"/>
      <c r="U2532" s="188"/>
      <c r="V2532" s="188"/>
      <c r="W2532" s="188"/>
      <c r="X2532" s="188"/>
      <c r="AG2532" s="188"/>
      <c r="AH2532" s="188"/>
      <c r="AI2532" s="188"/>
      <c r="AJ2532" s="188"/>
      <c r="AK2532" s="188"/>
    </row>
    <row r="2533" spans="20:37">
      <c r="T2533" s="188"/>
      <c r="U2533" s="188"/>
      <c r="V2533" s="188"/>
      <c r="W2533" s="188"/>
      <c r="X2533" s="188"/>
      <c r="AG2533" s="188"/>
      <c r="AH2533" s="188"/>
      <c r="AI2533" s="188"/>
      <c r="AJ2533" s="188"/>
      <c r="AK2533" s="188"/>
    </row>
    <row r="2534" spans="20:37">
      <c r="T2534" s="188"/>
      <c r="U2534" s="188"/>
      <c r="V2534" s="188"/>
      <c r="W2534" s="188"/>
      <c r="X2534" s="188"/>
      <c r="AG2534" s="188"/>
      <c r="AH2534" s="188"/>
      <c r="AI2534" s="188"/>
      <c r="AJ2534" s="188"/>
      <c r="AK2534" s="188"/>
    </row>
    <row r="2535" spans="20:37">
      <c r="T2535" s="188"/>
      <c r="U2535" s="188"/>
      <c r="V2535" s="188"/>
      <c r="W2535" s="188"/>
      <c r="X2535" s="188"/>
      <c r="AG2535" s="188"/>
      <c r="AH2535" s="188"/>
      <c r="AI2535" s="188"/>
      <c r="AJ2535" s="188"/>
      <c r="AK2535" s="188"/>
    </row>
    <row r="2536" spans="20:37">
      <c r="T2536" s="188"/>
      <c r="U2536" s="188"/>
      <c r="V2536" s="188"/>
      <c r="W2536" s="188"/>
      <c r="X2536" s="188"/>
      <c r="AG2536" s="188"/>
      <c r="AH2536" s="188"/>
      <c r="AI2536" s="188"/>
      <c r="AJ2536" s="188"/>
      <c r="AK2536" s="188"/>
    </row>
    <row r="2537" spans="20:37">
      <c r="T2537" s="188"/>
      <c r="U2537" s="188"/>
      <c r="V2537" s="188"/>
      <c r="W2537" s="188"/>
      <c r="X2537" s="188"/>
      <c r="AG2537" s="188"/>
      <c r="AH2537" s="188"/>
      <c r="AI2537" s="188"/>
      <c r="AJ2537" s="188"/>
      <c r="AK2537" s="188"/>
    </row>
    <row r="2538" spans="20:37">
      <c r="T2538" s="188"/>
      <c r="U2538" s="188"/>
      <c r="V2538" s="188"/>
      <c r="W2538" s="188"/>
      <c r="X2538" s="188"/>
      <c r="AG2538" s="188"/>
      <c r="AH2538" s="188"/>
      <c r="AI2538" s="188"/>
      <c r="AJ2538" s="188"/>
      <c r="AK2538" s="188"/>
    </row>
    <row r="2539" spans="20:37">
      <c r="T2539" s="188"/>
      <c r="U2539" s="188"/>
      <c r="V2539" s="188"/>
      <c r="W2539" s="188"/>
      <c r="X2539" s="188"/>
      <c r="AG2539" s="188"/>
      <c r="AH2539" s="188"/>
      <c r="AI2539" s="188"/>
      <c r="AJ2539" s="188"/>
      <c r="AK2539" s="188"/>
    </row>
    <row r="2540" spans="20:37">
      <c r="T2540" s="188"/>
      <c r="U2540" s="188"/>
      <c r="V2540" s="188"/>
      <c r="W2540" s="188"/>
      <c r="X2540" s="188"/>
      <c r="AG2540" s="188"/>
      <c r="AH2540" s="188"/>
      <c r="AI2540" s="188"/>
      <c r="AJ2540" s="188"/>
      <c r="AK2540" s="188"/>
    </row>
    <row r="2541" spans="20:37">
      <c r="T2541" s="188"/>
      <c r="U2541" s="188"/>
      <c r="V2541" s="188"/>
      <c r="W2541" s="188"/>
      <c r="X2541" s="188"/>
      <c r="AG2541" s="188"/>
      <c r="AH2541" s="188"/>
      <c r="AI2541" s="188"/>
      <c r="AJ2541" s="188"/>
      <c r="AK2541" s="188"/>
    </row>
    <row r="2542" spans="20:37">
      <c r="T2542" s="188"/>
      <c r="U2542" s="188"/>
      <c r="V2542" s="188"/>
      <c r="W2542" s="188"/>
      <c r="X2542" s="188"/>
      <c r="AG2542" s="188"/>
      <c r="AH2542" s="188"/>
      <c r="AI2542" s="188"/>
      <c r="AJ2542" s="188"/>
      <c r="AK2542" s="188"/>
    </row>
    <row r="2543" spans="20:37">
      <c r="T2543" s="188"/>
      <c r="U2543" s="188"/>
      <c r="V2543" s="188"/>
      <c r="W2543" s="188"/>
      <c r="X2543" s="188"/>
      <c r="AG2543" s="188"/>
      <c r="AH2543" s="188"/>
      <c r="AI2543" s="188"/>
      <c r="AJ2543" s="188"/>
      <c r="AK2543" s="188"/>
    </row>
    <row r="2544" spans="20:37">
      <c r="T2544" s="188"/>
      <c r="U2544" s="188"/>
      <c r="V2544" s="188"/>
      <c r="W2544" s="188"/>
      <c r="X2544" s="188"/>
      <c r="AG2544" s="188"/>
      <c r="AH2544" s="188"/>
      <c r="AI2544" s="188"/>
      <c r="AJ2544" s="188"/>
      <c r="AK2544" s="188"/>
    </row>
    <row r="2545" spans="20:37">
      <c r="T2545" s="188"/>
      <c r="U2545" s="188"/>
      <c r="V2545" s="188"/>
      <c r="W2545" s="188"/>
      <c r="X2545" s="188"/>
      <c r="AG2545" s="188"/>
      <c r="AH2545" s="188"/>
      <c r="AI2545" s="188"/>
      <c r="AJ2545" s="188"/>
      <c r="AK2545" s="188"/>
    </row>
    <row r="2546" spans="20:37">
      <c r="T2546" s="188"/>
      <c r="U2546" s="188"/>
      <c r="V2546" s="188"/>
      <c r="W2546" s="188"/>
      <c r="X2546" s="188"/>
      <c r="AG2546" s="188"/>
      <c r="AH2546" s="188"/>
      <c r="AI2546" s="188"/>
      <c r="AJ2546" s="188"/>
      <c r="AK2546" s="188"/>
    </row>
    <row r="2547" spans="20:37">
      <c r="T2547" s="188"/>
      <c r="U2547" s="188"/>
      <c r="V2547" s="188"/>
      <c r="W2547" s="188"/>
      <c r="X2547" s="188"/>
      <c r="AG2547" s="188"/>
      <c r="AH2547" s="188"/>
      <c r="AI2547" s="188"/>
      <c r="AJ2547" s="188"/>
      <c r="AK2547" s="188"/>
    </row>
    <row r="2548" spans="20:37">
      <c r="T2548" s="188"/>
      <c r="U2548" s="188"/>
      <c r="V2548" s="188"/>
      <c r="W2548" s="188"/>
      <c r="X2548" s="188"/>
      <c r="AG2548" s="188"/>
      <c r="AH2548" s="188"/>
      <c r="AI2548" s="188"/>
      <c r="AJ2548" s="188"/>
      <c r="AK2548" s="188"/>
    </row>
    <row r="2549" spans="20:37">
      <c r="T2549" s="188"/>
      <c r="U2549" s="188"/>
      <c r="V2549" s="188"/>
      <c r="W2549" s="188"/>
      <c r="X2549" s="188"/>
      <c r="AG2549" s="188"/>
      <c r="AH2549" s="188"/>
      <c r="AI2549" s="188"/>
      <c r="AJ2549" s="188"/>
      <c r="AK2549" s="188"/>
    </row>
    <row r="2550" spans="20:37">
      <c r="T2550" s="188"/>
      <c r="U2550" s="188"/>
      <c r="V2550" s="188"/>
      <c r="W2550" s="188"/>
      <c r="X2550" s="188"/>
      <c r="AG2550" s="188"/>
      <c r="AH2550" s="188"/>
      <c r="AI2550" s="188"/>
      <c r="AJ2550" s="188"/>
      <c r="AK2550" s="188"/>
    </row>
    <row r="2551" spans="20:37">
      <c r="T2551" s="188"/>
      <c r="U2551" s="188"/>
      <c r="V2551" s="188"/>
      <c r="W2551" s="188"/>
      <c r="X2551" s="188"/>
      <c r="AG2551" s="188"/>
      <c r="AH2551" s="188"/>
      <c r="AI2551" s="188"/>
      <c r="AJ2551" s="188"/>
      <c r="AK2551" s="188"/>
    </row>
    <row r="2552" spans="20:37">
      <c r="T2552" s="188"/>
      <c r="U2552" s="188"/>
      <c r="V2552" s="188"/>
      <c r="W2552" s="188"/>
      <c r="X2552" s="188"/>
      <c r="AG2552" s="188"/>
      <c r="AH2552" s="188"/>
      <c r="AI2552" s="188"/>
      <c r="AJ2552" s="188"/>
      <c r="AK2552" s="188"/>
    </row>
    <row r="2553" spans="20:37">
      <c r="T2553" s="188"/>
      <c r="U2553" s="188"/>
      <c r="V2553" s="188"/>
      <c r="W2553" s="188"/>
      <c r="X2553" s="188"/>
      <c r="AG2553" s="188"/>
      <c r="AH2553" s="188"/>
      <c r="AI2553" s="188"/>
      <c r="AJ2553" s="188"/>
      <c r="AK2553" s="188"/>
    </row>
    <row r="2554" spans="20:37">
      <c r="T2554" s="188"/>
      <c r="U2554" s="188"/>
      <c r="V2554" s="188"/>
      <c r="W2554" s="188"/>
      <c r="X2554" s="188"/>
      <c r="AG2554" s="188"/>
      <c r="AH2554" s="188"/>
      <c r="AI2554" s="188"/>
      <c r="AJ2554" s="188"/>
      <c r="AK2554" s="188"/>
    </row>
    <row r="2555" spans="20:37">
      <c r="T2555" s="188"/>
      <c r="U2555" s="188"/>
      <c r="V2555" s="188"/>
      <c r="W2555" s="188"/>
      <c r="X2555" s="188"/>
      <c r="AG2555" s="188"/>
      <c r="AH2555" s="188"/>
      <c r="AI2555" s="188"/>
      <c r="AJ2555" s="188"/>
      <c r="AK2555" s="188"/>
    </row>
    <row r="2556" spans="20:37">
      <c r="T2556" s="188"/>
      <c r="U2556" s="188"/>
      <c r="V2556" s="188"/>
      <c r="W2556" s="188"/>
      <c r="X2556" s="188"/>
      <c r="AG2556" s="188"/>
      <c r="AH2556" s="188"/>
      <c r="AI2556" s="188"/>
      <c r="AJ2556" s="188"/>
      <c r="AK2556" s="188"/>
    </row>
    <row r="2557" spans="20:37">
      <c r="T2557" s="188"/>
      <c r="U2557" s="188"/>
      <c r="V2557" s="188"/>
      <c r="W2557" s="188"/>
      <c r="X2557" s="188"/>
      <c r="AG2557" s="188"/>
      <c r="AH2557" s="188"/>
      <c r="AI2557" s="188"/>
      <c r="AJ2557" s="188"/>
      <c r="AK2557" s="188"/>
    </row>
    <row r="2558" spans="20:37">
      <c r="T2558" s="188"/>
      <c r="U2558" s="188"/>
      <c r="V2558" s="188"/>
      <c r="W2558" s="188"/>
      <c r="X2558" s="188"/>
      <c r="AG2558" s="188"/>
      <c r="AH2558" s="188"/>
      <c r="AI2558" s="188"/>
      <c r="AJ2558" s="188"/>
      <c r="AK2558" s="188"/>
    </row>
    <row r="2559" spans="20:37">
      <c r="T2559" s="188"/>
      <c r="U2559" s="188"/>
      <c r="V2559" s="188"/>
      <c r="W2559" s="188"/>
      <c r="X2559" s="188"/>
      <c r="AG2559" s="188"/>
      <c r="AH2559" s="188"/>
      <c r="AI2559" s="188"/>
      <c r="AJ2559" s="188"/>
      <c r="AK2559" s="188"/>
    </row>
    <row r="2560" spans="20:37">
      <c r="T2560" s="188"/>
      <c r="U2560" s="188"/>
      <c r="V2560" s="188"/>
      <c r="W2560" s="188"/>
      <c r="X2560" s="188"/>
      <c r="AG2560" s="188"/>
      <c r="AH2560" s="188"/>
      <c r="AI2560" s="188"/>
      <c r="AJ2560" s="188"/>
      <c r="AK2560" s="188"/>
    </row>
    <row r="2561" spans="20:37">
      <c r="T2561" s="188"/>
      <c r="U2561" s="188"/>
      <c r="V2561" s="188"/>
      <c r="W2561" s="188"/>
      <c r="X2561" s="188"/>
      <c r="AG2561" s="188"/>
      <c r="AH2561" s="188"/>
      <c r="AI2561" s="188"/>
      <c r="AJ2561" s="188"/>
      <c r="AK2561" s="188"/>
    </row>
    <row r="2562" spans="20:37">
      <c r="T2562" s="188"/>
      <c r="U2562" s="188"/>
      <c r="V2562" s="188"/>
      <c r="W2562" s="188"/>
      <c r="X2562" s="188"/>
      <c r="AG2562" s="188"/>
      <c r="AH2562" s="188"/>
      <c r="AI2562" s="188"/>
      <c r="AJ2562" s="188"/>
      <c r="AK2562" s="188"/>
    </row>
    <row r="2563" spans="20:37">
      <c r="T2563" s="188"/>
      <c r="U2563" s="188"/>
      <c r="V2563" s="188"/>
      <c r="W2563" s="188"/>
      <c r="X2563" s="188"/>
      <c r="AG2563" s="188"/>
      <c r="AH2563" s="188"/>
      <c r="AI2563" s="188"/>
      <c r="AJ2563" s="188"/>
      <c r="AK2563" s="188"/>
    </row>
    <row r="2564" spans="20:37">
      <c r="T2564" s="188"/>
      <c r="U2564" s="188"/>
      <c r="V2564" s="188"/>
      <c r="W2564" s="188"/>
      <c r="X2564" s="188"/>
      <c r="AG2564" s="188"/>
      <c r="AH2564" s="188"/>
      <c r="AI2564" s="188"/>
      <c r="AJ2564" s="188"/>
      <c r="AK2564" s="188"/>
    </row>
    <row r="2565" spans="20:37">
      <c r="T2565" s="188"/>
      <c r="U2565" s="188"/>
      <c r="V2565" s="188"/>
      <c r="W2565" s="188"/>
      <c r="X2565" s="188"/>
      <c r="AG2565" s="188"/>
      <c r="AH2565" s="188"/>
      <c r="AI2565" s="188"/>
      <c r="AJ2565" s="188"/>
      <c r="AK2565" s="188"/>
    </row>
    <row r="2566" spans="20:37">
      <c r="T2566" s="188"/>
      <c r="U2566" s="188"/>
      <c r="V2566" s="188"/>
      <c r="W2566" s="188"/>
      <c r="X2566" s="188"/>
      <c r="AG2566" s="188"/>
      <c r="AH2566" s="188"/>
      <c r="AI2566" s="188"/>
      <c r="AJ2566" s="188"/>
      <c r="AK2566" s="188"/>
    </row>
    <row r="2567" spans="20:37">
      <c r="T2567" s="188"/>
      <c r="U2567" s="188"/>
      <c r="V2567" s="188"/>
      <c r="W2567" s="188"/>
      <c r="X2567" s="188"/>
      <c r="AG2567" s="188"/>
      <c r="AH2567" s="188"/>
      <c r="AI2567" s="188"/>
      <c r="AJ2567" s="188"/>
      <c r="AK2567" s="188"/>
    </row>
    <row r="2568" spans="20:37">
      <c r="T2568" s="188"/>
      <c r="U2568" s="188"/>
      <c r="V2568" s="188"/>
      <c r="W2568" s="188"/>
      <c r="X2568" s="188"/>
      <c r="AG2568" s="188"/>
      <c r="AH2568" s="188"/>
      <c r="AI2568" s="188"/>
      <c r="AJ2568" s="188"/>
      <c r="AK2568" s="188"/>
    </row>
    <row r="2569" spans="20:37">
      <c r="T2569" s="188"/>
      <c r="U2569" s="188"/>
      <c r="V2569" s="188"/>
      <c r="W2569" s="188"/>
      <c r="X2569" s="188"/>
      <c r="AG2569" s="188"/>
      <c r="AH2569" s="188"/>
      <c r="AI2569" s="188"/>
      <c r="AJ2569" s="188"/>
      <c r="AK2569" s="188"/>
    </row>
    <row r="2570" spans="20:37">
      <c r="T2570" s="188"/>
      <c r="U2570" s="188"/>
      <c r="V2570" s="188"/>
      <c r="W2570" s="188"/>
      <c r="X2570" s="188"/>
      <c r="AG2570" s="188"/>
      <c r="AH2570" s="188"/>
      <c r="AI2570" s="188"/>
      <c r="AJ2570" s="188"/>
      <c r="AK2570" s="188"/>
    </row>
    <row r="2571" spans="20:37">
      <c r="T2571" s="188"/>
      <c r="U2571" s="188"/>
      <c r="V2571" s="188"/>
      <c r="W2571" s="188"/>
      <c r="X2571" s="188"/>
      <c r="AG2571" s="188"/>
      <c r="AH2571" s="188"/>
      <c r="AI2571" s="188"/>
      <c r="AJ2571" s="188"/>
      <c r="AK2571" s="188"/>
    </row>
    <row r="2572" spans="20:37">
      <c r="T2572" s="188"/>
      <c r="U2572" s="188"/>
      <c r="V2572" s="188"/>
      <c r="W2572" s="188"/>
      <c r="X2572" s="188"/>
      <c r="AG2572" s="188"/>
      <c r="AH2572" s="188"/>
      <c r="AI2572" s="188"/>
      <c r="AJ2572" s="188"/>
      <c r="AK2572" s="188"/>
    </row>
    <row r="2573" spans="20:37">
      <c r="T2573" s="188"/>
      <c r="U2573" s="188"/>
      <c r="V2573" s="188"/>
      <c r="W2573" s="188"/>
      <c r="X2573" s="188"/>
      <c r="AG2573" s="188"/>
      <c r="AH2573" s="188"/>
      <c r="AI2573" s="188"/>
      <c r="AJ2573" s="188"/>
      <c r="AK2573" s="188"/>
    </row>
    <row r="2574" spans="20:37">
      <c r="T2574" s="188"/>
      <c r="U2574" s="188"/>
      <c r="V2574" s="188"/>
      <c r="W2574" s="188"/>
      <c r="X2574" s="188"/>
      <c r="AG2574" s="188"/>
      <c r="AH2574" s="188"/>
      <c r="AI2574" s="188"/>
      <c r="AJ2574" s="188"/>
      <c r="AK2574" s="188"/>
    </row>
    <row r="2575" spans="20:37">
      <c r="T2575" s="188"/>
      <c r="U2575" s="188"/>
      <c r="V2575" s="188"/>
      <c r="W2575" s="188"/>
      <c r="X2575" s="188"/>
      <c r="AG2575" s="188"/>
      <c r="AH2575" s="188"/>
      <c r="AI2575" s="188"/>
      <c r="AJ2575" s="188"/>
      <c r="AK2575" s="188"/>
    </row>
    <row r="2576" spans="20:37">
      <c r="T2576" s="188"/>
      <c r="U2576" s="188"/>
      <c r="V2576" s="188"/>
      <c r="W2576" s="188"/>
      <c r="X2576" s="188"/>
      <c r="AG2576" s="188"/>
      <c r="AH2576" s="188"/>
      <c r="AI2576" s="188"/>
      <c r="AJ2576" s="188"/>
      <c r="AK2576" s="188"/>
    </row>
    <row r="2577" spans="20:37">
      <c r="T2577" s="188"/>
      <c r="U2577" s="188"/>
      <c r="V2577" s="188"/>
      <c r="W2577" s="188"/>
      <c r="X2577" s="188"/>
      <c r="AG2577" s="188"/>
      <c r="AH2577" s="188"/>
      <c r="AI2577" s="188"/>
      <c r="AJ2577" s="188"/>
      <c r="AK2577" s="188"/>
    </row>
    <row r="2578" spans="20:37">
      <c r="T2578" s="188"/>
      <c r="U2578" s="188"/>
      <c r="V2578" s="188"/>
      <c r="W2578" s="188"/>
      <c r="X2578" s="188"/>
      <c r="AG2578" s="188"/>
      <c r="AH2578" s="188"/>
      <c r="AI2578" s="188"/>
      <c r="AJ2578" s="188"/>
      <c r="AK2578" s="188"/>
    </row>
    <row r="2579" spans="20:37">
      <c r="T2579" s="188"/>
      <c r="U2579" s="188"/>
      <c r="V2579" s="188"/>
      <c r="W2579" s="188"/>
      <c r="X2579" s="188"/>
      <c r="AG2579" s="188"/>
      <c r="AH2579" s="188"/>
      <c r="AI2579" s="188"/>
      <c r="AJ2579" s="188"/>
      <c r="AK2579" s="188"/>
    </row>
    <row r="2580" spans="20:37">
      <c r="T2580" s="188"/>
      <c r="U2580" s="188"/>
      <c r="V2580" s="188"/>
      <c r="W2580" s="188"/>
      <c r="X2580" s="188"/>
      <c r="AG2580" s="188"/>
      <c r="AH2580" s="188"/>
      <c r="AI2580" s="188"/>
      <c r="AJ2580" s="188"/>
      <c r="AK2580" s="188"/>
    </row>
    <row r="2581" spans="20:37">
      <c r="T2581" s="188"/>
      <c r="U2581" s="188"/>
      <c r="V2581" s="188"/>
      <c r="W2581" s="188"/>
      <c r="X2581" s="188"/>
      <c r="AG2581" s="188"/>
      <c r="AH2581" s="188"/>
      <c r="AI2581" s="188"/>
      <c r="AJ2581" s="188"/>
      <c r="AK2581" s="188"/>
    </row>
    <row r="2582" spans="20:37">
      <c r="T2582" s="188"/>
      <c r="U2582" s="188"/>
      <c r="V2582" s="188"/>
      <c r="W2582" s="188"/>
      <c r="X2582" s="188"/>
      <c r="AG2582" s="188"/>
      <c r="AH2582" s="188"/>
      <c r="AI2582" s="188"/>
      <c r="AJ2582" s="188"/>
      <c r="AK2582" s="188"/>
    </row>
    <row r="2583" spans="20:37">
      <c r="T2583" s="188"/>
      <c r="U2583" s="188"/>
      <c r="V2583" s="188"/>
      <c r="W2583" s="188"/>
      <c r="X2583" s="188"/>
      <c r="AG2583" s="188"/>
      <c r="AH2583" s="188"/>
      <c r="AI2583" s="188"/>
      <c r="AJ2583" s="188"/>
      <c r="AK2583" s="188"/>
    </row>
    <row r="2584" spans="20:37">
      <c r="T2584" s="188"/>
      <c r="U2584" s="188"/>
      <c r="V2584" s="188"/>
      <c r="W2584" s="188"/>
      <c r="X2584" s="188"/>
      <c r="AG2584" s="188"/>
      <c r="AH2584" s="188"/>
      <c r="AI2584" s="188"/>
      <c r="AJ2584" s="188"/>
      <c r="AK2584" s="188"/>
    </row>
    <row r="2585" spans="20:37">
      <c r="T2585" s="188"/>
      <c r="U2585" s="188"/>
      <c r="V2585" s="188"/>
      <c r="W2585" s="188"/>
      <c r="X2585" s="188"/>
      <c r="AG2585" s="188"/>
      <c r="AH2585" s="188"/>
      <c r="AI2585" s="188"/>
      <c r="AJ2585" s="188"/>
      <c r="AK2585" s="188"/>
    </row>
    <row r="2586" spans="20:37">
      <c r="T2586" s="188"/>
      <c r="U2586" s="188"/>
      <c r="V2586" s="188"/>
      <c r="W2586" s="188"/>
      <c r="X2586" s="188"/>
      <c r="AG2586" s="188"/>
      <c r="AH2586" s="188"/>
      <c r="AI2586" s="188"/>
      <c r="AJ2586" s="188"/>
      <c r="AK2586" s="188"/>
    </row>
    <row r="2587" spans="20:37">
      <c r="T2587" s="188"/>
      <c r="U2587" s="188"/>
      <c r="V2587" s="188"/>
      <c r="W2587" s="188"/>
      <c r="X2587" s="188"/>
      <c r="AG2587" s="188"/>
      <c r="AH2587" s="188"/>
      <c r="AI2587" s="188"/>
      <c r="AJ2587" s="188"/>
      <c r="AK2587" s="188"/>
    </row>
    <row r="2588" spans="20:37">
      <c r="T2588" s="188"/>
      <c r="U2588" s="188"/>
      <c r="V2588" s="188"/>
      <c r="W2588" s="188"/>
      <c r="X2588" s="188"/>
      <c r="AG2588" s="188"/>
      <c r="AH2588" s="188"/>
      <c r="AI2588" s="188"/>
      <c r="AJ2588" s="188"/>
      <c r="AK2588" s="188"/>
    </row>
    <row r="2589" spans="20:37">
      <c r="T2589" s="188"/>
      <c r="U2589" s="188"/>
      <c r="V2589" s="188"/>
      <c r="W2589" s="188"/>
      <c r="X2589" s="188"/>
      <c r="AG2589" s="188"/>
      <c r="AH2589" s="188"/>
      <c r="AI2589" s="188"/>
      <c r="AJ2589" s="188"/>
      <c r="AK2589" s="188"/>
    </row>
    <row r="2590" spans="20:37">
      <c r="T2590" s="188"/>
      <c r="U2590" s="188"/>
      <c r="V2590" s="188"/>
      <c r="W2590" s="188"/>
      <c r="X2590" s="188"/>
      <c r="AG2590" s="188"/>
      <c r="AH2590" s="188"/>
      <c r="AI2590" s="188"/>
      <c r="AJ2590" s="188"/>
      <c r="AK2590" s="188"/>
    </row>
    <row r="2591" spans="20:37">
      <c r="T2591" s="188"/>
      <c r="U2591" s="188"/>
      <c r="V2591" s="188"/>
      <c r="W2591" s="188"/>
      <c r="X2591" s="188"/>
      <c r="AG2591" s="188"/>
      <c r="AH2591" s="188"/>
      <c r="AI2591" s="188"/>
      <c r="AJ2591" s="188"/>
      <c r="AK2591" s="188"/>
    </row>
    <row r="2592" spans="20:37">
      <c r="T2592" s="188"/>
      <c r="U2592" s="188"/>
      <c r="V2592" s="188"/>
      <c r="W2592" s="188"/>
      <c r="X2592" s="188"/>
      <c r="AG2592" s="188"/>
      <c r="AH2592" s="188"/>
      <c r="AI2592" s="188"/>
      <c r="AJ2592" s="188"/>
      <c r="AK2592" s="188"/>
    </row>
    <row r="2593" spans="20:37">
      <c r="T2593" s="188"/>
      <c r="U2593" s="188"/>
      <c r="V2593" s="188"/>
      <c r="W2593" s="188"/>
      <c r="X2593" s="188"/>
      <c r="AG2593" s="188"/>
      <c r="AH2593" s="188"/>
      <c r="AI2593" s="188"/>
      <c r="AJ2593" s="188"/>
      <c r="AK2593" s="188"/>
    </row>
    <row r="2594" spans="20:37">
      <c r="T2594" s="188"/>
      <c r="U2594" s="188"/>
      <c r="V2594" s="188"/>
      <c r="W2594" s="188"/>
      <c r="X2594" s="188"/>
      <c r="AG2594" s="188"/>
      <c r="AH2594" s="188"/>
      <c r="AI2594" s="188"/>
      <c r="AJ2594" s="188"/>
      <c r="AK2594" s="188"/>
    </row>
    <row r="2595" spans="20:37">
      <c r="T2595" s="188"/>
      <c r="U2595" s="188"/>
      <c r="V2595" s="188"/>
      <c r="W2595" s="188"/>
      <c r="X2595" s="188"/>
      <c r="AG2595" s="188"/>
      <c r="AH2595" s="188"/>
      <c r="AI2595" s="188"/>
      <c r="AJ2595" s="188"/>
      <c r="AK2595" s="188"/>
    </row>
    <row r="2596" spans="20:37">
      <c r="T2596" s="188"/>
      <c r="U2596" s="188"/>
      <c r="V2596" s="188"/>
      <c r="W2596" s="188"/>
      <c r="X2596" s="188"/>
      <c r="AG2596" s="188"/>
      <c r="AH2596" s="188"/>
      <c r="AI2596" s="188"/>
      <c r="AJ2596" s="188"/>
      <c r="AK2596" s="188"/>
    </row>
    <row r="2597" spans="20:37">
      <c r="T2597" s="188"/>
      <c r="U2597" s="188"/>
      <c r="V2597" s="188"/>
      <c r="W2597" s="188"/>
      <c r="X2597" s="188"/>
      <c r="AG2597" s="188"/>
      <c r="AH2597" s="188"/>
      <c r="AI2597" s="188"/>
      <c r="AJ2597" s="188"/>
      <c r="AK2597" s="188"/>
    </row>
    <row r="2598" spans="20:37">
      <c r="T2598" s="188"/>
      <c r="U2598" s="188"/>
      <c r="V2598" s="188"/>
      <c r="W2598" s="188"/>
      <c r="X2598" s="188"/>
      <c r="AG2598" s="188"/>
      <c r="AH2598" s="188"/>
      <c r="AI2598" s="188"/>
      <c r="AJ2598" s="188"/>
      <c r="AK2598" s="188"/>
    </row>
    <row r="2599" spans="20:37">
      <c r="T2599" s="188"/>
      <c r="U2599" s="188"/>
      <c r="V2599" s="188"/>
      <c r="W2599" s="188"/>
      <c r="X2599" s="188"/>
      <c r="AG2599" s="188"/>
      <c r="AH2599" s="188"/>
      <c r="AI2599" s="188"/>
      <c r="AJ2599" s="188"/>
      <c r="AK2599" s="188"/>
    </row>
    <row r="2600" spans="20:37">
      <c r="T2600" s="188"/>
      <c r="U2600" s="188"/>
      <c r="V2600" s="188"/>
      <c r="W2600" s="188"/>
      <c r="X2600" s="188"/>
      <c r="AG2600" s="188"/>
      <c r="AH2600" s="188"/>
      <c r="AI2600" s="188"/>
      <c r="AJ2600" s="188"/>
      <c r="AK2600" s="188"/>
    </row>
    <row r="2601" spans="20:37">
      <c r="T2601" s="188"/>
      <c r="U2601" s="188"/>
      <c r="V2601" s="188"/>
      <c r="W2601" s="188"/>
      <c r="X2601" s="188"/>
      <c r="AG2601" s="188"/>
      <c r="AH2601" s="188"/>
      <c r="AI2601" s="188"/>
      <c r="AJ2601" s="188"/>
      <c r="AK2601" s="188"/>
    </row>
    <row r="2602" spans="20:37">
      <c r="T2602" s="188"/>
      <c r="U2602" s="188"/>
      <c r="V2602" s="188"/>
      <c r="W2602" s="188"/>
      <c r="X2602" s="188"/>
      <c r="AG2602" s="188"/>
      <c r="AH2602" s="188"/>
      <c r="AI2602" s="188"/>
      <c r="AJ2602" s="188"/>
      <c r="AK2602" s="188"/>
    </row>
    <row r="2603" spans="20:37">
      <c r="T2603" s="188"/>
      <c r="U2603" s="188"/>
      <c r="V2603" s="188"/>
      <c r="W2603" s="188"/>
      <c r="X2603" s="188"/>
      <c r="AG2603" s="188"/>
      <c r="AH2603" s="188"/>
      <c r="AI2603" s="188"/>
      <c r="AJ2603" s="188"/>
      <c r="AK2603" s="188"/>
    </row>
    <row r="2604" spans="20:37">
      <c r="T2604" s="188"/>
      <c r="U2604" s="188"/>
      <c r="V2604" s="188"/>
      <c r="W2604" s="188"/>
      <c r="X2604" s="188"/>
      <c r="AG2604" s="188"/>
      <c r="AH2604" s="188"/>
      <c r="AI2604" s="188"/>
      <c r="AJ2604" s="188"/>
      <c r="AK2604" s="188"/>
    </row>
    <row r="2605" spans="20:37">
      <c r="T2605" s="188"/>
      <c r="U2605" s="188"/>
      <c r="V2605" s="188"/>
      <c r="W2605" s="188"/>
      <c r="X2605" s="188"/>
      <c r="AG2605" s="188"/>
      <c r="AH2605" s="188"/>
      <c r="AI2605" s="188"/>
      <c r="AJ2605" s="188"/>
      <c r="AK2605" s="188"/>
    </row>
    <row r="2606" spans="20:37">
      <c r="T2606" s="188"/>
      <c r="U2606" s="188"/>
      <c r="V2606" s="188"/>
      <c r="W2606" s="188"/>
      <c r="X2606" s="188"/>
      <c r="AG2606" s="188"/>
      <c r="AH2606" s="188"/>
      <c r="AI2606" s="188"/>
      <c r="AJ2606" s="188"/>
      <c r="AK2606" s="188"/>
    </row>
    <row r="2607" spans="20:37">
      <c r="T2607" s="188"/>
      <c r="U2607" s="188"/>
      <c r="V2607" s="188"/>
      <c r="W2607" s="188"/>
      <c r="X2607" s="188"/>
      <c r="AG2607" s="188"/>
      <c r="AH2607" s="188"/>
      <c r="AI2607" s="188"/>
      <c r="AJ2607" s="188"/>
      <c r="AK2607" s="188"/>
    </row>
    <row r="2608" spans="20:37">
      <c r="T2608" s="188"/>
      <c r="U2608" s="188"/>
      <c r="V2608" s="188"/>
      <c r="W2608" s="188"/>
      <c r="X2608" s="188"/>
      <c r="AG2608" s="188"/>
      <c r="AH2608" s="188"/>
      <c r="AI2608" s="188"/>
      <c r="AJ2608" s="188"/>
      <c r="AK2608" s="188"/>
    </row>
    <row r="2609" spans="20:37">
      <c r="T2609" s="188"/>
      <c r="U2609" s="188"/>
      <c r="V2609" s="188"/>
      <c r="W2609" s="188"/>
      <c r="X2609" s="188"/>
      <c r="AG2609" s="188"/>
      <c r="AH2609" s="188"/>
      <c r="AI2609" s="188"/>
      <c r="AJ2609" s="188"/>
      <c r="AK2609" s="188"/>
    </row>
    <row r="2610" spans="20:37">
      <c r="T2610" s="188"/>
      <c r="U2610" s="188"/>
      <c r="V2610" s="188"/>
      <c r="W2610" s="188"/>
      <c r="X2610" s="188"/>
      <c r="AG2610" s="188"/>
      <c r="AH2610" s="188"/>
      <c r="AI2610" s="188"/>
      <c r="AJ2610" s="188"/>
      <c r="AK2610" s="188"/>
    </row>
    <row r="2611" spans="20:37">
      <c r="T2611" s="188"/>
      <c r="U2611" s="188"/>
      <c r="V2611" s="188"/>
      <c r="W2611" s="188"/>
      <c r="X2611" s="188"/>
      <c r="AG2611" s="188"/>
      <c r="AH2611" s="188"/>
      <c r="AI2611" s="188"/>
      <c r="AJ2611" s="188"/>
      <c r="AK2611" s="188"/>
    </row>
    <row r="2612" spans="20:37">
      <c r="T2612" s="188"/>
      <c r="U2612" s="188"/>
      <c r="V2612" s="188"/>
      <c r="W2612" s="188"/>
      <c r="X2612" s="188"/>
      <c r="AG2612" s="188"/>
      <c r="AH2612" s="188"/>
      <c r="AI2612" s="188"/>
      <c r="AJ2612" s="188"/>
      <c r="AK2612" s="188"/>
    </row>
    <row r="2613" spans="20:37">
      <c r="T2613" s="188"/>
      <c r="U2613" s="188"/>
      <c r="V2613" s="188"/>
      <c r="W2613" s="188"/>
      <c r="X2613" s="188"/>
      <c r="AG2613" s="188"/>
      <c r="AH2613" s="188"/>
      <c r="AI2613" s="188"/>
      <c r="AJ2613" s="188"/>
      <c r="AK2613" s="188"/>
    </row>
    <row r="2614" spans="20:37">
      <c r="T2614" s="188"/>
      <c r="U2614" s="188"/>
      <c r="V2614" s="188"/>
      <c r="W2614" s="188"/>
      <c r="X2614" s="188"/>
      <c r="AG2614" s="188"/>
      <c r="AH2614" s="188"/>
      <c r="AI2614" s="188"/>
      <c r="AJ2614" s="188"/>
      <c r="AK2614" s="188"/>
    </row>
    <row r="2615" spans="20:37">
      <c r="T2615" s="188"/>
      <c r="U2615" s="188"/>
      <c r="V2615" s="188"/>
      <c r="W2615" s="188"/>
      <c r="X2615" s="188"/>
      <c r="AG2615" s="188"/>
      <c r="AH2615" s="188"/>
      <c r="AI2615" s="188"/>
      <c r="AJ2615" s="188"/>
      <c r="AK2615" s="188"/>
    </row>
    <row r="2616" spans="20:37">
      <c r="T2616" s="188"/>
      <c r="U2616" s="188"/>
      <c r="V2616" s="188"/>
      <c r="W2616" s="188"/>
      <c r="X2616" s="188"/>
      <c r="AG2616" s="188"/>
      <c r="AH2616" s="188"/>
      <c r="AI2616" s="188"/>
      <c r="AJ2616" s="188"/>
      <c r="AK2616" s="188"/>
    </row>
    <row r="2617" spans="20:37">
      <c r="T2617" s="188"/>
      <c r="U2617" s="188"/>
      <c r="V2617" s="188"/>
      <c r="W2617" s="188"/>
      <c r="X2617" s="188"/>
      <c r="AG2617" s="188"/>
      <c r="AH2617" s="188"/>
      <c r="AI2617" s="188"/>
      <c r="AJ2617" s="188"/>
      <c r="AK2617" s="188"/>
    </row>
    <row r="2618" spans="20:37">
      <c r="T2618" s="188"/>
      <c r="U2618" s="188"/>
      <c r="V2618" s="188"/>
      <c r="W2618" s="188"/>
      <c r="X2618" s="188"/>
      <c r="AG2618" s="188"/>
      <c r="AH2618" s="188"/>
      <c r="AI2618" s="188"/>
      <c r="AJ2618" s="188"/>
      <c r="AK2618" s="188"/>
    </row>
    <row r="2619" spans="20:37">
      <c r="T2619" s="188"/>
      <c r="U2619" s="188"/>
      <c r="V2619" s="188"/>
      <c r="W2619" s="188"/>
      <c r="X2619" s="188"/>
      <c r="AG2619" s="188"/>
      <c r="AH2619" s="188"/>
      <c r="AI2619" s="188"/>
      <c r="AJ2619" s="188"/>
      <c r="AK2619" s="188"/>
    </row>
    <row r="2620" spans="20:37">
      <c r="T2620" s="188"/>
      <c r="U2620" s="188"/>
      <c r="V2620" s="188"/>
      <c r="W2620" s="188"/>
      <c r="X2620" s="188"/>
      <c r="AG2620" s="188"/>
      <c r="AH2620" s="188"/>
      <c r="AI2620" s="188"/>
      <c r="AJ2620" s="188"/>
      <c r="AK2620" s="188"/>
    </row>
    <row r="2621" spans="20:37">
      <c r="T2621" s="188"/>
      <c r="U2621" s="188"/>
      <c r="V2621" s="188"/>
      <c r="W2621" s="188"/>
      <c r="X2621" s="188"/>
      <c r="AG2621" s="188"/>
      <c r="AH2621" s="188"/>
      <c r="AI2621" s="188"/>
      <c r="AJ2621" s="188"/>
      <c r="AK2621" s="188"/>
    </row>
    <row r="2622" spans="20:37">
      <c r="T2622" s="188"/>
      <c r="U2622" s="188"/>
      <c r="V2622" s="188"/>
      <c r="W2622" s="188"/>
      <c r="X2622" s="188"/>
      <c r="AG2622" s="188"/>
      <c r="AH2622" s="188"/>
      <c r="AI2622" s="188"/>
      <c r="AJ2622" s="188"/>
      <c r="AK2622" s="188"/>
    </row>
    <row r="2623" spans="20:37">
      <c r="T2623" s="188"/>
      <c r="U2623" s="188"/>
      <c r="V2623" s="188"/>
      <c r="W2623" s="188"/>
      <c r="X2623" s="188"/>
      <c r="AG2623" s="188"/>
      <c r="AH2623" s="188"/>
      <c r="AI2623" s="188"/>
      <c r="AJ2623" s="188"/>
      <c r="AK2623" s="188"/>
    </row>
    <row r="2624" spans="20:37">
      <c r="T2624" s="188"/>
      <c r="U2624" s="188"/>
      <c r="V2624" s="188"/>
      <c r="W2624" s="188"/>
      <c r="X2624" s="188"/>
      <c r="AG2624" s="188"/>
      <c r="AH2624" s="188"/>
      <c r="AI2624" s="188"/>
      <c r="AJ2624" s="188"/>
      <c r="AK2624" s="188"/>
    </row>
    <row r="2625" spans="20:37">
      <c r="T2625" s="188"/>
      <c r="U2625" s="188"/>
      <c r="V2625" s="188"/>
      <c r="W2625" s="188"/>
      <c r="X2625" s="188"/>
      <c r="AG2625" s="188"/>
      <c r="AH2625" s="188"/>
      <c r="AI2625" s="188"/>
      <c r="AJ2625" s="188"/>
      <c r="AK2625" s="188"/>
    </row>
    <row r="2626" spans="20:37">
      <c r="T2626" s="188"/>
      <c r="U2626" s="188"/>
      <c r="V2626" s="188"/>
      <c r="W2626" s="188"/>
      <c r="X2626" s="188"/>
      <c r="AG2626" s="188"/>
      <c r="AH2626" s="188"/>
      <c r="AI2626" s="188"/>
      <c r="AJ2626" s="188"/>
      <c r="AK2626" s="188"/>
    </row>
    <row r="2627" spans="20:37">
      <c r="T2627" s="188"/>
      <c r="U2627" s="188"/>
      <c r="V2627" s="188"/>
      <c r="W2627" s="188"/>
      <c r="X2627" s="188"/>
      <c r="AG2627" s="188"/>
      <c r="AH2627" s="188"/>
      <c r="AI2627" s="188"/>
      <c r="AJ2627" s="188"/>
      <c r="AK2627" s="188"/>
    </row>
    <row r="2628" spans="20:37">
      <c r="T2628" s="188"/>
      <c r="U2628" s="188"/>
      <c r="V2628" s="188"/>
      <c r="W2628" s="188"/>
      <c r="X2628" s="188"/>
      <c r="AG2628" s="188"/>
      <c r="AH2628" s="188"/>
      <c r="AI2628" s="188"/>
      <c r="AJ2628" s="188"/>
      <c r="AK2628" s="188"/>
    </row>
    <row r="2629" spans="20:37">
      <c r="T2629" s="188"/>
      <c r="U2629" s="188"/>
      <c r="V2629" s="188"/>
      <c r="W2629" s="188"/>
      <c r="X2629" s="188"/>
      <c r="AG2629" s="188"/>
      <c r="AH2629" s="188"/>
      <c r="AI2629" s="188"/>
      <c r="AJ2629" s="188"/>
      <c r="AK2629" s="188"/>
    </row>
    <row r="2630" spans="20:37">
      <c r="T2630" s="188"/>
      <c r="U2630" s="188"/>
      <c r="V2630" s="188"/>
      <c r="W2630" s="188"/>
      <c r="X2630" s="188"/>
      <c r="AG2630" s="188"/>
      <c r="AH2630" s="188"/>
      <c r="AI2630" s="188"/>
      <c r="AJ2630" s="188"/>
      <c r="AK2630" s="188"/>
    </row>
    <row r="2631" spans="20:37">
      <c r="T2631" s="188"/>
      <c r="U2631" s="188"/>
      <c r="V2631" s="188"/>
      <c r="W2631" s="188"/>
      <c r="X2631" s="188"/>
      <c r="AG2631" s="188"/>
      <c r="AH2631" s="188"/>
      <c r="AI2631" s="188"/>
      <c r="AJ2631" s="188"/>
      <c r="AK2631" s="188"/>
    </row>
    <row r="2632" spans="20:37">
      <c r="T2632" s="188"/>
      <c r="U2632" s="188"/>
      <c r="V2632" s="188"/>
      <c r="W2632" s="188"/>
      <c r="X2632" s="188"/>
      <c r="AG2632" s="188"/>
      <c r="AH2632" s="188"/>
      <c r="AI2632" s="188"/>
      <c r="AJ2632" s="188"/>
      <c r="AK2632" s="188"/>
    </row>
    <row r="2633" spans="20:37">
      <c r="T2633" s="188"/>
      <c r="U2633" s="188"/>
      <c r="V2633" s="188"/>
      <c r="W2633" s="188"/>
      <c r="X2633" s="188"/>
      <c r="AG2633" s="188"/>
      <c r="AH2633" s="188"/>
      <c r="AI2633" s="188"/>
      <c r="AJ2633" s="188"/>
      <c r="AK2633" s="188"/>
    </row>
    <row r="2634" spans="20:37">
      <c r="T2634" s="188"/>
      <c r="U2634" s="188"/>
      <c r="V2634" s="188"/>
      <c r="W2634" s="188"/>
      <c r="X2634" s="188"/>
      <c r="AG2634" s="188"/>
      <c r="AH2634" s="188"/>
      <c r="AI2634" s="188"/>
      <c r="AJ2634" s="188"/>
      <c r="AK2634" s="188"/>
    </row>
    <row r="2635" spans="20:37">
      <c r="T2635" s="188"/>
      <c r="U2635" s="188"/>
      <c r="V2635" s="188"/>
      <c r="W2635" s="188"/>
      <c r="X2635" s="188"/>
      <c r="AG2635" s="188"/>
      <c r="AH2635" s="188"/>
      <c r="AI2635" s="188"/>
      <c r="AJ2635" s="188"/>
      <c r="AK2635" s="188"/>
    </row>
    <row r="2636" spans="20:37">
      <c r="T2636" s="188"/>
      <c r="U2636" s="188"/>
      <c r="V2636" s="188"/>
      <c r="W2636" s="188"/>
      <c r="X2636" s="188"/>
      <c r="AG2636" s="188"/>
      <c r="AH2636" s="188"/>
      <c r="AI2636" s="188"/>
      <c r="AJ2636" s="188"/>
      <c r="AK2636" s="188"/>
    </row>
    <row r="2637" spans="20:37">
      <c r="T2637" s="188"/>
      <c r="U2637" s="188"/>
      <c r="V2637" s="188"/>
      <c r="W2637" s="188"/>
      <c r="X2637" s="188"/>
      <c r="AG2637" s="188"/>
      <c r="AH2637" s="188"/>
      <c r="AI2637" s="188"/>
      <c r="AJ2637" s="188"/>
      <c r="AK2637" s="188"/>
    </row>
    <row r="2638" spans="20:37">
      <c r="T2638" s="188"/>
      <c r="U2638" s="188"/>
      <c r="V2638" s="188"/>
      <c r="W2638" s="188"/>
      <c r="X2638" s="188"/>
      <c r="AG2638" s="188"/>
      <c r="AH2638" s="188"/>
      <c r="AI2638" s="188"/>
      <c r="AJ2638" s="188"/>
      <c r="AK2638" s="188"/>
    </row>
    <row r="2639" spans="20:37">
      <c r="T2639" s="188"/>
      <c r="U2639" s="188"/>
      <c r="V2639" s="188"/>
      <c r="W2639" s="188"/>
      <c r="X2639" s="188"/>
      <c r="AG2639" s="188"/>
      <c r="AH2639" s="188"/>
      <c r="AI2639" s="188"/>
      <c r="AJ2639" s="188"/>
      <c r="AK2639" s="188"/>
    </row>
    <row r="2640" spans="20:37">
      <c r="T2640" s="188"/>
      <c r="U2640" s="188"/>
      <c r="V2640" s="188"/>
      <c r="W2640" s="188"/>
      <c r="X2640" s="188"/>
      <c r="AG2640" s="188"/>
      <c r="AH2640" s="188"/>
      <c r="AI2640" s="188"/>
      <c r="AJ2640" s="188"/>
      <c r="AK2640" s="188"/>
    </row>
    <row r="2641" spans="20:37">
      <c r="T2641" s="188"/>
      <c r="U2641" s="188"/>
      <c r="V2641" s="188"/>
      <c r="W2641" s="188"/>
      <c r="X2641" s="188"/>
      <c r="AG2641" s="188"/>
      <c r="AH2641" s="188"/>
      <c r="AI2641" s="188"/>
      <c r="AJ2641" s="188"/>
      <c r="AK2641" s="188"/>
    </row>
    <row r="2642" spans="20:37">
      <c r="T2642" s="188"/>
      <c r="U2642" s="188"/>
      <c r="V2642" s="188"/>
      <c r="W2642" s="188"/>
      <c r="X2642" s="188"/>
      <c r="AG2642" s="188"/>
      <c r="AH2642" s="188"/>
      <c r="AI2642" s="188"/>
      <c r="AJ2642" s="188"/>
      <c r="AK2642" s="188"/>
    </row>
    <row r="2643" spans="20:37">
      <c r="T2643" s="188"/>
      <c r="U2643" s="188"/>
      <c r="V2643" s="188"/>
      <c r="W2643" s="188"/>
      <c r="X2643" s="188"/>
      <c r="AG2643" s="188"/>
      <c r="AH2643" s="188"/>
      <c r="AI2643" s="188"/>
      <c r="AJ2643" s="188"/>
      <c r="AK2643" s="188"/>
    </row>
    <row r="2644" spans="20:37">
      <c r="T2644" s="188"/>
      <c r="U2644" s="188"/>
      <c r="V2644" s="188"/>
      <c r="W2644" s="188"/>
      <c r="X2644" s="188"/>
      <c r="AG2644" s="188"/>
      <c r="AH2644" s="188"/>
      <c r="AI2644" s="188"/>
      <c r="AJ2644" s="188"/>
      <c r="AK2644" s="188"/>
    </row>
    <row r="2645" spans="20:37">
      <c r="T2645" s="188"/>
      <c r="U2645" s="188"/>
      <c r="V2645" s="188"/>
      <c r="W2645" s="188"/>
      <c r="X2645" s="188"/>
      <c r="AG2645" s="188"/>
      <c r="AH2645" s="188"/>
      <c r="AI2645" s="188"/>
      <c r="AJ2645" s="188"/>
      <c r="AK2645" s="188"/>
    </row>
    <row r="2646" spans="20:37">
      <c r="T2646" s="188"/>
      <c r="U2646" s="188"/>
      <c r="V2646" s="188"/>
      <c r="W2646" s="188"/>
      <c r="X2646" s="188"/>
      <c r="AG2646" s="188"/>
      <c r="AH2646" s="188"/>
      <c r="AI2646" s="188"/>
      <c r="AJ2646" s="188"/>
      <c r="AK2646" s="188"/>
    </row>
    <row r="2647" spans="20:37">
      <c r="T2647" s="188"/>
      <c r="U2647" s="188"/>
      <c r="V2647" s="188"/>
      <c r="W2647" s="188"/>
      <c r="X2647" s="188"/>
      <c r="AG2647" s="188"/>
      <c r="AH2647" s="188"/>
      <c r="AI2647" s="188"/>
      <c r="AJ2647" s="188"/>
      <c r="AK2647" s="188"/>
    </row>
    <row r="2648" spans="20:37">
      <c r="T2648" s="188"/>
      <c r="U2648" s="188"/>
      <c r="V2648" s="188"/>
      <c r="W2648" s="188"/>
      <c r="X2648" s="188"/>
      <c r="AG2648" s="188"/>
      <c r="AH2648" s="188"/>
      <c r="AI2648" s="188"/>
      <c r="AJ2648" s="188"/>
      <c r="AK2648" s="188"/>
    </row>
    <row r="2649" spans="20:37">
      <c r="T2649" s="188"/>
      <c r="U2649" s="188"/>
      <c r="V2649" s="188"/>
      <c r="W2649" s="188"/>
      <c r="X2649" s="188"/>
      <c r="AG2649" s="188"/>
      <c r="AH2649" s="188"/>
      <c r="AI2649" s="188"/>
      <c r="AJ2649" s="188"/>
      <c r="AK2649" s="188"/>
    </row>
    <row r="2650" spans="20:37">
      <c r="T2650" s="188"/>
      <c r="U2650" s="188"/>
      <c r="V2650" s="188"/>
      <c r="W2650" s="188"/>
      <c r="X2650" s="188"/>
      <c r="AG2650" s="188"/>
      <c r="AH2650" s="188"/>
      <c r="AI2650" s="188"/>
      <c r="AJ2650" s="188"/>
      <c r="AK2650" s="188"/>
    </row>
    <row r="2651" spans="20:37">
      <c r="T2651" s="188"/>
      <c r="U2651" s="188"/>
      <c r="V2651" s="188"/>
      <c r="W2651" s="188"/>
      <c r="X2651" s="188"/>
      <c r="AG2651" s="188"/>
      <c r="AH2651" s="188"/>
      <c r="AI2651" s="188"/>
      <c r="AJ2651" s="188"/>
      <c r="AK2651" s="188"/>
    </row>
    <row r="2652" spans="20:37">
      <c r="T2652" s="188"/>
      <c r="U2652" s="188"/>
      <c r="V2652" s="188"/>
      <c r="W2652" s="188"/>
      <c r="X2652" s="188"/>
      <c r="AG2652" s="188"/>
      <c r="AH2652" s="188"/>
      <c r="AI2652" s="188"/>
      <c r="AJ2652" s="188"/>
      <c r="AK2652" s="188"/>
    </row>
    <row r="2653" spans="20:37">
      <c r="T2653" s="188"/>
      <c r="U2653" s="188"/>
      <c r="V2653" s="188"/>
      <c r="W2653" s="188"/>
      <c r="X2653" s="188"/>
      <c r="AG2653" s="188"/>
      <c r="AH2653" s="188"/>
      <c r="AI2653" s="188"/>
      <c r="AJ2653" s="188"/>
      <c r="AK2653" s="188"/>
    </row>
    <row r="2654" spans="20:37">
      <c r="T2654" s="188"/>
      <c r="U2654" s="188"/>
      <c r="V2654" s="188"/>
      <c r="W2654" s="188"/>
      <c r="X2654" s="188"/>
      <c r="AG2654" s="188"/>
      <c r="AH2654" s="188"/>
      <c r="AI2654" s="188"/>
      <c r="AJ2654" s="188"/>
      <c r="AK2654" s="188"/>
    </row>
    <row r="2655" spans="20:37">
      <c r="T2655" s="188"/>
      <c r="U2655" s="188"/>
      <c r="V2655" s="188"/>
      <c r="W2655" s="188"/>
      <c r="X2655" s="188"/>
      <c r="AG2655" s="188"/>
      <c r="AH2655" s="188"/>
      <c r="AI2655" s="188"/>
      <c r="AJ2655" s="188"/>
      <c r="AK2655" s="188"/>
    </row>
    <row r="2656" spans="20:37">
      <c r="T2656" s="188"/>
      <c r="U2656" s="188"/>
      <c r="V2656" s="188"/>
      <c r="W2656" s="188"/>
      <c r="X2656" s="188"/>
      <c r="AG2656" s="188"/>
      <c r="AH2656" s="188"/>
      <c r="AI2656" s="188"/>
      <c r="AJ2656" s="188"/>
      <c r="AK2656" s="188"/>
    </row>
    <row r="2657" spans="20:37">
      <c r="T2657" s="188"/>
      <c r="U2657" s="188"/>
      <c r="V2657" s="188"/>
      <c r="W2657" s="188"/>
      <c r="X2657" s="188"/>
      <c r="AG2657" s="188"/>
      <c r="AH2657" s="188"/>
      <c r="AI2657" s="188"/>
      <c r="AJ2657" s="188"/>
      <c r="AK2657" s="188"/>
    </row>
    <row r="2658" spans="20:37">
      <c r="T2658" s="188"/>
      <c r="U2658" s="188"/>
      <c r="V2658" s="188"/>
      <c r="W2658" s="188"/>
      <c r="X2658" s="188"/>
      <c r="AG2658" s="188"/>
      <c r="AH2658" s="188"/>
      <c r="AI2658" s="188"/>
      <c r="AJ2658" s="188"/>
      <c r="AK2658" s="188"/>
    </row>
    <row r="2659" spans="20:37">
      <c r="T2659" s="188"/>
      <c r="U2659" s="188"/>
      <c r="V2659" s="188"/>
      <c r="W2659" s="188"/>
      <c r="X2659" s="188"/>
      <c r="AG2659" s="188"/>
      <c r="AH2659" s="188"/>
      <c r="AI2659" s="188"/>
      <c r="AJ2659" s="188"/>
      <c r="AK2659" s="188"/>
    </row>
    <row r="2660" spans="20:37">
      <c r="T2660" s="188"/>
      <c r="U2660" s="188"/>
      <c r="V2660" s="188"/>
      <c r="W2660" s="188"/>
      <c r="X2660" s="188"/>
      <c r="AG2660" s="188"/>
      <c r="AH2660" s="188"/>
      <c r="AI2660" s="188"/>
      <c r="AJ2660" s="188"/>
      <c r="AK2660" s="188"/>
    </row>
    <row r="2661" spans="20:37">
      <c r="T2661" s="188"/>
      <c r="U2661" s="188"/>
      <c r="V2661" s="188"/>
      <c r="W2661" s="188"/>
      <c r="X2661" s="188"/>
      <c r="AG2661" s="188"/>
      <c r="AH2661" s="188"/>
      <c r="AI2661" s="188"/>
      <c r="AJ2661" s="188"/>
      <c r="AK2661" s="188"/>
    </row>
    <row r="2662" spans="20:37">
      <c r="T2662" s="188"/>
      <c r="U2662" s="188"/>
      <c r="V2662" s="188"/>
      <c r="W2662" s="188"/>
      <c r="X2662" s="188"/>
      <c r="AG2662" s="188"/>
      <c r="AH2662" s="188"/>
      <c r="AI2662" s="188"/>
      <c r="AJ2662" s="188"/>
      <c r="AK2662" s="188"/>
    </row>
    <row r="2663" spans="20:37">
      <c r="T2663" s="188"/>
      <c r="U2663" s="188"/>
      <c r="V2663" s="188"/>
      <c r="W2663" s="188"/>
      <c r="X2663" s="188"/>
      <c r="AG2663" s="188"/>
      <c r="AH2663" s="188"/>
      <c r="AI2663" s="188"/>
      <c r="AJ2663" s="188"/>
      <c r="AK2663" s="188"/>
    </row>
    <row r="2664" spans="20:37">
      <c r="T2664" s="188"/>
      <c r="U2664" s="188"/>
      <c r="V2664" s="188"/>
      <c r="W2664" s="188"/>
      <c r="X2664" s="188"/>
      <c r="AG2664" s="188"/>
      <c r="AH2664" s="188"/>
      <c r="AI2664" s="188"/>
      <c r="AJ2664" s="188"/>
      <c r="AK2664" s="188"/>
    </row>
    <row r="2665" spans="20:37">
      <c r="T2665" s="188"/>
      <c r="U2665" s="188"/>
      <c r="V2665" s="188"/>
      <c r="W2665" s="188"/>
      <c r="X2665" s="188"/>
      <c r="AG2665" s="188"/>
      <c r="AH2665" s="188"/>
      <c r="AI2665" s="188"/>
      <c r="AJ2665" s="188"/>
      <c r="AK2665" s="188"/>
    </row>
    <row r="2666" spans="20:37">
      <c r="T2666" s="188"/>
      <c r="U2666" s="188"/>
      <c r="V2666" s="188"/>
      <c r="W2666" s="188"/>
      <c r="X2666" s="188"/>
      <c r="AG2666" s="188"/>
      <c r="AH2666" s="188"/>
      <c r="AI2666" s="188"/>
      <c r="AJ2666" s="188"/>
      <c r="AK2666" s="188"/>
    </row>
    <row r="2667" spans="20:37">
      <c r="T2667" s="188"/>
      <c r="U2667" s="188"/>
      <c r="V2667" s="188"/>
      <c r="W2667" s="188"/>
      <c r="X2667" s="188"/>
      <c r="AG2667" s="188"/>
      <c r="AH2667" s="188"/>
      <c r="AI2667" s="188"/>
      <c r="AJ2667" s="188"/>
      <c r="AK2667" s="188"/>
    </row>
    <row r="2668" spans="20:37">
      <c r="T2668" s="188"/>
      <c r="U2668" s="188"/>
      <c r="V2668" s="188"/>
      <c r="W2668" s="188"/>
      <c r="X2668" s="188"/>
      <c r="AG2668" s="188"/>
      <c r="AH2668" s="188"/>
      <c r="AI2668" s="188"/>
      <c r="AJ2668" s="188"/>
      <c r="AK2668" s="188"/>
    </row>
    <row r="2669" spans="20:37">
      <c r="T2669" s="188"/>
      <c r="U2669" s="188"/>
      <c r="V2669" s="188"/>
      <c r="W2669" s="188"/>
      <c r="X2669" s="188"/>
      <c r="AG2669" s="188"/>
      <c r="AH2669" s="188"/>
      <c r="AI2669" s="188"/>
      <c r="AJ2669" s="188"/>
      <c r="AK2669" s="188"/>
    </row>
    <row r="2670" spans="20:37">
      <c r="T2670" s="188"/>
      <c r="U2670" s="188"/>
      <c r="V2670" s="188"/>
      <c r="W2670" s="188"/>
      <c r="X2670" s="188"/>
      <c r="AG2670" s="188"/>
      <c r="AH2670" s="188"/>
      <c r="AI2670" s="188"/>
      <c r="AJ2670" s="188"/>
      <c r="AK2670" s="188"/>
    </row>
    <row r="2671" spans="20:37">
      <c r="T2671" s="188"/>
      <c r="U2671" s="188"/>
      <c r="V2671" s="188"/>
      <c r="W2671" s="188"/>
      <c r="X2671" s="188"/>
      <c r="AG2671" s="188"/>
      <c r="AH2671" s="188"/>
      <c r="AI2671" s="188"/>
      <c r="AJ2671" s="188"/>
      <c r="AK2671" s="188"/>
    </row>
    <row r="2672" spans="20:37">
      <c r="T2672" s="188"/>
      <c r="U2672" s="188"/>
      <c r="V2672" s="188"/>
      <c r="W2672" s="188"/>
      <c r="X2672" s="188"/>
      <c r="AG2672" s="188"/>
      <c r="AH2672" s="188"/>
      <c r="AI2672" s="188"/>
      <c r="AJ2672" s="188"/>
      <c r="AK2672" s="188"/>
    </row>
    <row r="2673" spans="20:37">
      <c r="T2673" s="188"/>
      <c r="U2673" s="188"/>
      <c r="V2673" s="188"/>
      <c r="W2673" s="188"/>
      <c r="X2673" s="188"/>
      <c r="AG2673" s="188"/>
      <c r="AH2673" s="188"/>
      <c r="AI2673" s="188"/>
      <c r="AJ2673" s="188"/>
      <c r="AK2673" s="188"/>
    </row>
    <row r="2674" spans="20:37">
      <c r="T2674" s="188"/>
      <c r="U2674" s="188"/>
      <c r="V2674" s="188"/>
      <c r="W2674" s="188"/>
      <c r="X2674" s="188"/>
      <c r="AG2674" s="188"/>
      <c r="AH2674" s="188"/>
      <c r="AI2674" s="188"/>
      <c r="AJ2674" s="188"/>
      <c r="AK2674" s="188"/>
    </row>
    <row r="2675" spans="20:37">
      <c r="T2675" s="188"/>
      <c r="U2675" s="188"/>
      <c r="V2675" s="188"/>
      <c r="W2675" s="188"/>
      <c r="X2675" s="188"/>
      <c r="AG2675" s="188"/>
      <c r="AH2675" s="188"/>
      <c r="AI2675" s="188"/>
      <c r="AJ2675" s="188"/>
      <c r="AK2675" s="188"/>
    </row>
    <row r="2676" spans="20:37">
      <c r="T2676" s="188"/>
      <c r="U2676" s="188"/>
      <c r="V2676" s="188"/>
      <c r="W2676" s="188"/>
      <c r="X2676" s="188"/>
      <c r="AG2676" s="188"/>
      <c r="AH2676" s="188"/>
      <c r="AI2676" s="188"/>
      <c r="AJ2676" s="188"/>
      <c r="AK2676" s="188"/>
    </row>
    <row r="2677" spans="20:37">
      <c r="T2677" s="188"/>
      <c r="U2677" s="188"/>
      <c r="V2677" s="188"/>
      <c r="W2677" s="188"/>
      <c r="X2677" s="188"/>
      <c r="AG2677" s="188"/>
      <c r="AH2677" s="188"/>
      <c r="AI2677" s="188"/>
      <c r="AJ2677" s="188"/>
      <c r="AK2677" s="188"/>
    </row>
    <row r="2678" spans="20:37">
      <c r="T2678" s="188"/>
      <c r="U2678" s="188"/>
      <c r="V2678" s="188"/>
      <c r="W2678" s="188"/>
      <c r="X2678" s="188"/>
      <c r="AG2678" s="188"/>
      <c r="AH2678" s="188"/>
      <c r="AI2678" s="188"/>
      <c r="AJ2678" s="188"/>
      <c r="AK2678" s="188"/>
    </row>
    <row r="2679" spans="20:37">
      <c r="T2679" s="188"/>
      <c r="U2679" s="188"/>
      <c r="V2679" s="188"/>
      <c r="W2679" s="188"/>
      <c r="X2679" s="188"/>
      <c r="AG2679" s="188"/>
      <c r="AH2679" s="188"/>
      <c r="AI2679" s="188"/>
      <c r="AJ2679" s="188"/>
      <c r="AK2679" s="188"/>
    </row>
    <row r="2680" spans="20:37">
      <c r="T2680" s="188"/>
      <c r="U2680" s="188"/>
      <c r="V2680" s="188"/>
      <c r="W2680" s="188"/>
      <c r="X2680" s="188"/>
      <c r="AG2680" s="188"/>
      <c r="AH2680" s="188"/>
      <c r="AI2680" s="188"/>
      <c r="AJ2680" s="188"/>
      <c r="AK2680" s="188"/>
    </row>
    <row r="2681" spans="20:37">
      <c r="T2681" s="188"/>
      <c r="U2681" s="188"/>
      <c r="V2681" s="188"/>
      <c r="W2681" s="188"/>
      <c r="X2681" s="188"/>
      <c r="AG2681" s="188"/>
      <c r="AH2681" s="188"/>
      <c r="AI2681" s="188"/>
      <c r="AJ2681" s="188"/>
      <c r="AK2681" s="188"/>
    </row>
    <row r="2682" spans="20:37">
      <c r="T2682" s="188"/>
      <c r="U2682" s="188"/>
      <c r="V2682" s="188"/>
      <c r="W2682" s="188"/>
      <c r="X2682" s="188"/>
      <c r="AG2682" s="188"/>
      <c r="AH2682" s="188"/>
      <c r="AI2682" s="188"/>
      <c r="AJ2682" s="188"/>
      <c r="AK2682" s="188"/>
    </row>
    <row r="2683" spans="20:37">
      <c r="T2683" s="188"/>
      <c r="U2683" s="188"/>
      <c r="V2683" s="188"/>
      <c r="W2683" s="188"/>
      <c r="X2683" s="188"/>
      <c r="AG2683" s="188"/>
      <c r="AH2683" s="188"/>
      <c r="AI2683" s="188"/>
      <c r="AJ2683" s="188"/>
      <c r="AK2683" s="188"/>
    </row>
    <row r="2684" spans="20:37">
      <c r="T2684" s="188"/>
      <c r="U2684" s="188"/>
      <c r="V2684" s="188"/>
      <c r="W2684" s="188"/>
      <c r="X2684" s="188"/>
      <c r="AG2684" s="188"/>
      <c r="AH2684" s="188"/>
      <c r="AI2684" s="188"/>
      <c r="AJ2684" s="188"/>
      <c r="AK2684" s="188"/>
    </row>
    <row r="2685" spans="20:37">
      <c r="T2685" s="188"/>
      <c r="U2685" s="188"/>
      <c r="V2685" s="188"/>
      <c r="W2685" s="188"/>
      <c r="X2685" s="188"/>
      <c r="AG2685" s="188"/>
      <c r="AH2685" s="188"/>
      <c r="AI2685" s="188"/>
      <c r="AJ2685" s="188"/>
      <c r="AK2685" s="188"/>
    </row>
    <row r="2686" spans="20:37">
      <c r="T2686" s="188"/>
      <c r="U2686" s="188"/>
      <c r="V2686" s="188"/>
      <c r="W2686" s="188"/>
      <c r="X2686" s="188"/>
      <c r="AG2686" s="188"/>
      <c r="AH2686" s="188"/>
      <c r="AI2686" s="188"/>
      <c r="AJ2686" s="188"/>
      <c r="AK2686" s="188"/>
    </row>
    <row r="2687" spans="20:37">
      <c r="T2687" s="188"/>
      <c r="U2687" s="188"/>
      <c r="V2687" s="188"/>
      <c r="W2687" s="188"/>
      <c r="X2687" s="188"/>
      <c r="AG2687" s="188"/>
      <c r="AH2687" s="188"/>
      <c r="AI2687" s="188"/>
      <c r="AJ2687" s="188"/>
      <c r="AK2687" s="188"/>
    </row>
    <row r="2688" spans="20:37">
      <c r="T2688" s="188"/>
      <c r="U2688" s="188"/>
      <c r="V2688" s="188"/>
      <c r="W2688" s="188"/>
      <c r="X2688" s="188"/>
      <c r="AG2688" s="188"/>
      <c r="AH2688" s="188"/>
      <c r="AI2688" s="188"/>
      <c r="AJ2688" s="188"/>
      <c r="AK2688" s="188"/>
    </row>
    <row r="2689" spans="20:37">
      <c r="T2689" s="188"/>
      <c r="U2689" s="188"/>
      <c r="V2689" s="188"/>
      <c r="W2689" s="188"/>
      <c r="X2689" s="188"/>
      <c r="AG2689" s="188"/>
      <c r="AH2689" s="188"/>
      <c r="AI2689" s="188"/>
      <c r="AJ2689" s="188"/>
      <c r="AK2689" s="188"/>
    </row>
    <row r="2690" spans="20:37">
      <c r="T2690" s="188"/>
      <c r="U2690" s="188"/>
      <c r="V2690" s="188"/>
      <c r="W2690" s="188"/>
      <c r="X2690" s="188"/>
      <c r="AG2690" s="188"/>
      <c r="AH2690" s="188"/>
      <c r="AI2690" s="188"/>
      <c r="AJ2690" s="188"/>
      <c r="AK2690" s="188"/>
    </row>
    <row r="2691" spans="20:37">
      <c r="T2691" s="188"/>
      <c r="U2691" s="188"/>
      <c r="V2691" s="188"/>
      <c r="W2691" s="188"/>
      <c r="X2691" s="188"/>
      <c r="AG2691" s="188"/>
      <c r="AH2691" s="188"/>
      <c r="AI2691" s="188"/>
      <c r="AJ2691" s="188"/>
      <c r="AK2691" s="188"/>
    </row>
    <row r="2692" spans="20:37">
      <c r="T2692" s="188"/>
      <c r="U2692" s="188"/>
      <c r="V2692" s="188"/>
      <c r="W2692" s="188"/>
      <c r="X2692" s="188"/>
      <c r="AG2692" s="188"/>
      <c r="AH2692" s="188"/>
      <c r="AI2692" s="188"/>
      <c r="AJ2692" s="188"/>
      <c r="AK2692" s="188"/>
    </row>
    <row r="2693" spans="20:37">
      <c r="T2693" s="188"/>
      <c r="U2693" s="188"/>
      <c r="V2693" s="188"/>
      <c r="W2693" s="188"/>
      <c r="X2693" s="188"/>
      <c r="AG2693" s="188"/>
      <c r="AH2693" s="188"/>
      <c r="AI2693" s="188"/>
      <c r="AJ2693" s="188"/>
      <c r="AK2693" s="188"/>
    </row>
    <row r="2694" spans="20:37">
      <c r="T2694" s="188"/>
      <c r="U2694" s="188"/>
      <c r="V2694" s="188"/>
      <c r="W2694" s="188"/>
      <c r="X2694" s="188"/>
      <c r="AG2694" s="188"/>
      <c r="AH2694" s="188"/>
      <c r="AI2694" s="188"/>
      <c r="AJ2694" s="188"/>
      <c r="AK2694" s="188"/>
    </row>
    <row r="2695" spans="20:37">
      <c r="T2695" s="188"/>
      <c r="U2695" s="188"/>
      <c r="V2695" s="188"/>
      <c r="W2695" s="188"/>
      <c r="X2695" s="188"/>
      <c r="AG2695" s="188"/>
      <c r="AH2695" s="188"/>
      <c r="AI2695" s="188"/>
      <c r="AJ2695" s="188"/>
      <c r="AK2695" s="188"/>
    </row>
    <row r="2696" spans="20:37">
      <c r="T2696" s="188"/>
      <c r="U2696" s="188"/>
      <c r="V2696" s="188"/>
      <c r="W2696" s="188"/>
      <c r="X2696" s="188"/>
      <c r="AG2696" s="188"/>
      <c r="AH2696" s="188"/>
      <c r="AI2696" s="188"/>
      <c r="AJ2696" s="188"/>
      <c r="AK2696" s="188"/>
    </row>
    <row r="2697" spans="20:37">
      <c r="T2697" s="188"/>
      <c r="U2697" s="188"/>
      <c r="V2697" s="188"/>
      <c r="W2697" s="188"/>
      <c r="X2697" s="188"/>
      <c r="AG2697" s="188"/>
      <c r="AH2697" s="188"/>
      <c r="AI2697" s="188"/>
      <c r="AJ2697" s="188"/>
      <c r="AK2697" s="188"/>
    </row>
    <row r="2698" spans="20:37">
      <c r="T2698" s="188"/>
      <c r="U2698" s="188"/>
      <c r="V2698" s="188"/>
      <c r="W2698" s="188"/>
      <c r="X2698" s="188"/>
      <c r="AG2698" s="188"/>
      <c r="AH2698" s="188"/>
      <c r="AI2698" s="188"/>
      <c r="AJ2698" s="188"/>
      <c r="AK2698" s="188"/>
    </row>
    <row r="2699" spans="20:37">
      <c r="T2699" s="188"/>
      <c r="U2699" s="188"/>
      <c r="V2699" s="188"/>
      <c r="W2699" s="188"/>
      <c r="X2699" s="188"/>
      <c r="AG2699" s="188"/>
      <c r="AH2699" s="188"/>
      <c r="AI2699" s="188"/>
      <c r="AJ2699" s="188"/>
      <c r="AK2699" s="188"/>
    </row>
    <row r="2700" spans="20:37">
      <c r="T2700" s="188"/>
      <c r="U2700" s="188"/>
      <c r="V2700" s="188"/>
      <c r="W2700" s="188"/>
      <c r="X2700" s="188"/>
      <c r="AG2700" s="188"/>
      <c r="AH2700" s="188"/>
      <c r="AI2700" s="188"/>
      <c r="AJ2700" s="188"/>
      <c r="AK2700" s="188"/>
    </row>
    <row r="2701" spans="20:37">
      <c r="T2701" s="188"/>
      <c r="U2701" s="188"/>
      <c r="V2701" s="188"/>
      <c r="W2701" s="188"/>
      <c r="X2701" s="188"/>
      <c r="AG2701" s="188"/>
      <c r="AH2701" s="188"/>
      <c r="AI2701" s="188"/>
      <c r="AJ2701" s="188"/>
      <c r="AK2701" s="188"/>
    </row>
    <row r="2702" spans="20:37">
      <c r="T2702" s="188"/>
      <c r="U2702" s="188"/>
      <c r="V2702" s="188"/>
      <c r="W2702" s="188"/>
      <c r="X2702" s="188"/>
      <c r="AG2702" s="188"/>
      <c r="AH2702" s="188"/>
      <c r="AI2702" s="188"/>
      <c r="AJ2702" s="188"/>
      <c r="AK2702" s="188"/>
    </row>
    <row r="2703" spans="20:37">
      <c r="T2703" s="188"/>
      <c r="U2703" s="188"/>
      <c r="V2703" s="188"/>
      <c r="W2703" s="188"/>
      <c r="X2703" s="188"/>
      <c r="AG2703" s="188"/>
      <c r="AH2703" s="188"/>
      <c r="AI2703" s="188"/>
      <c r="AJ2703" s="188"/>
      <c r="AK2703" s="188"/>
    </row>
    <row r="2704" spans="20:37">
      <c r="T2704" s="188"/>
      <c r="U2704" s="188"/>
      <c r="V2704" s="188"/>
      <c r="W2704" s="188"/>
      <c r="X2704" s="188"/>
      <c r="AG2704" s="188"/>
      <c r="AH2704" s="188"/>
      <c r="AI2704" s="188"/>
      <c r="AJ2704" s="188"/>
      <c r="AK2704" s="188"/>
    </row>
    <row r="2705" spans="20:37">
      <c r="T2705" s="188"/>
      <c r="U2705" s="188"/>
      <c r="V2705" s="188"/>
      <c r="W2705" s="188"/>
      <c r="X2705" s="188"/>
      <c r="AG2705" s="188"/>
      <c r="AH2705" s="188"/>
      <c r="AI2705" s="188"/>
      <c r="AJ2705" s="188"/>
      <c r="AK2705" s="188"/>
    </row>
    <row r="2706" spans="20:37">
      <c r="T2706" s="188"/>
      <c r="U2706" s="188"/>
      <c r="V2706" s="188"/>
      <c r="W2706" s="188"/>
      <c r="X2706" s="188"/>
      <c r="AG2706" s="188"/>
      <c r="AH2706" s="188"/>
      <c r="AI2706" s="188"/>
      <c r="AJ2706" s="188"/>
      <c r="AK2706" s="188"/>
    </row>
    <row r="2707" spans="20:37">
      <c r="T2707" s="188"/>
      <c r="U2707" s="188"/>
      <c r="V2707" s="188"/>
      <c r="W2707" s="188"/>
      <c r="X2707" s="188"/>
      <c r="AG2707" s="188"/>
      <c r="AH2707" s="188"/>
      <c r="AI2707" s="188"/>
      <c r="AJ2707" s="188"/>
      <c r="AK2707" s="188"/>
    </row>
    <row r="2708" spans="20:37">
      <c r="T2708" s="188"/>
      <c r="U2708" s="188"/>
      <c r="V2708" s="188"/>
      <c r="W2708" s="188"/>
      <c r="X2708" s="188"/>
      <c r="AG2708" s="188"/>
      <c r="AH2708" s="188"/>
      <c r="AI2708" s="188"/>
      <c r="AJ2708" s="188"/>
      <c r="AK2708" s="188"/>
    </row>
    <row r="2709" spans="20:37">
      <c r="T2709" s="188"/>
      <c r="U2709" s="188"/>
      <c r="V2709" s="188"/>
      <c r="W2709" s="188"/>
      <c r="X2709" s="188"/>
      <c r="AG2709" s="188"/>
      <c r="AH2709" s="188"/>
      <c r="AI2709" s="188"/>
      <c r="AJ2709" s="188"/>
      <c r="AK2709" s="188"/>
    </row>
    <row r="2710" spans="20:37">
      <c r="T2710" s="188"/>
      <c r="U2710" s="188"/>
      <c r="V2710" s="188"/>
      <c r="W2710" s="188"/>
      <c r="X2710" s="188"/>
      <c r="AG2710" s="188"/>
      <c r="AH2710" s="188"/>
      <c r="AI2710" s="188"/>
      <c r="AJ2710" s="188"/>
      <c r="AK2710" s="188"/>
    </row>
    <row r="2711" spans="20:37">
      <c r="T2711" s="188"/>
      <c r="U2711" s="188"/>
      <c r="V2711" s="188"/>
      <c r="W2711" s="188"/>
      <c r="X2711" s="188"/>
      <c r="AG2711" s="188"/>
      <c r="AH2711" s="188"/>
      <c r="AI2711" s="188"/>
      <c r="AJ2711" s="188"/>
      <c r="AK2711" s="188"/>
    </row>
    <row r="2712" spans="20:37">
      <c r="T2712" s="188"/>
      <c r="U2712" s="188"/>
      <c r="V2712" s="188"/>
      <c r="W2712" s="188"/>
      <c r="X2712" s="188"/>
      <c r="AG2712" s="188"/>
      <c r="AH2712" s="188"/>
      <c r="AI2712" s="188"/>
      <c r="AJ2712" s="188"/>
      <c r="AK2712" s="188"/>
    </row>
    <row r="2713" spans="20:37">
      <c r="T2713" s="188"/>
      <c r="U2713" s="188"/>
      <c r="V2713" s="188"/>
      <c r="W2713" s="188"/>
      <c r="X2713" s="188"/>
      <c r="AG2713" s="188"/>
      <c r="AH2713" s="188"/>
      <c r="AI2713" s="188"/>
      <c r="AJ2713" s="188"/>
      <c r="AK2713" s="188"/>
    </row>
    <row r="2714" spans="20:37">
      <c r="T2714" s="188"/>
      <c r="U2714" s="188"/>
      <c r="V2714" s="188"/>
      <c r="W2714" s="188"/>
      <c r="X2714" s="188"/>
      <c r="AG2714" s="188"/>
      <c r="AH2714" s="188"/>
      <c r="AI2714" s="188"/>
      <c r="AJ2714" s="188"/>
      <c r="AK2714" s="188"/>
    </row>
    <row r="2715" spans="20:37">
      <c r="T2715" s="188"/>
      <c r="U2715" s="188"/>
      <c r="V2715" s="188"/>
      <c r="W2715" s="188"/>
      <c r="X2715" s="188"/>
      <c r="AG2715" s="188"/>
      <c r="AH2715" s="188"/>
      <c r="AI2715" s="188"/>
      <c r="AJ2715" s="188"/>
      <c r="AK2715" s="188"/>
    </row>
    <row r="2716" spans="20:37">
      <c r="T2716" s="188"/>
      <c r="U2716" s="188"/>
      <c r="V2716" s="188"/>
      <c r="W2716" s="188"/>
      <c r="X2716" s="188"/>
      <c r="AG2716" s="188"/>
      <c r="AH2716" s="188"/>
      <c r="AI2716" s="188"/>
      <c r="AJ2716" s="188"/>
      <c r="AK2716" s="188"/>
    </row>
    <row r="2717" spans="20:37">
      <c r="T2717" s="188"/>
      <c r="U2717" s="188"/>
      <c r="V2717" s="188"/>
      <c r="W2717" s="188"/>
      <c r="X2717" s="188"/>
      <c r="AG2717" s="188"/>
      <c r="AH2717" s="188"/>
      <c r="AI2717" s="188"/>
      <c r="AJ2717" s="188"/>
      <c r="AK2717" s="188"/>
    </row>
    <row r="2718" spans="20:37">
      <c r="T2718" s="188"/>
      <c r="U2718" s="188"/>
      <c r="V2718" s="188"/>
      <c r="W2718" s="188"/>
      <c r="X2718" s="188"/>
      <c r="AG2718" s="188"/>
      <c r="AH2718" s="188"/>
      <c r="AI2718" s="188"/>
      <c r="AJ2718" s="188"/>
      <c r="AK2718" s="188"/>
    </row>
    <row r="2719" spans="20:37">
      <c r="T2719" s="188"/>
      <c r="U2719" s="188"/>
      <c r="V2719" s="188"/>
      <c r="W2719" s="188"/>
      <c r="X2719" s="188"/>
      <c r="AG2719" s="188"/>
      <c r="AH2719" s="188"/>
      <c r="AI2719" s="188"/>
      <c r="AJ2719" s="188"/>
      <c r="AK2719" s="188"/>
    </row>
    <row r="2720" spans="20:37">
      <c r="T2720" s="188"/>
      <c r="U2720" s="188"/>
      <c r="V2720" s="188"/>
      <c r="W2720" s="188"/>
      <c r="X2720" s="188"/>
      <c r="AG2720" s="188"/>
      <c r="AH2720" s="188"/>
      <c r="AI2720" s="188"/>
      <c r="AJ2720" s="188"/>
      <c r="AK2720" s="188"/>
    </row>
    <row r="2721" spans="20:37">
      <c r="T2721" s="188"/>
      <c r="U2721" s="188"/>
      <c r="V2721" s="188"/>
      <c r="W2721" s="188"/>
      <c r="X2721" s="188"/>
      <c r="AG2721" s="188"/>
      <c r="AH2721" s="188"/>
      <c r="AI2721" s="188"/>
      <c r="AJ2721" s="188"/>
      <c r="AK2721" s="188"/>
    </row>
    <row r="2722" spans="20:37">
      <c r="T2722" s="188"/>
      <c r="U2722" s="188"/>
      <c r="V2722" s="188"/>
      <c r="W2722" s="188"/>
      <c r="X2722" s="188"/>
      <c r="AG2722" s="188"/>
      <c r="AH2722" s="188"/>
      <c r="AI2722" s="188"/>
      <c r="AJ2722" s="188"/>
      <c r="AK2722" s="188"/>
    </row>
    <row r="2723" spans="20:37">
      <c r="T2723" s="188"/>
      <c r="U2723" s="188"/>
      <c r="V2723" s="188"/>
      <c r="W2723" s="188"/>
      <c r="X2723" s="188"/>
      <c r="AG2723" s="188"/>
      <c r="AH2723" s="188"/>
      <c r="AI2723" s="188"/>
      <c r="AJ2723" s="188"/>
      <c r="AK2723" s="188"/>
    </row>
    <row r="2724" spans="20:37">
      <c r="T2724" s="188"/>
      <c r="U2724" s="188"/>
      <c r="V2724" s="188"/>
      <c r="W2724" s="188"/>
      <c r="X2724" s="188"/>
      <c r="AG2724" s="188"/>
      <c r="AH2724" s="188"/>
      <c r="AI2724" s="188"/>
      <c r="AJ2724" s="188"/>
      <c r="AK2724" s="188"/>
    </row>
    <row r="2725" spans="20:37">
      <c r="T2725" s="188"/>
      <c r="U2725" s="188"/>
      <c r="V2725" s="188"/>
      <c r="W2725" s="188"/>
      <c r="X2725" s="188"/>
      <c r="AG2725" s="188"/>
      <c r="AH2725" s="188"/>
      <c r="AI2725" s="188"/>
      <c r="AJ2725" s="188"/>
      <c r="AK2725" s="188"/>
    </row>
    <row r="2726" spans="20:37">
      <c r="T2726" s="188"/>
      <c r="U2726" s="188"/>
      <c r="V2726" s="188"/>
      <c r="W2726" s="188"/>
      <c r="X2726" s="188"/>
      <c r="AG2726" s="188"/>
      <c r="AH2726" s="188"/>
      <c r="AI2726" s="188"/>
      <c r="AJ2726" s="188"/>
      <c r="AK2726" s="188"/>
    </row>
    <row r="2727" spans="20:37">
      <c r="T2727" s="188"/>
      <c r="U2727" s="188"/>
      <c r="V2727" s="188"/>
      <c r="W2727" s="188"/>
      <c r="X2727" s="188"/>
      <c r="AG2727" s="188"/>
      <c r="AH2727" s="188"/>
      <c r="AI2727" s="188"/>
      <c r="AJ2727" s="188"/>
      <c r="AK2727" s="188"/>
    </row>
    <row r="2728" spans="20:37">
      <c r="T2728" s="188"/>
      <c r="U2728" s="188"/>
      <c r="V2728" s="188"/>
      <c r="W2728" s="188"/>
      <c r="X2728" s="188"/>
      <c r="AG2728" s="188"/>
      <c r="AH2728" s="188"/>
      <c r="AI2728" s="188"/>
      <c r="AJ2728" s="188"/>
      <c r="AK2728" s="188"/>
    </row>
    <row r="2729" spans="20:37">
      <c r="T2729" s="188"/>
      <c r="U2729" s="188"/>
      <c r="V2729" s="188"/>
      <c r="W2729" s="188"/>
      <c r="X2729" s="188"/>
      <c r="AG2729" s="188"/>
      <c r="AH2729" s="188"/>
      <c r="AI2729" s="188"/>
      <c r="AJ2729" s="188"/>
      <c r="AK2729" s="188"/>
    </row>
    <row r="2730" spans="20:37">
      <c r="T2730" s="188"/>
      <c r="U2730" s="188"/>
      <c r="V2730" s="188"/>
      <c r="W2730" s="188"/>
      <c r="X2730" s="188"/>
      <c r="AG2730" s="188"/>
      <c r="AH2730" s="188"/>
      <c r="AI2730" s="188"/>
      <c r="AJ2730" s="188"/>
      <c r="AK2730" s="188"/>
    </row>
    <row r="2731" spans="20:37">
      <c r="T2731" s="188"/>
      <c r="U2731" s="188"/>
      <c r="V2731" s="188"/>
      <c r="W2731" s="188"/>
      <c r="X2731" s="188"/>
      <c r="AG2731" s="188"/>
      <c r="AH2731" s="188"/>
      <c r="AI2731" s="188"/>
      <c r="AJ2731" s="188"/>
      <c r="AK2731" s="188"/>
    </row>
    <row r="2732" spans="20:37">
      <c r="T2732" s="188"/>
      <c r="U2732" s="188"/>
      <c r="V2732" s="188"/>
      <c r="W2732" s="188"/>
      <c r="X2732" s="188"/>
      <c r="AG2732" s="188"/>
      <c r="AH2732" s="188"/>
      <c r="AI2732" s="188"/>
      <c r="AJ2732" s="188"/>
      <c r="AK2732" s="188"/>
    </row>
    <row r="2733" spans="20:37">
      <c r="T2733" s="188"/>
      <c r="U2733" s="188"/>
      <c r="V2733" s="188"/>
      <c r="W2733" s="188"/>
      <c r="X2733" s="188"/>
      <c r="AG2733" s="188"/>
      <c r="AH2733" s="188"/>
      <c r="AI2733" s="188"/>
      <c r="AJ2733" s="188"/>
      <c r="AK2733" s="188"/>
    </row>
    <row r="2734" spans="20:37">
      <c r="T2734" s="188"/>
      <c r="U2734" s="188"/>
      <c r="V2734" s="188"/>
      <c r="W2734" s="188"/>
      <c r="X2734" s="188"/>
      <c r="AG2734" s="188"/>
      <c r="AH2734" s="188"/>
      <c r="AI2734" s="188"/>
      <c r="AJ2734" s="188"/>
      <c r="AK2734" s="188"/>
    </row>
    <row r="2735" spans="20:37">
      <c r="T2735" s="188"/>
      <c r="U2735" s="188"/>
      <c r="V2735" s="188"/>
      <c r="W2735" s="188"/>
      <c r="X2735" s="188"/>
      <c r="AG2735" s="188"/>
      <c r="AH2735" s="188"/>
      <c r="AI2735" s="188"/>
      <c r="AJ2735" s="188"/>
      <c r="AK2735" s="188"/>
    </row>
    <row r="2736" spans="20:37">
      <c r="T2736" s="188"/>
      <c r="U2736" s="188"/>
      <c r="V2736" s="188"/>
      <c r="W2736" s="188"/>
      <c r="X2736" s="188"/>
      <c r="AG2736" s="188"/>
      <c r="AH2736" s="188"/>
      <c r="AI2736" s="188"/>
      <c r="AJ2736" s="188"/>
      <c r="AK2736" s="188"/>
    </row>
    <row r="2737" spans="20:37">
      <c r="T2737" s="188"/>
      <c r="U2737" s="188"/>
      <c r="V2737" s="188"/>
      <c r="W2737" s="188"/>
      <c r="X2737" s="188"/>
      <c r="AG2737" s="188"/>
      <c r="AH2737" s="188"/>
      <c r="AI2737" s="188"/>
      <c r="AJ2737" s="188"/>
      <c r="AK2737" s="188"/>
    </row>
    <row r="2738" spans="20:37">
      <c r="T2738" s="188"/>
      <c r="U2738" s="188"/>
      <c r="V2738" s="188"/>
      <c r="W2738" s="188"/>
      <c r="X2738" s="188"/>
      <c r="AG2738" s="188"/>
      <c r="AH2738" s="188"/>
      <c r="AI2738" s="188"/>
      <c r="AJ2738" s="188"/>
      <c r="AK2738" s="188"/>
    </row>
    <row r="2739" spans="20:37">
      <c r="T2739" s="188"/>
      <c r="U2739" s="188"/>
      <c r="V2739" s="188"/>
      <c r="W2739" s="188"/>
      <c r="X2739" s="188"/>
      <c r="AG2739" s="188"/>
      <c r="AH2739" s="188"/>
      <c r="AI2739" s="188"/>
      <c r="AJ2739" s="188"/>
      <c r="AK2739" s="188"/>
    </row>
    <row r="2740" spans="20:37">
      <c r="T2740" s="188"/>
      <c r="U2740" s="188"/>
      <c r="V2740" s="188"/>
      <c r="W2740" s="188"/>
      <c r="X2740" s="188"/>
      <c r="AG2740" s="188"/>
      <c r="AH2740" s="188"/>
      <c r="AI2740" s="188"/>
      <c r="AJ2740" s="188"/>
      <c r="AK2740" s="188"/>
    </row>
    <row r="2741" spans="20:37">
      <c r="T2741" s="188"/>
      <c r="U2741" s="188"/>
      <c r="V2741" s="188"/>
      <c r="W2741" s="188"/>
      <c r="X2741" s="188"/>
      <c r="AG2741" s="188"/>
      <c r="AH2741" s="188"/>
      <c r="AI2741" s="188"/>
      <c r="AJ2741" s="188"/>
      <c r="AK2741" s="188"/>
    </row>
    <row r="2742" spans="20:37">
      <c r="T2742" s="188"/>
      <c r="U2742" s="188"/>
      <c r="V2742" s="188"/>
      <c r="W2742" s="188"/>
      <c r="X2742" s="188"/>
      <c r="AG2742" s="188"/>
      <c r="AH2742" s="188"/>
      <c r="AI2742" s="188"/>
      <c r="AJ2742" s="188"/>
      <c r="AK2742" s="188"/>
    </row>
    <row r="2743" spans="20:37">
      <c r="T2743" s="188"/>
      <c r="U2743" s="188"/>
      <c r="V2743" s="188"/>
      <c r="W2743" s="188"/>
      <c r="X2743" s="188"/>
      <c r="AG2743" s="188"/>
      <c r="AH2743" s="188"/>
      <c r="AI2743" s="188"/>
      <c r="AJ2743" s="188"/>
      <c r="AK2743" s="188"/>
    </row>
    <row r="2744" spans="20:37">
      <c r="T2744" s="188"/>
      <c r="U2744" s="188"/>
      <c r="V2744" s="188"/>
      <c r="W2744" s="188"/>
      <c r="X2744" s="188"/>
      <c r="AG2744" s="188"/>
      <c r="AH2744" s="188"/>
      <c r="AI2744" s="188"/>
      <c r="AJ2744" s="188"/>
      <c r="AK2744" s="188"/>
    </row>
    <row r="2745" spans="20:37">
      <c r="T2745" s="188"/>
      <c r="U2745" s="188"/>
      <c r="V2745" s="188"/>
      <c r="W2745" s="188"/>
      <c r="X2745" s="188"/>
      <c r="AG2745" s="188"/>
      <c r="AH2745" s="188"/>
      <c r="AI2745" s="188"/>
      <c r="AJ2745" s="188"/>
      <c r="AK2745" s="188"/>
    </row>
    <row r="2746" spans="20:37">
      <c r="T2746" s="188"/>
      <c r="U2746" s="188"/>
      <c r="V2746" s="188"/>
      <c r="W2746" s="188"/>
      <c r="X2746" s="188"/>
      <c r="AG2746" s="188"/>
      <c r="AH2746" s="188"/>
      <c r="AI2746" s="188"/>
      <c r="AJ2746" s="188"/>
      <c r="AK2746" s="188"/>
    </row>
    <row r="2747" spans="20:37">
      <c r="T2747" s="188"/>
      <c r="U2747" s="188"/>
      <c r="V2747" s="188"/>
      <c r="W2747" s="188"/>
      <c r="X2747" s="188"/>
      <c r="AG2747" s="188"/>
      <c r="AH2747" s="188"/>
      <c r="AI2747" s="188"/>
      <c r="AJ2747" s="188"/>
      <c r="AK2747" s="188"/>
    </row>
    <row r="2748" spans="20:37">
      <c r="T2748" s="188"/>
      <c r="U2748" s="188"/>
      <c r="V2748" s="188"/>
      <c r="W2748" s="188"/>
      <c r="X2748" s="188"/>
      <c r="AG2748" s="188"/>
      <c r="AH2748" s="188"/>
      <c r="AI2748" s="188"/>
      <c r="AJ2748" s="188"/>
      <c r="AK2748" s="188"/>
    </row>
    <row r="2749" spans="20:37">
      <c r="T2749" s="188"/>
      <c r="U2749" s="188"/>
      <c r="V2749" s="188"/>
      <c r="W2749" s="188"/>
      <c r="X2749" s="188"/>
      <c r="AG2749" s="188"/>
      <c r="AH2749" s="188"/>
      <c r="AI2749" s="188"/>
      <c r="AJ2749" s="188"/>
      <c r="AK2749" s="188"/>
    </row>
    <row r="2750" spans="20:37">
      <c r="T2750" s="188"/>
      <c r="U2750" s="188"/>
      <c r="V2750" s="188"/>
      <c r="W2750" s="188"/>
      <c r="X2750" s="188"/>
      <c r="AG2750" s="188"/>
      <c r="AH2750" s="188"/>
      <c r="AI2750" s="188"/>
      <c r="AJ2750" s="188"/>
      <c r="AK2750" s="188"/>
    </row>
    <row r="2751" spans="20:37">
      <c r="T2751" s="188"/>
      <c r="U2751" s="188"/>
      <c r="V2751" s="188"/>
      <c r="W2751" s="188"/>
      <c r="X2751" s="188"/>
      <c r="AG2751" s="188"/>
      <c r="AH2751" s="188"/>
      <c r="AI2751" s="188"/>
      <c r="AJ2751" s="188"/>
      <c r="AK2751" s="188"/>
    </row>
    <row r="2752" spans="20:37">
      <c r="T2752" s="188"/>
      <c r="U2752" s="188"/>
      <c r="V2752" s="188"/>
      <c r="W2752" s="188"/>
      <c r="X2752" s="188"/>
      <c r="AG2752" s="188"/>
      <c r="AH2752" s="188"/>
      <c r="AI2752" s="188"/>
      <c r="AJ2752" s="188"/>
      <c r="AK2752" s="188"/>
    </row>
    <row r="2753" spans="20:37">
      <c r="T2753" s="188"/>
      <c r="U2753" s="188"/>
      <c r="V2753" s="188"/>
      <c r="W2753" s="188"/>
      <c r="X2753" s="188"/>
      <c r="AG2753" s="188"/>
      <c r="AH2753" s="188"/>
      <c r="AI2753" s="188"/>
      <c r="AJ2753" s="188"/>
      <c r="AK2753" s="188"/>
    </row>
    <row r="2754" spans="20:37">
      <c r="T2754" s="188"/>
      <c r="U2754" s="188"/>
      <c r="V2754" s="188"/>
      <c r="W2754" s="188"/>
      <c r="X2754" s="188"/>
      <c r="AG2754" s="188"/>
      <c r="AH2754" s="188"/>
      <c r="AI2754" s="188"/>
      <c r="AJ2754" s="188"/>
      <c r="AK2754" s="188"/>
    </row>
    <row r="2755" spans="20:37">
      <c r="T2755" s="188"/>
      <c r="U2755" s="188"/>
      <c r="V2755" s="188"/>
      <c r="W2755" s="188"/>
      <c r="X2755" s="188"/>
      <c r="AG2755" s="188"/>
      <c r="AH2755" s="188"/>
      <c r="AI2755" s="188"/>
      <c r="AJ2755" s="188"/>
      <c r="AK2755" s="188"/>
    </row>
    <row r="2756" spans="20:37">
      <c r="T2756" s="188"/>
      <c r="U2756" s="188"/>
      <c r="V2756" s="188"/>
      <c r="W2756" s="188"/>
      <c r="X2756" s="188"/>
      <c r="AG2756" s="188"/>
      <c r="AH2756" s="188"/>
      <c r="AI2756" s="188"/>
      <c r="AJ2756" s="188"/>
      <c r="AK2756" s="188"/>
    </row>
    <row r="2757" spans="20:37">
      <c r="T2757" s="188"/>
      <c r="U2757" s="188"/>
      <c r="V2757" s="188"/>
      <c r="W2757" s="188"/>
      <c r="X2757" s="188"/>
      <c r="AG2757" s="188"/>
      <c r="AH2757" s="188"/>
      <c r="AI2757" s="188"/>
      <c r="AJ2757" s="188"/>
      <c r="AK2757" s="188"/>
    </row>
    <row r="2758" spans="20:37">
      <c r="T2758" s="188"/>
      <c r="U2758" s="188"/>
      <c r="V2758" s="188"/>
      <c r="W2758" s="188"/>
      <c r="X2758" s="188"/>
      <c r="AG2758" s="188"/>
      <c r="AH2758" s="188"/>
      <c r="AI2758" s="188"/>
      <c r="AJ2758" s="188"/>
      <c r="AK2758" s="188"/>
    </row>
    <row r="2759" spans="20:37">
      <c r="T2759" s="188"/>
      <c r="U2759" s="188"/>
      <c r="V2759" s="188"/>
      <c r="W2759" s="188"/>
      <c r="X2759" s="188"/>
      <c r="AG2759" s="188"/>
      <c r="AH2759" s="188"/>
      <c r="AI2759" s="188"/>
      <c r="AJ2759" s="188"/>
      <c r="AK2759" s="188"/>
    </row>
    <row r="2760" spans="20:37">
      <c r="T2760" s="188"/>
      <c r="U2760" s="188"/>
      <c r="V2760" s="188"/>
      <c r="W2760" s="188"/>
      <c r="X2760" s="188"/>
      <c r="AG2760" s="188"/>
      <c r="AH2760" s="188"/>
      <c r="AI2760" s="188"/>
      <c r="AJ2760" s="188"/>
      <c r="AK2760" s="188"/>
    </row>
    <row r="2761" spans="20:37">
      <c r="T2761" s="188"/>
      <c r="U2761" s="188"/>
      <c r="V2761" s="188"/>
      <c r="W2761" s="188"/>
      <c r="X2761" s="188"/>
      <c r="AG2761" s="188"/>
      <c r="AH2761" s="188"/>
      <c r="AI2761" s="188"/>
      <c r="AJ2761" s="188"/>
      <c r="AK2761" s="188"/>
    </row>
    <row r="2762" spans="20:37">
      <c r="T2762" s="188"/>
      <c r="U2762" s="188"/>
      <c r="V2762" s="188"/>
      <c r="W2762" s="188"/>
      <c r="X2762" s="188"/>
      <c r="AG2762" s="188"/>
      <c r="AH2762" s="188"/>
      <c r="AI2762" s="188"/>
      <c r="AJ2762" s="188"/>
      <c r="AK2762" s="188"/>
    </row>
    <row r="2763" spans="20:37">
      <c r="T2763" s="188"/>
      <c r="U2763" s="188"/>
      <c r="V2763" s="188"/>
      <c r="W2763" s="188"/>
      <c r="X2763" s="188"/>
      <c r="AG2763" s="188"/>
      <c r="AH2763" s="188"/>
      <c r="AI2763" s="188"/>
      <c r="AJ2763" s="188"/>
      <c r="AK2763" s="188"/>
    </row>
    <row r="2764" spans="20:37">
      <c r="T2764" s="188"/>
      <c r="U2764" s="188"/>
      <c r="V2764" s="188"/>
      <c r="W2764" s="188"/>
      <c r="X2764" s="188"/>
      <c r="AG2764" s="188"/>
      <c r="AH2764" s="188"/>
      <c r="AI2764" s="188"/>
      <c r="AJ2764" s="188"/>
      <c r="AK2764" s="188"/>
    </row>
    <row r="2765" spans="20:37">
      <c r="T2765" s="188"/>
      <c r="U2765" s="188"/>
      <c r="V2765" s="188"/>
      <c r="W2765" s="188"/>
      <c r="X2765" s="188"/>
      <c r="AG2765" s="188"/>
      <c r="AH2765" s="188"/>
      <c r="AI2765" s="188"/>
      <c r="AJ2765" s="188"/>
      <c r="AK2765" s="188"/>
    </row>
    <row r="2766" spans="20:37">
      <c r="T2766" s="188"/>
      <c r="U2766" s="188"/>
      <c r="V2766" s="188"/>
      <c r="W2766" s="188"/>
      <c r="X2766" s="188"/>
      <c r="AG2766" s="188"/>
      <c r="AH2766" s="188"/>
      <c r="AI2766" s="188"/>
      <c r="AJ2766" s="188"/>
      <c r="AK2766" s="188"/>
    </row>
    <row r="2767" spans="20:37">
      <c r="T2767" s="188"/>
      <c r="U2767" s="188"/>
      <c r="V2767" s="188"/>
      <c r="W2767" s="188"/>
      <c r="X2767" s="188"/>
      <c r="AG2767" s="188"/>
      <c r="AH2767" s="188"/>
      <c r="AI2767" s="188"/>
      <c r="AJ2767" s="188"/>
      <c r="AK2767" s="188"/>
    </row>
    <row r="2768" spans="20:37">
      <c r="T2768" s="188"/>
      <c r="U2768" s="188"/>
      <c r="V2768" s="188"/>
      <c r="W2768" s="188"/>
      <c r="X2768" s="188"/>
      <c r="AG2768" s="188"/>
      <c r="AH2768" s="188"/>
      <c r="AI2768" s="188"/>
      <c r="AJ2768" s="188"/>
      <c r="AK2768" s="188"/>
    </row>
    <row r="2769" spans="20:37">
      <c r="T2769" s="188"/>
      <c r="U2769" s="188"/>
      <c r="V2769" s="188"/>
      <c r="W2769" s="188"/>
      <c r="X2769" s="188"/>
      <c r="AG2769" s="188"/>
      <c r="AH2769" s="188"/>
      <c r="AI2769" s="188"/>
      <c r="AJ2769" s="188"/>
      <c r="AK2769" s="188"/>
    </row>
    <row r="2770" spans="20:37">
      <c r="T2770" s="188"/>
      <c r="U2770" s="188"/>
      <c r="V2770" s="188"/>
      <c r="W2770" s="188"/>
      <c r="X2770" s="188"/>
      <c r="AG2770" s="188"/>
      <c r="AH2770" s="188"/>
      <c r="AI2770" s="188"/>
      <c r="AJ2770" s="188"/>
      <c r="AK2770" s="188"/>
    </row>
    <row r="2771" spans="20:37">
      <c r="T2771" s="188"/>
      <c r="U2771" s="188"/>
      <c r="V2771" s="188"/>
      <c r="W2771" s="188"/>
      <c r="X2771" s="188"/>
      <c r="AG2771" s="188"/>
      <c r="AH2771" s="188"/>
      <c r="AI2771" s="188"/>
      <c r="AJ2771" s="188"/>
      <c r="AK2771" s="188"/>
    </row>
    <row r="2772" spans="20:37">
      <c r="T2772" s="188"/>
      <c r="U2772" s="188"/>
      <c r="V2772" s="188"/>
      <c r="W2772" s="188"/>
      <c r="X2772" s="188"/>
      <c r="AG2772" s="188"/>
      <c r="AH2772" s="188"/>
      <c r="AI2772" s="188"/>
      <c r="AJ2772" s="188"/>
      <c r="AK2772" s="188"/>
    </row>
    <row r="2773" spans="20:37">
      <c r="T2773" s="188"/>
      <c r="U2773" s="188"/>
      <c r="V2773" s="188"/>
      <c r="W2773" s="188"/>
      <c r="X2773" s="188"/>
      <c r="AG2773" s="188"/>
      <c r="AH2773" s="188"/>
      <c r="AI2773" s="188"/>
      <c r="AJ2773" s="188"/>
      <c r="AK2773" s="188"/>
    </row>
    <row r="2774" spans="20:37">
      <c r="T2774" s="188"/>
      <c r="U2774" s="188"/>
      <c r="V2774" s="188"/>
      <c r="W2774" s="188"/>
      <c r="X2774" s="188"/>
      <c r="AG2774" s="188"/>
      <c r="AH2774" s="188"/>
      <c r="AI2774" s="188"/>
      <c r="AJ2774" s="188"/>
      <c r="AK2774" s="188"/>
    </row>
    <row r="2775" spans="20:37">
      <c r="T2775" s="188"/>
      <c r="U2775" s="188"/>
      <c r="V2775" s="188"/>
      <c r="W2775" s="188"/>
      <c r="X2775" s="188"/>
      <c r="AG2775" s="188"/>
      <c r="AH2775" s="188"/>
      <c r="AI2775" s="188"/>
      <c r="AJ2775" s="188"/>
      <c r="AK2775" s="188"/>
    </row>
    <row r="2776" spans="20:37">
      <c r="T2776" s="188"/>
      <c r="U2776" s="188"/>
      <c r="V2776" s="188"/>
      <c r="W2776" s="188"/>
      <c r="X2776" s="188"/>
      <c r="AG2776" s="188"/>
      <c r="AH2776" s="188"/>
      <c r="AI2776" s="188"/>
      <c r="AJ2776" s="188"/>
      <c r="AK2776" s="188"/>
    </row>
    <row r="2777" spans="20:37">
      <c r="T2777" s="188"/>
      <c r="U2777" s="188"/>
      <c r="V2777" s="188"/>
      <c r="W2777" s="188"/>
      <c r="X2777" s="188"/>
      <c r="AG2777" s="188"/>
      <c r="AH2777" s="188"/>
      <c r="AI2777" s="188"/>
      <c r="AJ2777" s="188"/>
      <c r="AK2777" s="188"/>
    </row>
    <row r="2778" spans="20:37">
      <c r="T2778" s="188"/>
      <c r="U2778" s="188"/>
      <c r="V2778" s="188"/>
      <c r="W2778" s="188"/>
      <c r="X2778" s="188"/>
      <c r="AG2778" s="188"/>
      <c r="AH2778" s="188"/>
      <c r="AI2778" s="188"/>
      <c r="AJ2778" s="188"/>
      <c r="AK2778" s="188"/>
    </row>
    <row r="2779" spans="20:37">
      <c r="T2779" s="188"/>
      <c r="U2779" s="188"/>
      <c r="V2779" s="188"/>
      <c r="W2779" s="188"/>
      <c r="X2779" s="188"/>
      <c r="AG2779" s="188"/>
      <c r="AH2779" s="188"/>
      <c r="AI2779" s="188"/>
      <c r="AJ2779" s="188"/>
      <c r="AK2779" s="188"/>
    </row>
    <row r="2780" spans="20:37">
      <c r="T2780" s="188"/>
      <c r="U2780" s="188"/>
      <c r="V2780" s="188"/>
      <c r="W2780" s="188"/>
      <c r="X2780" s="188"/>
      <c r="AG2780" s="188"/>
      <c r="AH2780" s="188"/>
      <c r="AI2780" s="188"/>
      <c r="AJ2780" s="188"/>
      <c r="AK2780" s="188"/>
    </row>
    <row r="2781" spans="20:37">
      <c r="T2781" s="188"/>
      <c r="U2781" s="188"/>
      <c r="V2781" s="188"/>
      <c r="W2781" s="188"/>
      <c r="X2781" s="188"/>
      <c r="AG2781" s="188"/>
      <c r="AH2781" s="188"/>
      <c r="AI2781" s="188"/>
      <c r="AJ2781" s="188"/>
      <c r="AK2781" s="188"/>
    </row>
    <row r="2782" spans="20:37">
      <c r="T2782" s="188"/>
      <c r="U2782" s="188"/>
      <c r="V2782" s="188"/>
      <c r="W2782" s="188"/>
      <c r="X2782" s="188"/>
      <c r="AG2782" s="188"/>
      <c r="AH2782" s="188"/>
      <c r="AI2782" s="188"/>
      <c r="AJ2782" s="188"/>
      <c r="AK2782" s="188"/>
    </row>
    <row r="2783" spans="20:37">
      <c r="T2783" s="188"/>
      <c r="U2783" s="188"/>
      <c r="V2783" s="188"/>
      <c r="W2783" s="188"/>
      <c r="X2783" s="188"/>
      <c r="AG2783" s="188"/>
      <c r="AH2783" s="188"/>
      <c r="AI2783" s="188"/>
      <c r="AJ2783" s="188"/>
      <c r="AK2783" s="188"/>
    </row>
    <row r="2784" spans="20:37">
      <c r="T2784" s="188"/>
      <c r="U2784" s="188"/>
      <c r="V2784" s="188"/>
      <c r="W2784" s="188"/>
      <c r="X2784" s="188"/>
      <c r="AG2784" s="188"/>
      <c r="AH2784" s="188"/>
      <c r="AI2784" s="188"/>
      <c r="AJ2784" s="188"/>
      <c r="AK2784" s="188"/>
    </row>
    <row r="2785" spans="20:37">
      <c r="T2785" s="188"/>
      <c r="U2785" s="188"/>
      <c r="V2785" s="188"/>
      <c r="W2785" s="188"/>
      <c r="X2785" s="188"/>
      <c r="AG2785" s="188"/>
      <c r="AH2785" s="188"/>
      <c r="AI2785" s="188"/>
      <c r="AJ2785" s="188"/>
      <c r="AK2785" s="188"/>
    </row>
    <row r="2786" spans="20:37">
      <c r="T2786" s="188"/>
      <c r="U2786" s="188"/>
      <c r="V2786" s="188"/>
      <c r="W2786" s="188"/>
      <c r="X2786" s="188"/>
      <c r="AG2786" s="188"/>
      <c r="AH2786" s="188"/>
      <c r="AI2786" s="188"/>
      <c r="AJ2786" s="188"/>
      <c r="AK2786" s="188"/>
    </row>
    <row r="2787" spans="20:37">
      <c r="T2787" s="188"/>
      <c r="U2787" s="188"/>
      <c r="V2787" s="188"/>
      <c r="W2787" s="188"/>
      <c r="X2787" s="188"/>
      <c r="AG2787" s="188"/>
      <c r="AH2787" s="188"/>
      <c r="AI2787" s="188"/>
      <c r="AJ2787" s="188"/>
      <c r="AK2787" s="188"/>
    </row>
    <row r="2788" spans="20:37">
      <c r="T2788" s="188"/>
      <c r="U2788" s="188"/>
      <c r="V2788" s="188"/>
      <c r="W2788" s="188"/>
      <c r="X2788" s="188"/>
      <c r="AG2788" s="188"/>
      <c r="AH2788" s="188"/>
      <c r="AI2788" s="188"/>
      <c r="AJ2788" s="188"/>
      <c r="AK2788" s="188"/>
    </row>
    <row r="2789" spans="20:37">
      <c r="T2789" s="188"/>
      <c r="U2789" s="188"/>
      <c r="V2789" s="188"/>
      <c r="W2789" s="188"/>
      <c r="X2789" s="188"/>
      <c r="AG2789" s="188"/>
      <c r="AH2789" s="188"/>
      <c r="AI2789" s="188"/>
      <c r="AJ2789" s="188"/>
      <c r="AK2789" s="188"/>
    </row>
    <row r="2790" spans="20:37">
      <c r="T2790" s="188"/>
      <c r="U2790" s="188"/>
      <c r="V2790" s="188"/>
      <c r="W2790" s="188"/>
      <c r="X2790" s="188"/>
      <c r="AG2790" s="188"/>
      <c r="AH2790" s="188"/>
      <c r="AI2790" s="188"/>
      <c r="AJ2790" s="188"/>
      <c r="AK2790" s="188"/>
    </row>
    <row r="2791" spans="20:37">
      <c r="T2791" s="188"/>
      <c r="U2791" s="188"/>
      <c r="V2791" s="188"/>
      <c r="W2791" s="188"/>
      <c r="X2791" s="188"/>
      <c r="AG2791" s="188"/>
      <c r="AH2791" s="188"/>
      <c r="AI2791" s="188"/>
      <c r="AJ2791" s="188"/>
      <c r="AK2791" s="188"/>
    </row>
    <row r="2792" spans="20:37">
      <c r="T2792" s="188"/>
      <c r="U2792" s="188"/>
      <c r="V2792" s="188"/>
      <c r="W2792" s="188"/>
      <c r="X2792" s="188"/>
      <c r="AG2792" s="188"/>
      <c r="AH2792" s="188"/>
      <c r="AI2792" s="188"/>
      <c r="AJ2792" s="188"/>
      <c r="AK2792" s="188"/>
    </row>
    <row r="2793" spans="20:37">
      <c r="T2793" s="188"/>
      <c r="U2793" s="188"/>
      <c r="V2793" s="188"/>
      <c r="W2793" s="188"/>
      <c r="X2793" s="188"/>
      <c r="AG2793" s="188"/>
      <c r="AH2793" s="188"/>
      <c r="AI2793" s="188"/>
      <c r="AJ2793" s="188"/>
      <c r="AK2793" s="188"/>
    </row>
    <row r="2794" spans="20:37">
      <c r="T2794" s="188"/>
      <c r="U2794" s="188"/>
      <c r="V2794" s="188"/>
      <c r="W2794" s="188"/>
      <c r="X2794" s="188"/>
      <c r="AG2794" s="188"/>
      <c r="AH2794" s="188"/>
      <c r="AI2794" s="188"/>
      <c r="AJ2794" s="188"/>
      <c r="AK2794" s="188"/>
    </row>
    <row r="2795" spans="20:37">
      <c r="T2795" s="188"/>
      <c r="U2795" s="188"/>
      <c r="V2795" s="188"/>
      <c r="W2795" s="188"/>
      <c r="X2795" s="188"/>
      <c r="AG2795" s="188"/>
      <c r="AH2795" s="188"/>
      <c r="AI2795" s="188"/>
      <c r="AJ2795" s="188"/>
      <c r="AK2795" s="188"/>
    </row>
    <row r="2796" spans="20:37">
      <c r="T2796" s="188"/>
      <c r="U2796" s="188"/>
      <c r="V2796" s="188"/>
      <c r="W2796" s="188"/>
      <c r="X2796" s="188"/>
      <c r="AG2796" s="188"/>
      <c r="AH2796" s="188"/>
      <c r="AI2796" s="188"/>
      <c r="AJ2796" s="188"/>
      <c r="AK2796" s="188"/>
    </row>
    <row r="2797" spans="20:37">
      <c r="T2797" s="188"/>
      <c r="U2797" s="188"/>
      <c r="V2797" s="188"/>
      <c r="W2797" s="188"/>
      <c r="X2797" s="188"/>
      <c r="AG2797" s="188"/>
      <c r="AH2797" s="188"/>
      <c r="AI2797" s="188"/>
      <c r="AJ2797" s="188"/>
      <c r="AK2797" s="188"/>
    </row>
    <row r="2798" spans="20:37">
      <c r="T2798" s="188"/>
      <c r="U2798" s="188"/>
      <c r="V2798" s="188"/>
      <c r="W2798" s="188"/>
      <c r="X2798" s="188"/>
      <c r="AG2798" s="188"/>
      <c r="AH2798" s="188"/>
      <c r="AI2798" s="188"/>
      <c r="AJ2798" s="188"/>
      <c r="AK2798" s="188"/>
    </row>
    <row r="2799" spans="20:37">
      <c r="T2799" s="188"/>
      <c r="U2799" s="188"/>
      <c r="V2799" s="188"/>
      <c r="W2799" s="188"/>
      <c r="X2799" s="188"/>
      <c r="AG2799" s="188"/>
      <c r="AH2799" s="188"/>
      <c r="AI2799" s="188"/>
      <c r="AJ2799" s="188"/>
      <c r="AK2799" s="188"/>
    </row>
    <row r="2800" spans="20:37">
      <c r="T2800" s="188"/>
      <c r="U2800" s="188"/>
      <c r="V2800" s="188"/>
      <c r="W2800" s="188"/>
      <c r="X2800" s="188"/>
      <c r="AG2800" s="188"/>
      <c r="AH2800" s="188"/>
      <c r="AI2800" s="188"/>
      <c r="AJ2800" s="188"/>
      <c r="AK2800" s="188"/>
    </row>
    <row r="2801" spans="20:37">
      <c r="T2801" s="188"/>
      <c r="U2801" s="188"/>
      <c r="V2801" s="188"/>
      <c r="W2801" s="188"/>
      <c r="X2801" s="188"/>
      <c r="AG2801" s="188"/>
      <c r="AH2801" s="188"/>
      <c r="AI2801" s="188"/>
      <c r="AJ2801" s="188"/>
      <c r="AK2801" s="188"/>
    </row>
    <row r="2802" spans="20:37">
      <c r="T2802" s="188"/>
      <c r="U2802" s="188"/>
      <c r="V2802" s="188"/>
      <c r="W2802" s="188"/>
      <c r="X2802" s="188"/>
      <c r="AG2802" s="188"/>
      <c r="AH2802" s="188"/>
      <c r="AI2802" s="188"/>
      <c r="AJ2802" s="188"/>
      <c r="AK2802" s="188"/>
    </row>
    <row r="2803" spans="20:37">
      <c r="T2803" s="188"/>
      <c r="U2803" s="188"/>
      <c r="V2803" s="188"/>
      <c r="W2803" s="188"/>
      <c r="X2803" s="188"/>
      <c r="AG2803" s="188"/>
      <c r="AH2803" s="188"/>
      <c r="AI2803" s="188"/>
      <c r="AJ2803" s="188"/>
      <c r="AK2803" s="188"/>
    </row>
    <row r="2804" spans="20:37">
      <c r="T2804" s="188"/>
      <c r="U2804" s="188"/>
      <c r="V2804" s="188"/>
      <c r="W2804" s="188"/>
      <c r="X2804" s="188"/>
      <c r="AG2804" s="188"/>
      <c r="AH2804" s="188"/>
      <c r="AI2804" s="188"/>
      <c r="AJ2804" s="188"/>
      <c r="AK2804" s="188"/>
    </row>
    <row r="2805" spans="20:37">
      <c r="T2805" s="188"/>
      <c r="U2805" s="188"/>
      <c r="V2805" s="188"/>
      <c r="W2805" s="188"/>
      <c r="X2805" s="188"/>
      <c r="AG2805" s="188"/>
      <c r="AH2805" s="188"/>
      <c r="AI2805" s="188"/>
      <c r="AJ2805" s="188"/>
      <c r="AK2805" s="188"/>
    </row>
    <row r="2806" spans="20:37">
      <c r="T2806" s="188"/>
      <c r="U2806" s="188"/>
      <c r="V2806" s="188"/>
      <c r="W2806" s="188"/>
      <c r="X2806" s="188"/>
      <c r="AG2806" s="188"/>
      <c r="AH2806" s="188"/>
      <c r="AI2806" s="188"/>
      <c r="AJ2806" s="188"/>
      <c r="AK2806" s="188"/>
    </row>
    <row r="2807" spans="20:37">
      <c r="T2807" s="188"/>
      <c r="U2807" s="188"/>
      <c r="V2807" s="188"/>
      <c r="W2807" s="188"/>
      <c r="X2807" s="188"/>
      <c r="AG2807" s="188"/>
      <c r="AH2807" s="188"/>
      <c r="AI2807" s="188"/>
      <c r="AJ2807" s="188"/>
      <c r="AK2807" s="188"/>
    </row>
    <row r="2808" spans="20:37">
      <c r="T2808" s="188"/>
      <c r="U2808" s="188"/>
      <c r="V2808" s="188"/>
      <c r="W2808" s="188"/>
      <c r="X2808" s="188"/>
      <c r="AG2808" s="188"/>
      <c r="AH2808" s="188"/>
      <c r="AI2808" s="188"/>
      <c r="AJ2808" s="188"/>
      <c r="AK2808" s="188"/>
    </row>
    <row r="2809" spans="20:37">
      <c r="T2809" s="188"/>
      <c r="U2809" s="188"/>
      <c r="V2809" s="188"/>
      <c r="W2809" s="188"/>
      <c r="X2809" s="188"/>
      <c r="AG2809" s="188"/>
      <c r="AH2809" s="188"/>
      <c r="AI2809" s="188"/>
      <c r="AJ2809" s="188"/>
      <c r="AK2809" s="188"/>
    </row>
    <row r="2810" spans="20:37">
      <c r="T2810" s="188"/>
      <c r="U2810" s="188"/>
      <c r="V2810" s="188"/>
      <c r="W2810" s="188"/>
      <c r="X2810" s="188"/>
      <c r="AG2810" s="188"/>
      <c r="AH2810" s="188"/>
      <c r="AI2810" s="188"/>
      <c r="AJ2810" s="188"/>
      <c r="AK2810" s="188"/>
    </row>
    <row r="2811" spans="20:37">
      <c r="T2811" s="188"/>
      <c r="U2811" s="188"/>
      <c r="V2811" s="188"/>
      <c r="W2811" s="188"/>
      <c r="X2811" s="188"/>
      <c r="AG2811" s="188"/>
      <c r="AH2811" s="188"/>
      <c r="AI2811" s="188"/>
      <c r="AJ2811" s="188"/>
      <c r="AK2811" s="188"/>
    </row>
    <row r="2812" spans="20:37">
      <c r="T2812" s="188"/>
      <c r="U2812" s="188"/>
      <c r="V2812" s="188"/>
      <c r="W2812" s="188"/>
      <c r="X2812" s="188"/>
      <c r="AG2812" s="188"/>
      <c r="AH2812" s="188"/>
      <c r="AI2812" s="188"/>
      <c r="AJ2812" s="188"/>
      <c r="AK2812" s="188"/>
    </row>
    <row r="2813" spans="20:37">
      <c r="T2813" s="188"/>
      <c r="U2813" s="188"/>
      <c r="V2813" s="188"/>
      <c r="W2813" s="188"/>
      <c r="X2813" s="188"/>
      <c r="AG2813" s="188"/>
      <c r="AH2813" s="188"/>
      <c r="AI2813" s="188"/>
      <c r="AJ2813" s="188"/>
      <c r="AK2813" s="188"/>
    </row>
    <row r="2814" spans="20:37">
      <c r="T2814" s="188"/>
      <c r="U2814" s="188"/>
      <c r="V2814" s="188"/>
      <c r="W2814" s="188"/>
      <c r="X2814" s="188"/>
      <c r="AG2814" s="188"/>
      <c r="AH2814" s="188"/>
      <c r="AI2814" s="188"/>
      <c r="AJ2814" s="188"/>
      <c r="AK2814" s="188"/>
    </row>
    <row r="2815" spans="20:37">
      <c r="T2815" s="188"/>
      <c r="U2815" s="188"/>
      <c r="V2815" s="188"/>
      <c r="W2815" s="188"/>
      <c r="X2815" s="188"/>
      <c r="AG2815" s="188"/>
      <c r="AH2815" s="188"/>
      <c r="AI2815" s="188"/>
      <c r="AJ2815" s="188"/>
      <c r="AK2815" s="188"/>
    </row>
    <row r="2816" spans="20:37">
      <c r="T2816" s="188"/>
      <c r="U2816" s="188"/>
      <c r="V2816" s="188"/>
      <c r="W2816" s="188"/>
      <c r="X2816" s="188"/>
      <c r="AG2816" s="188"/>
      <c r="AH2816" s="188"/>
      <c r="AI2816" s="188"/>
      <c r="AJ2816" s="188"/>
      <c r="AK2816" s="188"/>
    </row>
    <row r="2817" spans="20:37">
      <c r="T2817" s="188"/>
      <c r="U2817" s="188"/>
      <c r="V2817" s="188"/>
      <c r="W2817" s="188"/>
      <c r="X2817" s="188"/>
      <c r="AG2817" s="188"/>
      <c r="AH2817" s="188"/>
      <c r="AI2817" s="188"/>
      <c r="AJ2817" s="188"/>
      <c r="AK2817" s="188"/>
    </row>
    <row r="2818" spans="20:37">
      <c r="T2818" s="188"/>
      <c r="U2818" s="188"/>
      <c r="V2818" s="188"/>
      <c r="W2818" s="188"/>
      <c r="X2818" s="188"/>
      <c r="AG2818" s="188"/>
      <c r="AH2818" s="188"/>
      <c r="AI2818" s="188"/>
      <c r="AJ2818" s="188"/>
      <c r="AK2818" s="188"/>
    </row>
    <row r="2819" spans="20:37">
      <c r="T2819" s="188"/>
      <c r="U2819" s="188"/>
      <c r="V2819" s="188"/>
      <c r="W2819" s="188"/>
      <c r="X2819" s="188"/>
      <c r="AG2819" s="188"/>
      <c r="AH2819" s="188"/>
      <c r="AI2819" s="188"/>
      <c r="AJ2819" s="188"/>
      <c r="AK2819" s="188"/>
    </row>
    <row r="2820" spans="20:37">
      <c r="T2820" s="188"/>
      <c r="U2820" s="188"/>
      <c r="V2820" s="188"/>
      <c r="W2820" s="188"/>
      <c r="X2820" s="188"/>
      <c r="AG2820" s="188"/>
      <c r="AH2820" s="188"/>
      <c r="AI2820" s="188"/>
      <c r="AJ2820" s="188"/>
      <c r="AK2820" s="188"/>
    </row>
    <row r="2821" spans="20:37">
      <c r="T2821" s="188"/>
      <c r="U2821" s="188"/>
      <c r="V2821" s="188"/>
      <c r="W2821" s="188"/>
      <c r="X2821" s="188"/>
      <c r="AG2821" s="188"/>
      <c r="AH2821" s="188"/>
      <c r="AI2821" s="188"/>
      <c r="AJ2821" s="188"/>
      <c r="AK2821" s="188"/>
    </row>
    <row r="2822" spans="20:37">
      <c r="T2822" s="188"/>
      <c r="U2822" s="188"/>
      <c r="V2822" s="188"/>
      <c r="W2822" s="188"/>
      <c r="X2822" s="188"/>
      <c r="AG2822" s="188"/>
      <c r="AH2822" s="188"/>
      <c r="AI2822" s="188"/>
      <c r="AJ2822" s="188"/>
      <c r="AK2822" s="188"/>
    </row>
    <row r="2823" spans="20:37">
      <c r="T2823" s="188"/>
      <c r="U2823" s="188"/>
      <c r="V2823" s="188"/>
      <c r="W2823" s="188"/>
      <c r="X2823" s="188"/>
      <c r="AG2823" s="188"/>
      <c r="AH2823" s="188"/>
      <c r="AI2823" s="188"/>
      <c r="AJ2823" s="188"/>
      <c r="AK2823" s="188"/>
    </row>
    <row r="2824" spans="20:37">
      <c r="T2824" s="188"/>
      <c r="U2824" s="188"/>
      <c r="V2824" s="188"/>
      <c r="W2824" s="188"/>
      <c r="X2824" s="188"/>
      <c r="AG2824" s="188"/>
      <c r="AH2824" s="188"/>
      <c r="AI2824" s="188"/>
      <c r="AJ2824" s="188"/>
      <c r="AK2824" s="188"/>
    </row>
    <row r="2825" spans="20:37">
      <c r="T2825" s="188"/>
      <c r="U2825" s="188"/>
      <c r="V2825" s="188"/>
      <c r="W2825" s="188"/>
      <c r="X2825" s="188"/>
      <c r="AG2825" s="188"/>
      <c r="AH2825" s="188"/>
      <c r="AI2825" s="188"/>
      <c r="AJ2825" s="188"/>
      <c r="AK2825" s="188"/>
    </row>
    <row r="2826" spans="20:37">
      <c r="T2826" s="188"/>
      <c r="U2826" s="188"/>
      <c r="V2826" s="188"/>
      <c r="W2826" s="188"/>
      <c r="X2826" s="188"/>
      <c r="AG2826" s="188"/>
      <c r="AH2826" s="188"/>
      <c r="AI2826" s="188"/>
      <c r="AJ2826" s="188"/>
      <c r="AK2826" s="188"/>
    </row>
    <row r="2827" spans="20:37">
      <c r="T2827" s="188"/>
      <c r="U2827" s="188"/>
      <c r="V2827" s="188"/>
      <c r="W2827" s="188"/>
      <c r="X2827" s="188"/>
      <c r="AG2827" s="188"/>
      <c r="AH2827" s="188"/>
      <c r="AI2827" s="188"/>
      <c r="AJ2827" s="188"/>
      <c r="AK2827" s="188"/>
    </row>
    <row r="2828" spans="20:37">
      <c r="T2828" s="188"/>
      <c r="U2828" s="188"/>
      <c r="V2828" s="188"/>
      <c r="W2828" s="188"/>
      <c r="X2828" s="188"/>
      <c r="AG2828" s="188"/>
      <c r="AH2828" s="188"/>
      <c r="AI2828" s="188"/>
      <c r="AJ2828" s="188"/>
      <c r="AK2828" s="188"/>
    </row>
    <row r="2829" spans="20:37">
      <c r="T2829" s="188"/>
      <c r="U2829" s="188"/>
      <c r="V2829" s="188"/>
      <c r="W2829" s="188"/>
      <c r="X2829" s="188"/>
      <c r="AG2829" s="188"/>
      <c r="AH2829" s="188"/>
      <c r="AI2829" s="188"/>
      <c r="AJ2829" s="188"/>
      <c r="AK2829" s="188"/>
    </row>
    <row r="2830" spans="20:37">
      <c r="T2830" s="188"/>
      <c r="U2830" s="188"/>
      <c r="V2830" s="188"/>
      <c r="W2830" s="188"/>
      <c r="X2830" s="188"/>
      <c r="AG2830" s="188"/>
      <c r="AH2830" s="188"/>
      <c r="AI2830" s="188"/>
      <c r="AJ2830" s="188"/>
      <c r="AK2830" s="188"/>
    </row>
    <row r="2831" spans="20:37">
      <c r="T2831" s="188"/>
      <c r="U2831" s="188"/>
      <c r="V2831" s="188"/>
      <c r="W2831" s="188"/>
      <c r="X2831" s="188"/>
      <c r="AG2831" s="188"/>
      <c r="AH2831" s="188"/>
      <c r="AI2831" s="188"/>
      <c r="AJ2831" s="188"/>
      <c r="AK2831" s="188"/>
    </row>
    <row r="2832" spans="20:37">
      <c r="T2832" s="188"/>
      <c r="U2832" s="188"/>
      <c r="V2832" s="188"/>
      <c r="W2832" s="188"/>
      <c r="X2832" s="188"/>
      <c r="AG2832" s="188"/>
      <c r="AH2832" s="188"/>
      <c r="AI2832" s="188"/>
      <c r="AJ2832" s="188"/>
      <c r="AK2832" s="188"/>
    </row>
    <row r="2833" spans="20:37">
      <c r="T2833" s="188"/>
      <c r="U2833" s="188"/>
      <c r="V2833" s="188"/>
      <c r="W2833" s="188"/>
      <c r="X2833" s="188"/>
      <c r="AG2833" s="188"/>
      <c r="AH2833" s="188"/>
      <c r="AI2833" s="188"/>
      <c r="AJ2833" s="188"/>
      <c r="AK2833" s="188"/>
    </row>
    <row r="2834" spans="20:37">
      <c r="T2834" s="188"/>
      <c r="U2834" s="188"/>
      <c r="V2834" s="188"/>
      <c r="W2834" s="188"/>
      <c r="X2834" s="188"/>
      <c r="AG2834" s="188"/>
      <c r="AH2834" s="188"/>
      <c r="AI2834" s="188"/>
      <c r="AJ2834" s="188"/>
      <c r="AK2834" s="188"/>
    </row>
    <row r="2835" spans="20:37">
      <c r="T2835" s="188"/>
      <c r="U2835" s="188"/>
      <c r="V2835" s="188"/>
      <c r="W2835" s="188"/>
      <c r="X2835" s="188"/>
      <c r="AG2835" s="188"/>
      <c r="AH2835" s="188"/>
      <c r="AI2835" s="188"/>
      <c r="AJ2835" s="188"/>
      <c r="AK2835" s="188"/>
    </row>
    <row r="2836" spans="20:37">
      <c r="T2836" s="188"/>
      <c r="U2836" s="188"/>
      <c r="V2836" s="188"/>
      <c r="W2836" s="188"/>
      <c r="X2836" s="188"/>
      <c r="AG2836" s="188"/>
      <c r="AH2836" s="188"/>
      <c r="AI2836" s="188"/>
      <c r="AJ2836" s="188"/>
      <c r="AK2836" s="188"/>
    </row>
    <row r="2837" spans="20:37">
      <c r="T2837" s="188"/>
      <c r="U2837" s="188"/>
      <c r="V2837" s="188"/>
      <c r="W2837" s="188"/>
      <c r="X2837" s="188"/>
      <c r="AG2837" s="188"/>
      <c r="AH2837" s="188"/>
      <c r="AI2837" s="188"/>
      <c r="AJ2837" s="188"/>
      <c r="AK2837" s="188"/>
    </row>
    <row r="2838" spans="20:37">
      <c r="T2838" s="188"/>
      <c r="U2838" s="188"/>
      <c r="V2838" s="188"/>
      <c r="W2838" s="188"/>
      <c r="X2838" s="188"/>
      <c r="AG2838" s="188"/>
      <c r="AH2838" s="188"/>
      <c r="AI2838" s="188"/>
      <c r="AJ2838" s="188"/>
      <c r="AK2838" s="188"/>
    </row>
    <row r="2839" spans="20:37">
      <c r="T2839" s="188"/>
      <c r="U2839" s="188"/>
      <c r="V2839" s="188"/>
      <c r="W2839" s="188"/>
      <c r="X2839" s="188"/>
      <c r="AG2839" s="188"/>
      <c r="AH2839" s="188"/>
      <c r="AI2839" s="188"/>
      <c r="AJ2839" s="188"/>
      <c r="AK2839" s="188"/>
    </row>
    <row r="2840" spans="20:37">
      <c r="T2840" s="188"/>
      <c r="U2840" s="188"/>
      <c r="V2840" s="188"/>
      <c r="W2840" s="188"/>
      <c r="X2840" s="188"/>
      <c r="AG2840" s="188"/>
      <c r="AH2840" s="188"/>
      <c r="AI2840" s="188"/>
      <c r="AJ2840" s="188"/>
      <c r="AK2840" s="188"/>
    </row>
    <row r="2841" spans="20:37">
      <c r="T2841" s="188"/>
      <c r="U2841" s="188"/>
      <c r="V2841" s="188"/>
      <c r="W2841" s="188"/>
      <c r="X2841" s="188"/>
      <c r="AG2841" s="188"/>
      <c r="AH2841" s="188"/>
      <c r="AI2841" s="188"/>
      <c r="AJ2841" s="188"/>
      <c r="AK2841" s="188"/>
    </row>
    <row r="2842" spans="20:37">
      <c r="T2842" s="188"/>
      <c r="U2842" s="188"/>
      <c r="V2842" s="188"/>
      <c r="W2842" s="188"/>
      <c r="X2842" s="188"/>
      <c r="AG2842" s="188"/>
      <c r="AH2842" s="188"/>
      <c r="AI2842" s="188"/>
      <c r="AJ2842" s="188"/>
      <c r="AK2842" s="188"/>
    </row>
    <row r="2843" spans="20:37">
      <c r="T2843" s="188"/>
      <c r="U2843" s="188"/>
      <c r="V2843" s="188"/>
      <c r="W2843" s="188"/>
      <c r="X2843" s="188"/>
      <c r="AG2843" s="188"/>
      <c r="AH2843" s="188"/>
      <c r="AI2843" s="188"/>
      <c r="AJ2843" s="188"/>
      <c r="AK2843" s="188"/>
    </row>
    <row r="2844" spans="20:37">
      <c r="T2844" s="188"/>
      <c r="U2844" s="188"/>
      <c r="V2844" s="188"/>
      <c r="W2844" s="188"/>
      <c r="X2844" s="188"/>
      <c r="AG2844" s="188"/>
      <c r="AH2844" s="188"/>
      <c r="AI2844" s="188"/>
      <c r="AJ2844" s="188"/>
      <c r="AK2844" s="188"/>
    </row>
    <row r="2845" spans="20:37">
      <c r="T2845" s="188"/>
      <c r="U2845" s="188"/>
      <c r="V2845" s="188"/>
      <c r="W2845" s="188"/>
      <c r="X2845" s="188"/>
      <c r="AG2845" s="188"/>
      <c r="AH2845" s="188"/>
      <c r="AI2845" s="188"/>
      <c r="AJ2845" s="188"/>
      <c r="AK2845" s="188"/>
    </row>
    <row r="2846" spans="20:37">
      <c r="T2846" s="188"/>
      <c r="U2846" s="188"/>
      <c r="V2846" s="188"/>
      <c r="W2846" s="188"/>
      <c r="X2846" s="188"/>
      <c r="AG2846" s="188"/>
      <c r="AH2846" s="188"/>
      <c r="AI2846" s="188"/>
      <c r="AJ2846" s="188"/>
      <c r="AK2846" s="188"/>
    </row>
    <row r="2847" spans="20:37">
      <c r="T2847" s="188"/>
      <c r="U2847" s="188"/>
      <c r="V2847" s="188"/>
      <c r="W2847" s="188"/>
      <c r="X2847" s="188"/>
      <c r="AG2847" s="188"/>
      <c r="AH2847" s="188"/>
      <c r="AI2847" s="188"/>
      <c r="AJ2847" s="188"/>
      <c r="AK2847" s="188"/>
    </row>
    <row r="2848" spans="20:37">
      <c r="T2848" s="188"/>
      <c r="U2848" s="188"/>
      <c r="V2848" s="188"/>
      <c r="W2848" s="188"/>
      <c r="X2848" s="188"/>
      <c r="AG2848" s="188"/>
      <c r="AH2848" s="188"/>
      <c r="AI2848" s="188"/>
      <c r="AJ2848" s="188"/>
      <c r="AK2848" s="188"/>
    </row>
    <row r="2849" spans="20:37">
      <c r="T2849" s="188"/>
      <c r="U2849" s="188"/>
      <c r="V2849" s="188"/>
      <c r="W2849" s="188"/>
      <c r="X2849" s="188"/>
      <c r="AG2849" s="188"/>
      <c r="AH2849" s="188"/>
      <c r="AI2849" s="188"/>
      <c r="AJ2849" s="188"/>
      <c r="AK2849" s="188"/>
    </row>
    <row r="2850" spans="20:37">
      <c r="T2850" s="188"/>
      <c r="U2850" s="188"/>
      <c r="V2850" s="188"/>
      <c r="W2850" s="188"/>
      <c r="X2850" s="188"/>
      <c r="AG2850" s="188"/>
      <c r="AH2850" s="188"/>
      <c r="AI2850" s="188"/>
      <c r="AJ2850" s="188"/>
      <c r="AK2850" s="188"/>
    </row>
    <row r="2851" spans="20:37">
      <c r="T2851" s="188"/>
      <c r="U2851" s="188"/>
      <c r="V2851" s="188"/>
      <c r="W2851" s="188"/>
      <c r="X2851" s="188"/>
      <c r="AG2851" s="188"/>
      <c r="AH2851" s="188"/>
      <c r="AI2851" s="188"/>
      <c r="AJ2851" s="188"/>
      <c r="AK2851" s="188"/>
    </row>
    <row r="2852" spans="20:37">
      <c r="T2852" s="188"/>
      <c r="U2852" s="188"/>
      <c r="V2852" s="188"/>
      <c r="W2852" s="188"/>
      <c r="X2852" s="188"/>
      <c r="AG2852" s="188"/>
      <c r="AH2852" s="188"/>
      <c r="AI2852" s="188"/>
      <c r="AJ2852" s="188"/>
      <c r="AK2852" s="188"/>
    </row>
    <row r="2853" spans="20:37">
      <c r="T2853" s="188"/>
      <c r="U2853" s="188"/>
      <c r="V2853" s="188"/>
      <c r="W2853" s="188"/>
      <c r="X2853" s="188"/>
      <c r="AG2853" s="188"/>
      <c r="AH2853" s="188"/>
      <c r="AI2853" s="188"/>
      <c r="AJ2853" s="188"/>
      <c r="AK2853" s="188"/>
    </row>
    <row r="2854" spans="20:37">
      <c r="T2854" s="188"/>
      <c r="U2854" s="188"/>
      <c r="V2854" s="188"/>
      <c r="W2854" s="188"/>
      <c r="X2854" s="188"/>
      <c r="AG2854" s="188"/>
      <c r="AH2854" s="188"/>
      <c r="AI2854" s="188"/>
      <c r="AJ2854" s="188"/>
      <c r="AK2854" s="188"/>
    </row>
    <row r="2855" spans="20:37">
      <c r="T2855" s="188"/>
      <c r="U2855" s="188"/>
      <c r="V2855" s="188"/>
      <c r="W2855" s="188"/>
      <c r="X2855" s="188"/>
      <c r="AG2855" s="188"/>
      <c r="AH2855" s="188"/>
      <c r="AI2855" s="188"/>
      <c r="AJ2855" s="188"/>
      <c r="AK2855" s="188"/>
    </row>
    <row r="2856" spans="20:37">
      <c r="T2856" s="188"/>
      <c r="U2856" s="188"/>
      <c r="V2856" s="188"/>
      <c r="W2856" s="188"/>
      <c r="X2856" s="188"/>
      <c r="AG2856" s="188"/>
      <c r="AH2856" s="188"/>
      <c r="AI2856" s="188"/>
      <c r="AJ2856" s="188"/>
      <c r="AK2856" s="188"/>
    </row>
    <row r="2857" spans="20:37">
      <c r="T2857" s="188"/>
      <c r="U2857" s="188"/>
      <c r="V2857" s="188"/>
      <c r="W2857" s="188"/>
      <c r="X2857" s="188"/>
      <c r="AG2857" s="188"/>
      <c r="AH2857" s="188"/>
      <c r="AI2857" s="188"/>
      <c r="AJ2857" s="188"/>
      <c r="AK2857" s="188"/>
    </row>
    <row r="2858" spans="20:37">
      <c r="T2858" s="188"/>
      <c r="U2858" s="188"/>
      <c r="V2858" s="188"/>
      <c r="W2858" s="188"/>
      <c r="X2858" s="188"/>
      <c r="AG2858" s="188"/>
      <c r="AH2858" s="188"/>
      <c r="AI2858" s="188"/>
      <c r="AJ2858" s="188"/>
      <c r="AK2858" s="188"/>
    </row>
    <row r="2859" spans="20:37">
      <c r="T2859" s="188"/>
      <c r="U2859" s="188"/>
      <c r="V2859" s="188"/>
      <c r="W2859" s="188"/>
      <c r="X2859" s="188"/>
      <c r="AG2859" s="188"/>
      <c r="AH2859" s="188"/>
      <c r="AI2859" s="188"/>
      <c r="AJ2859" s="188"/>
      <c r="AK2859" s="188"/>
    </row>
    <row r="2860" spans="20:37">
      <c r="T2860" s="188"/>
      <c r="U2860" s="188"/>
      <c r="V2860" s="188"/>
      <c r="W2860" s="188"/>
      <c r="X2860" s="188"/>
      <c r="AG2860" s="188"/>
      <c r="AH2860" s="188"/>
      <c r="AI2860" s="188"/>
      <c r="AJ2860" s="188"/>
      <c r="AK2860" s="188"/>
    </row>
    <row r="2861" spans="20:37">
      <c r="T2861" s="188"/>
      <c r="U2861" s="188"/>
      <c r="V2861" s="188"/>
      <c r="W2861" s="188"/>
      <c r="X2861" s="188"/>
      <c r="AG2861" s="188"/>
      <c r="AH2861" s="188"/>
      <c r="AI2861" s="188"/>
      <c r="AJ2861" s="188"/>
      <c r="AK2861" s="188"/>
    </row>
    <row r="2862" spans="20:37">
      <c r="T2862" s="188"/>
      <c r="U2862" s="188"/>
      <c r="V2862" s="188"/>
      <c r="W2862" s="188"/>
      <c r="X2862" s="188"/>
      <c r="AG2862" s="188"/>
      <c r="AH2862" s="188"/>
      <c r="AI2862" s="188"/>
      <c r="AJ2862" s="188"/>
      <c r="AK2862" s="188"/>
    </row>
    <row r="2863" spans="20:37">
      <c r="T2863" s="188"/>
      <c r="U2863" s="188"/>
      <c r="V2863" s="188"/>
      <c r="W2863" s="188"/>
      <c r="X2863" s="188"/>
      <c r="AG2863" s="188"/>
      <c r="AH2863" s="188"/>
      <c r="AI2863" s="188"/>
      <c r="AJ2863" s="188"/>
      <c r="AK2863" s="188"/>
    </row>
    <row r="2864" spans="20:37">
      <c r="T2864" s="188"/>
      <c r="U2864" s="188"/>
      <c r="V2864" s="188"/>
      <c r="W2864" s="188"/>
      <c r="X2864" s="188"/>
      <c r="AG2864" s="188"/>
      <c r="AH2864" s="188"/>
      <c r="AI2864" s="188"/>
      <c r="AJ2864" s="188"/>
      <c r="AK2864" s="188"/>
    </row>
    <row r="2865" spans="20:37">
      <c r="T2865" s="188"/>
      <c r="U2865" s="188"/>
      <c r="V2865" s="188"/>
      <c r="W2865" s="188"/>
      <c r="X2865" s="188"/>
      <c r="AG2865" s="188"/>
      <c r="AH2865" s="188"/>
      <c r="AI2865" s="188"/>
      <c r="AJ2865" s="188"/>
      <c r="AK2865" s="188"/>
    </row>
    <row r="2866" spans="20:37">
      <c r="T2866" s="188"/>
      <c r="U2866" s="188"/>
      <c r="V2866" s="188"/>
      <c r="W2866" s="188"/>
      <c r="X2866" s="188"/>
      <c r="AG2866" s="188"/>
      <c r="AH2866" s="188"/>
      <c r="AI2866" s="188"/>
      <c r="AJ2866" s="188"/>
      <c r="AK2866" s="188"/>
    </row>
    <row r="2867" spans="20:37">
      <c r="T2867" s="188"/>
      <c r="U2867" s="188"/>
      <c r="V2867" s="188"/>
      <c r="W2867" s="188"/>
      <c r="X2867" s="188"/>
      <c r="AG2867" s="188"/>
      <c r="AH2867" s="188"/>
      <c r="AI2867" s="188"/>
      <c r="AJ2867" s="188"/>
      <c r="AK2867" s="188"/>
    </row>
    <row r="2868" spans="20:37">
      <c r="T2868" s="188"/>
      <c r="U2868" s="188"/>
      <c r="V2868" s="188"/>
      <c r="W2868" s="188"/>
      <c r="X2868" s="188"/>
      <c r="AG2868" s="188"/>
      <c r="AH2868" s="188"/>
      <c r="AI2868" s="188"/>
      <c r="AJ2868" s="188"/>
      <c r="AK2868" s="188"/>
    </row>
    <row r="2869" spans="20:37">
      <c r="T2869" s="188"/>
      <c r="U2869" s="188"/>
      <c r="V2869" s="188"/>
      <c r="W2869" s="188"/>
      <c r="X2869" s="188"/>
      <c r="AG2869" s="188"/>
      <c r="AH2869" s="188"/>
      <c r="AI2869" s="188"/>
      <c r="AJ2869" s="188"/>
      <c r="AK2869" s="188"/>
    </row>
    <row r="2870" spans="20:37">
      <c r="T2870" s="188"/>
      <c r="U2870" s="188"/>
      <c r="V2870" s="188"/>
      <c r="W2870" s="188"/>
      <c r="X2870" s="188"/>
      <c r="AG2870" s="188"/>
      <c r="AH2870" s="188"/>
      <c r="AI2870" s="188"/>
      <c r="AJ2870" s="188"/>
      <c r="AK2870" s="188"/>
    </row>
    <row r="2871" spans="20:37">
      <c r="T2871" s="188"/>
      <c r="U2871" s="188"/>
      <c r="V2871" s="188"/>
      <c r="W2871" s="188"/>
      <c r="X2871" s="188"/>
      <c r="AG2871" s="188"/>
      <c r="AH2871" s="188"/>
      <c r="AI2871" s="188"/>
      <c r="AJ2871" s="188"/>
      <c r="AK2871" s="188"/>
    </row>
    <row r="2872" spans="20:37">
      <c r="T2872" s="188"/>
      <c r="U2872" s="188"/>
      <c r="V2872" s="188"/>
      <c r="W2872" s="188"/>
      <c r="X2872" s="188"/>
      <c r="AG2872" s="188"/>
      <c r="AH2872" s="188"/>
      <c r="AI2872" s="188"/>
      <c r="AJ2872" s="188"/>
      <c r="AK2872" s="188"/>
    </row>
    <row r="2873" spans="20:37">
      <c r="T2873" s="188"/>
      <c r="U2873" s="188"/>
      <c r="V2873" s="188"/>
      <c r="W2873" s="188"/>
      <c r="X2873" s="188"/>
      <c r="AG2873" s="188"/>
      <c r="AH2873" s="188"/>
      <c r="AI2873" s="188"/>
      <c r="AJ2873" s="188"/>
      <c r="AK2873" s="188"/>
    </row>
    <row r="2874" spans="20:37">
      <c r="T2874" s="188"/>
      <c r="U2874" s="188"/>
      <c r="V2874" s="188"/>
      <c r="W2874" s="188"/>
      <c r="X2874" s="188"/>
      <c r="AG2874" s="188"/>
      <c r="AH2874" s="188"/>
      <c r="AI2874" s="188"/>
      <c r="AJ2874" s="188"/>
      <c r="AK2874" s="188"/>
    </row>
    <row r="2875" spans="20:37">
      <c r="T2875" s="188"/>
      <c r="U2875" s="188"/>
      <c r="V2875" s="188"/>
      <c r="W2875" s="188"/>
      <c r="X2875" s="188"/>
      <c r="AG2875" s="188"/>
      <c r="AH2875" s="188"/>
      <c r="AI2875" s="188"/>
      <c r="AJ2875" s="188"/>
      <c r="AK2875" s="188"/>
    </row>
    <row r="2876" spans="20:37">
      <c r="T2876" s="188"/>
      <c r="U2876" s="188"/>
      <c r="V2876" s="188"/>
      <c r="W2876" s="188"/>
      <c r="X2876" s="188"/>
      <c r="AG2876" s="188"/>
      <c r="AH2876" s="188"/>
      <c r="AI2876" s="188"/>
      <c r="AJ2876" s="188"/>
      <c r="AK2876" s="188"/>
    </row>
    <row r="2877" spans="20:37">
      <c r="T2877" s="188"/>
      <c r="U2877" s="188"/>
      <c r="V2877" s="188"/>
      <c r="W2877" s="188"/>
      <c r="X2877" s="188"/>
      <c r="AG2877" s="188"/>
      <c r="AH2877" s="188"/>
      <c r="AI2877" s="188"/>
      <c r="AJ2877" s="188"/>
      <c r="AK2877" s="188"/>
    </row>
    <row r="2878" spans="20:37">
      <c r="T2878" s="188"/>
      <c r="U2878" s="188"/>
      <c r="V2878" s="188"/>
      <c r="W2878" s="188"/>
      <c r="X2878" s="188"/>
      <c r="AG2878" s="188"/>
      <c r="AH2878" s="188"/>
      <c r="AI2878" s="188"/>
      <c r="AJ2878" s="188"/>
      <c r="AK2878" s="188"/>
    </row>
    <row r="2879" spans="20:37">
      <c r="T2879" s="188"/>
      <c r="U2879" s="188"/>
      <c r="V2879" s="188"/>
      <c r="W2879" s="188"/>
      <c r="X2879" s="188"/>
      <c r="AG2879" s="188"/>
      <c r="AH2879" s="188"/>
      <c r="AI2879" s="188"/>
      <c r="AJ2879" s="188"/>
      <c r="AK2879" s="188"/>
    </row>
    <row r="2880" spans="20:37">
      <c r="T2880" s="188"/>
      <c r="U2880" s="188"/>
      <c r="V2880" s="188"/>
      <c r="W2880" s="188"/>
      <c r="X2880" s="188"/>
      <c r="AG2880" s="188"/>
      <c r="AH2880" s="188"/>
      <c r="AI2880" s="188"/>
      <c r="AJ2880" s="188"/>
      <c r="AK2880" s="188"/>
    </row>
    <row r="2881" spans="20:37">
      <c r="T2881" s="188"/>
      <c r="U2881" s="188"/>
      <c r="V2881" s="188"/>
      <c r="W2881" s="188"/>
      <c r="X2881" s="188"/>
      <c r="AG2881" s="188"/>
      <c r="AH2881" s="188"/>
      <c r="AI2881" s="188"/>
      <c r="AJ2881" s="188"/>
      <c r="AK2881" s="188"/>
    </row>
    <row r="2882" spans="20:37">
      <c r="T2882" s="188"/>
      <c r="U2882" s="188"/>
      <c r="V2882" s="188"/>
      <c r="W2882" s="188"/>
      <c r="X2882" s="188"/>
      <c r="AG2882" s="188"/>
      <c r="AH2882" s="188"/>
      <c r="AI2882" s="188"/>
      <c r="AJ2882" s="188"/>
      <c r="AK2882" s="188"/>
    </row>
    <row r="2883" spans="20:37">
      <c r="T2883" s="188"/>
      <c r="U2883" s="188"/>
      <c r="V2883" s="188"/>
      <c r="W2883" s="188"/>
      <c r="X2883" s="188"/>
      <c r="AG2883" s="188"/>
      <c r="AH2883" s="188"/>
      <c r="AI2883" s="188"/>
      <c r="AJ2883" s="188"/>
      <c r="AK2883" s="188"/>
    </row>
    <row r="2884" spans="20:37">
      <c r="T2884" s="188"/>
      <c r="U2884" s="188"/>
      <c r="V2884" s="188"/>
      <c r="W2884" s="188"/>
      <c r="X2884" s="188"/>
      <c r="AG2884" s="188"/>
      <c r="AH2884" s="188"/>
      <c r="AI2884" s="188"/>
      <c r="AJ2884" s="188"/>
      <c r="AK2884" s="188"/>
    </row>
    <row r="2885" spans="20:37">
      <c r="T2885" s="188"/>
      <c r="U2885" s="188"/>
      <c r="V2885" s="188"/>
      <c r="W2885" s="188"/>
      <c r="X2885" s="188"/>
      <c r="AG2885" s="188"/>
      <c r="AH2885" s="188"/>
      <c r="AI2885" s="188"/>
      <c r="AJ2885" s="188"/>
      <c r="AK2885" s="188"/>
    </row>
    <row r="2886" spans="20:37">
      <c r="T2886" s="188"/>
      <c r="U2886" s="188"/>
      <c r="V2886" s="188"/>
      <c r="W2886" s="188"/>
      <c r="X2886" s="188"/>
      <c r="AG2886" s="188"/>
      <c r="AH2886" s="188"/>
      <c r="AI2886" s="188"/>
      <c r="AJ2886" s="188"/>
      <c r="AK2886" s="188"/>
    </row>
    <row r="2887" spans="20:37">
      <c r="T2887" s="188"/>
      <c r="U2887" s="188"/>
      <c r="V2887" s="188"/>
      <c r="W2887" s="188"/>
      <c r="X2887" s="188"/>
      <c r="AG2887" s="188"/>
      <c r="AH2887" s="188"/>
      <c r="AI2887" s="188"/>
      <c r="AJ2887" s="188"/>
      <c r="AK2887" s="188"/>
    </row>
    <row r="2888" spans="20:37">
      <c r="T2888" s="188"/>
      <c r="U2888" s="188"/>
      <c r="V2888" s="188"/>
      <c r="W2888" s="188"/>
      <c r="X2888" s="188"/>
      <c r="AG2888" s="188"/>
      <c r="AH2888" s="188"/>
      <c r="AI2888" s="188"/>
      <c r="AJ2888" s="188"/>
      <c r="AK2888" s="188"/>
    </row>
    <row r="2889" spans="20:37">
      <c r="T2889" s="188"/>
      <c r="U2889" s="188"/>
      <c r="V2889" s="188"/>
      <c r="W2889" s="188"/>
      <c r="X2889" s="188"/>
      <c r="AG2889" s="188"/>
      <c r="AH2889" s="188"/>
      <c r="AI2889" s="188"/>
      <c r="AJ2889" s="188"/>
      <c r="AK2889" s="188"/>
    </row>
    <row r="2890" spans="20:37">
      <c r="T2890" s="188"/>
      <c r="U2890" s="188"/>
      <c r="V2890" s="188"/>
      <c r="W2890" s="188"/>
      <c r="X2890" s="188"/>
      <c r="AG2890" s="188"/>
      <c r="AH2890" s="188"/>
      <c r="AI2890" s="188"/>
      <c r="AJ2890" s="188"/>
      <c r="AK2890" s="188"/>
    </row>
    <row r="2891" spans="20:37">
      <c r="T2891" s="188"/>
      <c r="U2891" s="188"/>
      <c r="V2891" s="188"/>
      <c r="W2891" s="188"/>
      <c r="X2891" s="188"/>
      <c r="AG2891" s="188"/>
      <c r="AH2891" s="188"/>
      <c r="AI2891" s="188"/>
      <c r="AJ2891" s="188"/>
      <c r="AK2891" s="188"/>
    </row>
    <row r="2892" spans="20:37">
      <c r="T2892" s="188"/>
      <c r="U2892" s="188"/>
      <c r="V2892" s="188"/>
      <c r="W2892" s="188"/>
      <c r="X2892" s="188"/>
      <c r="AG2892" s="188"/>
      <c r="AH2892" s="188"/>
      <c r="AI2892" s="188"/>
      <c r="AJ2892" s="188"/>
      <c r="AK2892" s="188"/>
    </row>
    <row r="2893" spans="20:37">
      <c r="T2893" s="188"/>
      <c r="U2893" s="188"/>
      <c r="V2893" s="188"/>
      <c r="W2893" s="188"/>
      <c r="X2893" s="188"/>
      <c r="AG2893" s="188"/>
      <c r="AH2893" s="188"/>
      <c r="AI2893" s="188"/>
      <c r="AJ2893" s="188"/>
      <c r="AK2893" s="188"/>
    </row>
    <row r="2894" spans="20:37">
      <c r="T2894" s="188"/>
      <c r="U2894" s="188"/>
      <c r="V2894" s="188"/>
      <c r="W2894" s="188"/>
      <c r="X2894" s="188"/>
      <c r="AG2894" s="188"/>
      <c r="AH2894" s="188"/>
      <c r="AI2894" s="188"/>
      <c r="AJ2894" s="188"/>
      <c r="AK2894" s="188"/>
    </row>
    <row r="2895" spans="20:37">
      <c r="T2895" s="188"/>
      <c r="U2895" s="188"/>
      <c r="V2895" s="188"/>
      <c r="W2895" s="188"/>
      <c r="X2895" s="188"/>
      <c r="AG2895" s="188"/>
      <c r="AH2895" s="188"/>
      <c r="AI2895" s="188"/>
      <c r="AJ2895" s="188"/>
      <c r="AK2895" s="188"/>
    </row>
    <row r="2896" spans="20:37">
      <c r="T2896" s="188"/>
      <c r="U2896" s="188"/>
      <c r="V2896" s="188"/>
      <c r="W2896" s="188"/>
      <c r="X2896" s="188"/>
      <c r="AG2896" s="188"/>
      <c r="AH2896" s="188"/>
      <c r="AI2896" s="188"/>
      <c r="AJ2896" s="188"/>
      <c r="AK2896" s="188"/>
    </row>
    <row r="2897" spans="20:37">
      <c r="T2897" s="188"/>
      <c r="U2897" s="188"/>
      <c r="V2897" s="188"/>
      <c r="W2897" s="188"/>
      <c r="X2897" s="188"/>
      <c r="AG2897" s="188"/>
      <c r="AH2897" s="188"/>
      <c r="AI2897" s="188"/>
      <c r="AJ2897" s="188"/>
      <c r="AK2897" s="188"/>
    </row>
    <row r="2898" spans="20:37">
      <c r="T2898" s="188"/>
      <c r="U2898" s="188"/>
      <c r="V2898" s="188"/>
      <c r="W2898" s="188"/>
      <c r="X2898" s="188"/>
      <c r="AG2898" s="188"/>
      <c r="AH2898" s="188"/>
      <c r="AI2898" s="188"/>
      <c r="AJ2898" s="188"/>
      <c r="AK2898" s="188"/>
    </row>
    <row r="2899" spans="20:37">
      <c r="T2899" s="188"/>
      <c r="U2899" s="188"/>
      <c r="V2899" s="188"/>
      <c r="W2899" s="188"/>
      <c r="X2899" s="188"/>
      <c r="AG2899" s="188"/>
      <c r="AH2899" s="188"/>
      <c r="AI2899" s="188"/>
      <c r="AJ2899" s="188"/>
      <c r="AK2899" s="188"/>
    </row>
    <row r="2900" spans="20:37">
      <c r="T2900" s="188"/>
      <c r="U2900" s="188"/>
      <c r="V2900" s="188"/>
      <c r="W2900" s="188"/>
      <c r="X2900" s="188"/>
      <c r="AG2900" s="188"/>
      <c r="AH2900" s="188"/>
      <c r="AI2900" s="188"/>
      <c r="AJ2900" s="188"/>
      <c r="AK2900" s="188"/>
    </row>
    <row r="2901" spans="20:37">
      <c r="T2901" s="188"/>
      <c r="U2901" s="188"/>
      <c r="V2901" s="188"/>
      <c r="W2901" s="188"/>
      <c r="X2901" s="188"/>
      <c r="AG2901" s="188"/>
      <c r="AH2901" s="188"/>
      <c r="AI2901" s="188"/>
      <c r="AJ2901" s="188"/>
      <c r="AK2901" s="188"/>
    </row>
    <row r="2902" spans="20:37">
      <c r="T2902" s="188"/>
      <c r="U2902" s="188"/>
      <c r="V2902" s="188"/>
      <c r="W2902" s="188"/>
      <c r="X2902" s="188"/>
      <c r="AG2902" s="188"/>
      <c r="AH2902" s="188"/>
      <c r="AI2902" s="188"/>
      <c r="AJ2902" s="188"/>
      <c r="AK2902" s="188"/>
    </row>
    <row r="2903" spans="20:37">
      <c r="T2903" s="188"/>
      <c r="U2903" s="188"/>
      <c r="V2903" s="188"/>
      <c r="W2903" s="188"/>
      <c r="X2903" s="188"/>
      <c r="AG2903" s="188"/>
      <c r="AH2903" s="188"/>
      <c r="AI2903" s="188"/>
      <c r="AJ2903" s="188"/>
      <c r="AK2903" s="188"/>
    </row>
    <row r="2904" spans="20:37">
      <c r="T2904" s="188"/>
      <c r="U2904" s="188"/>
      <c r="V2904" s="188"/>
      <c r="W2904" s="188"/>
      <c r="X2904" s="188"/>
      <c r="AG2904" s="188"/>
      <c r="AH2904" s="188"/>
      <c r="AI2904" s="188"/>
      <c r="AJ2904" s="188"/>
      <c r="AK2904" s="188"/>
    </row>
    <row r="2905" spans="20:37">
      <c r="T2905" s="188"/>
      <c r="U2905" s="188"/>
      <c r="V2905" s="188"/>
      <c r="W2905" s="188"/>
      <c r="X2905" s="188"/>
      <c r="AG2905" s="188"/>
      <c r="AH2905" s="188"/>
      <c r="AI2905" s="188"/>
      <c r="AJ2905" s="188"/>
      <c r="AK2905" s="188"/>
    </row>
    <row r="2906" spans="20:37">
      <c r="T2906" s="188"/>
      <c r="U2906" s="188"/>
      <c r="V2906" s="188"/>
      <c r="W2906" s="188"/>
      <c r="X2906" s="188"/>
      <c r="AG2906" s="188"/>
      <c r="AH2906" s="188"/>
      <c r="AI2906" s="188"/>
      <c r="AJ2906" s="188"/>
      <c r="AK2906" s="188"/>
    </row>
    <row r="2907" spans="20:37">
      <c r="T2907" s="188"/>
      <c r="U2907" s="188"/>
      <c r="V2907" s="188"/>
      <c r="W2907" s="188"/>
      <c r="X2907" s="188"/>
      <c r="AG2907" s="188"/>
      <c r="AH2907" s="188"/>
      <c r="AI2907" s="188"/>
      <c r="AJ2907" s="188"/>
      <c r="AK2907" s="188"/>
    </row>
    <row r="2908" spans="20:37">
      <c r="T2908" s="188"/>
      <c r="U2908" s="188"/>
      <c r="V2908" s="188"/>
      <c r="W2908" s="188"/>
      <c r="X2908" s="188"/>
      <c r="AG2908" s="188"/>
      <c r="AH2908" s="188"/>
      <c r="AI2908" s="188"/>
      <c r="AJ2908" s="188"/>
      <c r="AK2908" s="188"/>
    </row>
    <row r="2909" spans="20:37">
      <c r="T2909" s="188"/>
      <c r="U2909" s="188"/>
      <c r="V2909" s="188"/>
      <c r="W2909" s="188"/>
      <c r="X2909" s="188"/>
      <c r="AG2909" s="188"/>
      <c r="AH2909" s="188"/>
      <c r="AI2909" s="188"/>
      <c r="AJ2909" s="188"/>
      <c r="AK2909" s="188"/>
    </row>
    <row r="2910" spans="20:37">
      <c r="T2910" s="188"/>
      <c r="U2910" s="188"/>
      <c r="V2910" s="188"/>
      <c r="W2910" s="188"/>
      <c r="X2910" s="188"/>
      <c r="AG2910" s="188"/>
      <c r="AH2910" s="188"/>
      <c r="AI2910" s="188"/>
      <c r="AJ2910" s="188"/>
      <c r="AK2910" s="188"/>
    </row>
    <row r="2911" spans="20:37">
      <c r="T2911" s="188"/>
      <c r="U2911" s="188"/>
      <c r="V2911" s="188"/>
      <c r="W2911" s="188"/>
      <c r="X2911" s="188"/>
      <c r="AG2911" s="188"/>
      <c r="AH2911" s="188"/>
      <c r="AI2911" s="188"/>
      <c r="AJ2911" s="188"/>
      <c r="AK2911" s="188"/>
    </row>
    <row r="2912" spans="20:37">
      <c r="T2912" s="188"/>
      <c r="U2912" s="188"/>
      <c r="V2912" s="188"/>
      <c r="W2912" s="188"/>
      <c r="X2912" s="188"/>
      <c r="AG2912" s="188"/>
      <c r="AH2912" s="188"/>
      <c r="AI2912" s="188"/>
      <c r="AJ2912" s="188"/>
      <c r="AK2912" s="188"/>
    </row>
    <row r="2913" spans="20:37">
      <c r="T2913" s="188"/>
      <c r="U2913" s="188"/>
      <c r="V2913" s="188"/>
      <c r="W2913" s="188"/>
      <c r="X2913" s="188"/>
      <c r="AG2913" s="188"/>
      <c r="AH2913" s="188"/>
      <c r="AI2913" s="188"/>
      <c r="AJ2913" s="188"/>
      <c r="AK2913" s="188"/>
    </row>
    <row r="2914" spans="20:37">
      <c r="T2914" s="188"/>
      <c r="U2914" s="188"/>
      <c r="V2914" s="188"/>
      <c r="W2914" s="188"/>
      <c r="X2914" s="188"/>
      <c r="AG2914" s="188"/>
      <c r="AH2914" s="188"/>
      <c r="AI2914" s="188"/>
      <c r="AJ2914" s="188"/>
      <c r="AK2914" s="188"/>
    </row>
    <row r="2915" spans="20:37">
      <c r="T2915" s="188"/>
      <c r="U2915" s="188"/>
      <c r="V2915" s="188"/>
      <c r="W2915" s="188"/>
      <c r="X2915" s="188"/>
      <c r="AG2915" s="188"/>
      <c r="AH2915" s="188"/>
      <c r="AI2915" s="188"/>
      <c r="AJ2915" s="188"/>
      <c r="AK2915" s="188"/>
    </row>
    <row r="2916" spans="20:37">
      <c r="T2916" s="188"/>
      <c r="U2916" s="188"/>
      <c r="V2916" s="188"/>
      <c r="W2916" s="188"/>
      <c r="X2916" s="188"/>
      <c r="AG2916" s="188"/>
      <c r="AH2916" s="188"/>
      <c r="AI2916" s="188"/>
      <c r="AJ2916" s="188"/>
      <c r="AK2916" s="188"/>
    </row>
    <row r="2917" spans="20:37">
      <c r="T2917" s="188"/>
      <c r="U2917" s="188"/>
      <c r="V2917" s="188"/>
      <c r="W2917" s="188"/>
      <c r="X2917" s="188"/>
      <c r="AG2917" s="188"/>
      <c r="AH2917" s="188"/>
      <c r="AI2917" s="188"/>
      <c r="AJ2917" s="188"/>
      <c r="AK2917" s="188"/>
    </row>
    <row r="2918" spans="20:37">
      <c r="T2918" s="188"/>
      <c r="U2918" s="188"/>
      <c r="V2918" s="188"/>
      <c r="W2918" s="188"/>
      <c r="X2918" s="188"/>
      <c r="AG2918" s="188"/>
      <c r="AH2918" s="188"/>
      <c r="AI2918" s="188"/>
      <c r="AJ2918" s="188"/>
      <c r="AK2918" s="188"/>
    </row>
    <row r="2919" spans="20:37">
      <c r="T2919" s="188"/>
      <c r="U2919" s="188"/>
      <c r="V2919" s="188"/>
      <c r="W2919" s="188"/>
      <c r="X2919" s="188"/>
      <c r="AG2919" s="188"/>
      <c r="AH2919" s="188"/>
      <c r="AI2919" s="188"/>
      <c r="AJ2919" s="188"/>
      <c r="AK2919" s="188"/>
    </row>
    <row r="2920" spans="20:37">
      <c r="T2920" s="188"/>
      <c r="U2920" s="188"/>
      <c r="V2920" s="188"/>
      <c r="W2920" s="188"/>
      <c r="X2920" s="188"/>
      <c r="AG2920" s="188"/>
      <c r="AH2920" s="188"/>
      <c r="AI2920" s="188"/>
      <c r="AJ2920" s="188"/>
      <c r="AK2920" s="188"/>
    </row>
    <row r="2921" spans="20:37">
      <c r="T2921" s="188"/>
      <c r="U2921" s="188"/>
      <c r="V2921" s="188"/>
      <c r="W2921" s="188"/>
      <c r="X2921" s="188"/>
      <c r="AG2921" s="188"/>
      <c r="AH2921" s="188"/>
      <c r="AI2921" s="188"/>
      <c r="AJ2921" s="188"/>
      <c r="AK2921" s="188"/>
    </row>
    <row r="2922" spans="20:37">
      <c r="T2922" s="188"/>
      <c r="U2922" s="188"/>
      <c r="V2922" s="188"/>
      <c r="W2922" s="188"/>
      <c r="X2922" s="188"/>
      <c r="AG2922" s="188"/>
      <c r="AH2922" s="188"/>
      <c r="AI2922" s="188"/>
      <c r="AJ2922" s="188"/>
      <c r="AK2922" s="188"/>
    </row>
    <row r="2923" spans="20:37">
      <c r="T2923" s="188"/>
      <c r="U2923" s="188"/>
      <c r="V2923" s="188"/>
      <c r="W2923" s="188"/>
      <c r="X2923" s="188"/>
      <c r="AG2923" s="188"/>
      <c r="AH2923" s="188"/>
      <c r="AI2923" s="188"/>
      <c r="AJ2923" s="188"/>
      <c r="AK2923" s="188"/>
    </row>
    <row r="2924" spans="20:37">
      <c r="T2924" s="188"/>
      <c r="U2924" s="188"/>
      <c r="V2924" s="188"/>
      <c r="W2924" s="188"/>
      <c r="X2924" s="188"/>
      <c r="AG2924" s="188"/>
      <c r="AH2924" s="188"/>
      <c r="AI2924" s="188"/>
      <c r="AJ2924" s="188"/>
      <c r="AK2924" s="188"/>
    </row>
    <row r="2925" spans="20:37">
      <c r="T2925" s="188"/>
      <c r="U2925" s="188"/>
      <c r="V2925" s="188"/>
      <c r="W2925" s="188"/>
      <c r="X2925" s="188"/>
      <c r="AG2925" s="188"/>
      <c r="AH2925" s="188"/>
      <c r="AI2925" s="188"/>
      <c r="AJ2925" s="188"/>
      <c r="AK2925" s="188"/>
    </row>
    <row r="2926" spans="20:37">
      <c r="T2926" s="188"/>
      <c r="U2926" s="188"/>
      <c r="V2926" s="188"/>
      <c r="W2926" s="188"/>
      <c r="X2926" s="188"/>
      <c r="AG2926" s="188"/>
      <c r="AH2926" s="188"/>
      <c r="AI2926" s="188"/>
      <c r="AJ2926" s="188"/>
      <c r="AK2926" s="188"/>
    </row>
    <row r="2927" spans="20:37">
      <c r="T2927" s="188"/>
      <c r="U2927" s="188"/>
      <c r="V2927" s="188"/>
      <c r="W2927" s="188"/>
      <c r="X2927" s="188"/>
      <c r="AG2927" s="188"/>
      <c r="AH2927" s="188"/>
      <c r="AI2927" s="188"/>
      <c r="AJ2927" s="188"/>
      <c r="AK2927" s="188"/>
    </row>
    <row r="2928" spans="20:37">
      <c r="T2928" s="188"/>
      <c r="U2928" s="188"/>
      <c r="V2928" s="188"/>
      <c r="W2928" s="188"/>
      <c r="X2928" s="188"/>
      <c r="AG2928" s="188"/>
      <c r="AH2928" s="188"/>
      <c r="AI2928" s="188"/>
      <c r="AJ2928" s="188"/>
      <c r="AK2928" s="188"/>
    </row>
    <row r="2929" spans="20:37">
      <c r="T2929" s="188"/>
      <c r="U2929" s="188"/>
      <c r="V2929" s="188"/>
      <c r="W2929" s="188"/>
      <c r="X2929" s="188"/>
      <c r="AG2929" s="188"/>
      <c r="AH2929" s="188"/>
      <c r="AI2929" s="188"/>
      <c r="AJ2929" s="188"/>
      <c r="AK2929" s="188"/>
    </row>
    <row r="2930" spans="20:37">
      <c r="T2930" s="188"/>
      <c r="U2930" s="188"/>
      <c r="V2930" s="188"/>
      <c r="W2930" s="188"/>
      <c r="X2930" s="188"/>
      <c r="AG2930" s="188"/>
      <c r="AH2930" s="188"/>
      <c r="AI2930" s="188"/>
      <c r="AJ2930" s="188"/>
      <c r="AK2930" s="188"/>
    </row>
    <row r="2931" spans="20:37">
      <c r="T2931" s="188"/>
      <c r="U2931" s="188"/>
      <c r="V2931" s="188"/>
      <c r="W2931" s="188"/>
      <c r="X2931" s="188"/>
      <c r="AG2931" s="188"/>
      <c r="AH2931" s="188"/>
      <c r="AI2931" s="188"/>
      <c r="AJ2931" s="188"/>
      <c r="AK2931" s="188"/>
    </row>
    <row r="2932" spans="20:37">
      <c r="T2932" s="188"/>
      <c r="U2932" s="188"/>
      <c r="V2932" s="188"/>
      <c r="W2932" s="188"/>
      <c r="X2932" s="188"/>
      <c r="AG2932" s="188"/>
      <c r="AH2932" s="188"/>
      <c r="AI2932" s="188"/>
      <c r="AJ2932" s="188"/>
      <c r="AK2932" s="188"/>
    </row>
    <row r="2933" spans="20:37">
      <c r="T2933" s="188"/>
      <c r="U2933" s="188"/>
      <c r="V2933" s="188"/>
      <c r="W2933" s="188"/>
      <c r="X2933" s="188"/>
      <c r="AG2933" s="188"/>
      <c r="AH2933" s="188"/>
      <c r="AI2933" s="188"/>
      <c r="AJ2933" s="188"/>
      <c r="AK2933" s="188"/>
    </row>
    <row r="2934" spans="20:37">
      <c r="T2934" s="188"/>
      <c r="U2934" s="188"/>
      <c r="V2934" s="188"/>
      <c r="W2934" s="188"/>
      <c r="X2934" s="188"/>
      <c r="AG2934" s="188"/>
      <c r="AH2934" s="188"/>
      <c r="AI2934" s="188"/>
      <c r="AJ2934" s="188"/>
      <c r="AK2934" s="188"/>
    </row>
    <row r="2935" spans="20:37">
      <c r="T2935" s="188"/>
      <c r="U2935" s="188"/>
      <c r="V2935" s="188"/>
      <c r="W2935" s="188"/>
      <c r="X2935" s="188"/>
      <c r="AG2935" s="188"/>
      <c r="AH2935" s="188"/>
      <c r="AI2935" s="188"/>
      <c r="AJ2935" s="188"/>
      <c r="AK2935" s="188"/>
    </row>
    <row r="2936" spans="20:37">
      <c r="T2936" s="188"/>
      <c r="U2936" s="188"/>
      <c r="V2936" s="188"/>
      <c r="W2936" s="188"/>
      <c r="X2936" s="188"/>
      <c r="AG2936" s="188"/>
      <c r="AH2936" s="188"/>
      <c r="AI2936" s="188"/>
      <c r="AJ2936" s="188"/>
      <c r="AK2936" s="188"/>
    </row>
    <row r="2937" spans="20:37">
      <c r="T2937" s="188"/>
      <c r="U2937" s="188"/>
      <c r="V2937" s="188"/>
      <c r="W2937" s="188"/>
      <c r="X2937" s="188"/>
      <c r="AG2937" s="188"/>
      <c r="AH2937" s="188"/>
      <c r="AI2937" s="188"/>
      <c r="AJ2937" s="188"/>
      <c r="AK2937" s="188"/>
    </row>
    <row r="2938" spans="20:37">
      <c r="T2938" s="188"/>
      <c r="U2938" s="188"/>
      <c r="V2938" s="188"/>
      <c r="W2938" s="188"/>
      <c r="X2938" s="188"/>
      <c r="AG2938" s="188"/>
      <c r="AH2938" s="188"/>
      <c r="AI2938" s="188"/>
      <c r="AJ2938" s="188"/>
      <c r="AK2938" s="188"/>
    </row>
    <row r="2939" spans="20:37">
      <c r="T2939" s="188"/>
      <c r="U2939" s="188"/>
      <c r="V2939" s="188"/>
      <c r="W2939" s="188"/>
      <c r="X2939" s="188"/>
      <c r="AG2939" s="188"/>
      <c r="AH2939" s="188"/>
      <c r="AI2939" s="188"/>
      <c r="AJ2939" s="188"/>
      <c r="AK2939" s="188"/>
    </row>
    <row r="2940" spans="20:37">
      <c r="T2940" s="188"/>
      <c r="U2940" s="188"/>
      <c r="V2940" s="188"/>
      <c r="W2940" s="188"/>
      <c r="X2940" s="188"/>
      <c r="AG2940" s="188"/>
      <c r="AH2940" s="188"/>
      <c r="AI2940" s="188"/>
      <c r="AJ2940" s="188"/>
      <c r="AK2940" s="188"/>
    </row>
    <row r="2941" spans="20:37">
      <c r="T2941" s="188"/>
      <c r="U2941" s="188"/>
      <c r="V2941" s="188"/>
      <c r="W2941" s="188"/>
      <c r="X2941" s="188"/>
      <c r="AG2941" s="188"/>
      <c r="AH2941" s="188"/>
      <c r="AI2941" s="188"/>
      <c r="AJ2941" s="188"/>
      <c r="AK2941" s="188"/>
    </row>
    <row r="2942" spans="20:37">
      <c r="T2942" s="188"/>
      <c r="U2942" s="188"/>
      <c r="V2942" s="188"/>
      <c r="W2942" s="188"/>
      <c r="X2942" s="188"/>
      <c r="AG2942" s="188"/>
      <c r="AH2942" s="188"/>
      <c r="AI2942" s="188"/>
      <c r="AJ2942" s="188"/>
      <c r="AK2942" s="188"/>
    </row>
    <row r="2943" spans="20:37">
      <c r="T2943" s="188"/>
      <c r="U2943" s="188"/>
      <c r="V2943" s="188"/>
      <c r="W2943" s="188"/>
      <c r="X2943" s="188"/>
      <c r="AG2943" s="188"/>
      <c r="AH2943" s="188"/>
      <c r="AI2943" s="188"/>
      <c r="AJ2943" s="188"/>
      <c r="AK2943" s="188"/>
    </row>
    <row r="2944" spans="20:37">
      <c r="T2944" s="188"/>
      <c r="U2944" s="188"/>
      <c r="V2944" s="188"/>
      <c r="W2944" s="188"/>
      <c r="X2944" s="188"/>
      <c r="AG2944" s="188"/>
      <c r="AH2944" s="188"/>
      <c r="AI2944" s="188"/>
      <c r="AJ2944" s="188"/>
      <c r="AK2944" s="188"/>
    </row>
    <row r="2945" spans="20:37">
      <c r="T2945" s="188"/>
      <c r="U2945" s="188"/>
      <c r="V2945" s="188"/>
      <c r="W2945" s="188"/>
      <c r="X2945" s="188"/>
      <c r="AG2945" s="188"/>
      <c r="AH2945" s="188"/>
      <c r="AI2945" s="188"/>
      <c r="AJ2945" s="188"/>
      <c r="AK2945" s="188"/>
    </row>
    <row r="2946" spans="20:37">
      <c r="T2946" s="188"/>
      <c r="U2946" s="188"/>
      <c r="V2946" s="188"/>
      <c r="W2946" s="188"/>
      <c r="X2946" s="188"/>
      <c r="AG2946" s="188"/>
      <c r="AH2946" s="188"/>
      <c r="AI2946" s="188"/>
      <c r="AJ2946" s="188"/>
      <c r="AK2946" s="188"/>
    </row>
    <row r="2947" spans="20:37">
      <c r="T2947" s="188"/>
      <c r="U2947" s="188"/>
      <c r="V2947" s="188"/>
      <c r="W2947" s="188"/>
      <c r="X2947" s="188"/>
      <c r="AG2947" s="188"/>
      <c r="AH2947" s="188"/>
      <c r="AI2947" s="188"/>
      <c r="AJ2947" s="188"/>
      <c r="AK2947" s="188"/>
    </row>
    <row r="2948" spans="20:37">
      <c r="T2948" s="188"/>
      <c r="U2948" s="188"/>
      <c r="V2948" s="188"/>
      <c r="W2948" s="188"/>
      <c r="X2948" s="188"/>
      <c r="AG2948" s="188"/>
      <c r="AH2948" s="188"/>
      <c r="AI2948" s="188"/>
      <c r="AJ2948" s="188"/>
      <c r="AK2948" s="188"/>
    </row>
    <row r="2949" spans="20:37">
      <c r="T2949" s="188"/>
      <c r="U2949" s="188"/>
      <c r="V2949" s="188"/>
      <c r="W2949" s="188"/>
      <c r="X2949" s="188"/>
      <c r="AG2949" s="188"/>
      <c r="AH2949" s="188"/>
      <c r="AI2949" s="188"/>
      <c r="AJ2949" s="188"/>
      <c r="AK2949" s="188"/>
    </row>
    <row r="2950" spans="20:37">
      <c r="T2950" s="188"/>
      <c r="U2950" s="188"/>
      <c r="V2950" s="188"/>
      <c r="W2950" s="188"/>
      <c r="X2950" s="188"/>
      <c r="AG2950" s="188"/>
      <c r="AH2950" s="188"/>
      <c r="AI2950" s="188"/>
      <c r="AJ2950" s="188"/>
      <c r="AK2950" s="188"/>
    </row>
    <row r="2951" spans="20:37">
      <c r="T2951" s="188"/>
      <c r="U2951" s="188"/>
      <c r="V2951" s="188"/>
      <c r="W2951" s="188"/>
      <c r="X2951" s="188"/>
      <c r="AG2951" s="188"/>
      <c r="AH2951" s="188"/>
      <c r="AI2951" s="188"/>
      <c r="AJ2951" s="188"/>
      <c r="AK2951" s="188"/>
    </row>
    <row r="2952" spans="20:37">
      <c r="T2952" s="188"/>
      <c r="U2952" s="188"/>
      <c r="V2952" s="188"/>
      <c r="W2952" s="188"/>
      <c r="X2952" s="188"/>
      <c r="AG2952" s="188"/>
      <c r="AH2952" s="188"/>
      <c r="AI2952" s="188"/>
      <c r="AJ2952" s="188"/>
      <c r="AK2952" s="188"/>
    </row>
    <row r="2953" spans="20:37">
      <c r="T2953" s="188"/>
      <c r="U2953" s="188"/>
      <c r="V2953" s="188"/>
      <c r="W2953" s="188"/>
      <c r="X2953" s="188"/>
      <c r="AG2953" s="188"/>
      <c r="AH2953" s="188"/>
      <c r="AI2953" s="188"/>
      <c r="AJ2953" s="188"/>
      <c r="AK2953" s="188"/>
    </row>
    <row r="2954" spans="20:37">
      <c r="T2954" s="188"/>
      <c r="U2954" s="188"/>
      <c r="V2954" s="188"/>
      <c r="W2954" s="188"/>
      <c r="X2954" s="188"/>
      <c r="AG2954" s="188"/>
      <c r="AH2954" s="188"/>
      <c r="AI2954" s="188"/>
      <c r="AJ2954" s="188"/>
      <c r="AK2954" s="188"/>
    </row>
    <row r="2955" spans="20:37">
      <c r="T2955" s="188"/>
      <c r="U2955" s="188"/>
      <c r="V2955" s="188"/>
      <c r="W2955" s="188"/>
      <c r="X2955" s="188"/>
      <c r="AG2955" s="188"/>
      <c r="AH2955" s="188"/>
      <c r="AI2955" s="188"/>
      <c r="AJ2955" s="188"/>
      <c r="AK2955" s="188"/>
    </row>
    <row r="2956" spans="20:37">
      <c r="T2956" s="188"/>
      <c r="U2956" s="188"/>
      <c r="V2956" s="188"/>
      <c r="W2956" s="188"/>
      <c r="X2956" s="188"/>
      <c r="AG2956" s="188"/>
      <c r="AH2956" s="188"/>
      <c r="AI2956" s="188"/>
      <c r="AJ2956" s="188"/>
      <c r="AK2956" s="188"/>
    </row>
    <row r="2957" spans="20:37">
      <c r="T2957" s="188"/>
      <c r="U2957" s="188"/>
      <c r="V2957" s="188"/>
      <c r="W2957" s="188"/>
      <c r="X2957" s="188"/>
      <c r="AG2957" s="188"/>
      <c r="AH2957" s="188"/>
      <c r="AI2957" s="188"/>
      <c r="AJ2957" s="188"/>
      <c r="AK2957" s="188"/>
    </row>
    <row r="2958" spans="20:37">
      <c r="T2958" s="188"/>
      <c r="U2958" s="188"/>
      <c r="V2958" s="188"/>
      <c r="W2958" s="188"/>
      <c r="X2958" s="188"/>
      <c r="AG2958" s="188"/>
      <c r="AH2958" s="188"/>
      <c r="AI2958" s="188"/>
      <c r="AJ2958" s="188"/>
      <c r="AK2958" s="188"/>
    </row>
    <row r="2959" spans="20:37">
      <c r="T2959" s="188"/>
      <c r="U2959" s="188"/>
      <c r="V2959" s="188"/>
      <c r="W2959" s="188"/>
      <c r="X2959" s="188"/>
      <c r="AG2959" s="188"/>
      <c r="AH2959" s="188"/>
      <c r="AI2959" s="188"/>
      <c r="AJ2959" s="188"/>
      <c r="AK2959" s="188"/>
    </row>
    <row r="2960" spans="20:37">
      <c r="T2960" s="188"/>
      <c r="U2960" s="188"/>
      <c r="V2960" s="188"/>
      <c r="W2960" s="188"/>
      <c r="X2960" s="188"/>
      <c r="AG2960" s="188"/>
      <c r="AH2960" s="188"/>
      <c r="AI2960" s="188"/>
      <c r="AJ2960" s="188"/>
      <c r="AK2960" s="188"/>
    </row>
    <row r="2961" spans="20:37">
      <c r="T2961" s="188"/>
      <c r="U2961" s="188"/>
      <c r="V2961" s="188"/>
      <c r="W2961" s="188"/>
      <c r="X2961" s="188"/>
      <c r="AG2961" s="188"/>
      <c r="AH2961" s="188"/>
      <c r="AI2961" s="188"/>
      <c r="AJ2961" s="188"/>
      <c r="AK2961" s="188"/>
    </row>
    <row r="2962" spans="20:37">
      <c r="T2962" s="188"/>
      <c r="U2962" s="188"/>
      <c r="V2962" s="188"/>
      <c r="W2962" s="188"/>
      <c r="X2962" s="188"/>
      <c r="AG2962" s="188"/>
      <c r="AH2962" s="188"/>
      <c r="AI2962" s="188"/>
      <c r="AJ2962" s="188"/>
      <c r="AK2962" s="188"/>
    </row>
    <row r="2963" spans="20:37">
      <c r="T2963" s="188"/>
      <c r="U2963" s="188"/>
      <c r="V2963" s="188"/>
      <c r="W2963" s="188"/>
      <c r="X2963" s="188"/>
      <c r="AG2963" s="188"/>
      <c r="AH2963" s="188"/>
      <c r="AI2963" s="188"/>
      <c r="AJ2963" s="188"/>
      <c r="AK2963" s="188"/>
    </row>
    <row r="2964" spans="20:37">
      <c r="T2964" s="188"/>
      <c r="U2964" s="188"/>
      <c r="V2964" s="188"/>
      <c r="W2964" s="188"/>
      <c r="X2964" s="188"/>
      <c r="AG2964" s="188"/>
      <c r="AH2964" s="188"/>
      <c r="AI2964" s="188"/>
      <c r="AJ2964" s="188"/>
      <c r="AK2964" s="188"/>
    </row>
    <row r="2965" spans="20:37">
      <c r="T2965" s="188"/>
      <c r="U2965" s="188"/>
      <c r="V2965" s="188"/>
      <c r="W2965" s="188"/>
      <c r="X2965" s="188"/>
      <c r="AG2965" s="188"/>
      <c r="AH2965" s="188"/>
      <c r="AI2965" s="188"/>
      <c r="AJ2965" s="188"/>
      <c r="AK2965" s="188"/>
    </row>
    <row r="2966" spans="20:37">
      <c r="T2966" s="188"/>
      <c r="U2966" s="188"/>
      <c r="V2966" s="188"/>
      <c r="W2966" s="188"/>
      <c r="X2966" s="188"/>
      <c r="AG2966" s="188"/>
      <c r="AH2966" s="188"/>
      <c r="AI2966" s="188"/>
      <c r="AJ2966" s="188"/>
      <c r="AK2966" s="188"/>
    </row>
    <row r="2967" spans="20:37">
      <c r="T2967" s="188"/>
      <c r="U2967" s="188"/>
      <c r="V2967" s="188"/>
      <c r="W2967" s="188"/>
      <c r="X2967" s="188"/>
      <c r="AG2967" s="188"/>
      <c r="AH2967" s="188"/>
      <c r="AI2967" s="188"/>
      <c r="AJ2967" s="188"/>
      <c r="AK2967" s="188"/>
    </row>
    <row r="2968" spans="20:37">
      <c r="T2968" s="188"/>
      <c r="U2968" s="188"/>
      <c r="V2968" s="188"/>
      <c r="W2968" s="188"/>
      <c r="X2968" s="188"/>
      <c r="AG2968" s="188"/>
      <c r="AH2968" s="188"/>
      <c r="AI2968" s="188"/>
      <c r="AJ2968" s="188"/>
      <c r="AK2968" s="188"/>
    </row>
    <row r="2969" spans="20:37">
      <c r="T2969" s="188"/>
      <c r="U2969" s="188"/>
      <c r="V2969" s="188"/>
      <c r="W2969" s="188"/>
      <c r="X2969" s="188"/>
      <c r="AG2969" s="188"/>
      <c r="AH2969" s="188"/>
      <c r="AI2969" s="188"/>
      <c r="AJ2969" s="188"/>
      <c r="AK2969" s="188"/>
    </row>
    <row r="2970" spans="20:37">
      <c r="T2970" s="188"/>
      <c r="U2970" s="188"/>
      <c r="V2970" s="188"/>
      <c r="W2970" s="188"/>
      <c r="X2970" s="188"/>
      <c r="AG2970" s="188"/>
      <c r="AH2970" s="188"/>
      <c r="AI2970" s="188"/>
      <c r="AJ2970" s="188"/>
      <c r="AK2970" s="188"/>
    </row>
    <row r="2971" spans="20:37">
      <c r="T2971" s="188"/>
      <c r="U2971" s="188"/>
      <c r="V2971" s="188"/>
      <c r="W2971" s="188"/>
      <c r="X2971" s="188"/>
      <c r="AG2971" s="188"/>
      <c r="AH2971" s="188"/>
      <c r="AI2971" s="188"/>
      <c r="AJ2971" s="188"/>
      <c r="AK2971" s="188"/>
    </row>
    <row r="2972" spans="20:37">
      <c r="T2972" s="188"/>
      <c r="U2972" s="188"/>
      <c r="V2972" s="188"/>
      <c r="W2972" s="188"/>
      <c r="X2972" s="188"/>
      <c r="AG2972" s="188"/>
      <c r="AH2972" s="188"/>
      <c r="AI2972" s="188"/>
      <c r="AJ2972" s="188"/>
      <c r="AK2972" s="188"/>
    </row>
    <row r="2973" spans="20:37">
      <c r="T2973" s="188"/>
      <c r="U2973" s="188"/>
      <c r="V2973" s="188"/>
      <c r="W2973" s="188"/>
      <c r="X2973" s="188"/>
      <c r="AG2973" s="188"/>
      <c r="AH2973" s="188"/>
      <c r="AI2973" s="188"/>
      <c r="AJ2973" s="188"/>
      <c r="AK2973" s="188"/>
    </row>
    <row r="2974" spans="20:37">
      <c r="T2974" s="188"/>
      <c r="U2974" s="188"/>
      <c r="V2974" s="188"/>
      <c r="W2974" s="188"/>
      <c r="X2974" s="188"/>
      <c r="AG2974" s="188"/>
      <c r="AH2974" s="188"/>
      <c r="AI2974" s="188"/>
      <c r="AJ2974" s="188"/>
      <c r="AK2974" s="188"/>
    </row>
    <row r="2975" spans="20:37">
      <c r="T2975" s="188"/>
      <c r="U2975" s="188"/>
      <c r="V2975" s="188"/>
      <c r="W2975" s="188"/>
      <c r="X2975" s="188"/>
      <c r="AG2975" s="188"/>
      <c r="AH2975" s="188"/>
      <c r="AI2975" s="188"/>
      <c r="AJ2975" s="188"/>
      <c r="AK2975" s="188"/>
    </row>
    <row r="2976" spans="20:37">
      <c r="T2976" s="188"/>
      <c r="U2976" s="188"/>
      <c r="V2976" s="188"/>
      <c r="W2976" s="188"/>
      <c r="X2976" s="188"/>
      <c r="AG2976" s="188"/>
      <c r="AH2976" s="188"/>
      <c r="AI2976" s="188"/>
      <c r="AJ2976" s="188"/>
      <c r="AK2976" s="188"/>
    </row>
    <row r="2977" spans="20:37">
      <c r="T2977" s="188"/>
      <c r="U2977" s="188"/>
      <c r="V2977" s="188"/>
      <c r="W2977" s="188"/>
      <c r="X2977" s="188"/>
      <c r="AG2977" s="188"/>
      <c r="AH2977" s="188"/>
      <c r="AI2977" s="188"/>
      <c r="AJ2977" s="188"/>
      <c r="AK2977" s="188"/>
    </row>
    <row r="2978" spans="20:37">
      <c r="T2978" s="188"/>
      <c r="U2978" s="188"/>
      <c r="V2978" s="188"/>
      <c r="W2978" s="188"/>
      <c r="X2978" s="188"/>
      <c r="AG2978" s="188"/>
      <c r="AH2978" s="188"/>
      <c r="AI2978" s="188"/>
      <c r="AJ2978" s="188"/>
      <c r="AK2978" s="188"/>
    </row>
    <row r="2979" spans="20:37">
      <c r="T2979" s="188"/>
      <c r="U2979" s="188"/>
      <c r="V2979" s="188"/>
      <c r="W2979" s="188"/>
      <c r="X2979" s="188"/>
      <c r="AG2979" s="188"/>
      <c r="AH2979" s="188"/>
      <c r="AI2979" s="188"/>
      <c r="AJ2979" s="188"/>
      <c r="AK2979" s="188"/>
    </row>
    <row r="2980" spans="20:37">
      <c r="T2980" s="188"/>
      <c r="U2980" s="188"/>
      <c r="V2980" s="188"/>
      <c r="W2980" s="188"/>
      <c r="X2980" s="188"/>
      <c r="AG2980" s="188"/>
      <c r="AH2980" s="188"/>
      <c r="AI2980" s="188"/>
      <c r="AJ2980" s="188"/>
      <c r="AK2980" s="188"/>
    </row>
    <row r="2981" spans="20:37">
      <c r="T2981" s="188"/>
      <c r="U2981" s="188"/>
      <c r="V2981" s="188"/>
      <c r="W2981" s="188"/>
      <c r="X2981" s="188"/>
      <c r="AG2981" s="188"/>
      <c r="AH2981" s="188"/>
      <c r="AI2981" s="188"/>
      <c r="AJ2981" s="188"/>
      <c r="AK2981" s="188"/>
    </row>
    <row r="2982" spans="20:37">
      <c r="T2982" s="188"/>
      <c r="U2982" s="188"/>
      <c r="V2982" s="188"/>
      <c r="W2982" s="188"/>
      <c r="X2982" s="188"/>
      <c r="AG2982" s="188"/>
      <c r="AH2982" s="188"/>
      <c r="AI2982" s="188"/>
      <c r="AJ2982" s="188"/>
      <c r="AK2982" s="188"/>
    </row>
    <row r="2983" spans="20:37">
      <c r="T2983" s="188"/>
      <c r="U2983" s="188"/>
      <c r="V2983" s="188"/>
      <c r="W2983" s="188"/>
      <c r="X2983" s="188"/>
      <c r="AG2983" s="188"/>
      <c r="AH2983" s="188"/>
      <c r="AI2983" s="188"/>
      <c r="AJ2983" s="188"/>
      <c r="AK2983" s="188"/>
    </row>
    <row r="2984" spans="20:37">
      <c r="T2984" s="188"/>
      <c r="U2984" s="188"/>
      <c r="V2984" s="188"/>
      <c r="W2984" s="188"/>
      <c r="X2984" s="188"/>
      <c r="AG2984" s="188"/>
      <c r="AH2984" s="188"/>
      <c r="AI2984" s="188"/>
      <c r="AJ2984" s="188"/>
      <c r="AK2984" s="188"/>
    </row>
    <row r="2985" spans="20:37">
      <c r="T2985" s="188"/>
      <c r="U2985" s="188"/>
      <c r="V2985" s="188"/>
      <c r="W2985" s="188"/>
      <c r="X2985" s="188"/>
      <c r="AG2985" s="188"/>
      <c r="AH2985" s="188"/>
      <c r="AI2985" s="188"/>
      <c r="AJ2985" s="188"/>
      <c r="AK2985" s="188"/>
    </row>
    <row r="2986" spans="20:37">
      <c r="T2986" s="188"/>
      <c r="U2986" s="188"/>
      <c r="V2986" s="188"/>
      <c r="W2986" s="188"/>
      <c r="X2986" s="188"/>
      <c r="AG2986" s="188"/>
      <c r="AH2986" s="188"/>
      <c r="AI2986" s="188"/>
      <c r="AJ2986" s="188"/>
      <c r="AK2986" s="188"/>
    </row>
    <row r="2987" spans="20:37">
      <c r="T2987" s="188"/>
      <c r="U2987" s="188"/>
      <c r="V2987" s="188"/>
      <c r="W2987" s="188"/>
      <c r="X2987" s="188"/>
      <c r="AG2987" s="188"/>
      <c r="AH2987" s="188"/>
      <c r="AI2987" s="188"/>
      <c r="AJ2987" s="188"/>
      <c r="AK2987" s="188"/>
    </row>
    <row r="2988" spans="20:37">
      <c r="T2988" s="188"/>
      <c r="U2988" s="188"/>
      <c r="V2988" s="188"/>
      <c r="W2988" s="188"/>
      <c r="X2988" s="188"/>
      <c r="AG2988" s="188"/>
      <c r="AH2988" s="188"/>
      <c r="AI2988" s="188"/>
      <c r="AJ2988" s="188"/>
      <c r="AK2988" s="188"/>
    </row>
    <row r="2989" spans="20:37">
      <c r="T2989" s="188"/>
      <c r="U2989" s="188"/>
      <c r="V2989" s="188"/>
      <c r="W2989" s="188"/>
      <c r="X2989" s="188"/>
      <c r="AG2989" s="188"/>
      <c r="AH2989" s="188"/>
      <c r="AI2989" s="188"/>
      <c r="AJ2989" s="188"/>
      <c r="AK2989" s="188"/>
    </row>
    <row r="2990" spans="20:37">
      <c r="T2990" s="188"/>
      <c r="U2990" s="188"/>
      <c r="V2990" s="188"/>
      <c r="W2990" s="188"/>
      <c r="X2990" s="188"/>
      <c r="AG2990" s="188"/>
      <c r="AH2990" s="188"/>
      <c r="AI2990" s="188"/>
      <c r="AJ2990" s="188"/>
      <c r="AK2990" s="188"/>
    </row>
    <row r="2991" spans="20:37">
      <c r="T2991" s="188"/>
      <c r="U2991" s="188"/>
      <c r="V2991" s="188"/>
      <c r="W2991" s="188"/>
      <c r="X2991" s="188"/>
      <c r="AG2991" s="188"/>
      <c r="AH2991" s="188"/>
      <c r="AI2991" s="188"/>
      <c r="AJ2991" s="188"/>
      <c r="AK2991" s="188"/>
    </row>
    <row r="2992" spans="20:37">
      <c r="T2992" s="188"/>
      <c r="U2992" s="188"/>
      <c r="V2992" s="188"/>
      <c r="W2992" s="188"/>
      <c r="X2992" s="188"/>
      <c r="AG2992" s="188"/>
      <c r="AH2992" s="188"/>
      <c r="AI2992" s="188"/>
      <c r="AJ2992" s="188"/>
      <c r="AK2992" s="188"/>
    </row>
    <row r="2993" spans="20:37">
      <c r="T2993" s="188"/>
      <c r="U2993" s="188"/>
      <c r="V2993" s="188"/>
      <c r="W2993" s="188"/>
      <c r="X2993" s="188"/>
      <c r="AG2993" s="188"/>
      <c r="AH2993" s="188"/>
      <c r="AI2993" s="188"/>
      <c r="AJ2993" s="188"/>
      <c r="AK2993" s="188"/>
    </row>
    <row r="2994" spans="20:37">
      <c r="T2994" s="188"/>
      <c r="U2994" s="188"/>
      <c r="V2994" s="188"/>
      <c r="W2994" s="188"/>
      <c r="X2994" s="188"/>
      <c r="AG2994" s="188"/>
      <c r="AH2994" s="188"/>
      <c r="AI2994" s="188"/>
      <c r="AJ2994" s="188"/>
      <c r="AK2994" s="188"/>
    </row>
    <row r="2995" spans="20:37">
      <c r="T2995" s="188"/>
      <c r="U2995" s="188"/>
      <c r="V2995" s="188"/>
      <c r="W2995" s="188"/>
      <c r="X2995" s="188"/>
      <c r="AG2995" s="188"/>
      <c r="AH2995" s="188"/>
      <c r="AI2995" s="188"/>
      <c r="AJ2995" s="188"/>
      <c r="AK2995" s="188"/>
    </row>
    <row r="2996" spans="20:37">
      <c r="T2996" s="188"/>
      <c r="U2996" s="188"/>
      <c r="V2996" s="188"/>
      <c r="W2996" s="188"/>
      <c r="X2996" s="188"/>
      <c r="AG2996" s="188"/>
      <c r="AH2996" s="188"/>
      <c r="AI2996" s="188"/>
      <c r="AJ2996" s="188"/>
      <c r="AK2996" s="188"/>
    </row>
    <row r="2997" spans="20:37">
      <c r="T2997" s="188"/>
      <c r="U2997" s="188"/>
      <c r="V2997" s="188"/>
      <c r="W2997" s="188"/>
      <c r="X2997" s="188"/>
      <c r="AG2997" s="188"/>
      <c r="AH2997" s="188"/>
      <c r="AI2997" s="188"/>
      <c r="AJ2997" s="188"/>
      <c r="AK2997" s="188"/>
    </row>
    <row r="2998" spans="20:37">
      <c r="T2998" s="188"/>
      <c r="U2998" s="188"/>
      <c r="V2998" s="188"/>
      <c r="W2998" s="188"/>
      <c r="X2998" s="188"/>
      <c r="AG2998" s="188"/>
      <c r="AH2998" s="188"/>
      <c r="AI2998" s="188"/>
      <c r="AJ2998" s="188"/>
      <c r="AK2998" s="188"/>
    </row>
    <row r="2999" spans="20:37">
      <c r="T2999" s="188"/>
      <c r="U2999" s="188"/>
      <c r="V2999" s="188"/>
      <c r="W2999" s="188"/>
      <c r="X2999" s="188"/>
      <c r="AG2999" s="188"/>
      <c r="AH2999" s="188"/>
      <c r="AI2999" s="188"/>
      <c r="AJ2999" s="188"/>
      <c r="AK2999" s="188"/>
    </row>
    <row r="3000" spans="20:37">
      <c r="T3000" s="188"/>
      <c r="U3000" s="188"/>
      <c r="V3000" s="188"/>
      <c r="W3000" s="188"/>
      <c r="X3000" s="188"/>
      <c r="AG3000" s="188"/>
      <c r="AH3000" s="188"/>
      <c r="AI3000" s="188"/>
      <c r="AJ3000" s="188"/>
      <c r="AK3000" s="188"/>
    </row>
    <row r="3001" spans="20:37">
      <c r="T3001" s="188"/>
      <c r="U3001" s="188"/>
      <c r="V3001" s="188"/>
      <c r="W3001" s="188"/>
      <c r="X3001" s="188"/>
      <c r="AG3001" s="188"/>
      <c r="AH3001" s="188"/>
      <c r="AI3001" s="188"/>
      <c r="AJ3001" s="188"/>
      <c r="AK3001" s="188"/>
    </row>
    <row r="3002" spans="20:37">
      <c r="T3002" s="188"/>
      <c r="U3002" s="188"/>
      <c r="V3002" s="188"/>
      <c r="W3002" s="188"/>
      <c r="X3002" s="188"/>
      <c r="AG3002" s="188"/>
      <c r="AH3002" s="188"/>
      <c r="AI3002" s="188"/>
      <c r="AJ3002" s="188"/>
      <c r="AK3002" s="188"/>
    </row>
    <row r="3003" spans="20:37">
      <c r="T3003" s="188"/>
      <c r="U3003" s="188"/>
      <c r="V3003" s="188"/>
      <c r="W3003" s="188"/>
      <c r="X3003" s="188"/>
      <c r="AG3003" s="188"/>
      <c r="AH3003" s="188"/>
      <c r="AI3003" s="188"/>
      <c r="AJ3003" s="188"/>
      <c r="AK3003" s="188"/>
    </row>
    <row r="3004" spans="20:37">
      <c r="T3004" s="188"/>
      <c r="U3004" s="188"/>
      <c r="V3004" s="188"/>
      <c r="W3004" s="188"/>
      <c r="X3004" s="188"/>
      <c r="AG3004" s="188"/>
      <c r="AH3004" s="188"/>
      <c r="AI3004" s="188"/>
      <c r="AJ3004" s="188"/>
      <c r="AK3004" s="188"/>
    </row>
    <row r="3005" spans="20:37">
      <c r="T3005" s="188"/>
      <c r="U3005" s="188"/>
      <c r="V3005" s="188"/>
      <c r="W3005" s="188"/>
      <c r="X3005" s="188"/>
      <c r="AG3005" s="188"/>
      <c r="AH3005" s="188"/>
      <c r="AI3005" s="188"/>
      <c r="AJ3005" s="188"/>
      <c r="AK3005" s="188"/>
    </row>
    <row r="3006" spans="20:37">
      <c r="T3006" s="188"/>
      <c r="U3006" s="188"/>
      <c r="V3006" s="188"/>
      <c r="W3006" s="188"/>
      <c r="X3006" s="188"/>
      <c r="AG3006" s="188"/>
      <c r="AH3006" s="188"/>
      <c r="AI3006" s="188"/>
      <c r="AJ3006" s="188"/>
      <c r="AK3006" s="188"/>
    </row>
    <row r="3007" spans="20:37">
      <c r="T3007" s="188"/>
      <c r="U3007" s="188"/>
      <c r="V3007" s="188"/>
      <c r="W3007" s="188"/>
      <c r="X3007" s="188"/>
      <c r="AG3007" s="188"/>
      <c r="AH3007" s="188"/>
      <c r="AI3007" s="188"/>
      <c r="AJ3007" s="188"/>
      <c r="AK3007" s="188"/>
    </row>
    <row r="3008" spans="20:37">
      <c r="T3008" s="188"/>
      <c r="U3008" s="188"/>
      <c r="V3008" s="188"/>
      <c r="W3008" s="188"/>
      <c r="X3008" s="188"/>
      <c r="AG3008" s="188"/>
      <c r="AH3008" s="188"/>
      <c r="AI3008" s="188"/>
      <c r="AJ3008" s="188"/>
      <c r="AK3008" s="188"/>
    </row>
    <row r="3009" spans="20:37">
      <c r="T3009" s="188"/>
      <c r="U3009" s="188"/>
      <c r="V3009" s="188"/>
      <c r="W3009" s="188"/>
      <c r="X3009" s="188"/>
      <c r="AG3009" s="188"/>
      <c r="AH3009" s="188"/>
      <c r="AI3009" s="188"/>
      <c r="AJ3009" s="188"/>
      <c r="AK3009" s="188"/>
    </row>
    <row r="3010" spans="20:37">
      <c r="T3010" s="188"/>
      <c r="U3010" s="188"/>
      <c r="V3010" s="188"/>
      <c r="W3010" s="188"/>
      <c r="X3010" s="188"/>
      <c r="AG3010" s="188"/>
      <c r="AH3010" s="188"/>
      <c r="AI3010" s="188"/>
      <c r="AJ3010" s="188"/>
      <c r="AK3010" s="188"/>
    </row>
    <row r="3011" spans="20:37">
      <c r="T3011" s="188"/>
      <c r="U3011" s="188"/>
      <c r="V3011" s="188"/>
      <c r="W3011" s="188"/>
      <c r="X3011" s="188"/>
      <c r="AG3011" s="188"/>
      <c r="AH3011" s="188"/>
      <c r="AI3011" s="188"/>
      <c r="AJ3011" s="188"/>
      <c r="AK3011" s="188"/>
    </row>
    <row r="3012" spans="20:37">
      <c r="T3012" s="188"/>
      <c r="U3012" s="188"/>
      <c r="V3012" s="188"/>
      <c r="W3012" s="188"/>
      <c r="X3012" s="188"/>
      <c r="AG3012" s="188"/>
      <c r="AH3012" s="188"/>
      <c r="AI3012" s="188"/>
      <c r="AJ3012" s="188"/>
      <c r="AK3012" s="188"/>
    </row>
    <row r="3013" spans="20:37">
      <c r="T3013" s="188"/>
      <c r="U3013" s="188"/>
      <c r="V3013" s="188"/>
      <c r="W3013" s="188"/>
      <c r="X3013" s="188"/>
      <c r="AG3013" s="188"/>
      <c r="AH3013" s="188"/>
      <c r="AI3013" s="188"/>
      <c r="AJ3013" s="188"/>
      <c r="AK3013" s="188"/>
    </row>
    <row r="3014" spans="20:37">
      <c r="T3014" s="188"/>
      <c r="U3014" s="188"/>
      <c r="V3014" s="188"/>
      <c r="W3014" s="188"/>
      <c r="X3014" s="188"/>
      <c r="AG3014" s="188"/>
      <c r="AH3014" s="188"/>
      <c r="AI3014" s="188"/>
      <c r="AJ3014" s="188"/>
      <c r="AK3014" s="188"/>
    </row>
    <row r="3015" spans="20:37">
      <c r="T3015" s="188"/>
      <c r="U3015" s="188"/>
      <c r="V3015" s="188"/>
      <c r="W3015" s="188"/>
      <c r="X3015" s="188"/>
      <c r="AG3015" s="188"/>
      <c r="AH3015" s="188"/>
      <c r="AI3015" s="188"/>
      <c r="AJ3015" s="188"/>
      <c r="AK3015" s="188"/>
    </row>
    <row r="3016" spans="20:37">
      <c r="T3016" s="188"/>
      <c r="U3016" s="188"/>
      <c r="V3016" s="188"/>
      <c r="W3016" s="188"/>
      <c r="X3016" s="188"/>
      <c r="AG3016" s="188"/>
      <c r="AH3016" s="188"/>
      <c r="AI3016" s="188"/>
      <c r="AJ3016" s="188"/>
      <c r="AK3016" s="188"/>
    </row>
    <row r="3017" spans="20:37">
      <c r="T3017" s="188"/>
      <c r="U3017" s="188"/>
      <c r="V3017" s="188"/>
      <c r="W3017" s="188"/>
      <c r="X3017" s="188"/>
      <c r="AG3017" s="188"/>
      <c r="AH3017" s="188"/>
      <c r="AI3017" s="188"/>
      <c r="AJ3017" s="188"/>
      <c r="AK3017" s="188"/>
    </row>
    <row r="3018" spans="20:37">
      <c r="T3018" s="188"/>
      <c r="U3018" s="188"/>
      <c r="V3018" s="188"/>
      <c r="W3018" s="188"/>
      <c r="X3018" s="188"/>
      <c r="AG3018" s="188"/>
      <c r="AH3018" s="188"/>
      <c r="AI3018" s="188"/>
      <c r="AJ3018" s="188"/>
      <c r="AK3018" s="188"/>
    </row>
    <row r="3019" spans="20:37">
      <c r="T3019" s="188"/>
      <c r="U3019" s="188"/>
      <c r="V3019" s="188"/>
      <c r="W3019" s="188"/>
      <c r="X3019" s="188"/>
      <c r="AG3019" s="188"/>
      <c r="AH3019" s="188"/>
      <c r="AI3019" s="188"/>
      <c r="AJ3019" s="188"/>
      <c r="AK3019" s="188"/>
    </row>
    <row r="3020" spans="20:37">
      <c r="T3020" s="188"/>
      <c r="U3020" s="188"/>
      <c r="V3020" s="188"/>
      <c r="W3020" s="188"/>
      <c r="X3020" s="188"/>
      <c r="AG3020" s="188"/>
      <c r="AH3020" s="188"/>
      <c r="AI3020" s="188"/>
      <c r="AJ3020" s="188"/>
      <c r="AK3020" s="188"/>
    </row>
    <row r="3021" spans="20:37">
      <c r="T3021" s="188"/>
      <c r="U3021" s="188"/>
      <c r="V3021" s="188"/>
      <c r="W3021" s="188"/>
      <c r="X3021" s="188"/>
      <c r="AG3021" s="188"/>
      <c r="AH3021" s="188"/>
      <c r="AI3021" s="188"/>
      <c r="AJ3021" s="188"/>
      <c r="AK3021" s="188"/>
    </row>
    <row r="3022" spans="20:37">
      <c r="T3022" s="188"/>
      <c r="U3022" s="188"/>
      <c r="V3022" s="188"/>
      <c r="W3022" s="188"/>
      <c r="X3022" s="188"/>
      <c r="AG3022" s="188"/>
      <c r="AH3022" s="188"/>
      <c r="AI3022" s="188"/>
      <c r="AJ3022" s="188"/>
      <c r="AK3022" s="188"/>
    </row>
    <row r="3023" spans="20:37">
      <c r="T3023" s="188"/>
      <c r="U3023" s="188"/>
      <c r="V3023" s="188"/>
      <c r="W3023" s="188"/>
      <c r="X3023" s="188"/>
      <c r="AG3023" s="188"/>
      <c r="AH3023" s="188"/>
      <c r="AI3023" s="188"/>
      <c r="AJ3023" s="188"/>
      <c r="AK3023" s="188"/>
    </row>
    <row r="3024" spans="20:37">
      <c r="T3024" s="188"/>
      <c r="U3024" s="188"/>
      <c r="V3024" s="188"/>
      <c r="W3024" s="188"/>
      <c r="X3024" s="188"/>
      <c r="AG3024" s="188"/>
      <c r="AH3024" s="188"/>
      <c r="AI3024" s="188"/>
      <c r="AJ3024" s="188"/>
      <c r="AK3024" s="188"/>
    </row>
    <row r="3025" spans="20:37">
      <c r="T3025" s="188"/>
      <c r="U3025" s="188"/>
      <c r="V3025" s="188"/>
      <c r="W3025" s="188"/>
      <c r="X3025" s="188"/>
      <c r="AG3025" s="188"/>
      <c r="AH3025" s="188"/>
      <c r="AI3025" s="188"/>
      <c r="AJ3025" s="188"/>
      <c r="AK3025" s="188"/>
    </row>
    <row r="3026" spans="20:37">
      <c r="T3026" s="188"/>
      <c r="U3026" s="188"/>
      <c r="V3026" s="188"/>
      <c r="W3026" s="188"/>
      <c r="X3026" s="188"/>
      <c r="AG3026" s="188"/>
      <c r="AH3026" s="188"/>
      <c r="AI3026" s="188"/>
      <c r="AJ3026" s="188"/>
      <c r="AK3026" s="188"/>
    </row>
    <row r="3027" spans="20:37">
      <c r="T3027" s="188"/>
      <c r="U3027" s="188"/>
      <c r="V3027" s="188"/>
      <c r="W3027" s="188"/>
      <c r="X3027" s="188"/>
      <c r="AG3027" s="188"/>
      <c r="AH3027" s="188"/>
      <c r="AI3027" s="188"/>
      <c r="AJ3027" s="188"/>
      <c r="AK3027" s="188"/>
    </row>
    <row r="3028" spans="20:37">
      <c r="T3028" s="188"/>
      <c r="U3028" s="188"/>
      <c r="V3028" s="188"/>
      <c r="W3028" s="188"/>
      <c r="X3028" s="188"/>
      <c r="AG3028" s="188"/>
      <c r="AH3028" s="188"/>
      <c r="AI3028" s="188"/>
      <c r="AJ3028" s="188"/>
      <c r="AK3028" s="188"/>
    </row>
    <row r="3029" spans="20:37">
      <c r="T3029" s="188"/>
      <c r="U3029" s="188"/>
      <c r="V3029" s="188"/>
      <c r="W3029" s="188"/>
      <c r="X3029" s="188"/>
      <c r="AG3029" s="188"/>
      <c r="AH3029" s="188"/>
      <c r="AI3029" s="188"/>
      <c r="AJ3029" s="188"/>
      <c r="AK3029" s="188"/>
    </row>
    <row r="3030" spans="20:37">
      <c r="T3030" s="188"/>
      <c r="U3030" s="188"/>
      <c r="V3030" s="188"/>
      <c r="W3030" s="188"/>
      <c r="X3030" s="188"/>
      <c r="AG3030" s="188"/>
      <c r="AH3030" s="188"/>
      <c r="AI3030" s="188"/>
      <c r="AJ3030" s="188"/>
      <c r="AK3030" s="188"/>
    </row>
    <row r="3031" spans="20:37">
      <c r="T3031" s="188"/>
      <c r="U3031" s="188"/>
      <c r="V3031" s="188"/>
      <c r="W3031" s="188"/>
      <c r="X3031" s="188"/>
      <c r="AG3031" s="188"/>
      <c r="AH3031" s="188"/>
      <c r="AI3031" s="188"/>
      <c r="AJ3031" s="188"/>
      <c r="AK3031" s="188"/>
    </row>
    <row r="3032" spans="20:37">
      <c r="T3032" s="188"/>
      <c r="U3032" s="188"/>
      <c r="V3032" s="188"/>
      <c r="W3032" s="188"/>
      <c r="X3032" s="188"/>
      <c r="AG3032" s="188"/>
      <c r="AH3032" s="188"/>
      <c r="AI3032" s="188"/>
      <c r="AJ3032" s="188"/>
      <c r="AK3032" s="188"/>
    </row>
    <row r="3033" spans="20:37">
      <c r="T3033" s="188"/>
      <c r="U3033" s="188"/>
      <c r="V3033" s="188"/>
      <c r="W3033" s="188"/>
      <c r="X3033" s="188"/>
      <c r="AG3033" s="188"/>
      <c r="AH3033" s="188"/>
      <c r="AI3033" s="188"/>
      <c r="AJ3033" s="188"/>
      <c r="AK3033" s="188"/>
    </row>
    <row r="3034" spans="20:37">
      <c r="T3034" s="188"/>
      <c r="U3034" s="188"/>
      <c r="V3034" s="188"/>
      <c r="W3034" s="188"/>
      <c r="X3034" s="188"/>
      <c r="AG3034" s="188"/>
      <c r="AH3034" s="188"/>
      <c r="AI3034" s="188"/>
      <c r="AJ3034" s="188"/>
      <c r="AK3034" s="188"/>
    </row>
    <row r="3035" spans="20:37">
      <c r="T3035" s="188"/>
      <c r="U3035" s="188"/>
      <c r="V3035" s="188"/>
      <c r="W3035" s="188"/>
      <c r="X3035" s="188"/>
      <c r="AG3035" s="188"/>
      <c r="AH3035" s="188"/>
      <c r="AI3035" s="188"/>
      <c r="AJ3035" s="188"/>
      <c r="AK3035" s="188"/>
    </row>
    <row r="3036" spans="20:37">
      <c r="T3036" s="188"/>
      <c r="U3036" s="188"/>
      <c r="V3036" s="188"/>
      <c r="W3036" s="188"/>
      <c r="X3036" s="188"/>
      <c r="AG3036" s="188"/>
      <c r="AH3036" s="188"/>
      <c r="AI3036" s="188"/>
      <c r="AJ3036" s="188"/>
      <c r="AK3036" s="188"/>
    </row>
    <row r="3037" spans="20:37">
      <c r="T3037" s="188"/>
      <c r="U3037" s="188"/>
      <c r="V3037" s="188"/>
      <c r="W3037" s="188"/>
      <c r="X3037" s="188"/>
      <c r="AG3037" s="188"/>
      <c r="AH3037" s="188"/>
      <c r="AI3037" s="188"/>
      <c r="AJ3037" s="188"/>
      <c r="AK3037" s="188"/>
    </row>
    <row r="3038" spans="20:37">
      <c r="T3038" s="188"/>
      <c r="U3038" s="188"/>
      <c r="V3038" s="188"/>
      <c r="W3038" s="188"/>
      <c r="X3038" s="188"/>
      <c r="AG3038" s="188"/>
      <c r="AH3038" s="188"/>
      <c r="AI3038" s="188"/>
      <c r="AJ3038" s="188"/>
      <c r="AK3038" s="188"/>
    </row>
    <row r="3039" spans="20:37">
      <c r="T3039" s="188"/>
      <c r="U3039" s="188"/>
      <c r="V3039" s="188"/>
      <c r="W3039" s="188"/>
      <c r="X3039" s="188"/>
      <c r="AG3039" s="188"/>
      <c r="AH3039" s="188"/>
      <c r="AI3039" s="188"/>
      <c r="AJ3039" s="188"/>
      <c r="AK3039" s="188"/>
    </row>
    <row r="3040" spans="20:37">
      <c r="T3040" s="188"/>
      <c r="U3040" s="188"/>
      <c r="V3040" s="188"/>
      <c r="W3040" s="188"/>
      <c r="X3040" s="188"/>
      <c r="AG3040" s="188"/>
      <c r="AH3040" s="188"/>
      <c r="AI3040" s="188"/>
      <c r="AJ3040" s="188"/>
      <c r="AK3040" s="188"/>
    </row>
    <row r="3041" spans="20:37">
      <c r="T3041" s="188"/>
      <c r="U3041" s="188"/>
      <c r="V3041" s="188"/>
      <c r="W3041" s="188"/>
      <c r="X3041" s="188"/>
      <c r="AG3041" s="188"/>
      <c r="AH3041" s="188"/>
      <c r="AI3041" s="188"/>
      <c r="AJ3041" s="188"/>
      <c r="AK3041" s="188"/>
    </row>
    <row r="3042" spans="20:37">
      <c r="T3042" s="188"/>
      <c r="U3042" s="188"/>
      <c r="V3042" s="188"/>
      <c r="W3042" s="188"/>
      <c r="X3042" s="188"/>
      <c r="AG3042" s="188"/>
      <c r="AH3042" s="188"/>
      <c r="AI3042" s="188"/>
      <c r="AJ3042" s="188"/>
      <c r="AK3042" s="188"/>
    </row>
    <row r="3043" spans="20:37">
      <c r="T3043" s="188"/>
      <c r="U3043" s="188"/>
      <c r="V3043" s="188"/>
      <c r="W3043" s="188"/>
      <c r="X3043" s="188"/>
      <c r="AG3043" s="188"/>
      <c r="AH3043" s="188"/>
      <c r="AI3043" s="188"/>
      <c r="AJ3043" s="188"/>
      <c r="AK3043" s="188"/>
    </row>
    <row r="3044" spans="20:37">
      <c r="T3044" s="188"/>
      <c r="U3044" s="188"/>
      <c r="V3044" s="188"/>
      <c r="W3044" s="188"/>
      <c r="X3044" s="188"/>
      <c r="AG3044" s="188"/>
      <c r="AH3044" s="188"/>
      <c r="AI3044" s="188"/>
      <c r="AJ3044" s="188"/>
      <c r="AK3044" s="188"/>
    </row>
    <row r="3045" spans="20:37">
      <c r="T3045" s="188"/>
      <c r="U3045" s="188"/>
      <c r="V3045" s="188"/>
      <c r="W3045" s="188"/>
      <c r="X3045" s="188"/>
      <c r="AG3045" s="188"/>
      <c r="AH3045" s="188"/>
      <c r="AI3045" s="188"/>
      <c r="AJ3045" s="188"/>
      <c r="AK3045" s="188"/>
    </row>
    <row r="3046" spans="20:37">
      <c r="T3046" s="188"/>
      <c r="U3046" s="188"/>
      <c r="V3046" s="188"/>
      <c r="W3046" s="188"/>
      <c r="X3046" s="188"/>
      <c r="AG3046" s="188"/>
      <c r="AH3046" s="188"/>
      <c r="AI3046" s="188"/>
      <c r="AJ3046" s="188"/>
      <c r="AK3046" s="188"/>
    </row>
    <row r="3047" spans="20:37">
      <c r="T3047" s="188"/>
      <c r="U3047" s="188"/>
      <c r="V3047" s="188"/>
      <c r="W3047" s="188"/>
      <c r="X3047" s="188"/>
      <c r="AG3047" s="188"/>
      <c r="AH3047" s="188"/>
      <c r="AI3047" s="188"/>
      <c r="AJ3047" s="188"/>
      <c r="AK3047" s="188"/>
    </row>
    <row r="3048" spans="20:37">
      <c r="T3048" s="188"/>
      <c r="U3048" s="188"/>
      <c r="V3048" s="188"/>
      <c r="W3048" s="188"/>
      <c r="X3048" s="188"/>
      <c r="AG3048" s="188"/>
      <c r="AH3048" s="188"/>
      <c r="AI3048" s="188"/>
      <c r="AJ3048" s="188"/>
      <c r="AK3048" s="188"/>
    </row>
    <row r="3049" spans="20:37">
      <c r="T3049" s="188"/>
      <c r="U3049" s="188"/>
      <c r="V3049" s="188"/>
      <c r="W3049" s="188"/>
      <c r="X3049" s="188"/>
      <c r="AG3049" s="188"/>
      <c r="AH3049" s="188"/>
      <c r="AI3049" s="188"/>
      <c r="AJ3049" s="188"/>
      <c r="AK3049" s="188"/>
    </row>
    <row r="3050" spans="20:37">
      <c r="T3050" s="188"/>
      <c r="U3050" s="188"/>
      <c r="V3050" s="188"/>
      <c r="W3050" s="188"/>
      <c r="X3050" s="188"/>
      <c r="AG3050" s="188"/>
      <c r="AH3050" s="188"/>
      <c r="AI3050" s="188"/>
      <c r="AJ3050" s="188"/>
      <c r="AK3050" s="188"/>
    </row>
    <row r="3051" spans="20:37">
      <c r="T3051" s="188"/>
      <c r="U3051" s="188"/>
      <c r="V3051" s="188"/>
      <c r="W3051" s="188"/>
      <c r="X3051" s="188"/>
      <c r="AG3051" s="188"/>
      <c r="AH3051" s="188"/>
      <c r="AI3051" s="188"/>
      <c r="AJ3051" s="188"/>
      <c r="AK3051" s="188"/>
    </row>
    <row r="3052" spans="20:37">
      <c r="T3052" s="188"/>
      <c r="U3052" s="188"/>
      <c r="V3052" s="188"/>
      <c r="W3052" s="188"/>
      <c r="X3052" s="188"/>
      <c r="AG3052" s="188"/>
      <c r="AH3052" s="188"/>
      <c r="AI3052" s="188"/>
      <c r="AJ3052" s="188"/>
      <c r="AK3052" s="188"/>
    </row>
    <row r="3053" spans="20:37">
      <c r="T3053" s="188"/>
      <c r="U3053" s="188"/>
      <c r="V3053" s="188"/>
      <c r="W3053" s="188"/>
      <c r="X3053" s="188"/>
      <c r="AG3053" s="188"/>
      <c r="AH3053" s="188"/>
      <c r="AI3053" s="188"/>
      <c r="AJ3053" s="188"/>
      <c r="AK3053" s="188"/>
    </row>
    <row r="3054" spans="20:37">
      <c r="T3054" s="188"/>
      <c r="U3054" s="188"/>
      <c r="V3054" s="188"/>
      <c r="W3054" s="188"/>
      <c r="X3054" s="188"/>
      <c r="AG3054" s="188"/>
      <c r="AH3054" s="188"/>
      <c r="AI3054" s="188"/>
      <c r="AJ3054" s="188"/>
      <c r="AK3054" s="188"/>
    </row>
    <row r="3055" spans="20:37">
      <c r="T3055" s="188"/>
      <c r="U3055" s="188"/>
      <c r="V3055" s="188"/>
      <c r="W3055" s="188"/>
      <c r="X3055" s="188"/>
      <c r="AG3055" s="188"/>
      <c r="AH3055" s="188"/>
      <c r="AI3055" s="188"/>
      <c r="AJ3055" s="188"/>
      <c r="AK3055" s="188"/>
    </row>
    <row r="3056" spans="20:37">
      <c r="T3056" s="188"/>
      <c r="U3056" s="188"/>
      <c r="V3056" s="188"/>
      <c r="W3056" s="188"/>
      <c r="X3056" s="188"/>
      <c r="AG3056" s="188"/>
      <c r="AH3056" s="188"/>
      <c r="AI3056" s="188"/>
      <c r="AJ3056" s="188"/>
      <c r="AK3056" s="188"/>
    </row>
    <row r="3057" spans="20:37">
      <c r="T3057" s="188"/>
      <c r="U3057" s="188"/>
      <c r="V3057" s="188"/>
      <c r="W3057" s="188"/>
      <c r="X3057" s="188"/>
      <c r="AG3057" s="188"/>
      <c r="AH3057" s="188"/>
      <c r="AI3057" s="188"/>
      <c r="AJ3057" s="188"/>
      <c r="AK3057" s="188"/>
    </row>
    <row r="3058" spans="20:37">
      <c r="T3058" s="188"/>
      <c r="U3058" s="188"/>
      <c r="V3058" s="188"/>
      <c r="W3058" s="188"/>
      <c r="X3058" s="188"/>
      <c r="AG3058" s="188"/>
      <c r="AH3058" s="188"/>
      <c r="AI3058" s="188"/>
      <c r="AJ3058" s="188"/>
      <c r="AK3058" s="188"/>
    </row>
    <row r="3059" spans="20:37">
      <c r="T3059" s="188"/>
      <c r="U3059" s="188"/>
      <c r="V3059" s="188"/>
      <c r="W3059" s="188"/>
      <c r="X3059" s="188"/>
      <c r="AG3059" s="188"/>
      <c r="AH3059" s="188"/>
      <c r="AI3059" s="188"/>
      <c r="AJ3059" s="188"/>
      <c r="AK3059" s="188"/>
    </row>
    <row r="3060" spans="20:37">
      <c r="T3060" s="188"/>
      <c r="U3060" s="188"/>
      <c r="V3060" s="188"/>
      <c r="W3060" s="188"/>
      <c r="X3060" s="188"/>
      <c r="AG3060" s="188"/>
      <c r="AH3060" s="188"/>
      <c r="AI3060" s="188"/>
      <c r="AJ3060" s="188"/>
      <c r="AK3060" s="188"/>
    </row>
    <row r="3061" spans="20:37">
      <c r="T3061" s="188"/>
      <c r="U3061" s="188"/>
      <c r="V3061" s="188"/>
      <c r="W3061" s="188"/>
      <c r="X3061" s="188"/>
      <c r="AG3061" s="188"/>
      <c r="AH3061" s="188"/>
      <c r="AI3061" s="188"/>
      <c r="AJ3061" s="188"/>
      <c r="AK3061" s="188"/>
    </row>
    <row r="3062" spans="20:37">
      <c r="T3062" s="188"/>
      <c r="U3062" s="188"/>
      <c r="V3062" s="188"/>
      <c r="W3062" s="188"/>
      <c r="X3062" s="188"/>
      <c r="AG3062" s="188"/>
      <c r="AH3062" s="188"/>
      <c r="AI3062" s="188"/>
      <c r="AJ3062" s="188"/>
      <c r="AK3062" s="188"/>
    </row>
    <row r="3063" spans="20:37">
      <c r="T3063" s="188"/>
      <c r="U3063" s="188"/>
      <c r="V3063" s="188"/>
      <c r="W3063" s="188"/>
      <c r="X3063" s="188"/>
      <c r="AG3063" s="188"/>
      <c r="AH3063" s="188"/>
      <c r="AI3063" s="188"/>
      <c r="AJ3063" s="188"/>
      <c r="AK3063" s="188"/>
    </row>
    <row r="3064" spans="20:37">
      <c r="T3064" s="188"/>
      <c r="U3064" s="188"/>
      <c r="V3064" s="188"/>
      <c r="W3064" s="188"/>
      <c r="X3064" s="188"/>
      <c r="AG3064" s="188"/>
      <c r="AH3064" s="188"/>
      <c r="AI3064" s="188"/>
      <c r="AJ3064" s="188"/>
      <c r="AK3064" s="188"/>
    </row>
    <row r="3065" spans="20:37">
      <c r="T3065" s="188"/>
      <c r="U3065" s="188"/>
      <c r="V3065" s="188"/>
      <c r="W3065" s="188"/>
      <c r="X3065" s="188"/>
      <c r="AG3065" s="188"/>
      <c r="AH3065" s="188"/>
      <c r="AI3065" s="188"/>
      <c r="AJ3065" s="188"/>
      <c r="AK3065" s="188"/>
    </row>
    <row r="3066" spans="20:37">
      <c r="T3066" s="188"/>
      <c r="U3066" s="188"/>
      <c r="V3066" s="188"/>
      <c r="W3066" s="188"/>
      <c r="X3066" s="188"/>
      <c r="AG3066" s="188"/>
      <c r="AH3066" s="188"/>
      <c r="AI3066" s="188"/>
      <c r="AJ3066" s="188"/>
      <c r="AK3066" s="188"/>
    </row>
    <row r="3067" spans="20:37">
      <c r="T3067" s="188"/>
      <c r="U3067" s="188"/>
      <c r="V3067" s="188"/>
      <c r="W3067" s="188"/>
      <c r="X3067" s="188"/>
      <c r="AG3067" s="188"/>
      <c r="AH3067" s="188"/>
      <c r="AI3067" s="188"/>
      <c r="AJ3067" s="188"/>
      <c r="AK3067" s="188"/>
    </row>
    <row r="3068" spans="20:37">
      <c r="T3068" s="188"/>
      <c r="U3068" s="188"/>
      <c r="V3068" s="188"/>
      <c r="W3068" s="188"/>
      <c r="X3068" s="188"/>
      <c r="AG3068" s="188"/>
      <c r="AH3068" s="188"/>
      <c r="AI3068" s="188"/>
      <c r="AJ3068" s="188"/>
      <c r="AK3068" s="188"/>
    </row>
    <row r="3069" spans="20:37">
      <c r="T3069" s="188"/>
      <c r="U3069" s="188"/>
      <c r="V3069" s="188"/>
      <c r="W3069" s="188"/>
      <c r="X3069" s="188"/>
      <c r="AG3069" s="188"/>
      <c r="AH3069" s="188"/>
      <c r="AI3069" s="188"/>
      <c r="AJ3069" s="188"/>
      <c r="AK3069" s="188"/>
    </row>
    <row r="3070" spans="20:37">
      <c r="T3070" s="188"/>
      <c r="U3070" s="188"/>
      <c r="V3070" s="188"/>
      <c r="W3070" s="188"/>
      <c r="X3070" s="188"/>
      <c r="AG3070" s="188"/>
      <c r="AH3070" s="188"/>
      <c r="AI3070" s="188"/>
      <c r="AJ3070" s="188"/>
      <c r="AK3070" s="188"/>
    </row>
    <row r="3071" spans="20:37">
      <c r="T3071" s="188"/>
      <c r="U3071" s="188"/>
      <c r="V3071" s="188"/>
      <c r="W3071" s="188"/>
      <c r="X3071" s="188"/>
      <c r="AG3071" s="188"/>
      <c r="AH3071" s="188"/>
      <c r="AI3071" s="188"/>
      <c r="AJ3071" s="188"/>
      <c r="AK3071" s="188"/>
    </row>
    <row r="3072" spans="20:37">
      <c r="T3072" s="188"/>
      <c r="U3072" s="188"/>
      <c r="V3072" s="188"/>
      <c r="W3072" s="188"/>
      <c r="X3072" s="188"/>
      <c r="AG3072" s="188"/>
      <c r="AH3072" s="188"/>
      <c r="AI3072" s="188"/>
      <c r="AJ3072" s="188"/>
      <c r="AK3072" s="188"/>
    </row>
    <row r="3073" spans="20:37">
      <c r="T3073" s="188"/>
      <c r="U3073" s="188"/>
      <c r="V3073" s="188"/>
      <c r="W3073" s="188"/>
      <c r="X3073" s="188"/>
      <c r="AG3073" s="188"/>
      <c r="AH3073" s="188"/>
      <c r="AI3073" s="188"/>
      <c r="AJ3073" s="188"/>
      <c r="AK3073" s="188"/>
    </row>
    <row r="3074" spans="20:37">
      <c r="T3074" s="188"/>
      <c r="U3074" s="188"/>
      <c r="V3074" s="188"/>
      <c r="W3074" s="188"/>
      <c r="X3074" s="188"/>
      <c r="AG3074" s="188"/>
      <c r="AH3074" s="188"/>
      <c r="AI3074" s="188"/>
      <c r="AJ3074" s="188"/>
      <c r="AK3074" s="188"/>
    </row>
    <row r="3075" spans="20:37">
      <c r="T3075" s="188"/>
      <c r="U3075" s="188"/>
      <c r="V3075" s="188"/>
      <c r="W3075" s="188"/>
      <c r="X3075" s="188"/>
      <c r="AG3075" s="188"/>
      <c r="AH3075" s="188"/>
      <c r="AI3075" s="188"/>
      <c r="AJ3075" s="188"/>
      <c r="AK3075" s="188"/>
    </row>
    <row r="3076" spans="20:37">
      <c r="T3076" s="188"/>
      <c r="U3076" s="188"/>
      <c r="V3076" s="188"/>
      <c r="W3076" s="188"/>
      <c r="X3076" s="188"/>
      <c r="AG3076" s="188"/>
      <c r="AH3076" s="188"/>
      <c r="AI3076" s="188"/>
      <c r="AJ3076" s="188"/>
      <c r="AK3076" s="188"/>
    </row>
    <row r="3077" spans="20:37">
      <c r="T3077" s="188"/>
      <c r="U3077" s="188"/>
      <c r="V3077" s="188"/>
      <c r="W3077" s="188"/>
      <c r="X3077" s="188"/>
      <c r="AG3077" s="188"/>
      <c r="AH3077" s="188"/>
      <c r="AI3077" s="188"/>
      <c r="AJ3077" s="188"/>
      <c r="AK3077" s="188"/>
    </row>
    <row r="3078" spans="20:37">
      <c r="T3078" s="188"/>
      <c r="U3078" s="188"/>
      <c r="V3078" s="188"/>
      <c r="W3078" s="188"/>
      <c r="X3078" s="188"/>
      <c r="AG3078" s="188"/>
      <c r="AH3078" s="188"/>
      <c r="AI3078" s="188"/>
      <c r="AJ3078" s="188"/>
      <c r="AK3078" s="188"/>
    </row>
    <row r="3079" spans="20:37">
      <c r="T3079" s="188"/>
      <c r="U3079" s="188"/>
      <c r="V3079" s="188"/>
      <c r="W3079" s="188"/>
      <c r="X3079" s="188"/>
      <c r="AG3079" s="188"/>
      <c r="AH3079" s="188"/>
      <c r="AI3079" s="188"/>
      <c r="AJ3079" s="188"/>
      <c r="AK3079" s="188"/>
    </row>
    <row r="3080" spans="20:37">
      <c r="T3080" s="188"/>
      <c r="U3080" s="188"/>
      <c r="V3080" s="188"/>
      <c r="W3080" s="188"/>
      <c r="X3080" s="188"/>
      <c r="AG3080" s="188"/>
      <c r="AH3080" s="188"/>
      <c r="AI3080" s="188"/>
      <c r="AJ3080" s="188"/>
      <c r="AK3080" s="188"/>
    </row>
    <row r="3081" spans="20:37">
      <c r="T3081" s="188"/>
      <c r="U3081" s="188"/>
      <c r="V3081" s="188"/>
      <c r="W3081" s="188"/>
      <c r="X3081" s="188"/>
      <c r="AG3081" s="188"/>
      <c r="AH3081" s="188"/>
      <c r="AI3081" s="188"/>
      <c r="AJ3081" s="188"/>
      <c r="AK3081" s="188"/>
    </row>
    <row r="3082" spans="20:37">
      <c r="T3082" s="188"/>
      <c r="U3082" s="188"/>
      <c r="V3082" s="188"/>
      <c r="W3082" s="188"/>
      <c r="X3082" s="188"/>
      <c r="AG3082" s="188"/>
      <c r="AH3082" s="188"/>
      <c r="AI3082" s="188"/>
      <c r="AJ3082" s="188"/>
      <c r="AK3082" s="188"/>
    </row>
    <row r="3083" spans="20:37">
      <c r="T3083" s="188"/>
      <c r="U3083" s="188"/>
      <c r="V3083" s="188"/>
      <c r="W3083" s="188"/>
      <c r="X3083" s="188"/>
      <c r="AG3083" s="188"/>
      <c r="AH3083" s="188"/>
      <c r="AI3083" s="188"/>
      <c r="AJ3083" s="188"/>
      <c r="AK3083" s="188"/>
    </row>
    <row r="3084" spans="20:37">
      <c r="T3084" s="188"/>
      <c r="U3084" s="188"/>
      <c r="V3084" s="188"/>
      <c r="W3084" s="188"/>
      <c r="X3084" s="188"/>
      <c r="AG3084" s="188"/>
      <c r="AH3084" s="188"/>
      <c r="AI3084" s="188"/>
      <c r="AJ3084" s="188"/>
      <c r="AK3084" s="188"/>
    </row>
    <row r="3085" spans="20:37">
      <c r="T3085" s="188"/>
      <c r="U3085" s="188"/>
      <c r="V3085" s="188"/>
      <c r="W3085" s="188"/>
      <c r="X3085" s="188"/>
      <c r="AG3085" s="188"/>
      <c r="AH3085" s="188"/>
      <c r="AI3085" s="188"/>
      <c r="AJ3085" s="188"/>
      <c r="AK3085" s="188"/>
    </row>
    <row r="3086" spans="20:37">
      <c r="T3086" s="188"/>
      <c r="U3086" s="188"/>
      <c r="V3086" s="188"/>
      <c r="W3086" s="188"/>
      <c r="X3086" s="188"/>
      <c r="AG3086" s="188"/>
      <c r="AH3086" s="188"/>
      <c r="AI3086" s="188"/>
      <c r="AJ3086" s="188"/>
      <c r="AK3086" s="188"/>
    </row>
    <row r="3087" spans="20:37">
      <c r="T3087" s="188"/>
      <c r="U3087" s="188"/>
      <c r="V3087" s="188"/>
      <c r="W3087" s="188"/>
      <c r="X3087" s="188"/>
      <c r="AG3087" s="188"/>
      <c r="AH3087" s="188"/>
      <c r="AI3087" s="188"/>
      <c r="AJ3087" s="188"/>
      <c r="AK3087" s="188"/>
    </row>
    <row r="3088" spans="20:37">
      <c r="T3088" s="188"/>
      <c r="U3088" s="188"/>
      <c r="V3088" s="188"/>
      <c r="W3088" s="188"/>
      <c r="X3088" s="188"/>
      <c r="AG3088" s="188"/>
      <c r="AH3088" s="188"/>
      <c r="AI3088" s="188"/>
      <c r="AJ3088" s="188"/>
      <c r="AK3088" s="188"/>
    </row>
    <row r="3089" spans="20:37">
      <c r="T3089" s="188"/>
      <c r="U3089" s="188"/>
      <c r="V3089" s="188"/>
      <c r="W3089" s="188"/>
      <c r="X3089" s="188"/>
      <c r="AG3089" s="188"/>
      <c r="AH3089" s="188"/>
      <c r="AI3089" s="188"/>
      <c r="AJ3089" s="188"/>
      <c r="AK3089" s="188"/>
    </row>
    <row r="3090" spans="20:37">
      <c r="T3090" s="188"/>
      <c r="U3090" s="188"/>
      <c r="V3090" s="188"/>
      <c r="W3090" s="188"/>
      <c r="X3090" s="188"/>
      <c r="AG3090" s="188"/>
      <c r="AH3090" s="188"/>
      <c r="AI3090" s="188"/>
      <c r="AJ3090" s="188"/>
      <c r="AK3090" s="188"/>
    </row>
    <row r="3091" spans="20:37">
      <c r="T3091" s="188"/>
      <c r="U3091" s="188"/>
      <c r="V3091" s="188"/>
      <c r="W3091" s="188"/>
      <c r="X3091" s="188"/>
      <c r="AG3091" s="188"/>
      <c r="AH3091" s="188"/>
      <c r="AI3091" s="188"/>
      <c r="AJ3091" s="188"/>
      <c r="AK3091" s="188"/>
    </row>
    <row r="3092" spans="20:37">
      <c r="T3092" s="188"/>
      <c r="U3092" s="188"/>
      <c r="V3092" s="188"/>
      <c r="W3092" s="188"/>
      <c r="X3092" s="188"/>
      <c r="AG3092" s="188"/>
      <c r="AH3092" s="188"/>
      <c r="AI3092" s="188"/>
      <c r="AJ3092" s="188"/>
      <c r="AK3092" s="188"/>
    </row>
    <row r="3093" spans="20:37">
      <c r="T3093" s="188"/>
      <c r="U3093" s="188"/>
      <c r="V3093" s="188"/>
      <c r="W3093" s="188"/>
      <c r="X3093" s="188"/>
      <c r="AG3093" s="188"/>
      <c r="AH3093" s="188"/>
      <c r="AI3093" s="188"/>
      <c r="AJ3093" s="188"/>
      <c r="AK3093" s="188"/>
    </row>
    <row r="3094" spans="20:37">
      <c r="T3094" s="188"/>
      <c r="U3094" s="188"/>
      <c r="V3094" s="188"/>
      <c r="W3094" s="188"/>
      <c r="X3094" s="188"/>
      <c r="AG3094" s="188"/>
      <c r="AH3094" s="188"/>
      <c r="AI3094" s="188"/>
      <c r="AJ3094" s="188"/>
      <c r="AK3094" s="188"/>
    </row>
    <row r="3095" spans="20:37">
      <c r="T3095" s="188"/>
      <c r="U3095" s="188"/>
      <c r="V3095" s="188"/>
      <c r="W3095" s="188"/>
      <c r="X3095" s="188"/>
      <c r="AG3095" s="188"/>
      <c r="AH3095" s="188"/>
      <c r="AI3095" s="188"/>
      <c r="AJ3095" s="188"/>
      <c r="AK3095" s="188"/>
    </row>
    <row r="3096" spans="20:37">
      <c r="T3096" s="188"/>
      <c r="U3096" s="188"/>
      <c r="V3096" s="188"/>
      <c r="W3096" s="188"/>
      <c r="X3096" s="188"/>
      <c r="AG3096" s="188"/>
      <c r="AH3096" s="188"/>
      <c r="AI3096" s="188"/>
      <c r="AJ3096" s="188"/>
      <c r="AK3096" s="188"/>
    </row>
    <row r="3097" spans="20:37">
      <c r="T3097" s="188"/>
      <c r="U3097" s="188"/>
      <c r="V3097" s="188"/>
      <c r="W3097" s="188"/>
      <c r="X3097" s="188"/>
      <c r="AG3097" s="188"/>
      <c r="AH3097" s="188"/>
      <c r="AI3097" s="188"/>
      <c r="AJ3097" s="188"/>
      <c r="AK3097" s="188"/>
    </row>
    <row r="3098" spans="20:37">
      <c r="T3098" s="188"/>
      <c r="U3098" s="188"/>
      <c r="V3098" s="188"/>
      <c r="W3098" s="188"/>
      <c r="X3098" s="188"/>
      <c r="AG3098" s="188"/>
      <c r="AH3098" s="188"/>
      <c r="AI3098" s="188"/>
      <c r="AJ3098" s="188"/>
      <c r="AK3098" s="188"/>
    </row>
    <row r="3099" spans="20:37">
      <c r="T3099" s="188"/>
      <c r="U3099" s="188"/>
      <c r="V3099" s="188"/>
      <c r="W3099" s="188"/>
      <c r="X3099" s="188"/>
      <c r="AG3099" s="188"/>
      <c r="AH3099" s="188"/>
      <c r="AI3099" s="188"/>
      <c r="AJ3099" s="188"/>
      <c r="AK3099" s="188"/>
    </row>
    <row r="3100" spans="20:37">
      <c r="T3100" s="188"/>
      <c r="U3100" s="188"/>
      <c r="V3100" s="188"/>
      <c r="W3100" s="188"/>
      <c r="X3100" s="188"/>
      <c r="AG3100" s="188"/>
      <c r="AH3100" s="188"/>
      <c r="AI3100" s="188"/>
      <c r="AJ3100" s="188"/>
      <c r="AK3100" s="188"/>
    </row>
    <row r="3101" spans="20:37">
      <c r="T3101" s="188"/>
      <c r="U3101" s="188"/>
      <c r="V3101" s="188"/>
      <c r="W3101" s="188"/>
      <c r="X3101" s="188"/>
      <c r="AG3101" s="188"/>
      <c r="AH3101" s="188"/>
      <c r="AI3101" s="188"/>
      <c r="AJ3101" s="188"/>
      <c r="AK3101" s="188"/>
    </row>
    <row r="3102" spans="20:37">
      <c r="T3102" s="188"/>
      <c r="U3102" s="188"/>
      <c r="V3102" s="188"/>
      <c r="W3102" s="188"/>
      <c r="X3102" s="188"/>
      <c r="AG3102" s="188"/>
      <c r="AH3102" s="188"/>
      <c r="AI3102" s="188"/>
      <c r="AJ3102" s="188"/>
      <c r="AK3102" s="188"/>
    </row>
    <row r="3103" spans="20:37">
      <c r="T3103" s="188"/>
      <c r="U3103" s="188"/>
      <c r="V3103" s="188"/>
      <c r="W3103" s="188"/>
      <c r="X3103" s="188"/>
      <c r="AG3103" s="188"/>
      <c r="AH3103" s="188"/>
      <c r="AI3103" s="188"/>
      <c r="AJ3103" s="188"/>
      <c r="AK3103" s="188"/>
    </row>
    <row r="3104" spans="20:37">
      <c r="T3104" s="188"/>
      <c r="U3104" s="188"/>
      <c r="V3104" s="188"/>
      <c r="W3104" s="188"/>
      <c r="X3104" s="188"/>
      <c r="AG3104" s="188"/>
      <c r="AH3104" s="188"/>
      <c r="AI3104" s="188"/>
      <c r="AJ3104" s="188"/>
      <c r="AK3104" s="188"/>
    </row>
    <row r="3105" spans="20:37">
      <c r="T3105" s="188"/>
      <c r="U3105" s="188"/>
      <c r="V3105" s="188"/>
      <c r="W3105" s="188"/>
      <c r="X3105" s="188"/>
      <c r="AG3105" s="188"/>
      <c r="AH3105" s="188"/>
      <c r="AI3105" s="188"/>
      <c r="AJ3105" s="188"/>
      <c r="AK3105" s="188"/>
    </row>
    <row r="3106" spans="20:37">
      <c r="T3106" s="188"/>
      <c r="U3106" s="188"/>
      <c r="V3106" s="188"/>
      <c r="W3106" s="188"/>
      <c r="X3106" s="188"/>
      <c r="AG3106" s="188"/>
      <c r="AH3106" s="188"/>
      <c r="AI3106" s="188"/>
      <c r="AJ3106" s="188"/>
      <c r="AK3106" s="188"/>
    </row>
    <row r="3107" spans="20:37">
      <c r="T3107" s="188"/>
      <c r="U3107" s="188"/>
      <c r="V3107" s="188"/>
      <c r="W3107" s="188"/>
      <c r="X3107" s="188"/>
      <c r="AG3107" s="188"/>
      <c r="AH3107" s="188"/>
      <c r="AI3107" s="188"/>
      <c r="AJ3107" s="188"/>
      <c r="AK3107" s="188"/>
    </row>
    <row r="3108" spans="20:37">
      <c r="T3108" s="188"/>
      <c r="U3108" s="188"/>
      <c r="V3108" s="188"/>
      <c r="W3108" s="188"/>
      <c r="X3108" s="188"/>
      <c r="AG3108" s="188"/>
      <c r="AH3108" s="188"/>
      <c r="AI3108" s="188"/>
      <c r="AJ3108" s="188"/>
      <c r="AK3108" s="188"/>
    </row>
    <row r="3109" spans="20:37">
      <c r="T3109" s="188"/>
      <c r="U3109" s="188"/>
      <c r="V3109" s="188"/>
      <c r="W3109" s="188"/>
      <c r="X3109" s="188"/>
      <c r="AG3109" s="188"/>
      <c r="AH3109" s="188"/>
      <c r="AI3109" s="188"/>
      <c r="AJ3109" s="188"/>
      <c r="AK3109" s="188"/>
    </row>
    <row r="3110" spans="20:37">
      <c r="T3110" s="188"/>
      <c r="U3110" s="188"/>
      <c r="V3110" s="188"/>
      <c r="W3110" s="188"/>
      <c r="X3110" s="188"/>
      <c r="AG3110" s="188"/>
      <c r="AH3110" s="188"/>
      <c r="AI3110" s="188"/>
      <c r="AJ3110" s="188"/>
      <c r="AK3110" s="188"/>
    </row>
    <row r="3111" spans="20:37">
      <c r="T3111" s="188"/>
      <c r="U3111" s="188"/>
      <c r="V3111" s="188"/>
      <c r="W3111" s="188"/>
      <c r="X3111" s="188"/>
      <c r="AG3111" s="188"/>
      <c r="AH3111" s="188"/>
      <c r="AI3111" s="188"/>
      <c r="AJ3111" s="188"/>
      <c r="AK3111" s="188"/>
    </row>
    <row r="3112" spans="20:37">
      <c r="T3112" s="188"/>
      <c r="U3112" s="188"/>
      <c r="V3112" s="188"/>
      <c r="W3112" s="188"/>
      <c r="X3112" s="188"/>
      <c r="AG3112" s="188"/>
      <c r="AH3112" s="188"/>
      <c r="AI3112" s="188"/>
      <c r="AJ3112" s="188"/>
      <c r="AK3112" s="188"/>
    </row>
    <row r="3113" spans="20:37">
      <c r="T3113" s="188"/>
      <c r="U3113" s="188"/>
      <c r="V3113" s="188"/>
      <c r="W3113" s="188"/>
      <c r="X3113" s="188"/>
      <c r="AG3113" s="188"/>
      <c r="AH3113" s="188"/>
      <c r="AI3113" s="188"/>
      <c r="AJ3113" s="188"/>
      <c r="AK3113" s="188"/>
    </row>
    <row r="3114" spans="20:37">
      <c r="T3114" s="188"/>
      <c r="U3114" s="188"/>
      <c r="V3114" s="188"/>
      <c r="W3114" s="188"/>
      <c r="X3114" s="188"/>
      <c r="AG3114" s="188"/>
      <c r="AH3114" s="188"/>
      <c r="AI3114" s="188"/>
      <c r="AJ3114" s="188"/>
      <c r="AK3114" s="188"/>
    </row>
    <row r="3115" spans="20:37">
      <c r="T3115" s="188"/>
      <c r="U3115" s="188"/>
      <c r="V3115" s="188"/>
      <c r="W3115" s="188"/>
      <c r="X3115" s="188"/>
      <c r="AG3115" s="188"/>
      <c r="AH3115" s="188"/>
      <c r="AI3115" s="188"/>
      <c r="AJ3115" s="188"/>
      <c r="AK3115" s="188"/>
    </row>
    <row r="3116" spans="20:37">
      <c r="T3116" s="188"/>
      <c r="U3116" s="188"/>
      <c r="V3116" s="188"/>
      <c r="W3116" s="188"/>
      <c r="X3116" s="188"/>
      <c r="AG3116" s="188"/>
      <c r="AH3116" s="188"/>
      <c r="AI3116" s="188"/>
      <c r="AJ3116" s="188"/>
      <c r="AK3116" s="188"/>
    </row>
    <row r="3117" spans="20:37">
      <c r="T3117" s="188"/>
      <c r="U3117" s="188"/>
      <c r="V3117" s="188"/>
      <c r="W3117" s="188"/>
      <c r="X3117" s="188"/>
      <c r="AG3117" s="188"/>
      <c r="AH3117" s="188"/>
      <c r="AI3117" s="188"/>
      <c r="AJ3117" s="188"/>
      <c r="AK3117" s="188"/>
    </row>
    <row r="3118" spans="20:37">
      <c r="T3118" s="188"/>
      <c r="U3118" s="188"/>
      <c r="V3118" s="188"/>
      <c r="W3118" s="188"/>
      <c r="X3118" s="188"/>
      <c r="AG3118" s="188"/>
      <c r="AH3118" s="188"/>
      <c r="AI3118" s="188"/>
      <c r="AJ3118" s="188"/>
      <c r="AK3118" s="188"/>
    </row>
    <row r="3119" spans="20:37">
      <c r="T3119" s="188"/>
      <c r="U3119" s="188"/>
      <c r="V3119" s="188"/>
      <c r="W3119" s="188"/>
      <c r="X3119" s="188"/>
      <c r="AG3119" s="188"/>
      <c r="AH3119" s="188"/>
      <c r="AI3119" s="188"/>
      <c r="AJ3119" s="188"/>
      <c r="AK3119" s="188"/>
    </row>
    <row r="3120" spans="20:37">
      <c r="T3120" s="188"/>
      <c r="U3120" s="188"/>
      <c r="V3120" s="188"/>
      <c r="W3120" s="188"/>
      <c r="X3120" s="188"/>
      <c r="AG3120" s="188"/>
      <c r="AH3120" s="188"/>
      <c r="AI3120" s="188"/>
      <c r="AJ3120" s="188"/>
      <c r="AK3120" s="188"/>
    </row>
    <row r="3121" spans="20:37">
      <c r="T3121" s="188"/>
      <c r="U3121" s="188"/>
      <c r="V3121" s="188"/>
      <c r="W3121" s="188"/>
      <c r="X3121" s="188"/>
      <c r="AG3121" s="188"/>
      <c r="AH3121" s="188"/>
      <c r="AI3121" s="188"/>
      <c r="AJ3121" s="188"/>
      <c r="AK3121" s="188"/>
    </row>
    <row r="3122" spans="20:37">
      <c r="T3122" s="188"/>
      <c r="U3122" s="188"/>
      <c r="V3122" s="188"/>
      <c r="W3122" s="188"/>
      <c r="X3122" s="188"/>
      <c r="AG3122" s="188"/>
      <c r="AH3122" s="188"/>
      <c r="AI3122" s="188"/>
      <c r="AJ3122" s="188"/>
      <c r="AK3122" s="188"/>
    </row>
    <row r="3123" spans="20:37">
      <c r="T3123" s="188"/>
      <c r="U3123" s="188"/>
      <c r="V3123" s="188"/>
      <c r="W3123" s="188"/>
      <c r="X3123" s="188"/>
      <c r="AG3123" s="188"/>
      <c r="AH3123" s="188"/>
      <c r="AI3123" s="188"/>
      <c r="AJ3123" s="188"/>
      <c r="AK3123" s="188"/>
    </row>
    <row r="3124" spans="20:37">
      <c r="T3124" s="188"/>
      <c r="U3124" s="188"/>
      <c r="V3124" s="188"/>
      <c r="W3124" s="188"/>
      <c r="X3124" s="188"/>
      <c r="AG3124" s="188"/>
      <c r="AH3124" s="188"/>
      <c r="AI3124" s="188"/>
      <c r="AJ3124" s="188"/>
      <c r="AK3124" s="188"/>
    </row>
    <row r="3125" spans="20:37">
      <c r="T3125" s="188"/>
      <c r="U3125" s="188"/>
      <c r="V3125" s="188"/>
      <c r="W3125" s="188"/>
      <c r="X3125" s="188"/>
      <c r="AG3125" s="188"/>
      <c r="AH3125" s="188"/>
      <c r="AI3125" s="188"/>
      <c r="AJ3125" s="188"/>
      <c r="AK3125" s="188"/>
    </row>
    <row r="3126" spans="20:37">
      <c r="T3126" s="188"/>
      <c r="U3126" s="188"/>
      <c r="V3126" s="188"/>
      <c r="W3126" s="188"/>
      <c r="X3126" s="188"/>
      <c r="AG3126" s="188"/>
      <c r="AH3126" s="188"/>
      <c r="AI3126" s="188"/>
      <c r="AJ3126" s="188"/>
      <c r="AK3126" s="188"/>
    </row>
    <row r="3127" spans="20:37">
      <c r="T3127" s="188"/>
      <c r="U3127" s="188"/>
      <c r="V3127" s="188"/>
      <c r="W3127" s="188"/>
      <c r="X3127" s="188"/>
      <c r="AG3127" s="188"/>
      <c r="AH3127" s="188"/>
      <c r="AI3127" s="188"/>
      <c r="AJ3127" s="188"/>
      <c r="AK3127" s="188"/>
    </row>
    <row r="3128" spans="20:37">
      <c r="T3128" s="188"/>
      <c r="U3128" s="188"/>
      <c r="V3128" s="188"/>
      <c r="W3128" s="188"/>
      <c r="X3128" s="188"/>
      <c r="AG3128" s="188"/>
      <c r="AH3128" s="188"/>
      <c r="AI3128" s="188"/>
      <c r="AJ3128" s="188"/>
      <c r="AK3128" s="188"/>
    </row>
    <row r="3129" spans="20:37">
      <c r="T3129" s="188"/>
      <c r="U3129" s="188"/>
      <c r="V3129" s="188"/>
      <c r="W3129" s="188"/>
      <c r="X3129" s="188"/>
      <c r="AG3129" s="188"/>
      <c r="AH3129" s="188"/>
      <c r="AI3129" s="188"/>
      <c r="AJ3129" s="188"/>
      <c r="AK3129" s="188"/>
    </row>
    <row r="3130" spans="20:37">
      <c r="T3130" s="188"/>
      <c r="U3130" s="188"/>
      <c r="V3130" s="188"/>
      <c r="W3130" s="188"/>
      <c r="X3130" s="188"/>
      <c r="AG3130" s="188"/>
      <c r="AH3130" s="188"/>
      <c r="AI3130" s="188"/>
      <c r="AJ3130" s="188"/>
      <c r="AK3130" s="188"/>
    </row>
    <row r="3131" spans="20:37">
      <c r="T3131" s="188"/>
      <c r="U3131" s="188"/>
      <c r="V3131" s="188"/>
      <c r="W3131" s="188"/>
      <c r="X3131" s="188"/>
      <c r="AG3131" s="188"/>
      <c r="AH3131" s="188"/>
      <c r="AI3131" s="188"/>
      <c r="AJ3131" s="188"/>
      <c r="AK3131" s="188"/>
    </row>
    <row r="3132" spans="20:37">
      <c r="T3132" s="188"/>
      <c r="U3132" s="188"/>
      <c r="V3132" s="188"/>
      <c r="W3132" s="188"/>
      <c r="X3132" s="188"/>
      <c r="AG3132" s="188"/>
      <c r="AH3132" s="188"/>
      <c r="AI3132" s="188"/>
      <c r="AJ3132" s="188"/>
      <c r="AK3132" s="188"/>
    </row>
    <row r="3133" spans="20:37">
      <c r="T3133" s="188"/>
      <c r="U3133" s="188"/>
      <c r="V3133" s="188"/>
      <c r="W3133" s="188"/>
      <c r="X3133" s="188"/>
      <c r="AG3133" s="188"/>
      <c r="AH3133" s="188"/>
      <c r="AI3133" s="188"/>
      <c r="AJ3133" s="188"/>
      <c r="AK3133" s="188"/>
    </row>
    <row r="3134" spans="20:37">
      <c r="T3134" s="188"/>
      <c r="U3134" s="188"/>
      <c r="V3134" s="188"/>
      <c r="W3134" s="188"/>
      <c r="X3134" s="188"/>
      <c r="AG3134" s="188"/>
      <c r="AH3134" s="188"/>
      <c r="AI3134" s="188"/>
      <c r="AJ3134" s="188"/>
      <c r="AK3134" s="188"/>
    </row>
    <row r="3135" spans="20:37">
      <c r="T3135" s="188"/>
      <c r="U3135" s="188"/>
      <c r="V3135" s="188"/>
      <c r="W3135" s="188"/>
      <c r="X3135" s="188"/>
      <c r="AG3135" s="188"/>
      <c r="AH3135" s="188"/>
      <c r="AI3135" s="188"/>
      <c r="AJ3135" s="188"/>
      <c r="AK3135" s="188"/>
    </row>
    <row r="3136" spans="20:37">
      <c r="T3136" s="188"/>
      <c r="U3136" s="188"/>
      <c r="V3136" s="188"/>
      <c r="W3136" s="188"/>
      <c r="X3136" s="188"/>
      <c r="AG3136" s="188"/>
      <c r="AH3136" s="188"/>
      <c r="AI3136" s="188"/>
      <c r="AJ3136" s="188"/>
      <c r="AK3136" s="188"/>
    </row>
    <row r="3137" spans="20:37">
      <c r="T3137" s="188"/>
      <c r="U3137" s="188"/>
      <c r="V3137" s="188"/>
      <c r="W3137" s="188"/>
      <c r="X3137" s="188"/>
      <c r="AG3137" s="188"/>
      <c r="AH3137" s="188"/>
      <c r="AI3137" s="188"/>
      <c r="AJ3137" s="188"/>
      <c r="AK3137" s="188"/>
    </row>
    <row r="3138" spans="20:37">
      <c r="T3138" s="188"/>
      <c r="U3138" s="188"/>
      <c r="V3138" s="188"/>
      <c r="W3138" s="188"/>
      <c r="X3138" s="188"/>
      <c r="AG3138" s="188"/>
      <c r="AH3138" s="188"/>
      <c r="AI3138" s="188"/>
      <c r="AJ3138" s="188"/>
      <c r="AK3138" s="188"/>
    </row>
    <row r="3139" spans="20:37">
      <c r="T3139" s="188"/>
      <c r="U3139" s="188"/>
      <c r="V3139" s="188"/>
      <c r="W3139" s="188"/>
      <c r="X3139" s="188"/>
      <c r="AG3139" s="188"/>
      <c r="AH3139" s="188"/>
      <c r="AI3139" s="188"/>
      <c r="AJ3139" s="188"/>
      <c r="AK3139" s="188"/>
    </row>
    <row r="3140" spans="20:37">
      <c r="T3140" s="188"/>
      <c r="U3140" s="188"/>
      <c r="V3140" s="188"/>
      <c r="W3140" s="188"/>
      <c r="X3140" s="188"/>
      <c r="AG3140" s="188"/>
      <c r="AH3140" s="188"/>
      <c r="AI3140" s="188"/>
      <c r="AJ3140" s="188"/>
      <c r="AK3140" s="188"/>
    </row>
    <row r="3141" spans="20:37">
      <c r="T3141" s="188"/>
      <c r="U3141" s="188"/>
      <c r="V3141" s="188"/>
      <c r="W3141" s="188"/>
      <c r="X3141" s="188"/>
      <c r="AG3141" s="188"/>
      <c r="AH3141" s="188"/>
      <c r="AI3141" s="188"/>
      <c r="AJ3141" s="188"/>
      <c r="AK3141" s="188"/>
    </row>
    <row r="3142" spans="20:37">
      <c r="T3142" s="188"/>
      <c r="U3142" s="188"/>
      <c r="V3142" s="188"/>
      <c r="W3142" s="188"/>
      <c r="X3142" s="188"/>
      <c r="AG3142" s="188"/>
      <c r="AH3142" s="188"/>
      <c r="AI3142" s="188"/>
      <c r="AJ3142" s="188"/>
      <c r="AK3142" s="188"/>
    </row>
    <row r="3143" spans="20:37">
      <c r="T3143" s="188"/>
      <c r="U3143" s="188"/>
      <c r="V3143" s="188"/>
      <c r="W3143" s="188"/>
      <c r="X3143" s="188"/>
      <c r="AG3143" s="188"/>
      <c r="AH3143" s="188"/>
      <c r="AI3143" s="188"/>
      <c r="AJ3143" s="188"/>
      <c r="AK3143" s="188"/>
    </row>
    <row r="3144" spans="20:37">
      <c r="T3144" s="188"/>
      <c r="U3144" s="188"/>
      <c r="V3144" s="188"/>
      <c r="W3144" s="188"/>
      <c r="X3144" s="188"/>
      <c r="AG3144" s="188"/>
      <c r="AH3144" s="188"/>
      <c r="AI3144" s="188"/>
      <c r="AJ3144" s="188"/>
      <c r="AK3144" s="188"/>
    </row>
    <row r="3145" spans="20:37">
      <c r="T3145" s="188"/>
      <c r="U3145" s="188"/>
      <c r="V3145" s="188"/>
      <c r="W3145" s="188"/>
      <c r="X3145" s="188"/>
      <c r="AG3145" s="188"/>
      <c r="AH3145" s="188"/>
      <c r="AI3145" s="188"/>
      <c r="AJ3145" s="188"/>
      <c r="AK3145" s="188"/>
    </row>
    <row r="3146" spans="20:37">
      <c r="T3146" s="188"/>
      <c r="U3146" s="188"/>
      <c r="V3146" s="188"/>
      <c r="W3146" s="188"/>
      <c r="X3146" s="188"/>
      <c r="AG3146" s="188"/>
      <c r="AH3146" s="188"/>
      <c r="AI3146" s="188"/>
      <c r="AJ3146" s="188"/>
      <c r="AK3146" s="188"/>
    </row>
    <row r="3147" spans="20:37">
      <c r="T3147" s="188"/>
      <c r="U3147" s="188"/>
      <c r="V3147" s="188"/>
      <c r="W3147" s="188"/>
      <c r="X3147" s="188"/>
      <c r="AG3147" s="188"/>
      <c r="AH3147" s="188"/>
      <c r="AI3147" s="188"/>
      <c r="AJ3147" s="188"/>
      <c r="AK3147" s="188"/>
    </row>
    <row r="3148" spans="20:37">
      <c r="T3148" s="188"/>
      <c r="U3148" s="188"/>
      <c r="V3148" s="188"/>
      <c r="W3148" s="188"/>
      <c r="X3148" s="188"/>
      <c r="AG3148" s="188"/>
      <c r="AH3148" s="188"/>
      <c r="AI3148" s="188"/>
      <c r="AJ3148" s="188"/>
      <c r="AK3148" s="188"/>
    </row>
    <row r="3149" spans="20:37">
      <c r="T3149" s="188"/>
      <c r="U3149" s="188"/>
      <c r="V3149" s="188"/>
      <c r="W3149" s="188"/>
      <c r="X3149" s="188"/>
      <c r="AG3149" s="188"/>
      <c r="AH3149" s="188"/>
      <c r="AI3149" s="188"/>
      <c r="AJ3149" s="188"/>
      <c r="AK3149" s="188"/>
    </row>
    <row r="3150" spans="20:37">
      <c r="T3150" s="188"/>
      <c r="U3150" s="188"/>
      <c r="V3150" s="188"/>
      <c r="W3150" s="188"/>
      <c r="X3150" s="188"/>
      <c r="AG3150" s="188"/>
      <c r="AH3150" s="188"/>
      <c r="AI3150" s="188"/>
      <c r="AJ3150" s="188"/>
      <c r="AK3150" s="188"/>
    </row>
    <row r="3151" spans="20:37">
      <c r="T3151" s="188"/>
      <c r="U3151" s="188"/>
      <c r="V3151" s="188"/>
      <c r="W3151" s="188"/>
      <c r="X3151" s="188"/>
      <c r="AG3151" s="188"/>
      <c r="AH3151" s="188"/>
      <c r="AI3151" s="188"/>
      <c r="AJ3151" s="188"/>
      <c r="AK3151" s="188"/>
    </row>
    <row r="3152" spans="20:37">
      <c r="T3152" s="188"/>
      <c r="U3152" s="188"/>
      <c r="V3152" s="188"/>
      <c r="W3152" s="188"/>
      <c r="X3152" s="188"/>
      <c r="AG3152" s="188"/>
      <c r="AH3152" s="188"/>
      <c r="AI3152" s="188"/>
      <c r="AJ3152" s="188"/>
      <c r="AK3152" s="188"/>
    </row>
    <row r="3153" spans="20:37">
      <c r="T3153" s="188"/>
      <c r="U3153" s="188"/>
      <c r="V3153" s="188"/>
      <c r="W3153" s="188"/>
      <c r="X3153" s="188"/>
      <c r="AG3153" s="188"/>
      <c r="AH3153" s="188"/>
      <c r="AI3153" s="188"/>
      <c r="AJ3153" s="188"/>
      <c r="AK3153" s="188"/>
    </row>
    <row r="3154" spans="20:37">
      <c r="T3154" s="188"/>
      <c r="U3154" s="188"/>
      <c r="V3154" s="188"/>
      <c r="W3154" s="188"/>
      <c r="X3154" s="188"/>
      <c r="AG3154" s="188"/>
      <c r="AH3154" s="188"/>
      <c r="AI3154" s="188"/>
      <c r="AJ3154" s="188"/>
      <c r="AK3154" s="188"/>
    </row>
    <row r="3155" spans="20:37">
      <c r="T3155" s="188"/>
      <c r="U3155" s="188"/>
      <c r="V3155" s="188"/>
      <c r="W3155" s="188"/>
      <c r="X3155" s="188"/>
      <c r="AG3155" s="188"/>
      <c r="AH3155" s="188"/>
      <c r="AI3155" s="188"/>
      <c r="AJ3155" s="188"/>
      <c r="AK3155" s="188"/>
    </row>
    <row r="3156" spans="20:37">
      <c r="T3156" s="188"/>
      <c r="U3156" s="188"/>
      <c r="V3156" s="188"/>
      <c r="W3156" s="188"/>
      <c r="X3156" s="188"/>
      <c r="AG3156" s="188"/>
      <c r="AH3156" s="188"/>
      <c r="AI3156" s="188"/>
      <c r="AJ3156" s="188"/>
      <c r="AK3156" s="188"/>
    </row>
    <row r="3157" spans="20:37">
      <c r="T3157" s="188"/>
      <c r="U3157" s="188"/>
      <c r="V3157" s="188"/>
      <c r="W3157" s="188"/>
      <c r="X3157" s="188"/>
      <c r="AG3157" s="188"/>
      <c r="AH3157" s="188"/>
      <c r="AI3157" s="188"/>
      <c r="AJ3157" s="188"/>
      <c r="AK3157" s="188"/>
    </row>
    <row r="3158" spans="20:37">
      <c r="T3158" s="188"/>
      <c r="U3158" s="188"/>
      <c r="V3158" s="188"/>
      <c r="W3158" s="188"/>
      <c r="X3158" s="188"/>
      <c r="AG3158" s="188"/>
      <c r="AH3158" s="188"/>
      <c r="AI3158" s="188"/>
      <c r="AJ3158" s="188"/>
      <c r="AK3158" s="188"/>
    </row>
    <row r="3159" spans="20:37">
      <c r="T3159" s="188"/>
      <c r="U3159" s="188"/>
      <c r="V3159" s="188"/>
      <c r="W3159" s="188"/>
      <c r="X3159" s="188"/>
      <c r="AG3159" s="188"/>
      <c r="AH3159" s="188"/>
      <c r="AI3159" s="188"/>
      <c r="AJ3159" s="188"/>
      <c r="AK3159" s="188"/>
    </row>
    <row r="3160" spans="20:37">
      <c r="T3160" s="188"/>
      <c r="U3160" s="188"/>
      <c r="V3160" s="188"/>
      <c r="W3160" s="188"/>
      <c r="X3160" s="188"/>
      <c r="AG3160" s="188"/>
      <c r="AH3160" s="188"/>
      <c r="AI3160" s="188"/>
      <c r="AJ3160" s="188"/>
      <c r="AK3160" s="188"/>
    </row>
    <row r="3161" spans="20:37">
      <c r="T3161" s="188"/>
      <c r="U3161" s="188"/>
      <c r="V3161" s="188"/>
      <c r="W3161" s="188"/>
      <c r="X3161" s="188"/>
      <c r="AG3161" s="188"/>
      <c r="AH3161" s="188"/>
      <c r="AI3161" s="188"/>
      <c r="AJ3161" s="188"/>
      <c r="AK3161" s="188"/>
    </row>
    <row r="3162" spans="20:37">
      <c r="T3162" s="188"/>
      <c r="U3162" s="188"/>
      <c r="V3162" s="188"/>
      <c r="W3162" s="188"/>
      <c r="X3162" s="188"/>
      <c r="AG3162" s="188"/>
      <c r="AH3162" s="188"/>
      <c r="AI3162" s="188"/>
      <c r="AJ3162" s="188"/>
      <c r="AK3162" s="188"/>
    </row>
    <row r="3163" spans="20:37">
      <c r="T3163" s="188"/>
      <c r="U3163" s="188"/>
      <c r="V3163" s="188"/>
      <c r="W3163" s="188"/>
      <c r="X3163" s="188"/>
      <c r="AG3163" s="188"/>
      <c r="AH3163" s="188"/>
      <c r="AI3163" s="188"/>
      <c r="AJ3163" s="188"/>
      <c r="AK3163" s="188"/>
    </row>
    <row r="3164" spans="20:37">
      <c r="T3164" s="188"/>
      <c r="U3164" s="188"/>
      <c r="V3164" s="188"/>
      <c r="W3164" s="188"/>
      <c r="X3164" s="188"/>
      <c r="AG3164" s="188"/>
      <c r="AH3164" s="188"/>
      <c r="AI3164" s="188"/>
      <c r="AJ3164" s="188"/>
      <c r="AK3164" s="188"/>
    </row>
    <row r="3165" spans="20:37">
      <c r="T3165" s="188"/>
      <c r="U3165" s="188"/>
      <c r="V3165" s="188"/>
      <c r="W3165" s="188"/>
      <c r="X3165" s="188"/>
      <c r="AG3165" s="188"/>
      <c r="AH3165" s="188"/>
      <c r="AI3165" s="188"/>
      <c r="AJ3165" s="188"/>
      <c r="AK3165" s="188"/>
    </row>
    <row r="3166" spans="20:37">
      <c r="T3166" s="188"/>
      <c r="U3166" s="188"/>
      <c r="V3166" s="188"/>
      <c r="W3166" s="188"/>
      <c r="X3166" s="188"/>
      <c r="AG3166" s="188"/>
      <c r="AH3166" s="188"/>
      <c r="AI3166" s="188"/>
      <c r="AJ3166" s="188"/>
      <c r="AK3166" s="188"/>
    </row>
    <row r="3167" spans="20:37">
      <c r="T3167" s="188"/>
      <c r="U3167" s="188"/>
      <c r="V3167" s="188"/>
      <c r="W3167" s="188"/>
      <c r="X3167" s="188"/>
      <c r="AG3167" s="188"/>
      <c r="AH3167" s="188"/>
      <c r="AI3167" s="188"/>
      <c r="AJ3167" s="188"/>
      <c r="AK3167" s="188"/>
    </row>
    <row r="3168" spans="20:37">
      <c r="T3168" s="188"/>
      <c r="U3168" s="188"/>
      <c r="V3168" s="188"/>
      <c r="W3168" s="188"/>
      <c r="X3168" s="188"/>
      <c r="AG3168" s="188"/>
      <c r="AH3168" s="188"/>
      <c r="AI3168" s="188"/>
      <c r="AJ3168" s="188"/>
      <c r="AK3168" s="188"/>
    </row>
    <row r="3169" spans="20:37">
      <c r="T3169" s="188"/>
      <c r="U3169" s="188"/>
      <c r="V3169" s="188"/>
      <c r="W3169" s="188"/>
      <c r="X3169" s="188"/>
      <c r="AG3169" s="188"/>
      <c r="AH3169" s="188"/>
      <c r="AI3169" s="188"/>
      <c r="AJ3169" s="188"/>
      <c r="AK3169" s="188"/>
    </row>
    <row r="3170" spans="20:37">
      <c r="T3170" s="188"/>
      <c r="U3170" s="188"/>
      <c r="V3170" s="188"/>
      <c r="W3170" s="188"/>
      <c r="X3170" s="188"/>
      <c r="AG3170" s="188"/>
      <c r="AH3170" s="188"/>
      <c r="AI3170" s="188"/>
      <c r="AJ3170" s="188"/>
      <c r="AK3170" s="188"/>
    </row>
    <row r="3171" spans="20:37">
      <c r="T3171" s="188"/>
      <c r="U3171" s="188"/>
      <c r="V3171" s="188"/>
      <c r="W3171" s="188"/>
      <c r="X3171" s="188"/>
      <c r="AG3171" s="188"/>
      <c r="AH3171" s="188"/>
      <c r="AI3171" s="188"/>
      <c r="AJ3171" s="188"/>
      <c r="AK3171" s="188"/>
    </row>
    <row r="3172" spans="20:37">
      <c r="T3172" s="188"/>
      <c r="U3172" s="188"/>
      <c r="V3172" s="188"/>
      <c r="W3172" s="188"/>
      <c r="X3172" s="188"/>
      <c r="AG3172" s="188"/>
      <c r="AH3172" s="188"/>
      <c r="AI3172" s="188"/>
      <c r="AJ3172" s="188"/>
      <c r="AK3172" s="188"/>
    </row>
    <row r="3173" spans="20:37">
      <c r="T3173" s="188"/>
      <c r="U3173" s="188"/>
      <c r="V3173" s="188"/>
      <c r="W3173" s="188"/>
      <c r="X3173" s="188"/>
      <c r="AG3173" s="188"/>
      <c r="AH3173" s="188"/>
      <c r="AI3173" s="188"/>
      <c r="AJ3173" s="188"/>
      <c r="AK3173" s="188"/>
    </row>
    <row r="3174" spans="20:37">
      <c r="T3174" s="188"/>
      <c r="U3174" s="188"/>
      <c r="V3174" s="188"/>
      <c r="W3174" s="188"/>
      <c r="X3174" s="188"/>
      <c r="AG3174" s="188"/>
      <c r="AH3174" s="188"/>
      <c r="AI3174" s="188"/>
      <c r="AJ3174" s="188"/>
      <c r="AK3174" s="188"/>
    </row>
    <row r="3175" spans="20:37">
      <c r="T3175" s="188"/>
      <c r="U3175" s="188"/>
      <c r="V3175" s="188"/>
      <c r="W3175" s="188"/>
      <c r="X3175" s="188"/>
      <c r="AG3175" s="188"/>
      <c r="AH3175" s="188"/>
      <c r="AI3175" s="188"/>
      <c r="AJ3175" s="188"/>
      <c r="AK3175" s="188"/>
    </row>
    <row r="3176" spans="20:37">
      <c r="T3176" s="188"/>
      <c r="U3176" s="188"/>
      <c r="V3176" s="188"/>
      <c r="W3176" s="188"/>
      <c r="X3176" s="188"/>
      <c r="AG3176" s="188"/>
      <c r="AH3176" s="188"/>
      <c r="AI3176" s="188"/>
      <c r="AJ3176" s="188"/>
      <c r="AK3176" s="188"/>
    </row>
    <row r="3177" spans="20:37">
      <c r="T3177" s="188"/>
      <c r="U3177" s="188"/>
      <c r="V3177" s="188"/>
      <c r="W3177" s="188"/>
      <c r="X3177" s="188"/>
      <c r="AG3177" s="188"/>
      <c r="AH3177" s="188"/>
      <c r="AI3177" s="188"/>
      <c r="AJ3177" s="188"/>
      <c r="AK3177" s="188"/>
    </row>
    <row r="3178" spans="20:37">
      <c r="T3178" s="188"/>
      <c r="U3178" s="188"/>
      <c r="V3178" s="188"/>
      <c r="W3178" s="188"/>
      <c r="X3178" s="188"/>
      <c r="AG3178" s="188"/>
      <c r="AH3178" s="188"/>
      <c r="AI3178" s="188"/>
      <c r="AJ3178" s="188"/>
      <c r="AK3178" s="188"/>
    </row>
    <row r="3179" spans="20:37">
      <c r="T3179" s="188"/>
      <c r="U3179" s="188"/>
      <c r="V3179" s="188"/>
      <c r="W3179" s="188"/>
      <c r="X3179" s="188"/>
      <c r="AG3179" s="188"/>
      <c r="AH3179" s="188"/>
      <c r="AI3179" s="188"/>
      <c r="AJ3179" s="188"/>
      <c r="AK3179" s="188"/>
    </row>
    <row r="3180" spans="20:37">
      <c r="T3180" s="188"/>
      <c r="U3180" s="188"/>
      <c r="V3180" s="188"/>
      <c r="W3180" s="188"/>
      <c r="X3180" s="188"/>
      <c r="AG3180" s="188"/>
      <c r="AH3180" s="188"/>
      <c r="AI3180" s="188"/>
      <c r="AJ3180" s="188"/>
      <c r="AK3180" s="188"/>
    </row>
    <row r="3181" spans="20:37">
      <c r="T3181" s="188"/>
      <c r="U3181" s="188"/>
      <c r="V3181" s="188"/>
      <c r="W3181" s="188"/>
      <c r="X3181" s="188"/>
      <c r="AG3181" s="188"/>
      <c r="AH3181" s="188"/>
      <c r="AI3181" s="188"/>
      <c r="AJ3181" s="188"/>
      <c r="AK3181" s="188"/>
    </row>
    <row r="3182" spans="20:37">
      <c r="T3182" s="188"/>
      <c r="U3182" s="188"/>
      <c r="V3182" s="188"/>
      <c r="W3182" s="188"/>
      <c r="X3182" s="188"/>
      <c r="AG3182" s="188"/>
      <c r="AH3182" s="188"/>
      <c r="AI3182" s="188"/>
      <c r="AJ3182" s="188"/>
      <c r="AK3182" s="188"/>
    </row>
    <row r="3183" spans="20:37">
      <c r="T3183" s="188"/>
      <c r="U3183" s="188"/>
      <c r="V3183" s="188"/>
      <c r="W3183" s="188"/>
      <c r="X3183" s="188"/>
      <c r="AG3183" s="188"/>
      <c r="AH3183" s="188"/>
      <c r="AI3183" s="188"/>
      <c r="AJ3183" s="188"/>
      <c r="AK3183" s="188"/>
    </row>
    <row r="3184" spans="20:37">
      <c r="T3184" s="188"/>
      <c r="U3184" s="188"/>
      <c r="V3184" s="188"/>
      <c r="W3184" s="188"/>
      <c r="X3184" s="188"/>
      <c r="AG3184" s="188"/>
      <c r="AH3184" s="188"/>
      <c r="AI3184" s="188"/>
      <c r="AJ3184" s="188"/>
      <c r="AK3184" s="188"/>
    </row>
    <row r="3185" spans="20:37">
      <c r="T3185" s="188"/>
      <c r="U3185" s="188"/>
      <c r="V3185" s="188"/>
      <c r="W3185" s="188"/>
      <c r="X3185" s="188"/>
      <c r="AG3185" s="188"/>
      <c r="AH3185" s="188"/>
      <c r="AI3185" s="188"/>
      <c r="AJ3185" s="188"/>
      <c r="AK3185" s="188"/>
    </row>
    <row r="3186" spans="20:37">
      <c r="T3186" s="188"/>
      <c r="U3186" s="188"/>
      <c r="V3186" s="188"/>
      <c r="W3186" s="188"/>
      <c r="X3186" s="188"/>
      <c r="AG3186" s="188"/>
      <c r="AH3186" s="188"/>
      <c r="AI3186" s="188"/>
      <c r="AJ3186" s="188"/>
      <c r="AK3186" s="188"/>
    </row>
    <row r="3187" spans="20:37">
      <c r="T3187" s="188"/>
      <c r="U3187" s="188"/>
      <c r="V3187" s="188"/>
      <c r="W3187" s="188"/>
      <c r="X3187" s="188"/>
      <c r="AG3187" s="188"/>
      <c r="AH3187" s="188"/>
      <c r="AI3187" s="188"/>
      <c r="AJ3187" s="188"/>
      <c r="AK3187" s="188"/>
    </row>
    <row r="3188" spans="20:37">
      <c r="T3188" s="188"/>
      <c r="U3188" s="188"/>
      <c r="V3188" s="188"/>
      <c r="W3188" s="188"/>
      <c r="X3188" s="188"/>
      <c r="AG3188" s="188"/>
      <c r="AH3188" s="188"/>
      <c r="AI3188" s="188"/>
      <c r="AJ3188" s="188"/>
      <c r="AK3188" s="188"/>
    </row>
    <row r="3189" spans="20:37">
      <c r="T3189" s="188"/>
      <c r="U3189" s="188"/>
      <c r="V3189" s="188"/>
      <c r="W3189" s="188"/>
      <c r="X3189" s="188"/>
      <c r="AG3189" s="188"/>
      <c r="AH3189" s="188"/>
      <c r="AI3189" s="188"/>
      <c r="AJ3189" s="188"/>
      <c r="AK3189" s="188"/>
    </row>
    <row r="3190" spans="20:37">
      <c r="T3190" s="188"/>
      <c r="U3190" s="188"/>
      <c r="V3190" s="188"/>
      <c r="W3190" s="188"/>
      <c r="X3190" s="188"/>
      <c r="AG3190" s="188"/>
      <c r="AH3190" s="188"/>
      <c r="AI3190" s="188"/>
      <c r="AJ3190" s="188"/>
      <c r="AK3190" s="188"/>
    </row>
    <row r="3191" spans="20:37">
      <c r="T3191" s="188"/>
      <c r="U3191" s="188"/>
      <c r="V3191" s="188"/>
      <c r="W3191" s="188"/>
      <c r="X3191" s="188"/>
      <c r="AG3191" s="188"/>
      <c r="AH3191" s="188"/>
      <c r="AI3191" s="188"/>
      <c r="AJ3191" s="188"/>
      <c r="AK3191" s="188"/>
    </row>
    <row r="3192" spans="20:37">
      <c r="T3192" s="188"/>
      <c r="U3192" s="188"/>
      <c r="V3192" s="188"/>
      <c r="W3192" s="188"/>
      <c r="X3192" s="188"/>
      <c r="AG3192" s="188"/>
      <c r="AH3192" s="188"/>
      <c r="AI3192" s="188"/>
      <c r="AJ3192" s="188"/>
      <c r="AK3192" s="188"/>
    </row>
    <row r="3193" spans="20:37">
      <c r="T3193" s="188"/>
      <c r="U3193" s="188"/>
      <c r="V3193" s="188"/>
      <c r="W3193" s="188"/>
      <c r="X3193" s="188"/>
      <c r="AG3193" s="188"/>
      <c r="AH3193" s="188"/>
      <c r="AI3193" s="188"/>
      <c r="AJ3193" s="188"/>
      <c r="AK3193" s="188"/>
    </row>
    <row r="3194" spans="20:37">
      <c r="T3194" s="188"/>
      <c r="U3194" s="188"/>
      <c r="V3194" s="188"/>
      <c r="W3194" s="188"/>
      <c r="X3194" s="188"/>
      <c r="AG3194" s="188"/>
      <c r="AH3194" s="188"/>
      <c r="AI3194" s="188"/>
      <c r="AJ3194" s="188"/>
      <c r="AK3194" s="188"/>
    </row>
    <row r="3195" spans="20:37">
      <c r="T3195" s="188"/>
      <c r="U3195" s="188"/>
      <c r="V3195" s="188"/>
      <c r="W3195" s="188"/>
      <c r="X3195" s="188"/>
      <c r="AG3195" s="188"/>
      <c r="AH3195" s="188"/>
      <c r="AI3195" s="188"/>
      <c r="AJ3195" s="188"/>
      <c r="AK3195" s="188"/>
    </row>
    <row r="3196" spans="20:37">
      <c r="T3196" s="188"/>
      <c r="U3196" s="188"/>
      <c r="V3196" s="188"/>
      <c r="W3196" s="188"/>
      <c r="X3196" s="188"/>
      <c r="AG3196" s="188"/>
      <c r="AH3196" s="188"/>
      <c r="AI3196" s="188"/>
      <c r="AJ3196" s="188"/>
      <c r="AK3196" s="188"/>
    </row>
    <row r="3197" spans="20:37">
      <c r="T3197" s="188"/>
      <c r="U3197" s="188"/>
      <c r="V3197" s="188"/>
      <c r="W3197" s="188"/>
      <c r="X3197" s="188"/>
      <c r="AG3197" s="188"/>
      <c r="AH3197" s="188"/>
      <c r="AI3197" s="188"/>
      <c r="AJ3197" s="188"/>
      <c r="AK3197" s="188"/>
    </row>
    <row r="3198" spans="20:37">
      <c r="T3198" s="188"/>
      <c r="U3198" s="188"/>
      <c r="V3198" s="188"/>
      <c r="W3198" s="188"/>
      <c r="X3198" s="188"/>
      <c r="AG3198" s="188"/>
      <c r="AH3198" s="188"/>
      <c r="AI3198" s="188"/>
      <c r="AJ3198" s="188"/>
      <c r="AK3198" s="188"/>
    </row>
    <row r="3199" spans="20:37">
      <c r="T3199" s="188"/>
      <c r="U3199" s="188"/>
      <c r="V3199" s="188"/>
      <c r="W3199" s="188"/>
      <c r="X3199" s="188"/>
      <c r="AG3199" s="188"/>
      <c r="AH3199" s="188"/>
      <c r="AI3199" s="188"/>
      <c r="AJ3199" s="188"/>
      <c r="AK3199" s="188"/>
    </row>
    <row r="3200" spans="20:37">
      <c r="T3200" s="188"/>
      <c r="U3200" s="188"/>
      <c r="V3200" s="188"/>
      <c r="W3200" s="188"/>
      <c r="X3200" s="188"/>
      <c r="AG3200" s="188"/>
      <c r="AH3200" s="188"/>
      <c r="AI3200" s="188"/>
      <c r="AJ3200" s="188"/>
      <c r="AK3200" s="188"/>
    </row>
    <row r="3201" spans="20:37">
      <c r="T3201" s="188"/>
      <c r="U3201" s="188"/>
      <c r="V3201" s="188"/>
      <c r="W3201" s="188"/>
      <c r="X3201" s="188"/>
      <c r="AG3201" s="188"/>
      <c r="AH3201" s="188"/>
      <c r="AI3201" s="188"/>
      <c r="AJ3201" s="188"/>
      <c r="AK3201" s="188"/>
    </row>
    <row r="3202" spans="20:37">
      <c r="T3202" s="188"/>
      <c r="U3202" s="188"/>
      <c r="V3202" s="188"/>
      <c r="W3202" s="188"/>
      <c r="X3202" s="188"/>
      <c r="AG3202" s="188"/>
      <c r="AH3202" s="188"/>
      <c r="AI3202" s="188"/>
      <c r="AJ3202" s="188"/>
      <c r="AK3202" s="188"/>
    </row>
    <row r="3203" spans="20:37">
      <c r="T3203" s="188"/>
      <c r="U3203" s="188"/>
      <c r="V3203" s="188"/>
      <c r="W3203" s="188"/>
      <c r="X3203" s="188"/>
      <c r="AG3203" s="188"/>
      <c r="AH3203" s="188"/>
      <c r="AI3203" s="188"/>
      <c r="AJ3203" s="188"/>
      <c r="AK3203" s="188"/>
    </row>
    <row r="3204" spans="20:37">
      <c r="T3204" s="188"/>
      <c r="U3204" s="188"/>
      <c r="V3204" s="188"/>
      <c r="W3204" s="188"/>
      <c r="X3204" s="188"/>
      <c r="AG3204" s="188"/>
      <c r="AH3204" s="188"/>
      <c r="AI3204" s="188"/>
      <c r="AJ3204" s="188"/>
      <c r="AK3204" s="188"/>
    </row>
    <row r="3205" spans="20:37">
      <c r="T3205" s="188"/>
      <c r="U3205" s="188"/>
      <c r="V3205" s="188"/>
      <c r="W3205" s="188"/>
      <c r="X3205" s="188"/>
      <c r="AG3205" s="188"/>
      <c r="AH3205" s="188"/>
      <c r="AI3205" s="188"/>
      <c r="AJ3205" s="188"/>
      <c r="AK3205" s="188"/>
    </row>
    <row r="3206" spans="20:37">
      <c r="T3206" s="188"/>
      <c r="U3206" s="188"/>
      <c r="V3206" s="188"/>
      <c r="W3206" s="188"/>
      <c r="X3206" s="188"/>
      <c r="AG3206" s="188"/>
      <c r="AH3206" s="188"/>
      <c r="AI3206" s="188"/>
      <c r="AJ3206" s="188"/>
      <c r="AK3206" s="188"/>
    </row>
    <row r="3207" spans="20:37">
      <c r="T3207" s="188"/>
      <c r="U3207" s="188"/>
      <c r="V3207" s="188"/>
      <c r="W3207" s="188"/>
      <c r="X3207" s="188"/>
      <c r="AG3207" s="188"/>
      <c r="AH3207" s="188"/>
      <c r="AI3207" s="188"/>
      <c r="AJ3207" s="188"/>
      <c r="AK3207" s="188"/>
    </row>
    <row r="3208" spans="20:37">
      <c r="T3208" s="188"/>
      <c r="U3208" s="188"/>
      <c r="V3208" s="188"/>
      <c r="W3208" s="188"/>
      <c r="X3208" s="188"/>
      <c r="AG3208" s="188"/>
      <c r="AH3208" s="188"/>
      <c r="AI3208" s="188"/>
      <c r="AJ3208" s="188"/>
      <c r="AK3208" s="188"/>
    </row>
    <row r="3209" spans="20:37">
      <c r="T3209" s="188"/>
      <c r="U3209" s="188"/>
      <c r="V3209" s="188"/>
      <c r="W3209" s="188"/>
      <c r="X3209" s="188"/>
      <c r="AG3209" s="188"/>
      <c r="AH3209" s="188"/>
      <c r="AI3209" s="188"/>
      <c r="AJ3209" s="188"/>
      <c r="AK3209" s="188"/>
    </row>
    <row r="3210" spans="20:37">
      <c r="T3210" s="188"/>
      <c r="U3210" s="188"/>
      <c r="V3210" s="188"/>
      <c r="W3210" s="188"/>
      <c r="X3210" s="188"/>
      <c r="AG3210" s="188"/>
      <c r="AH3210" s="188"/>
      <c r="AI3210" s="188"/>
      <c r="AJ3210" s="188"/>
      <c r="AK3210" s="188"/>
    </row>
    <row r="3211" spans="20:37">
      <c r="T3211" s="188"/>
      <c r="U3211" s="188"/>
      <c r="V3211" s="188"/>
      <c r="W3211" s="188"/>
      <c r="X3211" s="188"/>
      <c r="AG3211" s="188"/>
      <c r="AH3211" s="188"/>
      <c r="AI3211" s="188"/>
      <c r="AJ3211" s="188"/>
      <c r="AK3211" s="188"/>
    </row>
    <row r="3212" spans="20:37">
      <c r="T3212" s="188"/>
      <c r="U3212" s="188"/>
      <c r="V3212" s="188"/>
      <c r="W3212" s="188"/>
      <c r="X3212" s="188"/>
      <c r="AG3212" s="188"/>
      <c r="AH3212" s="188"/>
      <c r="AI3212" s="188"/>
      <c r="AJ3212" s="188"/>
      <c r="AK3212" s="188"/>
    </row>
    <row r="3213" spans="20:37">
      <c r="T3213" s="188"/>
      <c r="U3213" s="188"/>
      <c r="V3213" s="188"/>
      <c r="W3213" s="188"/>
      <c r="X3213" s="188"/>
      <c r="AG3213" s="188"/>
      <c r="AH3213" s="188"/>
      <c r="AI3213" s="188"/>
      <c r="AJ3213" s="188"/>
      <c r="AK3213" s="188"/>
    </row>
    <row r="3214" spans="20:37">
      <c r="T3214" s="188"/>
      <c r="U3214" s="188"/>
      <c r="V3214" s="188"/>
      <c r="W3214" s="188"/>
      <c r="X3214" s="188"/>
      <c r="AG3214" s="188"/>
      <c r="AH3214" s="188"/>
      <c r="AI3214" s="188"/>
      <c r="AJ3214" s="188"/>
      <c r="AK3214" s="188"/>
    </row>
    <row r="3215" spans="20:37">
      <c r="T3215" s="188"/>
      <c r="U3215" s="188"/>
      <c r="V3215" s="188"/>
      <c r="W3215" s="188"/>
      <c r="X3215" s="188"/>
      <c r="AG3215" s="188"/>
      <c r="AH3215" s="188"/>
      <c r="AI3215" s="188"/>
      <c r="AJ3215" s="188"/>
      <c r="AK3215" s="188"/>
    </row>
    <row r="3216" spans="20:37">
      <c r="T3216" s="188"/>
      <c r="U3216" s="188"/>
      <c r="V3216" s="188"/>
      <c r="W3216" s="188"/>
      <c r="X3216" s="188"/>
      <c r="AG3216" s="188"/>
      <c r="AH3216" s="188"/>
      <c r="AI3216" s="188"/>
      <c r="AJ3216" s="188"/>
      <c r="AK3216" s="188"/>
    </row>
    <row r="3217" spans="20:37">
      <c r="T3217" s="188"/>
      <c r="U3217" s="188"/>
      <c r="V3217" s="188"/>
      <c r="W3217" s="188"/>
      <c r="X3217" s="188"/>
      <c r="AG3217" s="188"/>
      <c r="AH3217" s="188"/>
      <c r="AI3217" s="188"/>
      <c r="AJ3217" s="188"/>
      <c r="AK3217" s="188"/>
    </row>
    <row r="3218" spans="20:37">
      <c r="T3218" s="188"/>
      <c r="U3218" s="188"/>
      <c r="V3218" s="188"/>
      <c r="W3218" s="188"/>
      <c r="X3218" s="188"/>
      <c r="AG3218" s="188"/>
      <c r="AH3218" s="188"/>
      <c r="AI3218" s="188"/>
      <c r="AJ3218" s="188"/>
      <c r="AK3218" s="188"/>
    </row>
    <row r="3219" spans="20:37">
      <c r="T3219" s="188"/>
      <c r="U3219" s="188"/>
      <c r="V3219" s="188"/>
      <c r="W3219" s="188"/>
      <c r="X3219" s="188"/>
      <c r="AG3219" s="188"/>
      <c r="AH3219" s="188"/>
      <c r="AI3219" s="188"/>
      <c r="AJ3219" s="188"/>
      <c r="AK3219" s="188"/>
    </row>
    <row r="3220" spans="20:37">
      <c r="T3220" s="188"/>
      <c r="U3220" s="188"/>
      <c r="V3220" s="188"/>
      <c r="W3220" s="188"/>
      <c r="X3220" s="188"/>
      <c r="AG3220" s="188"/>
      <c r="AH3220" s="188"/>
      <c r="AI3220" s="188"/>
      <c r="AJ3220" s="188"/>
      <c r="AK3220" s="188"/>
    </row>
    <row r="3221" spans="20:37">
      <c r="T3221" s="188"/>
      <c r="U3221" s="188"/>
      <c r="V3221" s="188"/>
      <c r="W3221" s="188"/>
      <c r="X3221" s="188"/>
      <c r="AG3221" s="188"/>
      <c r="AH3221" s="188"/>
      <c r="AI3221" s="188"/>
      <c r="AJ3221" s="188"/>
      <c r="AK3221" s="188"/>
    </row>
    <row r="3222" spans="20:37">
      <c r="T3222" s="188"/>
      <c r="U3222" s="188"/>
      <c r="V3222" s="188"/>
      <c r="W3222" s="188"/>
      <c r="X3222" s="188"/>
      <c r="AG3222" s="188"/>
      <c r="AH3222" s="188"/>
      <c r="AI3222" s="188"/>
      <c r="AJ3222" s="188"/>
      <c r="AK3222" s="188"/>
    </row>
    <row r="3223" spans="20:37">
      <c r="T3223" s="188"/>
      <c r="U3223" s="188"/>
      <c r="V3223" s="188"/>
      <c r="W3223" s="188"/>
      <c r="X3223" s="188"/>
      <c r="AG3223" s="188"/>
      <c r="AH3223" s="188"/>
      <c r="AI3223" s="188"/>
      <c r="AJ3223" s="188"/>
      <c r="AK3223" s="188"/>
    </row>
    <row r="3224" spans="20:37">
      <c r="T3224" s="188"/>
      <c r="U3224" s="188"/>
      <c r="V3224" s="188"/>
      <c r="W3224" s="188"/>
      <c r="X3224" s="188"/>
      <c r="AG3224" s="188"/>
      <c r="AH3224" s="188"/>
      <c r="AI3224" s="188"/>
      <c r="AJ3224" s="188"/>
      <c r="AK3224" s="188"/>
    </row>
    <row r="3225" spans="20:37">
      <c r="T3225" s="188"/>
      <c r="U3225" s="188"/>
      <c r="V3225" s="188"/>
      <c r="W3225" s="188"/>
      <c r="X3225" s="188"/>
      <c r="AG3225" s="188"/>
      <c r="AH3225" s="188"/>
      <c r="AI3225" s="188"/>
      <c r="AJ3225" s="188"/>
      <c r="AK3225" s="188"/>
    </row>
    <row r="3226" spans="20:37">
      <c r="T3226" s="188"/>
      <c r="U3226" s="188"/>
      <c r="V3226" s="188"/>
      <c r="W3226" s="188"/>
      <c r="X3226" s="188"/>
      <c r="AG3226" s="188"/>
      <c r="AH3226" s="188"/>
      <c r="AI3226" s="188"/>
      <c r="AJ3226" s="188"/>
      <c r="AK3226" s="188"/>
    </row>
    <row r="3227" spans="20:37">
      <c r="T3227" s="188"/>
      <c r="U3227" s="188"/>
      <c r="V3227" s="188"/>
      <c r="W3227" s="188"/>
      <c r="X3227" s="188"/>
      <c r="AG3227" s="188"/>
      <c r="AH3227" s="188"/>
      <c r="AI3227" s="188"/>
      <c r="AJ3227" s="188"/>
      <c r="AK3227" s="188"/>
    </row>
    <row r="3228" spans="20:37">
      <c r="T3228" s="188"/>
      <c r="U3228" s="188"/>
      <c r="V3228" s="188"/>
      <c r="W3228" s="188"/>
      <c r="X3228" s="188"/>
      <c r="AG3228" s="188"/>
      <c r="AH3228" s="188"/>
      <c r="AI3228" s="188"/>
      <c r="AJ3228" s="188"/>
      <c r="AK3228" s="188"/>
    </row>
    <row r="3229" spans="20:37">
      <c r="T3229" s="188"/>
      <c r="U3229" s="188"/>
      <c r="V3229" s="188"/>
      <c r="W3229" s="188"/>
      <c r="X3229" s="188"/>
      <c r="AG3229" s="188"/>
      <c r="AH3229" s="188"/>
      <c r="AI3229" s="188"/>
      <c r="AJ3229" s="188"/>
      <c r="AK3229" s="188"/>
    </row>
    <row r="3230" spans="20:37">
      <c r="T3230" s="188"/>
      <c r="U3230" s="188"/>
      <c r="V3230" s="188"/>
      <c r="W3230" s="188"/>
      <c r="X3230" s="188"/>
      <c r="AG3230" s="188"/>
      <c r="AH3230" s="188"/>
      <c r="AI3230" s="188"/>
      <c r="AJ3230" s="188"/>
      <c r="AK3230" s="188"/>
    </row>
    <row r="3231" spans="20:37">
      <c r="T3231" s="188"/>
      <c r="U3231" s="188"/>
      <c r="V3231" s="188"/>
      <c r="W3231" s="188"/>
      <c r="X3231" s="188"/>
      <c r="AG3231" s="188"/>
      <c r="AH3231" s="188"/>
      <c r="AI3231" s="188"/>
      <c r="AJ3231" s="188"/>
      <c r="AK3231" s="188"/>
    </row>
    <row r="3232" spans="20:37">
      <c r="T3232" s="188"/>
      <c r="U3232" s="188"/>
      <c r="V3232" s="188"/>
      <c r="W3232" s="188"/>
      <c r="X3232" s="188"/>
      <c r="AG3232" s="188"/>
      <c r="AH3232" s="188"/>
      <c r="AI3232" s="188"/>
      <c r="AJ3232" s="188"/>
      <c r="AK3232" s="188"/>
    </row>
    <row r="3233" spans="20:37">
      <c r="T3233" s="188"/>
      <c r="U3233" s="188"/>
      <c r="V3233" s="188"/>
      <c r="W3233" s="188"/>
      <c r="X3233" s="188"/>
      <c r="AG3233" s="188"/>
      <c r="AH3233" s="188"/>
      <c r="AI3233" s="188"/>
      <c r="AJ3233" s="188"/>
      <c r="AK3233" s="188"/>
    </row>
    <row r="3234" spans="20:37">
      <c r="T3234" s="188"/>
      <c r="U3234" s="188"/>
      <c r="V3234" s="188"/>
      <c r="W3234" s="188"/>
      <c r="X3234" s="188"/>
      <c r="AG3234" s="188"/>
      <c r="AH3234" s="188"/>
      <c r="AI3234" s="188"/>
      <c r="AJ3234" s="188"/>
      <c r="AK3234" s="188"/>
    </row>
    <row r="3235" spans="20:37">
      <c r="T3235" s="188"/>
      <c r="U3235" s="188"/>
      <c r="V3235" s="188"/>
      <c r="W3235" s="188"/>
      <c r="X3235" s="188"/>
      <c r="AG3235" s="188"/>
      <c r="AH3235" s="188"/>
      <c r="AI3235" s="188"/>
      <c r="AJ3235" s="188"/>
      <c r="AK3235" s="188"/>
    </row>
    <row r="3236" spans="20:37">
      <c r="T3236" s="188"/>
      <c r="U3236" s="188"/>
      <c r="V3236" s="188"/>
      <c r="W3236" s="188"/>
      <c r="X3236" s="188"/>
      <c r="AG3236" s="188"/>
      <c r="AH3236" s="188"/>
      <c r="AI3236" s="188"/>
      <c r="AJ3236" s="188"/>
      <c r="AK3236" s="188"/>
    </row>
    <row r="3237" spans="20:37">
      <c r="T3237" s="188"/>
      <c r="U3237" s="188"/>
      <c r="V3237" s="188"/>
      <c r="W3237" s="188"/>
      <c r="X3237" s="188"/>
      <c r="AG3237" s="188"/>
      <c r="AH3237" s="188"/>
      <c r="AI3237" s="188"/>
      <c r="AJ3237" s="188"/>
      <c r="AK3237" s="188"/>
    </row>
    <row r="3238" spans="20:37">
      <c r="T3238" s="188"/>
      <c r="U3238" s="188"/>
      <c r="V3238" s="188"/>
      <c r="W3238" s="188"/>
      <c r="X3238" s="188"/>
      <c r="AG3238" s="188"/>
      <c r="AH3238" s="188"/>
      <c r="AI3238" s="188"/>
      <c r="AJ3238" s="188"/>
      <c r="AK3238" s="188"/>
    </row>
    <row r="3239" spans="20:37">
      <c r="T3239" s="188"/>
      <c r="U3239" s="188"/>
      <c r="V3239" s="188"/>
      <c r="W3239" s="188"/>
      <c r="X3239" s="188"/>
      <c r="AG3239" s="188"/>
      <c r="AH3239" s="188"/>
      <c r="AI3239" s="188"/>
      <c r="AJ3239" s="188"/>
      <c r="AK3239" s="188"/>
    </row>
    <row r="3240" spans="20:37">
      <c r="T3240" s="188"/>
      <c r="U3240" s="188"/>
      <c r="V3240" s="188"/>
      <c r="W3240" s="188"/>
      <c r="X3240" s="188"/>
      <c r="AG3240" s="188"/>
      <c r="AH3240" s="188"/>
      <c r="AI3240" s="188"/>
      <c r="AJ3240" s="188"/>
      <c r="AK3240" s="188"/>
    </row>
    <row r="3241" spans="20:37">
      <c r="T3241" s="188"/>
      <c r="U3241" s="188"/>
      <c r="V3241" s="188"/>
      <c r="W3241" s="188"/>
      <c r="X3241" s="188"/>
      <c r="AG3241" s="188"/>
      <c r="AH3241" s="188"/>
      <c r="AI3241" s="188"/>
      <c r="AJ3241" s="188"/>
      <c r="AK3241" s="188"/>
    </row>
    <row r="3242" spans="20:37">
      <c r="T3242" s="188"/>
      <c r="U3242" s="188"/>
      <c r="V3242" s="188"/>
      <c r="W3242" s="188"/>
      <c r="X3242" s="188"/>
      <c r="AG3242" s="188"/>
      <c r="AH3242" s="188"/>
      <c r="AI3242" s="188"/>
      <c r="AJ3242" s="188"/>
      <c r="AK3242" s="188"/>
    </row>
    <row r="3243" spans="20:37">
      <c r="T3243" s="188"/>
      <c r="U3243" s="188"/>
      <c r="V3243" s="188"/>
      <c r="W3243" s="188"/>
      <c r="X3243" s="188"/>
      <c r="AG3243" s="188"/>
      <c r="AH3243" s="188"/>
      <c r="AI3243" s="188"/>
      <c r="AJ3243" s="188"/>
      <c r="AK3243" s="188"/>
    </row>
    <row r="3244" spans="20:37">
      <c r="T3244" s="188"/>
      <c r="U3244" s="188"/>
      <c r="V3244" s="188"/>
      <c r="W3244" s="188"/>
      <c r="X3244" s="188"/>
      <c r="AG3244" s="188"/>
      <c r="AH3244" s="188"/>
      <c r="AI3244" s="188"/>
      <c r="AJ3244" s="188"/>
      <c r="AK3244" s="188"/>
    </row>
    <row r="3245" spans="20:37">
      <c r="T3245" s="188"/>
      <c r="U3245" s="188"/>
      <c r="V3245" s="188"/>
      <c r="W3245" s="188"/>
      <c r="X3245" s="188"/>
      <c r="AG3245" s="188"/>
      <c r="AH3245" s="188"/>
      <c r="AI3245" s="188"/>
      <c r="AJ3245" s="188"/>
      <c r="AK3245" s="188"/>
    </row>
    <row r="3246" spans="20:37">
      <c r="T3246" s="188"/>
      <c r="U3246" s="188"/>
      <c r="V3246" s="188"/>
      <c r="W3246" s="188"/>
      <c r="X3246" s="188"/>
      <c r="AG3246" s="188"/>
      <c r="AH3246" s="188"/>
      <c r="AI3246" s="188"/>
      <c r="AJ3246" s="188"/>
      <c r="AK3246" s="188"/>
    </row>
    <row r="3247" spans="20:37">
      <c r="T3247" s="188"/>
      <c r="U3247" s="188"/>
      <c r="V3247" s="188"/>
      <c r="W3247" s="188"/>
      <c r="X3247" s="188"/>
      <c r="AG3247" s="188"/>
      <c r="AH3247" s="188"/>
      <c r="AI3247" s="188"/>
      <c r="AJ3247" s="188"/>
      <c r="AK3247" s="188"/>
    </row>
    <row r="3248" spans="20:37">
      <c r="T3248" s="188"/>
      <c r="U3248" s="188"/>
      <c r="V3248" s="188"/>
      <c r="W3248" s="188"/>
      <c r="X3248" s="188"/>
      <c r="AG3248" s="188"/>
      <c r="AH3248" s="188"/>
      <c r="AI3248" s="188"/>
      <c r="AJ3248" s="188"/>
      <c r="AK3248" s="188"/>
    </row>
    <row r="3249" spans="20:37">
      <c r="T3249" s="188"/>
      <c r="U3249" s="188"/>
      <c r="V3249" s="188"/>
      <c r="W3249" s="188"/>
      <c r="X3249" s="188"/>
      <c r="AG3249" s="188"/>
      <c r="AH3249" s="188"/>
      <c r="AI3249" s="188"/>
      <c r="AJ3249" s="188"/>
      <c r="AK3249" s="188"/>
    </row>
    <row r="3250" spans="20:37">
      <c r="T3250" s="188"/>
      <c r="U3250" s="188"/>
      <c r="V3250" s="188"/>
      <c r="W3250" s="188"/>
      <c r="X3250" s="188"/>
      <c r="AG3250" s="188"/>
      <c r="AH3250" s="188"/>
      <c r="AI3250" s="188"/>
      <c r="AJ3250" s="188"/>
      <c r="AK3250" s="188"/>
    </row>
    <row r="3251" spans="20:37">
      <c r="T3251" s="188"/>
      <c r="U3251" s="188"/>
      <c r="V3251" s="188"/>
      <c r="W3251" s="188"/>
      <c r="X3251" s="188"/>
      <c r="AG3251" s="188"/>
      <c r="AH3251" s="188"/>
      <c r="AI3251" s="188"/>
      <c r="AJ3251" s="188"/>
      <c r="AK3251" s="188"/>
    </row>
    <row r="3252" spans="20:37">
      <c r="T3252" s="188"/>
      <c r="U3252" s="188"/>
      <c r="V3252" s="188"/>
      <c r="W3252" s="188"/>
      <c r="X3252" s="188"/>
      <c r="AG3252" s="188"/>
      <c r="AH3252" s="188"/>
      <c r="AI3252" s="188"/>
      <c r="AJ3252" s="188"/>
      <c r="AK3252" s="188"/>
    </row>
    <row r="3253" spans="20:37">
      <c r="T3253" s="188"/>
      <c r="U3253" s="188"/>
      <c r="V3253" s="188"/>
      <c r="W3253" s="188"/>
      <c r="X3253" s="188"/>
      <c r="AG3253" s="188"/>
      <c r="AH3253" s="188"/>
      <c r="AI3253" s="188"/>
      <c r="AJ3253" s="188"/>
      <c r="AK3253" s="188"/>
    </row>
    <row r="3254" spans="20:37">
      <c r="T3254" s="188"/>
      <c r="U3254" s="188"/>
      <c r="V3254" s="188"/>
      <c r="W3254" s="188"/>
      <c r="X3254" s="188"/>
      <c r="AG3254" s="188"/>
      <c r="AH3254" s="188"/>
      <c r="AI3254" s="188"/>
      <c r="AJ3254" s="188"/>
      <c r="AK3254" s="188"/>
    </row>
    <row r="3255" spans="20:37">
      <c r="T3255" s="188"/>
      <c r="U3255" s="188"/>
      <c r="V3255" s="188"/>
      <c r="W3255" s="188"/>
      <c r="X3255" s="188"/>
      <c r="AG3255" s="188"/>
      <c r="AH3255" s="188"/>
      <c r="AI3255" s="188"/>
      <c r="AJ3255" s="188"/>
      <c r="AK3255" s="188"/>
    </row>
    <row r="3256" spans="20:37">
      <c r="T3256" s="188"/>
      <c r="U3256" s="188"/>
      <c r="V3256" s="188"/>
      <c r="W3256" s="188"/>
      <c r="X3256" s="188"/>
      <c r="AG3256" s="188"/>
      <c r="AH3256" s="188"/>
      <c r="AI3256" s="188"/>
      <c r="AJ3256" s="188"/>
      <c r="AK3256" s="188"/>
    </row>
    <row r="3257" spans="20:37">
      <c r="T3257" s="188"/>
      <c r="U3257" s="188"/>
      <c r="V3257" s="188"/>
      <c r="W3257" s="188"/>
      <c r="X3257" s="188"/>
      <c r="AG3257" s="188"/>
      <c r="AH3257" s="188"/>
      <c r="AI3257" s="188"/>
      <c r="AJ3257" s="188"/>
      <c r="AK3257" s="188"/>
    </row>
    <row r="3258" spans="20:37">
      <c r="T3258" s="188"/>
      <c r="U3258" s="188"/>
      <c r="V3258" s="188"/>
      <c r="W3258" s="188"/>
      <c r="X3258" s="188"/>
      <c r="AG3258" s="188"/>
      <c r="AH3258" s="188"/>
      <c r="AI3258" s="188"/>
      <c r="AJ3258" s="188"/>
      <c r="AK3258" s="188"/>
    </row>
    <row r="3259" spans="20:37">
      <c r="T3259" s="188"/>
      <c r="U3259" s="188"/>
      <c r="V3259" s="188"/>
      <c r="W3259" s="188"/>
      <c r="X3259" s="188"/>
      <c r="AG3259" s="188"/>
      <c r="AH3259" s="188"/>
      <c r="AI3259" s="188"/>
      <c r="AJ3259" s="188"/>
      <c r="AK3259" s="188"/>
    </row>
    <row r="3260" spans="20:37">
      <c r="T3260" s="188"/>
      <c r="U3260" s="188"/>
      <c r="V3260" s="188"/>
      <c r="W3260" s="188"/>
      <c r="X3260" s="188"/>
      <c r="AG3260" s="188"/>
      <c r="AH3260" s="188"/>
      <c r="AI3260" s="188"/>
      <c r="AJ3260" s="188"/>
      <c r="AK3260" s="188"/>
    </row>
    <row r="3261" spans="20:37">
      <c r="T3261" s="188"/>
      <c r="U3261" s="188"/>
      <c r="V3261" s="188"/>
      <c r="W3261" s="188"/>
      <c r="X3261" s="188"/>
      <c r="AG3261" s="188"/>
      <c r="AH3261" s="188"/>
      <c r="AI3261" s="188"/>
      <c r="AJ3261" s="188"/>
      <c r="AK3261" s="188"/>
    </row>
    <row r="3262" spans="20:37">
      <c r="T3262" s="188"/>
      <c r="U3262" s="188"/>
      <c r="V3262" s="188"/>
      <c r="W3262" s="188"/>
      <c r="X3262" s="188"/>
      <c r="AG3262" s="188"/>
      <c r="AH3262" s="188"/>
      <c r="AI3262" s="188"/>
      <c r="AJ3262" s="188"/>
      <c r="AK3262" s="188"/>
    </row>
    <row r="3263" spans="20:37">
      <c r="T3263" s="188"/>
      <c r="U3263" s="188"/>
      <c r="V3263" s="188"/>
      <c r="W3263" s="188"/>
      <c r="X3263" s="188"/>
      <c r="AG3263" s="188"/>
      <c r="AH3263" s="188"/>
      <c r="AI3263" s="188"/>
      <c r="AJ3263" s="188"/>
      <c r="AK3263" s="188"/>
    </row>
    <row r="3264" spans="20:37">
      <c r="T3264" s="188"/>
      <c r="U3264" s="188"/>
      <c r="V3264" s="188"/>
      <c r="W3264" s="188"/>
      <c r="X3264" s="188"/>
      <c r="AG3264" s="188"/>
      <c r="AH3264" s="188"/>
      <c r="AI3264" s="188"/>
      <c r="AJ3264" s="188"/>
      <c r="AK3264" s="188"/>
    </row>
    <row r="3265" spans="20:37">
      <c r="T3265" s="188"/>
      <c r="U3265" s="188"/>
      <c r="V3265" s="188"/>
      <c r="W3265" s="188"/>
      <c r="X3265" s="188"/>
      <c r="AG3265" s="188"/>
      <c r="AH3265" s="188"/>
      <c r="AI3265" s="188"/>
      <c r="AJ3265" s="188"/>
      <c r="AK3265" s="188"/>
    </row>
    <row r="3266" spans="20:37">
      <c r="T3266" s="188"/>
      <c r="U3266" s="188"/>
      <c r="V3266" s="188"/>
      <c r="W3266" s="188"/>
      <c r="X3266" s="188"/>
      <c r="AG3266" s="188"/>
      <c r="AH3266" s="188"/>
      <c r="AI3266" s="188"/>
      <c r="AJ3266" s="188"/>
      <c r="AK3266" s="188"/>
    </row>
    <row r="3267" spans="20:37">
      <c r="T3267" s="188"/>
      <c r="U3267" s="188"/>
      <c r="V3267" s="188"/>
      <c r="W3267" s="188"/>
      <c r="X3267" s="188"/>
      <c r="AG3267" s="188"/>
      <c r="AH3267" s="188"/>
      <c r="AI3267" s="188"/>
      <c r="AJ3267" s="188"/>
      <c r="AK3267" s="188"/>
    </row>
    <row r="3268" spans="20:37">
      <c r="T3268" s="188"/>
      <c r="U3268" s="188"/>
      <c r="V3268" s="188"/>
      <c r="W3268" s="188"/>
      <c r="X3268" s="188"/>
      <c r="AG3268" s="188"/>
      <c r="AH3268" s="188"/>
      <c r="AI3268" s="188"/>
      <c r="AJ3268" s="188"/>
      <c r="AK3268" s="188"/>
    </row>
    <row r="3269" spans="20:37">
      <c r="T3269" s="188"/>
      <c r="U3269" s="188"/>
      <c r="V3269" s="188"/>
      <c r="W3269" s="188"/>
      <c r="X3269" s="188"/>
      <c r="AG3269" s="188"/>
      <c r="AH3269" s="188"/>
      <c r="AI3269" s="188"/>
      <c r="AJ3269" s="188"/>
      <c r="AK3269" s="188"/>
    </row>
    <row r="3270" spans="20:37">
      <c r="T3270" s="188"/>
      <c r="U3270" s="188"/>
      <c r="V3270" s="188"/>
      <c r="W3270" s="188"/>
      <c r="X3270" s="188"/>
      <c r="AG3270" s="188"/>
      <c r="AH3270" s="188"/>
      <c r="AI3270" s="188"/>
      <c r="AJ3270" s="188"/>
      <c r="AK3270" s="188"/>
    </row>
    <row r="3271" spans="20:37">
      <c r="T3271" s="188"/>
      <c r="U3271" s="188"/>
      <c r="V3271" s="188"/>
      <c r="W3271" s="188"/>
      <c r="X3271" s="188"/>
      <c r="AG3271" s="188"/>
      <c r="AH3271" s="188"/>
      <c r="AI3271" s="188"/>
      <c r="AJ3271" s="188"/>
      <c r="AK3271" s="188"/>
    </row>
    <row r="3272" spans="20:37">
      <c r="T3272" s="188"/>
      <c r="U3272" s="188"/>
      <c r="V3272" s="188"/>
      <c r="W3272" s="188"/>
      <c r="X3272" s="188"/>
      <c r="AG3272" s="188"/>
      <c r="AH3272" s="188"/>
      <c r="AI3272" s="188"/>
      <c r="AJ3272" s="188"/>
      <c r="AK3272" s="188"/>
    </row>
    <row r="3273" spans="20:37">
      <c r="T3273" s="188"/>
      <c r="U3273" s="188"/>
      <c r="V3273" s="188"/>
      <c r="W3273" s="188"/>
      <c r="X3273" s="188"/>
      <c r="AG3273" s="188"/>
      <c r="AH3273" s="188"/>
      <c r="AI3273" s="188"/>
      <c r="AJ3273" s="188"/>
      <c r="AK3273" s="188"/>
    </row>
    <row r="3274" spans="20:37">
      <c r="T3274" s="188"/>
      <c r="U3274" s="188"/>
      <c r="V3274" s="188"/>
      <c r="W3274" s="188"/>
      <c r="X3274" s="188"/>
      <c r="AG3274" s="188"/>
      <c r="AH3274" s="188"/>
      <c r="AI3274" s="188"/>
      <c r="AJ3274" s="188"/>
      <c r="AK3274" s="188"/>
    </row>
    <row r="3275" spans="20:37">
      <c r="T3275" s="188"/>
      <c r="U3275" s="188"/>
      <c r="V3275" s="188"/>
      <c r="W3275" s="188"/>
      <c r="X3275" s="188"/>
      <c r="AG3275" s="188"/>
      <c r="AH3275" s="188"/>
      <c r="AI3275" s="188"/>
      <c r="AJ3275" s="188"/>
      <c r="AK3275" s="188"/>
    </row>
    <row r="3276" spans="20:37">
      <c r="T3276" s="188"/>
      <c r="U3276" s="188"/>
      <c r="V3276" s="188"/>
      <c r="W3276" s="188"/>
      <c r="X3276" s="188"/>
      <c r="AG3276" s="188"/>
      <c r="AH3276" s="188"/>
      <c r="AI3276" s="188"/>
      <c r="AJ3276" s="188"/>
      <c r="AK3276" s="188"/>
    </row>
    <row r="3277" spans="20:37">
      <c r="T3277" s="188"/>
      <c r="U3277" s="188"/>
      <c r="V3277" s="188"/>
      <c r="W3277" s="188"/>
      <c r="X3277" s="188"/>
      <c r="AG3277" s="188"/>
      <c r="AH3277" s="188"/>
      <c r="AI3277" s="188"/>
      <c r="AJ3277" s="188"/>
      <c r="AK3277" s="188"/>
    </row>
    <row r="3278" spans="20:37">
      <c r="T3278" s="188"/>
      <c r="U3278" s="188"/>
      <c r="V3278" s="188"/>
      <c r="W3278" s="188"/>
      <c r="X3278" s="188"/>
      <c r="AG3278" s="188"/>
      <c r="AH3278" s="188"/>
      <c r="AI3278" s="188"/>
      <c r="AJ3278" s="188"/>
      <c r="AK3278" s="188"/>
    </row>
    <row r="3279" spans="20:37">
      <c r="T3279" s="188"/>
      <c r="U3279" s="188"/>
      <c r="V3279" s="188"/>
      <c r="W3279" s="188"/>
      <c r="X3279" s="188"/>
      <c r="AG3279" s="188"/>
      <c r="AH3279" s="188"/>
      <c r="AI3279" s="188"/>
      <c r="AJ3279" s="188"/>
      <c r="AK3279" s="188"/>
    </row>
    <row r="3280" spans="20:37">
      <c r="T3280" s="188"/>
      <c r="U3280" s="188"/>
      <c r="V3280" s="188"/>
      <c r="W3280" s="188"/>
      <c r="X3280" s="188"/>
      <c r="AG3280" s="188"/>
      <c r="AH3280" s="188"/>
      <c r="AI3280" s="188"/>
      <c r="AJ3280" s="188"/>
      <c r="AK3280" s="188"/>
    </row>
    <row r="3281" spans="20:37">
      <c r="T3281" s="188"/>
      <c r="U3281" s="188"/>
      <c r="V3281" s="188"/>
      <c r="W3281" s="188"/>
      <c r="X3281" s="188"/>
      <c r="AG3281" s="188"/>
      <c r="AH3281" s="188"/>
      <c r="AI3281" s="188"/>
      <c r="AJ3281" s="188"/>
      <c r="AK3281" s="188"/>
    </row>
    <row r="3282" spans="20:37">
      <c r="T3282" s="188"/>
      <c r="U3282" s="188"/>
      <c r="V3282" s="188"/>
      <c r="W3282" s="188"/>
      <c r="X3282" s="188"/>
      <c r="AG3282" s="188"/>
      <c r="AH3282" s="188"/>
      <c r="AI3282" s="188"/>
      <c r="AJ3282" s="188"/>
      <c r="AK3282" s="188"/>
    </row>
    <row r="3283" spans="20:37">
      <c r="T3283" s="188"/>
      <c r="U3283" s="188"/>
      <c r="V3283" s="188"/>
      <c r="W3283" s="188"/>
      <c r="X3283" s="188"/>
      <c r="AG3283" s="188"/>
      <c r="AH3283" s="188"/>
      <c r="AI3283" s="188"/>
      <c r="AJ3283" s="188"/>
      <c r="AK3283" s="188"/>
    </row>
    <row r="3284" spans="20:37">
      <c r="T3284" s="188"/>
      <c r="U3284" s="188"/>
      <c r="V3284" s="188"/>
      <c r="W3284" s="188"/>
      <c r="X3284" s="188"/>
      <c r="AG3284" s="188"/>
      <c r="AH3284" s="188"/>
      <c r="AI3284" s="188"/>
      <c r="AJ3284" s="188"/>
      <c r="AK3284" s="188"/>
    </row>
    <row r="3285" spans="20:37">
      <c r="T3285" s="188"/>
      <c r="U3285" s="188"/>
      <c r="V3285" s="188"/>
      <c r="W3285" s="188"/>
      <c r="X3285" s="188"/>
      <c r="AG3285" s="188"/>
      <c r="AH3285" s="188"/>
      <c r="AI3285" s="188"/>
      <c r="AJ3285" s="188"/>
      <c r="AK3285" s="188"/>
    </row>
    <row r="3286" spans="20:37">
      <c r="T3286" s="188"/>
      <c r="U3286" s="188"/>
      <c r="V3286" s="188"/>
      <c r="W3286" s="188"/>
      <c r="X3286" s="188"/>
      <c r="AG3286" s="188"/>
      <c r="AH3286" s="188"/>
      <c r="AI3286" s="188"/>
      <c r="AJ3286" s="188"/>
      <c r="AK3286" s="188"/>
    </row>
    <row r="3287" spans="20:37">
      <c r="T3287" s="188"/>
      <c r="U3287" s="188"/>
      <c r="V3287" s="188"/>
      <c r="W3287" s="188"/>
      <c r="X3287" s="188"/>
      <c r="AG3287" s="188"/>
      <c r="AH3287" s="188"/>
      <c r="AI3287" s="188"/>
      <c r="AJ3287" s="188"/>
      <c r="AK3287" s="188"/>
    </row>
    <row r="3288" spans="20:37">
      <c r="T3288" s="188"/>
      <c r="U3288" s="188"/>
      <c r="V3288" s="188"/>
      <c r="W3288" s="188"/>
      <c r="X3288" s="188"/>
      <c r="AG3288" s="188"/>
      <c r="AH3288" s="188"/>
      <c r="AI3288" s="188"/>
      <c r="AJ3288" s="188"/>
      <c r="AK3288" s="188"/>
    </row>
    <row r="3289" spans="20:37">
      <c r="T3289" s="188"/>
      <c r="U3289" s="188"/>
      <c r="V3289" s="188"/>
      <c r="W3289" s="188"/>
      <c r="X3289" s="188"/>
      <c r="AG3289" s="188"/>
      <c r="AH3289" s="188"/>
      <c r="AI3289" s="188"/>
      <c r="AJ3289" s="188"/>
      <c r="AK3289" s="188"/>
    </row>
    <row r="3290" spans="20:37">
      <c r="T3290" s="188"/>
      <c r="U3290" s="188"/>
      <c r="V3290" s="188"/>
      <c r="W3290" s="188"/>
      <c r="X3290" s="188"/>
      <c r="AG3290" s="188"/>
      <c r="AH3290" s="188"/>
      <c r="AI3290" s="188"/>
      <c r="AJ3290" s="188"/>
      <c r="AK3290" s="188"/>
    </row>
    <row r="3291" spans="20:37">
      <c r="T3291" s="188"/>
      <c r="U3291" s="188"/>
      <c r="V3291" s="188"/>
      <c r="W3291" s="188"/>
      <c r="X3291" s="188"/>
      <c r="AG3291" s="188"/>
      <c r="AH3291" s="188"/>
      <c r="AI3291" s="188"/>
      <c r="AJ3291" s="188"/>
      <c r="AK3291" s="188"/>
    </row>
    <row r="3292" spans="20:37">
      <c r="T3292" s="188"/>
      <c r="U3292" s="188"/>
      <c r="V3292" s="188"/>
      <c r="W3292" s="188"/>
      <c r="X3292" s="188"/>
      <c r="AG3292" s="188"/>
      <c r="AH3292" s="188"/>
      <c r="AI3292" s="188"/>
      <c r="AJ3292" s="188"/>
      <c r="AK3292" s="188"/>
    </row>
    <row r="3293" spans="20:37">
      <c r="T3293" s="188"/>
      <c r="U3293" s="188"/>
      <c r="V3293" s="188"/>
      <c r="W3293" s="188"/>
      <c r="X3293" s="188"/>
      <c r="AG3293" s="188"/>
      <c r="AH3293" s="188"/>
      <c r="AI3293" s="188"/>
      <c r="AJ3293" s="188"/>
      <c r="AK3293" s="188"/>
    </row>
    <row r="3294" spans="20:37">
      <c r="T3294" s="188"/>
      <c r="U3294" s="188"/>
      <c r="V3294" s="188"/>
      <c r="W3294" s="188"/>
      <c r="X3294" s="188"/>
      <c r="AG3294" s="188"/>
      <c r="AH3294" s="188"/>
      <c r="AI3294" s="188"/>
      <c r="AJ3294" s="188"/>
      <c r="AK3294" s="188"/>
    </row>
    <row r="3295" spans="20:37">
      <c r="T3295" s="188"/>
      <c r="U3295" s="188"/>
      <c r="V3295" s="188"/>
      <c r="W3295" s="188"/>
      <c r="X3295" s="188"/>
      <c r="AG3295" s="188"/>
      <c r="AH3295" s="188"/>
      <c r="AI3295" s="188"/>
      <c r="AJ3295" s="188"/>
      <c r="AK3295" s="188"/>
    </row>
    <row r="3296" spans="20:37">
      <c r="T3296" s="188"/>
      <c r="U3296" s="188"/>
      <c r="V3296" s="188"/>
      <c r="W3296" s="188"/>
      <c r="X3296" s="188"/>
      <c r="AG3296" s="188"/>
      <c r="AH3296" s="188"/>
      <c r="AI3296" s="188"/>
      <c r="AJ3296" s="188"/>
      <c r="AK3296" s="188"/>
    </row>
    <row r="3297" spans="20:37">
      <c r="T3297" s="188"/>
      <c r="U3297" s="188"/>
      <c r="V3297" s="188"/>
      <c r="W3297" s="188"/>
      <c r="X3297" s="188"/>
      <c r="AG3297" s="188"/>
      <c r="AH3297" s="188"/>
      <c r="AI3297" s="188"/>
      <c r="AJ3297" s="188"/>
      <c r="AK3297" s="188"/>
    </row>
    <row r="3298" spans="20:37">
      <c r="T3298" s="188"/>
      <c r="U3298" s="188"/>
      <c r="V3298" s="188"/>
      <c r="W3298" s="188"/>
      <c r="X3298" s="188"/>
      <c r="AG3298" s="188"/>
      <c r="AH3298" s="188"/>
      <c r="AI3298" s="188"/>
      <c r="AJ3298" s="188"/>
      <c r="AK3298" s="188"/>
    </row>
    <row r="3299" spans="20:37">
      <c r="T3299" s="188"/>
      <c r="U3299" s="188"/>
      <c r="V3299" s="188"/>
      <c r="W3299" s="188"/>
      <c r="X3299" s="188"/>
      <c r="AG3299" s="188"/>
      <c r="AH3299" s="188"/>
      <c r="AI3299" s="188"/>
      <c r="AJ3299" s="188"/>
      <c r="AK3299" s="188"/>
    </row>
    <row r="3300" spans="20:37">
      <c r="T3300" s="188"/>
      <c r="U3300" s="188"/>
      <c r="V3300" s="188"/>
      <c r="W3300" s="188"/>
      <c r="X3300" s="188"/>
      <c r="AG3300" s="188"/>
      <c r="AH3300" s="188"/>
      <c r="AI3300" s="188"/>
      <c r="AJ3300" s="188"/>
      <c r="AK3300" s="188"/>
    </row>
    <row r="3301" spans="20:37">
      <c r="T3301" s="188"/>
      <c r="U3301" s="188"/>
      <c r="V3301" s="188"/>
      <c r="W3301" s="188"/>
      <c r="X3301" s="188"/>
      <c r="AG3301" s="188"/>
      <c r="AH3301" s="188"/>
      <c r="AI3301" s="188"/>
      <c r="AJ3301" s="188"/>
      <c r="AK3301" s="188"/>
    </row>
    <row r="3302" spans="20:37">
      <c r="T3302" s="188"/>
      <c r="U3302" s="188"/>
      <c r="V3302" s="188"/>
      <c r="W3302" s="188"/>
      <c r="X3302" s="188"/>
      <c r="AG3302" s="188"/>
      <c r="AH3302" s="188"/>
      <c r="AI3302" s="188"/>
      <c r="AJ3302" s="188"/>
      <c r="AK3302" s="188"/>
    </row>
    <row r="3303" spans="20:37">
      <c r="T3303" s="188"/>
      <c r="U3303" s="188"/>
      <c r="V3303" s="188"/>
      <c r="W3303" s="188"/>
      <c r="X3303" s="188"/>
      <c r="AG3303" s="188"/>
      <c r="AH3303" s="188"/>
      <c r="AI3303" s="188"/>
      <c r="AJ3303" s="188"/>
      <c r="AK3303" s="188"/>
    </row>
    <row r="3304" spans="20:37">
      <c r="T3304" s="188"/>
      <c r="U3304" s="188"/>
      <c r="V3304" s="188"/>
      <c r="W3304" s="188"/>
      <c r="X3304" s="188"/>
      <c r="AG3304" s="188"/>
      <c r="AH3304" s="188"/>
      <c r="AI3304" s="188"/>
      <c r="AJ3304" s="188"/>
      <c r="AK3304" s="188"/>
    </row>
    <row r="3305" spans="20:37">
      <c r="T3305" s="188"/>
      <c r="U3305" s="188"/>
      <c r="V3305" s="188"/>
      <c r="W3305" s="188"/>
      <c r="X3305" s="188"/>
      <c r="AG3305" s="188"/>
      <c r="AH3305" s="188"/>
      <c r="AI3305" s="188"/>
      <c r="AJ3305" s="188"/>
      <c r="AK3305" s="188"/>
    </row>
    <row r="3306" spans="20:37">
      <c r="T3306" s="188"/>
      <c r="U3306" s="188"/>
      <c r="V3306" s="188"/>
      <c r="W3306" s="188"/>
      <c r="X3306" s="188"/>
      <c r="AG3306" s="188"/>
      <c r="AH3306" s="188"/>
      <c r="AI3306" s="188"/>
      <c r="AJ3306" s="188"/>
      <c r="AK3306" s="188"/>
    </row>
    <row r="3307" spans="20:37">
      <c r="T3307" s="188"/>
      <c r="U3307" s="188"/>
      <c r="V3307" s="188"/>
      <c r="W3307" s="188"/>
      <c r="X3307" s="188"/>
      <c r="AG3307" s="188"/>
      <c r="AH3307" s="188"/>
      <c r="AI3307" s="188"/>
      <c r="AJ3307" s="188"/>
      <c r="AK3307" s="188"/>
    </row>
    <row r="3308" spans="20:37">
      <c r="T3308" s="188"/>
      <c r="U3308" s="188"/>
      <c r="V3308" s="188"/>
      <c r="W3308" s="188"/>
      <c r="X3308" s="188"/>
      <c r="AG3308" s="188"/>
      <c r="AH3308" s="188"/>
      <c r="AI3308" s="188"/>
      <c r="AJ3308" s="188"/>
      <c r="AK3308" s="188"/>
    </row>
    <row r="3309" spans="20:37">
      <c r="T3309" s="188"/>
      <c r="U3309" s="188"/>
      <c r="V3309" s="188"/>
      <c r="W3309" s="188"/>
      <c r="X3309" s="188"/>
      <c r="AG3309" s="188"/>
      <c r="AH3309" s="188"/>
      <c r="AI3309" s="188"/>
      <c r="AJ3309" s="188"/>
      <c r="AK3309" s="188"/>
    </row>
    <row r="3310" spans="20:37">
      <c r="T3310" s="188"/>
      <c r="U3310" s="188"/>
      <c r="V3310" s="188"/>
      <c r="W3310" s="188"/>
      <c r="X3310" s="188"/>
      <c r="AG3310" s="188"/>
      <c r="AH3310" s="188"/>
      <c r="AI3310" s="188"/>
      <c r="AJ3310" s="188"/>
      <c r="AK3310" s="188"/>
    </row>
    <row r="3311" spans="20:37">
      <c r="T3311" s="188"/>
      <c r="U3311" s="188"/>
      <c r="V3311" s="188"/>
      <c r="W3311" s="188"/>
      <c r="X3311" s="188"/>
      <c r="AG3311" s="188"/>
      <c r="AH3311" s="188"/>
      <c r="AI3311" s="188"/>
      <c r="AJ3311" s="188"/>
      <c r="AK3311" s="188"/>
    </row>
    <row r="3312" spans="20:37">
      <c r="T3312" s="188"/>
      <c r="U3312" s="188"/>
      <c r="V3312" s="188"/>
      <c r="W3312" s="188"/>
      <c r="X3312" s="188"/>
      <c r="AG3312" s="188"/>
      <c r="AH3312" s="188"/>
      <c r="AI3312" s="188"/>
      <c r="AJ3312" s="188"/>
      <c r="AK3312" s="188"/>
    </row>
    <row r="3313" spans="20:37">
      <c r="T3313" s="188"/>
      <c r="U3313" s="188"/>
      <c r="V3313" s="188"/>
      <c r="W3313" s="188"/>
      <c r="X3313" s="188"/>
      <c r="AG3313" s="188"/>
      <c r="AH3313" s="188"/>
      <c r="AI3313" s="188"/>
      <c r="AJ3313" s="188"/>
      <c r="AK3313" s="188"/>
    </row>
    <row r="3314" spans="20:37">
      <c r="T3314" s="188"/>
      <c r="U3314" s="188"/>
      <c r="V3314" s="188"/>
      <c r="W3314" s="188"/>
      <c r="X3314" s="188"/>
      <c r="AG3314" s="188"/>
      <c r="AH3314" s="188"/>
      <c r="AI3314" s="188"/>
      <c r="AJ3314" s="188"/>
      <c r="AK3314" s="188"/>
    </row>
    <row r="3315" spans="20:37">
      <c r="T3315" s="188"/>
      <c r="U3315" s="188"/>
      <c r="V3315" s="188"/>
      <c r="W3315" s="188"/>
      <c r="X3315" s="188"/>
      <c r="AG3315" s="188"/>
      <c r="AH3315" s="188"/>
      <c r="AI3315" s="188"/>
      <c r="AJ3315" s="188"/>
      <c r="AK3315" s="188"/>
    </row>
    <row r="3316" spans="20:37">
      <c r="T3316" s="188"/>
      <c r="U3316" s="188"/>
      <c r="V3316" s="188"/>
      <c r="W3316" s="188"/>
      <c r="X3316" s="188"/>
      <c r="AG3316" s="188"/>
      <c r="AH3316" s="188"/>
      <c r="AI3316" s="188"/>
      <c r="AJ3316" s="188"/>
      <c r="AK3316" s="188"/>
    </row>
    <row r="3317" spans="20:37">
      <c r="T3317" s="188"/>
      <c r="U3317" s="188"/>
      <c r="V3317" s="188"/>
      <c r="W3317" s="188"/>
      <c r="X3317" s="188"/>
      <c r="AG3317" s="188"/>
      <c r="AH3317" s="188"/>
      <c r="AI3317" s="188"/>
      <c r="AJ3317" s="188"/>
      <c r="AK3317" s="188"/>
    </row>
    <row r="3318" spans="20:37">
      <c r="T3318" s="188"/>
      <c r="U3318" s="188"/>
      <c r="V3318" s="188"/>
      <c r="W3318" s="188"/>
      <c r="X3318" s="188"/>
      <c r="AG3318" s="188"/>
      <c r="AH3318" s="188"/>
      <c r="AI3318" s="188"/>
      <c r="AJ3318" s="188"/>
      <c r="AK3318" s="188"/>
    </row>
    <row r="3319" spans="20:37">
      <c r="T3319" s="188"/>
      <c r="U3319" s="188"/>
      <c r="V3319" s="188"/>
      <c r="W3319" s="188"/>
      <c r="X3319" s="188"/>
      <c r="AG3319" s="188"/>
      <c r="AH3319" s="188"/>
      <c r="AI3319" s="188"/>
      <c r="AJ3319" s="188"/>
      <c r="AK3319" s="188"/>
    </row>
    <row r="3320" spans="20:37">
      <c r="T3320" s="188"/>
      <c r="U3320" s="188"/>
      <c r="V3320" s="188"/>
      <c r="W3320" s="188"/>
      <c r="X3320" s="188"/>
      <c r="AG3320" s="188"/>
      <c r="AH3320" s="188"/>
      <c r="AI3320" s="188"/>
      <c r="AJ3320" s="188"/>
      <c r="AK3320" s="188"/>
    </row>
    <row r="3321" spans="20:37">
      <c r="T3321" s="188"/>
      <c r="U3321" s="188"/>
      <c r="V3321" s="188"/>
      <c r="W3321" s="188"/>
      <c r="X3321" s="188"/>
      <c r="AG3321" s="188"/>
      <c r="AH3321" s="188"/>
      <c r="AI3321" s="188"/>
      <c r="AJ3321" s="188"/>
      <c r="AK3321" s="188"/>
    </row>
    <row r="3322" spans="20:37">
      <c r="T3322" s="188"/>
      <c r="U3322" s="188"/>
      <c r="V3322" s="188"/>
      <c r="W3322" s="188"/>
      <c r="X3322" s="188"/>
      <c r="AG3322" s="188"/>
      <c r="AH3322" s="188"/>
      <c r="AI3322" s="188"/>
      <c r="AJ3322" s="188"/>
      <c r="AK3322" s="188"/>
    </row>
    <row r="3323" spans="20:37">
      <c r="T3323" s="188"/>
      <c r="U3323" s="188"/>
      <c r="V3323" s="188"/>
      <c r="W3323" s="188"/>
      <c r="X3323" s="188"/>
      <c r="AG3323" s="188"/>
      <c r="AH3323" s="188"/>
      <c r="AI3323" s="188"/>
      <c r="AJ3323" s="188"/>
      <c r="AK3323" s="188"/>
    </row>
    <row r="3324" spans="20:37">
      <c r="T3324" s="188"/>
      <c r="U3324" s="188"/>
      <c r="V3324" s="188"/>
      <c r="W3324" s="188"/>
      <c r="X3324" s="188"/>
      <c r="AG3324" s="188"/>
      <c r="AH3324" s="188"/>
      <c r="AI3324" s="188"/>
      <c r="AJ3324" s="188"/>
      <c r="AK3324" s="188"/>
    </row>
    <row r="3325" spans="20:37">
      <c r="T3325" s="188"/>
      <c r="U3325" s="188"/>
      <c r="V3325" s="188"/>
      <c r="W3325" s="188"/>
      <c r="X3325" s="188"/>
      <c r="AG3325" s="188"/>
      <c r="AH3325" s="188"/>
      <c r="AI3325" s="188"/>
      <c r="AJ3325" s="188"/>
      <c r="AK3325" s="188"/>
    </row>
    <row r="3326" spans="20:37">
      <c r="T3326" s="188"/>
      <c r="U3326" s="188"/>
      <c r="V3326" s="188"/>
      <c r="W3326" s="188"/>
      <c r="X3326" s="188"/>
      <c r="AG3326" s="188"/>
      <c r="AH3326" s="188"/>
      <c r="AI3326" s="188"/>
      <c r="AJ3326" s="188"/>
      <c r="AK3326" s="188"/>
    </row>
    <row r="3327" spans="20:37">
      <c r="T3327" s="188"/>
      <c r="U3327" s="188"/>
      <c r="V3327" s="188"/>
      <c r="W3327" s="188"/>
      <c r="X3327" s="188"/>
      <c r="AG3327" s="188"/>
      <c r="AH3327" s="188"/>
      <c r="AI3327" s="188"/>
      <c r="AJ3327" s="188"/>
      <c r="AK3327" s="188"/>
    </row>
    <row r="3328" spans="20:37">
      <c r="T3328" s="188"/>
      <c r="U3328" s="188"/>
      <c r="V3328" s="188"/>
      <c r="W3328" s="188"/>
      <c r="X3328" s="188"/>
      <c r="AG3328" s="188"/>
      <c r="AH3328" s="188"/>
      <c r="AI3328" s="188"/>
      <c r="AJ3328" s="188"/>
      <c r="AK3328" s="188"/>
    </row>
    <row r="3329" spans="20:37">
      <c r="T3329" s="188"/>
      <c r="U3329" s="188"/>
      <c r="V3329" s="188"/>
      <c r="W3329" s="188"/>
      <c r="X3329" s="188"/>
      <c r="AG3329" s="188"/>
      <c r="AH3329" s="188"/>
      <c r="AI3329" s="188"/>
      <c r="AJ3329" s="188"/>
      <c r="AK3329" s="188"/>
    </row>
    <row r="3330" spans="20:37">
      <c r="T3330" s="188"/>
      <c r="U3330" s="188"/>
      <c r="V3330" s="188"/>
      <c r="W3330" s="188"/>
      <c r="X3330" s="188"/>
      <c r="AG3330" s="188"/>
      <c r="AH3330" s="188"/>
      <c r="AI3330" s="188"/>
      <c r="AJ3330" s="188"/>
      <c r="AK3330" s="188"/>
    </row>
    <row r="3331" spans="20:37">
      <c r="T3331" s="188"/>
      <c r="U3331" s="188"/>
      <c r="V3331" s="188"/>
      <c r="W3331" s="188"/>
      <c r="X3331" s="188"/>
      <c r="AG3331" s="188"/>
      <c r="AH3331" s="188"/>
      <c r="AI3331" s="188"/>
      <c r="AJ3331" s="188"/>
      <c r="AK3331" s="188"/>
    </row>
    <row r="3332" spans="20:37">
      <c r="T3332" s="188"/>
      <c r="U3332" s="188"/>
      <c r="V3332" s="188"/>
      <c r="W3332" s="188"/>
      <c r="X3332" s="188"/>
      <c r="AG3332" s="188"/>
      <c r="AH3332" s="188"/>
      <c r="AI3332" s="188"/>
      <c r="AJ3332" s="188"/>
      <c r="AK3332" s="188"/>
    </row>
    <row r="3333" spans="20:37">
      <c r="T3333" s="188"/>
      <c r="U3333" s="188"/>
      <c r="V3333" s="188"/>
      <c r="W3333" s="188"/>
      <c r="X3333" s="188"/>
      <c r="AG3333" s="188"/>
      <c r="AH3333" s="188"/>
      <c r="AI3333" s="188"/>
      <c r="AJ3333" s="188"/>
      <c r="AK3333" s="188"/>
    </row>
    <row r="3334" spans="20:37">
      <c r="T3334" s="188"/>
      <c r="U3334" s="188"/>
      <c r="V3334" s="188"/>
      <c r="W3334" s="188"/>
      <c r="X3334" s="188"/>
      <c r="AG3334" s="188"/>
      <c r="AH3334" s="188"/>
      <c r="AI3334" s="188"/>
      <c r="AJ3334" s="188"/>
      <c r="AK3334" s="188"/>
    </row>
    <row r="3335" spans="20:37">
      <c r="T3335" s="188"/>
      <c r="U3335" s="188"/>
      <c r="V3335" s="188"/>
      <c r="W3335" s="188"/>
      <c r="X3335" s="188"/>
      <c r="AG3335" s="188"/>
      <c r="AH3335" s="188"/>
      <c r="AI3335" s="188"/>
      <c r="AJ3335" s="188"/>
      <c r="AK3335" s="188"/>
    </row>
    <row r="3336" spans="20:37">
      <c r="T3336" s="188"/>
      <c r="U3336" s="188"/>
      <c r="V3336" s="188"/>
      <c r="W3336" s="188"/>
      <c r="X3336" s="188"/>
      <c r="AG3336" s="188"/>
      <c r="AH3336" s="188"/>
      <c r="AI3336" s="188"/>
      <c r="AJ3336" s="188"/>
      <c r="AK3336" s="188"/>
    </row>
    <row r="3337" spans="20:37">
      <c r="T3337" s="188"/>
      <c r="U3337" s="188"/>
      <c r="V3337" s="188"/>
      <c r="W3337" s="188"/>
      <c r="X3337" s="188"/>
      <c r="AG3337" s="188"/>
      <c r="AH3337" s="188"/>
      <c r="AI3337" s="188"/>
      <c r="AJ3337" s="188"/>
      <c r="AK3337" s="188"/>
    </row>
    <row r="3338" spans="20:37">
      <c r="T3338" s="188"/>
      <c r="U3338" s="188"/>
      <c r="V3338" s="188"/>
      <c r="W3338" s="188"/>
      <c r="X3338" s="188"/>
      <c r="AG3338" s="188"/>
      <c r="AH3338" s="188"/>
      <c r="AI3338" s="188"/>
      <c r="AJ3338" s="188"/>
      <c r="AK3338" s="188"/>
    </row>
    <row r="3339" spans="20:37">
      <c r="T3339" s="188"/>
      <c r="U3339" s="188"/>
      <c r="V3339" s="188"/>
      <c r="W3339" s="188"/>
      <c r="X3339" s="188"/>
      <c r="AG3339" s="188"/>
      <c r="AH3339" s="188"/>
      <c r="AI3339" s="188"/>
      <c r="AJ3339" s="188"/>
      <c r="AK3339" s="188"/>
    </row>
    <row r="3340" spans="20:37">
      <c r="T3340" s="188"/>
      <c r="U3340" s="188"/>
      <c r="V3340" s="188"/>
      <c r="W3340" s="188"/>
      <c r="X3340" s="188"/>
      <c r="AG3340" s="188"/>
      <c r="AH3340" s="188"/>
      <c r="AI3340" s="188"/>
      <c r="AJ3340" s="188"/>
      <c r="AK3340" s="188"/>
    </row>
    <row r="3341" spans="20:37">
      <c r="T3341" s="188"/>
      <c r="U3341" s="188"/>
      <c r="V3341" s="188"/>
      <c r="W3341" s="188"/>
      <c r="X3341" s="188"/>
      <c r="AG3341" s="188"/>
      <c r="AH3341" s="188"/>
      <c r="AI3341" s="188"/>
      <c r="AJ3341" s="188"/>
      <c r="AK3341" s="188"/>
    </row>
    <row r="3342" spans="20:37">
      <c r="T3342" s="188"/>
      <c r="U3342" s="188"/>
      <c r="V3342" s="188"/>
      <c r="W3342" s="188"/>
      <c r="X3342" s="188"/>
      <c r="AG3342" s="188"/>
      <c r="AH3342" s="188"/>
      <c r="AI3342" s="188"/>
      <c r="AJ3342" s="188"/>
      <c r="AK3342" s="188"/>
    </row>
    <row r="3343" spans="20:37">
      <c r="T3343" s="188"/>
      <c r="U3343" s="188"/>
      <c r="V3343" s="188"/>
      <c r="W3343" s="188"/>
      <c r="X3343" s="188"/>
      <c r="AG3343" s="188"/>
      <c r="AH3343" s="188"/>
      <c r="AI3343" s="188"/>
      <c r="AJ3343" s="188"/>
      <c r="AK3343" s="188"/>
    </row>
    <row r="3344" spans="20:37">
      <c r="T3344" s="188"/>
      <c r="U3344" s="188"/>
      <c r="V3344" s="188"/>
      <c r="W3344" s="188"/>
      <c r="X3344" s="188"/>
      <c r="AG3344" s="188"/>
      <c r="AH3344" s="188"/>
      <c r="AI3344" s="188"/>
      <c r="AJ3344" s="188"/>
      <c r="AK3344" s="188"/>
    </row>
    <row r="3345" spans="20:37">
      <c r="T3345" s="188"/>
      <c r="U3345" s="188"/>
      <c r="V3345" s="188"/>
      <c r="W3345" s="188"/>
      <c r="X3345" s="188"/>
      <c r="AG3345" s="188"/>
      <c r="AH3345" s="188"/>
      <c r="AI3345" s="188"/>
      <c r="AJ3345" s="188"/>
      <c r="AK3345" s="188"/>
    </row>
    <row r="3346" spans="20:37">
      <c r="T3346" s="188"/>
      <c r="U3346" s="188"/>
      <c r="V3346" s="188"/>
      <c r="W3346" s="188"/>
      <c r="X3346" s="188"/>
      <c r="AG3346" s="188"/>
      <c r="AH3346" s="188"/>
      <c r="AI3346" s="188"/>
      <c r="AJ3346" s="188"/>
      <c r="AK3346" s="188"/>
    </row>
    <row r="3347" spans="20:37">
      <c r="T3347" s="188"/>
      <c r="U3347" s="188"/>
      <c r="V3347" s="188"/>
      <c r="W3347" s="188"/>
      <c r="X3347" s="188"/>
      <c r="AG3347" s="188"/>
      <c r="AH3347" s="188"/>
      <c r="AI3347" s="188"/>
      <c r="AJ3347" s="188"/>
      <c r="AK3347" s="188"/>
    </row>
    <row r="3348" spans="20:37">
      <c r="T3348" s="188"/>
      <c r="U3348" s="188"/>
      <c r="V3348" s="188"/>
      <c r="W3348" s="188"/>
      <c r="X3348" s="188"/>
      <c r="AG3348" s="188"/>
      <c r="AH3348" s="188"/>
      <c r="AI3348" s="188"/>
      <c r="AJ3348" s="188"/>
      <c r="AK3348" s="188"/>
    </row>
    <row r="3349" spans="20:37">
      <c r="T3349" s="188"/>
      <c r="U3349" s="188"/>
      <c r="V3349" s="188"/>
      <c r="W3349" s="188"/>
      <c r="X3349" s="188"/>
      <c r="AG3349" s="188"/>
      <c r="AH3349" s="188"/>
      <c r="AI3349" s="188"/>
      <c r="AJ3349" s="188"/>
      <c r="AK3349" s="188"/>
    </row>
    <row r="3350" spans="20:37">
      <c r="T3350" s="188"/>
      <c r="U3350" s="188"/>
      <c r="V3350" s="188"/>
      <c r="W3350" s="188"/>
      <c r="X3350" s="188"/>
      <c r="AG3350" s="188"/>
      <c r="AH3350" s="188"/>
      <c r="AI3350" s="188"/>
      <c r="AJ3350" s="188"/>
      <c r="AK3350" s="188"/>
    </row>
    <row r="3351" spans="20:37">
      <c r="T3351" s="188"/>
      <c r="U3351" s="188"/>
      <c r="V3351" s="188"/>
      <c r="W3351" s="188"/>
      <c r="X3351" s="188"/>
      <c r="AG3351" s="188"/>
      <c r="AH3351" s="188"/>
      <c r="AI3351" s="188"/>
      <c r="AJ3351" s="188"/>
      <c r="AK3351" s="188"/>
    </row>
    <row r="3352" spans="20:37">
      <c r="T3352" s="188"/>
      <c r="U3352" s="188"/>
      <c r="V3352" s="188"/>
      <c r="W3352" s="188"/>
      <c r="X3352" s="188"/>
      <c r="AG3352" s="188"/>
      <c r="AH3352" s="188"/>
      <c r="AI3352" s="188"/>
      <c r="AJ3352" s="188"/>
      <c r="AK3352" s="188"/>
    </row>
    <row r="3353" spans="20:37">
      <c r="T3353" s="188"/>
      <c r="U3353" s="188"/>
      <c r="V3353" s="188"/>
      <c r="W3353" s="188"/>
      <c r="X3353" s="188"/>
      <c r="AG3353" s="188"/>
      <c r="AH3353" s="188"/>
      <c r="AI3353" s="188"/>
      <c r="AJ3353" s="188"/>
      <c r="AK3353" s="188"/>
    </row>
    <row r="3354" spans="20:37">
      <c r="T3354" s="188"/>
      <c r="U3354" s="188"/>
      <c r="V3354" s="188"/>
      <c r="W3354" s="188"/>
      <c r="X3354" s="188"/>
      <c r="AG3354" s="188"/>
      <c r="AH3354" s="188"/>
      <c r="AI3354" s="188"/>
      <c r="AJ3354" s="188"/>
      <c r="AK3354" s="188"/>
    </row>
    <row r="3355" spans="20:37">
      <c r="T3355" s="188"/>
      <c r="U3355" s="188"/>
      <c r="V3355" s="188"/>
      <c r="W3355" s="188"/>
      <c r="X3355" s="188"/>
      <c r="AG3355" s="188"/>
      <c r="AH3355" s="188"/>
      <c r="AI3355" s="188"/>
      <c r="AJ3355" s="188"/>
      <c r="AK3355" s="188"/>
    </row>
    <row r="3356" spans="20:37">
      <c r="T3356" s="188"/>
      <c r="U3356" s="188"/>
      <c r="V3356" s="188"/>
      <c r="W3356" s="188"/>
      <c r="X3356" s="188"/>
      <c r="AG3356" s="188"/>
      <c r="AH3356" s="188"/>
      <c r="AI3356" s="188"/>
      <c r="AJ3356" s="188"/>
      <c r="AK3356" s="188"/>
    </row>
    <row r="3357" spans="20:37">
      <c r="T3357" s="188"/>
      <c r="U3357" s="188"/>
      <c r="V3357" s="188"/>
      <c r="W3357" s="188"/>
      <c r="X3357" s="188"/>
      <c r="AG3357" s="188"/>
      <c r="AH3357" s="188"/>
      <c r="AI3357" s="188"/>
      <c r="AJ3357" s="188"/>
      <c r="AK3357" s="188"/>
    </row>
    <row r="3358" spans="20:37">
      <c r="T3358" s="188"/>
      <c r="U3358" s="188"/>
      <c r="V3358" s="188"/>
      <c r="W3358" s="188"/>
      <c r="X3358" s="188"/>
      <c r="AG3358" s="188"/>
      <c r="AH3358" s="188"/>
      <c r="AI3358" s="188"/>
      <c r="AJ3358" s="188"/>
      <c r="AK3358" s="188"/>
    </row>
    <row r="3359" spans="20:37">
      <c r="T3359" s="188"/>
      <c r="U3359" s="188"/>
      <c r="V3359" s="188"/>
      <c r="W3359" s="188"/>
      <c r="X3359" s="188"/>
      <c r="AG3359" s="188"/>
      <c r="AH3359" s="188"/>
      <c r="AI3359" s="188"/>
      <c r="AJ3359" s="188"/>
      <c r="AK3359" s="188"/>
    </row>
    <row r="3360" spans="20:37">
      <c r="T3360" s="188"/>
      <c r="U3360" s="188"/>
      <c r="V3360" s="188"/>
      <c r="W3360" s="188"/>
      <c r="X3360" s="188"/>
      <c r="AG3360" s="188"/>
      <c r="AH3360" s="188"/>
      <c r="AI3360" s="188"/>
      <c r="AJ3360" s="188"/>
      <c r="AK3360" s="188"/>
    </row>
    <row r="3361" spans="20:37">
      <c r="T3361" s="188"/>
      <c r="U3361" s="188"/>
      <c r="V3361" s="188"/>
      <c r="W3361" s="188"/>
      <c r="X3361" s="188"/>
      <c r="AG3361" s="188"/>
      <c r="AH3361" s="188"/>
      <c r="AI3361" s="188"/>
      <c r="AJ3361" s="188"/>
      <c r="AK3361" s="188"/>
    </row>
    <row r="3362" spans="20:37">
      <c r="T3362" s="188"/>
      <c r="U3362" s="188"/>
      <c r="V3362" s="188"/>
      <c r="W3362" s="188"/>
      <c r="X3362" s="188"/>
      <c r="AG3362" s="188"/>
      <c r="AH3362" s="188"/>
      <c r="AI3362" s="188"/>
      <c r="AJ3362" s="188"/>
      <c r="AK3362" s="188"/>
    </row>
    <row r="3363" spans="20:37">
      <c r="T3363" s="188"/>
      <c r="U3363" s="188"/>
      <c r="V3363" s="188"/>
      <c r="W3363" s="188"/>
      <c r="X3363" s="188"/>
      <c r="AG3363" s="188"/>
      <c r="AH3363" s="188"/>
      <c r="AI3363" s="188"/>
      <c r="AJ3363" s="188"/>
      <c r="AK3363" s="188"/>
    </row>
    <row r="3364" spans="20:37">
      <c r="T3364" s="188"/>
      <c r="U3364" s="188"/>
      <c r="V3364" s="188"/>
      <c r="W3364" s="188"/>
      <c r="X3364" s="188"/>
      <c r="AG3364" s="188"/>
      <c r="AH3364" s="188"/>
      <c r="AI3364" s="188"/>
      <c r="AJ3364" s="188"/>
      <c r="AK3364" s="188"/>
    </row>
    <row r="3365" spans="20:37">
      <c r="T3365" s="188"/>
      <c r="U3365" s="188"/>
      <c r="V3365" s="188"/>
      <c r="W3365" s="188"/>
      <c r="X3365" s="188"/>
      <c r="AG3365" s="188"/>
      <c r="AH3365" s="188"/>
      <c r="AI3365" s="188"/>
      <c r="AJ3365" s="188"/>
      <c r="AK3365" s="188"/>
    </row>
    <row r="3366" spans="20:37">
      <c r="T3366" s="188"/>
      <c r="U3366" s="188"/>
      <c r="V3366" s="188"/>
      <c r="W3366" s="188"/>
      <c r="X3366" s="188"/>
      <c r="AG3366" s="188"/>
      <c r="AH3366" s="188"/>
      <c r="AI3366" s="188"/>
      <c r="AJ3366" s="188"/>
      <c r="AK3366" s="188"/>
    </row>
    <row r="3367" spans="20:37">
      <c r="T3367" s="188"/>
      <c r="U3367" s="188"/>
      <c r="V3367" s="188"/>
      <c r="W3367" s="188"/>
      <c r="X3367" s="188"/>
      <c r="AG3367" s="188"/>
      <c r="AH3367" s="188"/>
      <c r="AI3367" s="188"/>
      <c r="AJ3367" s="188"/>
      <c r="AK3367" s="188"/>
    </row>
    <row r="3368" spans="20:37">
      <c r="T3368" s="188"/>
      <c r="U3368" s="188"/>
      <c r="V3368" s="188"/>
      <c r="W3368" s="188"/>
      <c r="X3368" s="188"/>
      <c r="AG3368" s="188"/>
      <c r="AH3368" s="188"/>
      <c r="AI3368" s="188"/>
      <c r="AJ3368" s="188"/>
      <c r="AK3368" s="188"/>
    </row>
    <row r="3369" spans="20:37">
      <c r="T3369" s="188"/>
      <c r="U3369" s="188"/>
      <c r="V3369" s="188"/>
      <c r="W3369" s="188"/>
      <c r="X3369" s="188"/>
      <c r="AG3369" s="188"/>
      <c r="AH3369" s="188"/>
      <c r="AI3369" s="188"/>
      <c r="AJ3369" s="188"/>
      <c r="AK3369" s="188"/>
    </row>
    <row r="3370" spans="20:37">
      <c r="T3370" s="188"/>
      <c r="U3370" s="188"/>
      <c r="V3370" s="188"/>
      <c r="W3370" s="188"/>
      <c r="X3370" s="188"/>
      <c r="AG3370" s="188"/>
      <c r="AH3370" s="188"/>
      <c r="AI3370" s="188"/>
      <c r="AJ3370" s="188"/>
      <c r="AK3370" s="188"/>
    </row>
    <row r="3371" spans="20:37">
      <c r="T3371" s="188"/>
      <c r="U3371" s="188"/>
      <c r="V3371" s="188"/>
      <c r="W3371" s="188"/>
      <c r="X3371" s="188"/>
      <c r="AG3371" s="188"/>
      <c r="AH3371" s="188"/>
      <c r="AI3371" s="188"/>
      <c r="AJ3371" s="188"/>
      <c r="AK3371" s="188"/>
    </row>
    <row r="3372" spans="20:37">
      <c r="T3372" s="188"/>
      <c r="U3372" s="188"/>
      <c r="V3372" s="188"/>
      <c r="W3372" s="188"/>
      <c r="X3372" s="188"/>
      <c r="AG3372" s="188"/>
      <c r="AH3372" s="188"/>
      <c r="AI3372" s="188"/>
      <c r="AJ3372" s="188"/>
      <c r="AK3372" s="188"/>
    </row>
    <row r="3373" spans="20:37">
      <c r="T3373" s="188"/>
      <c r="U3373" s="188"/>
      <c r="V3373" s="188"/>
      <c r="W3373" s="188"/>
      <c r="X3373" s="188"/>
      <c r="AG3373" s="188"/>
      <c r="AH3373" s="188"/>
      <c r="AI3373" s="188"/>
      <c r="AJ3373" s="188"/>
      <c r="AK3373" s="188"/>
    </row>
    <row r="3374" spans="20:37">
      <c r="T3374" s="188"/>
      <c r="U3374" s="188"/>
      <c r="V3374" s="188"/>
      <c r="W3374" s="188"/>
      <c r="X3374" s="188"/>
      <c r="AG3374" s="188"/>
      <c r="AH3374" s="188"/>
      <c r="AI3374" s="188"/>
      <c r="AJ3374" s="188"/>
      <c r="AK3374" s="188"/>
    </row>
    <row r="3375" spans="20:37">
      <c r="T3375" s="188"/>
      <c r="U3375" s="188"/>
      <c r="V3375" s="188"/>
      <c r="W3375" s="188"/>
      <c r="X3375" s="188"/>
      <c r="AG3375" s="188"/>
      <c r="AH3375" s="188"/>
      <c r="AI3375" s="188"/>
      <c r="AJ3375" s="188"/>
      <c r="AK3375" s="188"/>
    </row>
    <row r="3376" spans="20:37">
      <c r="T3376" s="188"/>
      <c r="U3376" s="188"/>
      <c r="V3376" s="188"/>
      <c r="W3376" s="188"/>
      <c r="X3376" s="188"/>
      <c r="AG3376" s="188"/>
      <c r="AH3376" s="188"/>
      <c r="AI3376" s="188"/>
      <c r="AJ3376" s="188"/>
      <c r="AK3376" s="188"/>
    </row>
    <row r="3377" spans="20:37">
      <c r="T3377" s="188"/>
      <c r="U3377" s="188"/>
      <c r="V3377" s="188"/>
      <c r="W3377" s="188"/>
      <c r="X3377" s="188"/>
      <c r="AG3377" s="188"/>
      <c r="AH3377" s="188"/>
      <c r="AI3377" s="188"/>
      <c r="AJ3377" s="188"/>
      <c r="AK3377" s="188"/>
    </row>
    <row r="3378" spans="20:37">
      <c r="T3378" s="188"/>
      <c r="U3378" s="188"/>
      <c r="V3378" s="188"/>
      <c r="W3378" s="188"/>
      <c r="X3378" s="188"/>
      <c r="AG3378" s="188"/>
      <c r="AH3378" s="188"/>
      <c r="AI3378" s="188"/>
      <c r="AJ3378" s="188"/>
      <c r="AK3378" s="188"/>
    </row>
    <row r="3379" spans="20:37">
      <c r="T3379" s="188"/>
      <c r="U3379" s="188"/>
      <c r="V3379" s="188"/>
      <c r="W3379" s="188"/>
      <c r="X3379" s="188"/>
      <c r="AG3379" s="188"/>
      <c r="AH3379" s="188"/>
      <c r="AI3379" s="188"/>
      <c r="AJ3379" s="188"/>
      <c r="AK3379" s="188"/>
    </row>
    <row r="3380" spans="20:37">
      <c r="T3380" s="188"/>
      <c r="U3380" s="188"/>
      <c r="V3380" s="188"/>
      <c r="W3380" s="188"/>
      <c r="X3380" s="188"/>
      <c r="AG3380" s="188"/>
      <c r="AH3380" s="188"/>
      <c r="AI3380" s="188"/>
      <c r="AJ3380" s="188"/>
      <c r="AK3380" s="188"/>
    </row>
    <row r="3381" spans="20:37">
      <c r="T3381" s="188"/>
      <c r="U3381" s="188"/>
      <c r="V3381" s="188"/>
      <c r="W3381" s="188"/>
      <c r="X3381" s="188"/>
      <c r="AG3381" s="188"/>
      <c r="AH3381" s="188"/>
      <c r="AI3381" s="188"/>
      <c r="AJ3381" s="188"/>
      <c r="AK3381" s="188"/>
    </row>
    <row r="3382" spans="20:37">
      <c r="T3382" s="188"/>
      <c r="U3382" s="188"/>
      <c r="V3382" s="188"/>
      <c r="W3382" s="188"/>
      <c r="X3382" s="188"/>
      <c r="AG3382" s="188"/>
      <c r="AH3382" s="188"/>
      <c r="AI3382" s="188"/>
      <c r="AJ3382" s="188"/>
      <c r="AK3382" s="188"/>
    </row>
    <row r="3383" spans="20:37">
      <c r="T3383" s="188"/>
      <c r="U3383" s="188"/>
      <c r="V3383" s="188"/>
      <c r="W3383" s="188"/>
      <c r="X3383" s="188"/>
      <c r="AG3383" s="188"/>
      <c r="AH3383" s="188"/>
      <c r="AI3383" s="188"/>
      <c r="AJ3383" s="188"/>
      <c r="AK3383" s="188"/>
    </row>
    <row r="3384" spans="20:37">
      <c r="T3384" s="188"/>
      <c r="U3384" s="188"/>
      <c r="V3384" s="188"/>
      <c r="W3384" s="188"/>
      <c r="X3384" s="188"/>
      <c r="AG3384" s="188"/>
      <c r="AH3384" s="188"/>
      <c r="AI3384" s="188"/>
      <c r="AJ3384" s="188"/>
      <c r="AK3384" s="188"/>
    </row>
    <row r="3385" spans="20:37">
      <c r="T3385" s="188"/>
      <c r="U3385" s="188"/>
      <c r="V3385" s="188"/>
      <c r="W3385" s="188"/>
      <c r="X3385" s="188"/>
      <c r="AG3385" s="188"/>
      <c r="AH3385" s="188"/>
      <c r="AI3385" s="188"/>
      <c r="AJ3385" s="188"/>
      <c r="AK3385" s="188"/>
    </row>
    <row r="3386" spans="20:37">
      <c r="T3386" s="188"/>
      <c r="U3386" s="188"/>
      <c r="V3386" s="188"/>
      <c r="W3386" s="188"/>
      <c r="X3386" s="188"/>
      <c r="AG3386" s="188"/>
      <c r="AH3386" s="188"/>
      <c r="AI3386" s="188"/>
      <c r="AJ3386" s="188"/>
      <c r="AK3386" s="188"/>
    </row>
    <row r="3387" spans="20:37">
      <c r="T3387" s="188"/>
      <c r="U3387" s="188"/>
      <c r="V3387" s="188"/>
      <c r="W3387" s="188"/>
      <c r="X3387" s="188"/>
      <c r="AG3387" s="188"/>
      <c r="AH3387" s="188"/>
      <c r="AI3387" s="188"/>
      <c r="AJ3387" s="188"/>
      <c r="AK3387" s="188"/>
    </row>
    <row r="3388" spans="20:37">
      <c r="T3388" s="188"/>
      <c r="U3388" s="188"/>
      <c r="V3388" s="188"/>
      <c r="W3388" s="188"/>
      <c r="X3388" s="188"/>
      <c r="AG3388" s="188"/>
      <c r="AH3388" s="188"/>
      <c r="AI3388" s="188"/>
      <c r="AJ3388" s="188"/>
      <c r="AK3388" s="188"/>
    </row>
    <row r="3389" spans="20:37">
      <c r="T3389" s="188"/>
      <c r="U3389" s="188"/>
      <c r="V3389" s="188"/>
      <c r="W3389" s="188"/>
      <c r="X3389" s="188"/>
      <c r="AG3389" s="188"/>
      <c r="AH3389" s="188"/>
      <c r="AI3389" s="188"/>
      <c r="AJ3389" s="188"/>
      <c r="AK3389" s="188"/>
    </row>
    <row r="3390" spans="20:37">
      <c r="T3390" s="188"/>
      <c r="U3390" s="188"/>
      <c r="V3390" s="188"/>
      <c r="W3390" s="188"/>
      <c r="X3390" s="188"/>
      <c r="AG3390" s="188"/>
      <c r="AH3390" s="188"/>
      <c r="AI3390" s="188"/>
      <c r="AJ3390" s="188"/>
      <c r="AK3390" s="188"/>
    </row>
    <row r="3391" spans="20:37">
      <c r="T3391" s="188"/>
      <c r="U3391" s="188"/>
      <c r="V3391" s="188"/>
      <c r="W3391" s="188"/>
      <c r="X3391" s="188"/>
      <c r="AG3391" s="188"/>
      <c r="AH3391" s="188"/>
      <c r="AI3391" s="188"/>
      <c r="AJ3391" s="188"/>
      <c r="AK3391" s="188"/>
    </row>
    <row r="3392" spans="20:37">
      <c r="T3392" s="188"/>
      <c r="U3392" s="188"/>
      <c r="V3392" s="188"/>
      <c r="W3392" s="188"/>
      <c r="X3392" s="188"/>
      <c r="AG3392" s="188"/>
      <c r="AH3392" s="188"/>
      <c r="AI3392" s="188"/>
      <c r="AJ3392" s="188"/>
      <c r="AK3392" s="188"/>
    </row>
    <row r="3393" spans="20:37">
      <c r="T3393" s="188"/>
      <c r="U3393" s="188"/>
      <c r="V3393" s="188"/>
      <c r="W3393" s="188"/>
      <c r="X3393" s="188"/>
      <c r="AG3393" s="188"/>
      <c r="AH3393" s="188"/>
      <c r="AI3393" s="188"/>
      <c r="AJ3393" s="188"/>
      <c r="AK3393" s="188"/>
    </row>
    <row r="3394" spans="20:37">
      <c r="T3394" s="188"/>
      <c r="U3394" s="188"/>
      <c r="V3394" s="188"/>
      <c r="W3394" s="188"/>
      <c r="X3394" s="188"/>
      <c r="AG3394" s="188"/>
      <c r="AH3394" s="188"/>
      <c r="AI3394" s="188"/>
      <c r="AJ3394" s="188"/>
      <c r="AK3394" s="188"/>
    </row>
    <row r="3395" spans="20:37">
      <c r="T3395" s="188"/>
      <c r="U3395" s="188"/>
      <c r="V3395" s="188"/>
      <c r="W3395" s="188"/>
      <c r="X3395" s="188"/>
      <c r="AG3395" s="188"/>
      <c r="AH3395" s="188"/>
      <c r="AI3395" s="188"/>
      <c r="AJ3395" s="188"/>
      <c r="AK3395" s="188"/>
    </row>
    <row r="3396" spans="20:37">
      <c r="T3396" s="188"/>
      <c r="U3396" s="188"/>
      <c r="V3396" s="188"/>
      <c r="W3396" s="188"/>
      <c r="X3396" s="188"/>
      <c r="AG3396" s="188"/>
      <c r="AH3396" s="188"/>
      <c r="AI3396" s="188"/>
      <c r="AJ3396" s="188"/>
      <c r="AK3396" s="188"/>
    </row>
    <row r="3397" spans="20:37">
      <c r="T3397" s="188"/>
      <c r="U3397" s="188"/>
      <c r="V3397" s="188"/>
      <c r="W3397" s="188"/>
      <c r="X3397" s="188"/>
      <c r="AG3397" s="188"/>
      <c r="AH3397" s="188"/>
      <c r="AI3397" s="188"/>
      <c r="AJ3397" s="188"/>
      <c r="AK3397" s="188"/>
    </row>
    <row r="3398" spans="20:37">
      <c r="T3398" s="188"/>
      <c r="U3398" s="188"/>
      <c r="V3398" s="188"/>
      <c r="W3398" s="188"/>
      <c r="X3398" s="188"/>
      <c r="AG3398" s="188"/>
      <c r="AH3398" s="188"/>
      <c r="AI3398" s="188"/>
      <c r="AJ3398" s="188"/>
      <c r="AK3398" s="188"/>
    </row>
    <row r="3399" spans="20:37">
      <c r="T3399" s="188"/>
      <c r="U3399" s="188"/>
      <c r="V3399" s="188"/>
      <c r="W3399" s="188"/>
      <c r="X3399" s="188"/>
      <c r="AG3399" s="188"/>
      <c r="AH3399" s="188"/>
      <c r="AI3399" s="188"/>
      <c r="AJ3399" s="188"/>
      <c r="AK3399" s="188"/>
    </row>
    <row r="3400" spans="20:37">
      <c r="T3400" s="188"/>
      <c r="U3400" s="188"/>
      <c r="V3400" s="188"/>
      <c r="W3400" s="188"/>
      <c r="X3400" s="188"/>
      <c r="AG3400" s="188"/>
      <c r="AH3400" s="188"/>
      <c r="AI3400" s="188"/>
      <c r="AJ3400" s="188"/>
      <c r="AK3400" s="188"/>
    </row>
    <row r="3401" spans="20:37">
      <c r="T3401" s="188"/>
      <c r="U3401" s="188"/>
      <c r="V3401" s="188"/>
      <c r="W3401" s="188"/>
      <c r="X3401" s="188"/>
      <c r="AG3401" s="188"/>
      <c r="AH3401" s="188"/>
      <c r="AI3401" s="188"/>
      <c r="AJ3401" s="188"/>
      <c r="AK3401" s="188"/>
    </row>
    <row r="3402" spans="20:37">
      <c r="T3402" s="188"/>
      <c r="U3402" s="188"/>
      <c r="V3402" s="188"/>
      <c r="W3402" s="188"/>
      <c r="X3402" s="188"/>
      <c r="AG3402" s="188"/>
      <c r="AH3402" s="188"/>
      <c r="AI3402" s="188"/>
      <c r="AJ3402" s="188"/>
      <c r="AK3402" s="188"/>
    </row>
    <row r="3403" spans="20:37">
      <c r="T3403" s="188"/>
      <c r="U3403" s="188"/>
      <c r="V3403" s="188"/>
      <c r="W3403" s="188"/>
      <c r="X3403" s="188"/>
      <c r="AG3403" s="188"/>
      <c r="AH3403" s="188"/>
      <c r="AI3403" s="188"/>
      <c r="AJ3403" s="188"/>
      <c r="AK3403" s="188"/>
    </row>
    <row r="3404" spans="20:37">
      <c r="T3404" s="188"/>
      <c r="U3404" s="188"/>
      <c r="V3404" s="188"/>
      <c r="W3404" s="188"/>
      <c r="X3404" s="188"/>
      <c r="AG3404" s="188"/>
      <c r="AH3404" s="188"/>
      <c r="AI3404" s="188"/>
      <c r="AJ3404" s="188"/>
      <c r="AK3404" s="188"/>
    </row>
    <row r="3405" spans="20:37">
      <c r="T3405" s="188"/>
      <c r="U3405" s="188"/>
      <c r="V3405" s="188"/>
      <c r="W3405" s="188"/>
      <c r="X3405" s="188"/>
      <c r="AG3405" s="188"/>
      <c r="AH3405" s="188"/>
      <c r="AI3405" s="188"/>
      <c r="AJ3405" s="188"/>
      <c r="AK3405" s="188"/>
    </row>
    <row r="3406" spans="20:37">
      <c r="T3406" s="188"/>
      <c r="U3406" s="188"/>
      <c r="V3406" s="188"/>
      <c r="W3406" s="188"/>
      <c r="X3406" s="188"/>
      <c r="AG3406" s="188"/>
      <c r="AH3406" s="188"/>
      <c r="AI3406" s="188"/>
      <c r="AJ3406" s="188"/>
      <c r="AK3406" s="188"/>
    </row>
    <row r="3407" spans="20:37">
      <c r="T3407" s="188"/>
      <c r="U3407" s="188"/>
      <c r="V3407" s="188"/>
      <c r="W3407" s="188"/>
      <c r="X3407" s="188"/>
      <c r="AG3407" s="188"/>
      <c r="AH3407" s="188"/>
      <c r="AI3407" s="188"/>
      <c r="AJ3407" s="188"/>
      <c r="AK3407" s="188"/>
    </row>
    <row r="3408" spans="20:37">
      <c r="T3408" s="188"/>
      <c r="U3408" s="188"/>
      <c r="V3408" s="188"/>
      <c r="W3408" s="188"/>
      <c r="X3408" s="188"/>
      <c r="AG3408" s="188"/>
      <c r="AH3408" s="188"/>
      <c r="AI3408" s="188"/>
      <c r="AJ3408" s="188"/>
      <c r="AK3408" s="188"/>
    </row>
    <row r="3409" spans="20:37">
      <c r="T3409" s="188"/>
      <c r="U3409" s="188"/>
      <c r="V3409" s="188"/>
      <c r="W3409" s="188"/>
      <c r="X3409" s="188"/>
      <c r="AG3409" s="188"/>
      <c r="AH3409" s="188"/>
      <c r="AI3409" s="188"/>
      <c r="AJ3409" s="188"/>
      <c r="AK3409" s="188"/>
    </row>
    <row r="3410" spans="20:37">
      <c r="T3410" s="188"/>
      <c r="U3410" s="188"/>
      <c r="V3410" s="188"/>
      <c r="W3410" s="188"/>
      <c r="X3410" s="188"/>
      <c r="AG3410" s="188"/>
      <c r="AH3410" s="188"/>
      <c r="AI3410" s="188"/>
      <c r="AJ3410" s="188"/>
      <c r="AK3410" s="188"/>
    </row>
    <row r="3411" spans="20:37">
      <c r="T3411" s="188"/>
      <c r="U3411" s="188"/>
      <c r="V3411" s="188"/>
      <c r="W3411" s="188"/>
      <c r="X3411" s="188"/>
      <c r="AG3411" s="188"/>
      <c r="AH3411" s="188"/>
      <c r="AI3411" s="188"/>
      <c r="AJ3411" s="188"/>
      <c r="AK3411" s="188"/>
    </row>
    <row r="3412" spans="20:37">
      <c r="T3412" s="188"/>
      <c r="U3412" s="188"/>
      <c r="V3412" s="188"/>
      <c r="W3412" s="188"/>
      <c r="X3412" s="188"/>
      <c r="AG3412" s="188"/>
      <c r="AH3412" s="188"/>
      <c r="AI3412" s="188"/>
      <c r="AJ3412" s="188"/>
      <c r="AK3412" s="188"/>
    </row>
    <row r="3413" spans="20:37">
      <c r="T3413" s="188"/>
      <c r="U3413" s="188"/>
      <c r="V3413" s="188"/>
      <c r="W3413" s="188"/>
      <c r="X3413" s="188"/>
      <c r="AG3413" s="188"/>
      <c r="AH3413" s="188"/>
      <c r="AI3413" s="188"/>
      <c r="AJ3413" s="188"/>
      <c r="AK3413" s="188"/>
    </row>
    <row r="3414" spans="20:37">
      <c r="T3414" s="188"/>
      <c r="U3414" s="188"/>
      <c r="V3414" s="188"/>
      <c r="W3414" s="188"/>
      <c r="X3414" s="188"/>
      <c r="AG3414" s="188"/>
      <c r="AH3414" s="188"/>
      <c r="AI3414" s="188"/>
      <c r="AJ3414" s="188"/>
      <c r="AK3414" s="188"/>
    </row>
    <row r="3415" spans="20:37">
      <c r="T3415" s="188"/>
      <c r="U3415" s="188"/>
      <c r="V3415" s="188"/>
      <c r="W3415" s="188"/>
      <c r="X3415" s="188"/>
      <c r="AG3415" s="188"/>
      <c r="AH3415" s="188"/>
      <c r="AI3415" s="188"/>
      <c r="AJ3415" s="188"/>
      <c r="AK3415" s="188"/>
    </row>
    <row r="3416" spans="20:37">
      <c r="T3416" s="188"/>
      <c r="U3416" s="188"/>
      <c r="V3416" s="188"/>
      <c r="W3416" s="188"/>
      <c r="X3416" s="188"/>
      <c r="AG3416" s="188"/>
      <c r="AH3416" s="188"/>
      <c r="AI3416" s="188"/>
      <c r="AJ3416" s="188"/>
      <c r="AK3416" s="188"/>
    </row>
    <row r="3417" spans="20:37">
      <c r="T3417" s="188"/>
      <c r="U3417" s="188"/>
      <c r="V3417" s="188"/>
      <c r="W3417" s="188"/>
      <c r="X3417" s="188"/>
      <c r="AG3417" s="188"/>
      <c r="AH3417" s="188"/>
      <c r="AI3417" s="188"/>
      <c r="AJ3417" s="188"/>
      <c r="AK3417" s="188"/>
    </row>
    <row r="3418" spans="20:37">
      <c r="T3418" s="188"/>
      <c r="U3418" s="188"/>
      <c r="V3418" s="188"/>
      <c r="W3418" s="188"/>
      <c r="X3418" s="188"/>
      <c r="AG3418" s="188"/>
      <c r="AH3418" s="188"/>
      <c r="AI3418" s="188"/>
      <c r="AJ3418" s="188"/>
      <c r="AK3418" s="188"/>
    </row>
    <row r="3419" spans="20:37">
      <c r="T3419" s="188"/>
      <c r="U3419" s="188"/>
      <c r="V3419" s="188"/>
      <c r="W3419" s="188"/>
      <c r="X3419" s="188"/>
      <c r="AG3419" s="188"/>
      <c r="AH3419" s="188"/>
      <c r="AI3419" s="188"/>
      <c r="AJ3419" s="188"/>
      <c r="AK3419" s="188"/>
    </row>
    <row r="3420" spans="20:37">
      <c r="T3420" s="188"/>
      <c r="U3420" s="188"/>
      <c r="V3420" s="188"/>
      <c r="W3420" s="188"/>
      <c r="X3420" s="188"/>
      <c r="AG3420" s="188"/>
      <c r="AH3420" s="188"/>
      <c r="AI3420" s="188"/>
      <c r="AJ3420" s="188"/>
      <c r="AK3420" s="188"/>
    </row>
    <row r="3421" spans="20:37">
      <c r="T3421" s="188"/>
      <c r="U3421" s="188"/>
      <c r="V3421" s="188"/>
      <c r="W3421" s="188"/>
      <c r="X3421" s="188"/>
      <c r="AG3421" s="188"/>
      <c r="AH3421" s="188"/>
      <c r="AI3421" s="188"/>
      <c r="AJ3421" s="188"/>
      <c r="AK3421" s="188"/>
    </row>
    <row r="3422" spans="20:37">
      <c r="T3422" s="188"/>
      <c r="U3422" s="188"/>
      <c r="V3422" s="188"/>
      <c r="W3422" s="188"/>
      <c r="X3422" s="188"/>
      <c r="AG3422" s="188"/>
      <c r="AH3422" s="188"/>
      <c r="AI3422" s="188"/>
      <c r="AJ3422" s="188"/>
      <c r="AK3422" s="188"/>
    </row>
    <row r="3423" spans="20:37">
      <c r="T3423" s="188"/>
      <c r="U3423" s="188"/>
      <c r="V3423" s="188"/>
      <c r="W3423" s="188"/>
      <c r="X3423" s="188"/>
      <c r="AG3423" s="188"/>
      <c r="AH3423" s="188"/>
      <c r="AI3423" s="188"/>
      <c r="AJ3423" s="188"/>
      <c r="AK3423" s="188"/>
    </row>
    <row r="3424" spans="20:37">
      <c r="T3424" s="188"/>
      <c r="U3424" s="188"/>
      <c r="V3424" s="188"/>
      <c r="W3424" s="188"/>
      <c r="X3424" s="188"/>
      <c r="AG3424" s="188"/>
      <c r="AH3424" s="188"/>
      <c r="AI3424" s="188"/>
      <c r="AJ3424" s="188"/>
      <c r="AK3424" s="188"/>
    </row>
    <row r="3425" spans="20:37">
      <c r="T3425" s="188"/>
      <c r="U3425" s="188"/>
      <c r="V3425" s="188"/>
      <c r="W3425" s="188"/>
      <c r="X3425" s="188"/>
      <c r="AG3425" s="188"/>
      <c r="AH3425" s="188"/>
      <c r="AI3425" s="188"/>
      <c r="AJ3425" s="188"/>
      <c r="AK3425" s="188"/>
    </row>
    <row r="3426" spans="20:37">
      <c r="T3426" s="188"/>
      <c r="U3426" s="188"/>
      <c r="V3426" s="188"/>
      <c r="W3426" s="188"/>
      <c r="X3426" s="188"/>
      <c r="AG3426" s="188"/>
      <c r="AH3426" s="188"/>
      <c r="AI3426" s="188"/>
      <c r="AJ3426" s="188"/>
      <c r="AK3426" s="188"/>
    </row>
    <row r="3427" spans="20:37">
      <c r="T3427" s="188"/>
      <c r="U3427" s="188"/>
      <c r="V3427" s="188"/>
      <c r="W3427" s="188"/>
      <c r="X3427" s="188"/>
      <c r="AG3427" s="188"/>
      <c r="AH3427" s="188"/>
      <c r="AI3427" s="188"/>
      <c r="AJ3427" s="188"/>
      <c r="AK3427" s="188"/>
    </row>
    <row r="3428" spans="20:37">
      <c r="T3428" s="188"/>
      <c r="U3428" s="188"/>
      <c r="V3428" s="188"/>
      <c r="W3428" s="188"/>
      <c r="X3428" s="188"/>
      <c r="AG3428" s="188"/>
      <c r="AH3428" s="188"/>
      <c r="AI3428" s="188"/>
      <c r="AJ3428" s="188"/>
      <c r="AK3428" s="188"/>
    </row>
    <row r="3429" spans="20:37">
      <c r="T3429" s="188"/>
      <c r="U3429" s="188"/>
      <c r="V3429" s="188"/>
      <c r="W3429" s="188"/>
      <c r="X3429" s="188"/>
      <c r="AG3429" s="188"/>
      <c r="AH3429" s="188"/>
      <c r="AI3429" s="188"/>
      <c r="AJ3429" s="188"/>
      <c r="AK3429" s="188"/>
    </row>
    <row r="3430" spans="20:37">
      <c r="T3430" s="188"/>
      <c r="U3430" s="188"/>
      <c r="V3430" s="188"/>
      <c r="W3430" s="188"/>
      <c r="X3430" s="188"/>
      <c r="AG3430" s="188"/>
      <c r="AH3430" s="188"/>
      <c r="AI3430" s="188"/>
      <c r="AJ3430" s="188"/>
      <c r="AK3430" s="188"/>
    </row>
    <row r="3431" spans="20:37">
      <c r="T3431" s="188"/>
      <c r="U3431" s="188"/>
      <c r="V3431" s="188"/>
      <c r="W3431" s="188"/>
      <c r="X3431" s="188"/>
      <c r="AG3431" s="188"/>
      <c r="AH3431" s="188"/>
      <c r="AI3431" s="188"/>
      <c r="AJ3431" s="188"/>
      <c r="AK3431" s="188"/>
    </row>
    <row r="3432" spans="20:37">
      <c r="T3432" s="188"/>
      <c r="U3432" s="188"/>
      <c r="V3432" s="188"/>
      <c r="W3432" s="188"/>
      <c r="X3432" s="188"/>
      <c r="AG3432" s="188"/>
      <c r="AH3432" s="188"/>
      <c r="AI3432" s="188"/>
      <c r="AJ3432" s="188"/>
      <c r="AK3432" s="188"/>
    </row>
    <row r="3433" spans="20:37">
      <c r="T3433" s="188"/>
      <c r="U3433" s="188"/>
      <c r="V3433" s="188"/>
      <c r="W3433" s="188"/>
      <c r="X3433" s="188"/>
      <c r="AG3433" s="188"/>
      <c r="AH3433" s="188"/>
      <c r="AI3433" s="188"/>
      <c r="AJ3433" s="188"/>
      <c r="AK3433" s="188"/>
    </row>
    <row r="3434" spans="20:37">
      <c r="T3434" s="188"/>
      <c r="U3434" s="188"/>
      <c r="V3434" s="188"/>
      <c r="W3434" s="188"/>
      <c r="X3434" s="188"/>
      <c r="AG3434" s="188"/>
      <c r="AH3434" s="188"/>
      <c r="AI3434" s="188"/>
      <c r="AJ3434" s="188"/>
      <c r="AK3434" s="188"/>
    </row>
    <row r="3435" spans="20:37">
      <c r="T3435" s="188"/>
      <c r="U3435" s="188"/>
      <c r="V3435" s="188"/>
      <c r="W3435" s="188"/>
      <c r="X3435" s="188"/>
      <c r="AG3435" s="188"/>
      <c r="AH3435" s="188"/>
      <c r="AI3435" s="188"/>
      <c r="AJ3435" s="188"/>
      <c r="AK3435" s="188"/>
    </row>
    <row r="3436" spans="20:37">
      <c r="T3436" s="188"/>
      <c r="U3436" s="188"/>
      <c r="V3436" s="188"/>
      <c r="W3436" s="188"/>
      <c r="X3436" s="188"/>
      <c r="AG3436" s="188"/>
      <c r="AH3436" s="188"/>
      <c r="AI3436" s="188"/>
      <c r="AJ3436" s="188"/>
      <c r="AK3436" s="188"/>
    </row>
    <row r="3437" spans="20:37">
      <c r="T3437" s="188"/>
      <c r="U3437" s="188"/>
      <c r="V3437" s="188"/>
      <c r="W3437" s="188"/>
      <c r="X3437" s="188"/>
      <c r="AG3437" s="188"/>
      <c r="AH3437" s="188"/>
      <c r="AI3437" s="188"/>
      <c r="AJ3437" s="188"/>
      <c r="AK3437" s="188"/>
    </row>
    <row r="3438" spans="20:37">
      <c r="T3438" s="188"/>
      <c r="U3438" s="188"/>
      <c r="V3438" s="188"/>
      <c r="W3438" s="188"/>
      <c r="X3438" s="188"/>
      <c r="AG3438" s="188"/>
      <c r="AH3438" s="188"/>
      <c r="AI3438" s="188"/>
      <c r="AJ3438" s="188"/>
      <c r="AK3438" s="188"/>
    </row>
    <row r="3439" spans="20:37">
      <c r="T3439" s="188"/>
      <c r="U3439" s="188"/>
      <c r="V3439" s="188"/>
      <c r="W3439" s="188"/>
      <c r="X3439" s="188"/>
      <c r="AG3439" s="188"/>
      <c r="AH3439" s="188"/>
      <c r="AI3439" s="188"/>
      <c r="AJ3439" s="188"/>
      <c r="AK3439" s="188"/>
    </row>
    <row r="3440" spans="20:37">
      <c r="T3440" s="188"/>
      <c r="U3440" s="188"/>
      <c r="V3440" s="188"/>
      <c r="W3440" s="188"/>
      <c r="X3440" s="188"/>
      <c r="AG3440" s="188"/>
      <c r="AH3440" s="188"/>
      <c r="AI3440" s="188"/>
      <c r="AJ3440" s="188"/>
      <c r="AK3440" s="188"/>
    </row>
    <row r="3441" spans="20:37">
      <c r="T3441" s="188"/>
      <c r="U3441" s="188"/>
      <c r="V3441" s="188"/>
      <c r="W3441" s="188"/>
      <c r="X3441" s="188"/>
      <c r="AG3441" s="188"/>
      <c r="AH3441" s="188"/>
      <c r="AI3441" s="188"/>
      <c r="AJ3441" s="188"/>
      <c r="AK3441" s="188"/>
    </row>
    <row r="3442" spans="20:37">
      <c r="T3442" s="188"/>
      <c r="U3442" s="188"/>
      <c r="V3442" s="188"/>
      <c r="W3442" s="188"/>
      <c r="X3442" s="188"/>
      <c r="AG3442" s="188"/>
      <c r="AH3442" s="188"/>
      <c r="AI3442" s="188"/>
      <c r="AJ3442" s="188"/>
      <c r="AK3442" s="188"/>
    </row>
    <row r="3443" spans="20:37">
      <c r="T3443" s="188"/>
      <c r="U3443" s="188"/>
      <c r="V3443" s="188"/>
      <c r="W3443" s="188"/>
      <c r="X3443" s="188"/>
      <c r="AG3443" s="188"/>
      <c r="AH3443" s="188"/>
      <c r="AI3443" s="188"/>
      <c r="AJ3443" s="188"/>
      <c r="AK3443" s="188"/>
    </row>
    <row r="3444" spans="20:37">
      <c r="T3444" s="188"/>
      <c r="U3444" s="188"/>
      <c r="V3444" s="188"/>
      <c r="W3444" s="188"/>
      <c r="X3444" s="188"/>
      <c r="AG3444" s="188"/>
      <c r="AH3444" s="188"/>
      <c r="AI3444" s="188"/>
      <c r="AJ3444" s="188"/>
      <c r="AK3444" s="188"/>
    </row>
    <row r="3445" spans="20:37">
      <c r="T3445" s="188"/>
      <c r="U3445" s="188"/>
      <c r="V3445" s="188"/>
      <c r="W3445" s="188"/>
      <c r="X3445" s="188"/>
      <c r="AG3445" s="188"/>
      <c r="AH3445" s="188"/>
      <c r="AI3445" s="188"/>
      <c r="AJ3445" s="188"/>
      <c r="AK3445" s="188"/>
    </row>
    <row r="3446" spans="20:37">
      <c r="T3446" s="188"/>
      <c r="U3446" s="188"/>
      <c r="V3446" s="188"/>
      <c r="W3446" s="188"/>
      <c r="X3446" s="188"/>
      <c r="AG3446" s="188"/>
      <c r="AH3446" s="188"/>
      <c r="AI3446" s="188"/>
      <c r="AJ3446" s="188"/>
      <c r="AK3446" s="188"/>
    </row>
    <row r="3447" spans="20:37">
      <c r="T3447" s="188"/>
      <c r="U3447" s="188"/>
      <c r="V3447" s="188"/>
      <c r="W3447" s="188"/>
      <c r="X3447" s="188"/>
      <c r="AG3447" s="188"/>
      <c r="AH3447" s="188"/>
      <c r="AI3447" s="188"/>
      <c r="AJ3447" s="188"/>
      <c r="AK3447" s="188"/>
    </row>
    <row r="3448" spans="20:37">
      <c r="T3448" s="188"/>
      <c r="U3448" s="188"/>
      <c r="V3448" s="188"/>
      <c r="W3448" s="188"/>
      <c r="X3448" s="188"/>
      <c r="AG3448" s="188"/>
      <c r="AH3448" s="188"/>
      <c r="AI3448" s="188"/>
      <c r="AJ3448" s="188"/>
      <c r="AK3448" s="188"/>
    </row>
    <row r="3449" spans="20:37">
      <c r="T3449" s="188"/>
      <c r="U3449" s="188"/>
      <c r="V3449" s="188"/>
      <c r="W3449" s="188"/>
      <c r="X3449" s="188"/>
      <c r="AG3449" s="188"/>
      <c r="AH3449" s="188"/>
      <c r="AI3449" s="188"/>
      <c r="AJ3449" s="188"/>
      <c r="AK3449" s="188"/>
    </row>
    <row r="3450" spans="20:37">
      <c r="T3450" s="188"/>
      <c r="U3450" s="188"/>
      <c r="V3450" s="188"/>
      <c r="W3450" s="188"/>
      <c r="X3450" s="188"/>
      <c r="AG3450" s="188"/>
      <c r="AH3450" s="188"/>
      <c r="AI3450" s="188"/>
      <c r="AJ3450" s="188"/>
      <c r="AK3450" s="188"/>
    </row>
    <row r="3451" spans="20:37">
      <c r="T3451" s="188"/>
      <c r="U3451" s="188"/>
      <c r="V3451" s="188"/>
      <c r="W3451" s="188"/>
      <c r="X3451" s="188"/>
      <c r="AG3451" s="188"/>
      <c r="AH3451" s="188"/>
      <c r="AI3451" s="188"/>
      <c r="AJ3451" s="188"/>
      <c r="AK3451" s="188"/>
    </row>
    <row r="3452" spans="20:37">
      <c r="T3452" s="188"/>
      <c r="U3452" s="188"/>
      <c r="V3452" s="188"/>
      <c r="W3452" s="188"/>
      <c r="X3452" s="188"/>
      <c r="AG3452" s="188"/>
      <c r="AH3452" s="188"/>
      <c r="AI3452" s="188"/>
      <c r="AJ3452" s="188"/>
      <c r="AK3452" s="188"/>
    </row>
    <row r="3453" spans="20:37">
      <c r="T3453" s="188"/>
      <c r="U3453" s="188"/>
      <c r="V3453" s="188"/>
      <c r="W3453" s="188"/>
      <c r="X3453" s="188"/>
      <c r="AG3453" s="188"/>
      <c r="AH3453" s="188"/>
      <c r="AI3453" s="188"/>
      <c r="AJ3453" s="188"/>
      <c r="AK3453" s="188"/>
    </row>
    <row r="3454" spans="20:37">
      <c r="T3454" s="188"/>
      <c r="U3454" s="188"/>
      <c r="V3454" s="188"/>
      <c r="W3454" s="188"/>
      <c r="X3454" s="188"/>
      <c r="AG3454" s="188"/>
      <c r="AH3454" s="188"/>
      <c r="AI3454" s="188"/>
      <c r="AJ3454" s="188"/>
      <c r="AK3454" s="188"/>
    </row>
    <row r="3455" spans="20:37">
      <c r="T3455" s="188"/>
      <c r="U3455" s="188"/>
      <c r="V3455" s="188"/>
      <c r="W3455" s="188"/>
      <c r="X3455" s="188"/>
      <c r="AG3455" s="188"/>
      <c r="AH3455" s="188"/>
      <c r="AI3455" s="188"/>
      <c r="AJ3455" s="188"/>
      <c r="AK3455" s="188"/>
    </row>
    <row r="3456" spans="20:37">
      <c r="T3456" s="188"/>
      <c r="U3456" s="188"/>
      <c r="V3456" s="188"/>
      <c r="W3456" s="188"/>
      <c r="X3456" s="188"/>
      <c r="AG3456" s="188"/>
      <c r="AH3456" s="188"/>
      <c r="AI3456" s="188"/>
      <c r="AJ3456" s="188"/>
      <c r="AK3456" s="188"/>
    </row>
    <row r="3457" spans="20:37">
      <c r="T3457" s="188"/>
      <c r="U3457" s="188"/>
      <c r="V3457" s="188"/>
      <c r="W3457" s="188"/>
      <c r="X3457" s="188"/>
      <c r="AG3457" s="188"/>
      <c r="AH3457" s="188"/>
      <c r="AI3457" s="188"/>
      <c r="AJ3457" s="188"/>
      <c r="AK3457" s="188"/>
    </row>
    <row r="3458" spans="20:37">
      <c r="T3458" s="188"/>
      <c r="U3458" s="188"/>
      <c r="V3458" s="188"/>
      <c r="W3458" s="188"/>
      <c r="X3458" s="188"/>
      <c r="AG3458" s="188"/>
      <c r="AH3458" s="188"/>
      <c r="AI3458" s="188"/>
      <c r="AJ3458" s="188"/>
      <c r="AK3458" s="188"/>
    </row>
    <row r="3459" spans="20:37">
      <c r="T3459" s="188"/>
      <c r="U3459" s="188"/>
      <c r="V3459" s="188"/>
      <c r="W3459" s="188"/>
      <c r="X3459" s="188"/>
      <c r="AG3459" s="188"/>
      <c r="AH3459" s="188"/>
      <c r="AI3459" s="188"/>
      <c r="AJ3459" s="188"/>
      <c r="AK3459" s="188"/>
    </row>
    <row r="3460" spans="20:37">
      <c r="T3460" s="188"/>
      <c r="U3460" s="188"/>
      <c r="V3460" s="188"/>
      <c r="W3460" s="188"/>
      <c r="X3460" s="188"/>
      <c r="AG3460" s="188"/>
      <c r="AH3460" s="188"/>
      <c r="AI3460" s="188"/>
      <c r="AJ3460" s="188"/>
      <c r="AK3460" s="188"/>
    </row>
    <row r="3461" spans="20:37">
      <c r="T3461" s="188"/>
      <c r="U3461" s="188"/>
      <c r="V3461" s="188"/>
      <c r="W3461" s="188"/>
      <c r="X3461" s="188"/>
      <c r="AG3461" s="188"/>
      <c r="AH3461" s="188"/>
      <c r="AI3461" s="188"/>
      <c r="AJ3461" s="188"/>
      <c r="AK3461" s="188"/>
    </row>
    <row r="3462" spans="20:37">
      <c r="T3462" s="188"/>
      <c r="U3462" s="188"/>
      <c r="V3462" s="188"/>
      <c r="W3462" s="188"/>
      <c r="X3462" s="188"/>
      <c r="AG3462" s="188"/>
      <c r="AH3462" s="188"/>
      <c r="AI3462" s="188"/>
      <c r="AJ3462" s="188"/>
      <c r="AK3462" s="188"/>
    </row>
    <row r="3463" spans="20:37">
      <c r="T3463" s="188"/>
      <c r="U3463" s="188"/>
      <c r="V3463" s="188"/>
      <c r="W3463" s="188"/>
      <c r="X3463" s="188"/>
      <c r="AG3463" s="188"/>
      <c r="AH3463" s="188"/>
      <c r="AI3463" s="188"/>
      <c r="AJ3463" s="188"/>
      <c r="AK3463" s="188"/>
    </row>
    <row r="3464" spans="20:37">
      <c r="T3464" s="188"/>
      <c r="U3464" s="188"/>
      <c r="V3464" s="188"/>
      <c r="W3464" s="188"/>
      <c r="X3464" s="188"/>
      <c r="AG3464" s="188"/>
      <c r="AH3464" s="188"/>
      <c r="AI3464" s="188"/>
      <c r="AJ3464" s="188"/>
      <c r="AK3464" s="188"/>
    </row>
    <row r="3465" spans="20:37">
      <c r="T3465" s="188"/>
      <c r="U3465" s="188"/>
      <c r="V3465" s="188"/>
      <c r="W3465" s="188"/>
      <c r="X3465" s="188"/>
      <c r="AG3465" s="188"/>
      <c r="AH3465" s="188"/>
      <c r="AI3465" s="188"/>
      <c r="AJ3465" s="188"/>
      <c r="AK3465" s="188"/>
    </row>
    <row r="3466" spans="20:37">
      <c r="T3466" s="188"/>
      <c r="U3466" s="188"/>
      <c r="V3466" s="188"/>
      <c r="W3466" s="188"/>
      <c r="X3466" s="188"/>
      <c r="AG3466" s="188"/>
      <c r="AH3466" s="188"/>
      <c r="AI3466" s="188"/>
      <c r="AJ3466" s="188"/>
      <c r="AK3466" s="188"/>
    </row>
    <row r="3467" spans="20:37">
      <c r="T3467" s="188"/>
      <c r="U3467" s="188"/>
      <c r="V3467" s="188"/>
      <c r="W3467" s="188"/>
      <c r="X3467" s="188"/>
      <c r="AG3467" s="188"/>
      <c r="AH3467" s="188"/>
      <c r="AI3467" s="188"/>
      <c r="AJ3467" s="188"/>
      <c r="AK3467" s="188"/>
    </row>
    <row r="3468" spans="20:37">
      <c r="T3468" s="188"/>
      <c r="U3468" s="188"/>
      <c r="V3468" s="188"/>
      <c r="W3468" s="188"/>
      <c r="X3468" s="188"/>
      <c r="AG3468" s="188"/>
      <c r="AH3468" s="188"/>
      <c r="AI3468" s="188"/>
      <c r="AJ3468" s="188"/>
      <c r="AK3468" s="188"/>
    </row>
    <row r="3469" spans="20:37">
      <c r="T3469" s="188"/>
      <c r="U3469" s="188"/>
      <c r="V3469" s="188"/>
      <c r="W3469" s="188"/>
      <c r="X3469" s="188"/>
      <c r="AG3469" s="188"/>
      <c r="AH3469" s="188"/>
      <c r="AI3469" s="188"/>
      <c r="AJ3469" s="188"/>
      <c r="AK3469" s="188"/>
    </row>
    <row r="3470" spans="20:37">
      <c r="T3470" s="188"/>
      <c r="U3470" s="188"/>
      <c r="V3470" s="188"/>
      <c r="W3470" s="188"/>
      <c r="X3470" s="188"/>
      <c r="AG3470" s="188"/>
      <c r="AH3470" s="188"/>
      <c r="AI3470" s="188"/>
      <c r="AJ3470" s="188"/>
      <c r="AK3470" s="188"/>
    </row>
    <row r="3471" spans="20:37">
      <c r="T3471" s="188"/>
      <c r="U3471" s="188"/>
      <c r="V3471" s="188"/>
      <c r="W3471" s="188"/>
      <c r="X3471" s="188"/>
      <c r="AG3471" s="188"/>
      <c r="AH3471" s="188"/>
      <c r="AI3471" s="188"/>
      <c r="AJ3471" s="188"/>
      <c r="AK3471" s="188"/>
    </row>
    <row r="3472" spans="20:37">
      <c r="T3472" s="188"/>
      <c r="U3472" s="188"/>
      <c r="V3472" s="188"/>
      <c r="W3472" s="188"/>
      <c r="X3472" s="188"/>
      <c r="AG3472" s="188"/>
      <c r="AH3472" s="188"/>
      <c r="AI3472" s="188"/>
      <c r="AJ3472" s="188"/>
      <c r="AK3472" s="188"/>
    </row>
    <row r="3473" spans="20:37">
      <c r="T3473" s="188"/>
      <c r="U3473" s="188"/>
      <c r="V3473" s="188"/>
      <c r="W3473" s="188"/>
      <c r="X3473" s="188"/>
      <c r="AG3473" s="188"/>
      <c r="AH3473" s="188"/>
      <c r="AI3473" s="188"/>
      <c r="AJ3473" s="188"/>
      <c r="AK3473" s="188"/>
    </row>
    <row r="3474" spans="20:37">
      <c r="T3474" s="188"/>
      <c r="U3474" s="188"/>
      <c r="V3474" s="188"/>
      <c r="W3474" s="188"/>
      <c r="X3474" s="188"/>
      <c r="AG3474" s="188"/>
      <c r="AH3474" s="188"/>
      <c r="AI3474" s="188"/>
      <c r="AJ3474" s="188"/>
      <c r="AK3474" s="188"/>
    </row>
    <row r="3475" spans="20:37">
      <c r="T3475" s="188"/>
      <c r="U3475" s="188"/>
      <c r="V3475" s="188"/>
      <c r="W3475" s="188"/>
      <c r="X3475" s="188"/>
      <c r="AG3475" s="188"/>
      <c r="AH3475" s="188"/>
      <c r="AI3475" s="188"/>
      <c r="AJ3475" s="188"/>
      <c r="AK3475" s="188"/>
    </row>
    <row r="3476" spans="20:37">
      <c r="T3476" s="188"/>
      <c r="U3476" s="188"/>
      <c r="V3476" s="188"/>
      <c r="W3476" s="188"/>
      <c r="X3476" s="188"/>
      <c r="AG3476" s="188"/>
      <c r="AH3476" s="188"/>
      <c r="AI3476" s="188"/>
      <c r="AJ3476" s="188"/>
      <c r="AK3476" s="188"/>
    </row>
    <row r="3477" spans="20:37">
      <c r="T3477" s="188"/>
      <c r="U3477" s="188"/>
      <c r="V3477" s="188"/>
      <c r="W3477" s="188"/>
      <c r="X3477" s="188"/>
      <c r="AG3477" s="188"/>
      <c r="AH3477" s="188"/>
      <c r="AI3477" s="188"/>
      <c r="AJ3477" s="188"/>
      <c r="AK3477" s="188"/>
    </row>
    <row r="3478" spans="20:37">
      <c r="T3478" s="188"/>
      <c r="U3478" s="188"/>
      <c r="V3478" s="188"/>
      <c r="W3478" s="188"/>
      <c r="X3478" s="188"/>
      <c r="AG3478" s="188"/>
      <c r="AH3478" s="188"/>
      <c r="AI3478" s="188"/>
      <c r="AJ3478" s="188"/>
      <c r="AK3478" s="188"/>
    </row>
    <row r="3479" spans="20:37">
      <c r="T3479" s="188"/>
      <c r="U3479" s="188"/>
      <c r="V3479" s="188"/>
      <c r="W3479" s="188"/>
      <c r="X3479" s="188"/>
      <c r="AG3479" s="188"/>
      <c r="AH3479" s="188"/>
      <c r="AI3479" s="188"/>
      <c r="AJ3479" s="188"/>
      <c r="AK3479" s="188"/>
    </row>
    <row r="3480" spans="20:37">
      <c r="T3480" s="188"/>
      <c r="U3480" s="188"/>
      <c r="V3480" s="188"/>
      <c r="W3480" s="188"/>
      <c r="X3480" s="188"/>
      <c r="AG3480" s="188"/>
      <c r="AH3480" s="188"/>
      <c r="AI3480" s="188"/>
      <c r="AJ3480" s="188"/>
      <c r="AK3480" s="188"/>
    </row>
    <row r="3481" spans="20:37">
      <c r="T3481" s="188"/>
      <c r="U3481" s="188"/>
      <c r="V3481" s="188"/>
      <c r="W3481" s="188"/>
      <c r="X3481" s="188"/>
      <c r="AG3481" s="188"/>
      <c r="AH3481" s="188"/>
      <c r="AI3481" s="188"/>
      <c r="AJ3481" s="188"/>
      <c r="AK3481" s="188"/>
    </row>
    <row r="3482" spans="20:37">
      <c r="T3482" s="188"/>
      <c r="U3482" s="188"/>
      <c r="V3482" s="188"/>
      <c r="W3482" s="188"/>
      <c r="X3482" s="188"/>
      <c r="AG3482" s="188"/>
      <c r="AH3482" s="188"/>
      <c r="AI3482" s="188"/>
      <c r="AJ3482" s="188"/>
      <c r="AK3482" s="188"/>
    </row>
    <row r="3483" spans="20:37">
      <c r="T3483" s="188"/>
      <c r="U3483" s="188"/>
      <c r="V3483" s="188"/>
      <c r="W3483" s="188"/>
      <c r="X3483" s="188"/>
      <c r="AG3483" s="188"/>
      <c r="AH3483" s="188"/>
      <c r="AI3483" s="188"/>
      <c r="AJ3483" s="188"/>
      <c r="AK3483" s="188"/>
    </row>
    <row r="3484" spans="20:37">
      <c r="T3484" s="188"/>
      <c r="U3484" s="188"/>
      <c r="V3484" s="188"/>
      <c r="W3484" s="188"/>
      <c r="X3484" s="188"/>
      <c r="AG3484" s="188"/>
      <c r="AH3484" s="188"/>
      <c r="AI3484" s="188"/>
      <c r="AJ3484" s="188"/>
      <c r="AK3484" s="188"/>
    </row>
    <row r="3485" spans="20:37">
      <c r="T3485" s="188"/>
      <c r="U3485" s="188"/>
      <c r="V3485" s="188"/>
      <c r="W3485" s="188"/>
      <c r="X3485" s="188"/>
      <c r="AG3485" s="188"/>
      <c r="AH3485" s="188"/>
      <c r="AI3485" s="188"/>
      <c r="AJ3485" s="188"/>
      <c r="AK3485" s="188"/>
    </row>
    <row r="3486" spans="20:37">
      <c r="T3486" s="188"/>
      <c r="U3486" s="188"/>
      <c r="V3486" s="188"/>
      <c r="W3486" s="188"/>
      <c r="X3486" s="188"/>
      <c r="AG3486" s="188"/>
      <c r="AH3486" s="188"/>
      <c r="AI3486" s="188"/>
      <c r="AJ3486" s="188"/>
      <c r="AK3486" s="188"/>
    </row>
    <row r="3487" spans="20:37">
      <c r="T3487" s="188"/>
      <c r="U3487" s="188"/>
      <c r="V3487" s="188"/>
      <c r="W3487" s="188"/>
      <c r="X3487" s="188"/>
      <c r="AG3487" s="188"/>
      <c r="AH3487" s="188"/>
      <c r="AI3487" s="188"/>
      <c r="AJ3487" s="188"/>
      <c r="AK3487" s="188"/>
    </row>
    <row r="3488" spans="20:37">
      <c r="T3488" s="188"/>
      <c r="U3488" s="188"/>
      <c r="V3488" s="188"/>
      <c r="W3488" s="188"/>
      <c r="X3488" s="188"/>
      <c r="AG3488" s="188"/>
      <c r="AH3488" s="188"/>
      <c r="AI3488" s="188"/>
      <c r="AJ3488" s="188"/>
      <c r="AK3488" s="188"/>
    </row>
    <row r="3489" spans="20:37">
      <c r="T3489" s="188"/>
      <c r="U3489" s="188"/>
      <c r="V3489" s="188"/>
      <c r="W3489" s="188"/>
      <c r="X3489" s="188"/>
      <c r="AG3489" s="188"/>
      <c r="AH3489" s="188"/>
      <c r="AI3489" s="188"/>
      <c r="AJ3489" s="188"/>
      <c r="AK3489" s="188"/>
    </row>
    <row r="3490" spans="20:37">
      <c r="T3490" s="188"/>
      <c r="U3490" s="188"/>
      <c r="V3490" s="188"/>
      <c r="W3490" s="188"/>
      <c r="X3490" s="188"/>
      <c r="AG3490" s="188"/>
      <c r="AH3490" s="188"/>
      <c r="AI3490" s="188"/>
      <c r="AJ3490" s="188"/>
      <c r="AK3490" s="188"/>
    </row>
    <row r="3491" spans="20:37">
      <c r="T3491" s="188"/>
      <c r="U3491" s="188"/>
      <c r="V3491" s="188"/>
      <c r="W3491" s="188"/>
      <c r="X3491" s="188"/>
      <c r="AG3491" s="188"/>
      <c r="AH3491" s="188"/>
      <c r="AI3491" s="188"/>
      <c r="AJ3491" s="188"/>
      <c r="AK3491" s="188"/>
    </row>
    <row r="3492" spans="20:37">
      <c r="T3492" s="188"/>
      <c r="U3492" s="188"/>
      <c r="V3492" s="188"/>
      <c r="W3492" s="188"/>
      <c r="X3492" s="188"/>
      <c r="AG3492" s="188"/>
      <c r="AH3492" s="188"/>
      <c r="AI3492" s="188"/>
      <c r="AJ3492" s="188"/>
      <c r="AK3492" s="188"/>
    </row>
    <row r="3493" spans="20:37">
      <c r="T3493" s="188"/>
      <c r="U3493" s="188"/>
      <c r="V3493" s="188"/>
      <c r="W3493" s="188"/>
      <c r="X3493" s="188"/>
      <c r="AG3493" s="188"/>
      <c r="AH3493" s="188"/>
      <c r="AI3493" s="188"/>
      <c r="AJ3493" s="188"/>
      <c r="AK3493" s="188"/>
    </row>
    <row r="3494" spans="20:37">
      <c r="T3494" s="188"/>
      <c r="U3494" s="188"/>
      <c r="V3494" s="188"/>
      <c r="W3494" s="188"/>
      <c r="X3494" s="188"/>
      <c r="AG3494" s="188"/>
      <c r="AH3494" s="188"/>
      <c r="AI3494" s="188"/>
      <c r="AJ3494" s="188"/>
      <c r="AK3494" s="188"/>
    </row>
    <row r="3495" spans="20:37">
      <c r="T3495" s="188"/>
      <c r="U3495" s="188"/>
      <c r="V3495" s="188"/>
      <c r="W3495" s="188"/>
      <c r="X3495" s="188"/>
      <c r="AG3495" s="188"/>
      <c r="AH3495" s="188"/>
      <c r="AI3495" s="188"/>
      <c r="AJ3495" s="188"/>
      <c r="AK3495" s="188"/>
    </row>
    <row r="3496" spans="20:37">
      <c r="T3496" s="188"/>
      <c r="U3496" s="188"/>
      <c r="V3496" s="188"/>
      <c r="W3496" s="188"/>
      <c r="X3496" s="188"/>
      <c r="AG3496" s="188"/>
      <c r="AH3496" s="188"/>
      <c r="AI3496" s="188"/>
      <c r="AJ3496" s="188"/>
      <c r="AK3496" s="188"/>
    </row>
    <row r="3497" spans="20:37">
      <c r="T3497" s="188"/>
      <c r="U3497" s="188"/>
      <c r="V3497" s="188"/>
      <c r="W3497" s="188"/>
      <c r="X3497" s="188"/>
      <c r="AG3497" s="188"/>
      <c r="AH3497" s="188"/>
      <c r="AI3497" s="188"/>
      <c r="AJ3497" s="188"/>
      <c r="AK3497" s="188"/>
    </row>
    <row r="3498" spans="20:37">
      <c r="T3498" s="188"/>
      <c r="U3498" s="188"/>
      <c r="V3498" s="188"/>
      <c r="W3498" s="188"/>
      <c r="X3498" s="188"/>
      <c r="AG3498" s="188"/>
      <c r="AH3498" s="188"/>
      <c r="AI3498" s="188"/>
      <c r="AJ3498" s="188"/>
      <c r="AK3498" s="188"/>
    </row>
    <row r="3499" spans="20:37">
      <c r="T3499" s="188"/>
      <c r="U3499" s="188"/>
      <c r="V3499" s="188"/>
      <c r="W3499" s="188"/>
      <c r="X3499" s="188"/>
      <c r="AG3499" s="188"/>
      <c r="AH3499" s="188"/>
      <c r="AI3499" s="188"/>
      <c r="AJ3499" s="188"/>
      <c r="AK3499" s="188"/>
    </row>
    <row r="3500" spans="20:37">
      <c r="T3500" s="188"/>
      <c r="U3500" s="188"/>
      <c r="V3500" s="188"/>
      <c r="W3500" s="188"/>
      <c r="X3500" s="188"/>
      <c r="AG3500" s="188"/>
      <c r="AH3500" s="188"/>
      <c r="AI3500" s="188"/>
      <c r="AJ3500" s="188"/>
      <c r="AK3500" s="188"/>
    </row>
    <row r="3501" spans="20:37">
      <c r="T3501" s="188"/>
      <c r="U3501" s="188"/>
      <c r="V3501" s="188"/>
      <c r="W3501" s="188"/>
      <c r="X3501" s="188"/>
      <c r="AG3501" s="188"/>
      <c r="AH3501" s="188"/>
      <c r="AI3501" s="188"/>
      <c r="AJ3501" s="188"/>
      <c r="AK3501" s="188"/>
    </row>
    <row r="3502" spans="20:37">
      <c r="T3502" s="188"/>
      <c r="U3502" s="188"/>
      <c r="V3502" s="188"/>
      <c r="W3502" s="188"/>
      <c r="X3502" s="188"/>
      <c r="AG3502" s="188"/>
      <c r="AH3502" s="188"/>
      <c r="AI3502" s="188"/>
      <c r="AJ3502" s="188"/>
      <c r="AK3502" s="188"/>
    </row>
    <row r="3503" spans="20:37">
      <c r="T3503" s="188"/>
      <c r="U3503" s="188"/>
      <c r="V3503" s="188"/>
      <c r="W3503" s="188"/>
      <c r="X3503" s="188"/>
      <c r="AG3503" s="188"/>
      <c r="AH3503" s="188"/>
      <c r="AI3503" s="188"/>
      <c r="AJ3503" s="188"/>
      <c r="AK3503" s="188"/>
    </row>
    <row r="3504" spans="20:37">
      <c r="T3504" s="188"/>
      <c r="U3504" s="188"/>
      <c r="V3504" s="188"/>
      <c r="W3504" s="188"/>
      <c r="X3504" s="188"/>
      <c r="AG3504" s="188"/>
      <c r="AH3504" s="188"/>
      <c r="AI3504" s="188"/>
      <c r="AJ3504" s="188"/>
      <c r="AK3504" s="188"/>
    </row>
    <row r="3505" spans="20:37">
      <c r="T3505" s="188"/>
      <c r="U3505" s="188"/>
      <c r="V3505" s="188"/>
      <c r="W3505" s="188"/>
      <c r="X3505" s="188"/>
      <c r="AG3505" s="188"/>
      <c r="AH3505" s="188"/>
      <c r="AI3505" s="188"/>
      <c r="AJ3505" s="188"/>
      <c r="AK3505" s="188"/>
    </row>
    <row r="3506" spans="20:37">
      <c r="T3506" s="188"/>
      <c r="U3506" s="188"/>
      <c r="V3506" s="188"/>
      <c r="W3506" s="188"/>
      <c r="X3506" s="188"/>
      <c r="AG3506" s="188"/>
      <c r="AH3506" s="188"/>
      <c r="AI3506" s="188"/>
      <c r="AJ3506" s="188"/>
      <c r="AK3506" s="188"/>
    </row>
    <row r="3507" spans="20:37">
      <c r="T3507" s="188"/>
      <c r="U3507" s="188"/>
      <c r="V3507" s="188"/>
      <c r="W3507" s="188"/>
      <c r="X3507" s="188"/>
      <c r="AG3507" s="188"/>
      <c r="AH3507" s="188"/>
      <c r="AI3507" s="188"/>
      <c r="AJ3507" s="188"/>
      <c r="AK3507" s="188"/>
    </row>
    <row r="3508" spans="20:37">
      <c r="T3508" s="188"/>
      <c r="U3508" s="188"/>
      <c r="V3508" s="188"/>
      <c r="W3508" s="188"/>
      <c r="X3508" s="188"/>
      <c r="AG3508" s="188"/>
      <c r="AH3508" s="188"/>
      <c r="AI3508" s="188"/>
      <c r="AJ3508" s="188"/>
      <c r="AK3508" s="188"/>
    </row>
    <row r="3509" spans="20:37">
      <c r="T3509" s="188"/>
      <c r="U3509" s="188"/>
      <c r="V3509" s="188"/>
      <c r="W3509" s="188"/>
      <c r="X3509" s="188"/>
      <c r="AG3509" s="188"/>
      <c r="AH3509" s="188"/>
      <c r="AI3509" s="188"/>
      <c r="AJ3509" s="188"/>
      <c r="AK3509" s="188"/>
    </row>
    <row r="3510" spans="20:37">
      <c r="T3510" s="188"/>
      <c r="U3510" s="188"/>
      <c r="V3510" s="188"/>
      <c r="W3510" s="188"/>
      <c r="X3510" s="188"/>
      <c r="AG3510" s="188"/>
      <c r="AH3510" s="188"/>
      <c r="AI3510" s="188"/>
      <c r="AJ3510" s="188"/>
      <c r="AK3510" s="188"/>
    </row>
    <row r="3511" spans="20:37">
      <c r="T3511" s="188"/>
      <c r="U3511" s="188"/>
      <c r="V3511" s="188"/>
      <c r="W3511" s="188"/>
      <c r="X3511" s="188"/>
      <c r="AG3511" s="188"/>
      <c r="AH3511" s="188"/>
      <c r="AI3511" s="188"/>
      <c r="AJ3511" s="188"/>
      <c r="AK3511" s="188"/>
    </row>
    <row r="3512" spans="20:37">
      <c r="T3512" s="188"/>
      <c r="U3512" s="188"/>
      <c r="V3512" s="188"/>
      <c r="W3512" s="188"/>
      <c r="X3512" s="188"/>
      <c r="AG3512" s="188"/>
      <c r="AH3512" s="188"/>
      <c r="AI3512" s="188"/>
      <c r="AJ3512" s="188"/>
      <c r="AK3512" s="188"/>
    </row>
    <row r="3513" spans="20:37">
      <c r="T3513" s="188"/>
      <c r="U3513" s="188"/>
      <c r="V3513" s="188"/>
      <c r="W3513" s="188"/>
      <c r="X3513" s="188"/>
      <c r="AG3513" s="188"/>
      <c r="AH3513" s="188"/>
      <c r="AI3513" s="188"/>
      <c r="AJ3513" s="188"/>
      <c r="AK3513" s="188"/>
    </row>
    <row r="3514" spans="20:37">
      <c r="T3514" s="188"/>
      <c r="U3514" s="188"/>
      <c r="V3514" s="188"/>
      <c r="W3514" s="188"/>
      <c r="X3514" s="188"/>
      <c r="AG3514" s="188"/>
      <c r="AH3514" s="188"/>
      <c r="AI3514" s="188"/>
      <c r="AJ3514" s="188"/>
      <c r="AK3514" s="188"/>
    </row>
    <row r="3515" spans="20:37">
      <c r="T3515" s="188"/>
      <c r="U3515" s="188"/>
      <c r="V3515" s="188"/>
      <c r="W3515" s="188"/>
      <c r="X3515" s="188"/>
      <c r="AG3515" s="188"/>
      <c r="AH3515" s="188"/>
      <c r="AI3515" s="188"/>
      <c r="AJ3515" s="188"/>
      <c r="AK3515" s="188"/>
    </row>
    <row r="3516" spans="20:37">
      <c r="T3516" s="188"/>
      <c r="U3516" s="188"/>
      <c r="V3516" s="188"/>
      <c r="W3516" s="188"/>
      <c r="X3516" s="188"/>
      <c r="AG3516" s="188"/>
      <c r="AH3516" s="188"/>
      <c r="AI3516" s="188"/>
      <c r="AJ3516" s="188"/>
      <c r="AK3516" s="188"/>
    </row>
    <row r="3517" spans="20:37">
      <c r="T3517" s="188"/>
      <c r="U3517" s="188"/>
      <c r="V3517" s="188"/>
      <c r="W3517" s="188"/>
      <c r="X3517" s="188"/>
      <c r="AG3517" s="188"/>
      <c r="AH3517" s="188"/>
      <c r="AI3517" s="188"/>
      <c r="AJ3517" s="188"/>
      <c r="AK3517" s="188"/>
    </row>
    <row r="3518" spans="20:37">
      <c r="T3518" s="188"/>
      <c r="U3518" s="188"/>
      <c r="V3518" s="188"/>
      <c r="W3518" s="188"/>
      <c r="X3518" s="188"/>
      <c r="AG3518" s="188"/>
      <c r="AH3518" s="188"/>
      <c r="AI3518" s="188"/>
      <c r="AJ3518" s="188"/>
      <c r="AK3518" s="188"/>
    </row>
    <row r="3519" spans="20:37">
      <c r="T3519" s="188"/>
      <c r="U3519" s="188"/>
      <c r="V3519" s="188"/>
      <c r="W3519" s="188"/>
      <c r="X3519" s="188"/>
      <c r="AG3519" s="188"/>
      <c r="AH3519" s="188"/>
      <c r="AI3519" s="188"/>
      <c r="AJ3519" s="188"/>
      <c r="AK3519" s="188"/>
    </row>
    <row r="3520" spans="20:37">
      <c r="T3520" s="188"/>
      <c r="U3520" s="188"/>
      <c r="V3520" s="188"/>
      <c r="W3520" s="188"/>
      <c r="X3520" s="188"/>
      <c r="AG3520" s="188"/>
      <c r="AH3520" s="188"/>
      <c r="AI3520" s="188"/>
      <c r="AJ3520" s="188"/>
      <c r="AK3520" s="188"/>
    </row>
    <row r="3521" spans="20:37">
      <c r="T3521" s="188"/>
      <c r="U3521" s="188"/>
      <c r="V3521" s="188"/>
      <c r="W3521" s="188"/>
      <c r="X3521" s="188"/>
      <c r="AG3521" s="188"/>
      <c r="AH3521" s="188"/>
      <c r="AI3521" s="188"/>
      <c r="AJ3521" s="188"/>
      <c r="AK3521" s="188"/>
    </row>
    <row r="3522" spans="20:37">
      <c r="T3522" s="188"/>
      <c r="U3522" s="188"/>
      <c r="V3522" s="188"/>
      <c r="W3522" s="188"/>
      <c r="X3522" s="188"/>
      <c r="AG3522" s="188"/>
      <c r="AH3522" s="188"/>
      <c r="AI3522" s="188"/>
      <c r="AJ3522" s="188"/>
      <c r="AK3522" s="188"/>
    </row>
    <row r="3523" spans="20:37">
      <c r="T3523" s="188"/>
      <c r="U3523" s="188"/>
      <c r="V3523" s="188"/>
      <c r="W3523" s="188"/>
      <c r="X3523" s="188"/>
      <c r="AG3523" s="188"/>
      <c r="AH3523" s="188"/>
      <c r="AI3523" s="188"/>
      <c r="AJ3523" s="188"/>
      <c r="AK3523" s="188"/>
    </row>
    <row r="3524" spans="20:37">
      <c r="T3524" s="188"/>
      <c r="U3524" s="188"/>
      <c r="V3524" s="188"/>
      <c r="W3524" s="188"/>
      <c r="X3524" s="188"/>
      <c r="AG3524" s="188"/>
      <c r="AH3524" s="188"/>
      <c r="AI3524" s="188"/>
      <c r="AJ3524" s="188"/>
      <c r="AK3524" s="188"/>
    </row>
    <row r="3525" spans="20:37">
      <c r="T3525" s="188"/>
      <c r="U3525" s="188"/>
      <c r="V3525" s="188"/>
      <c r="W3525" s="188"/>
      <c r="X3525" s="188"/>
      <c r="AG3525" s="188"/>
      <c r="AH3525" s="188"/>
      <c r="AI3525" s="188"/>
      <c r="AJ3525" s="188"/>
      <c r="AK3525" s="188"/>
    </row>
    <row r="3526" spans="20:37">
      <c r="T3526" s="188"/>
      <c r="U3526" s="188"/>
      <c r="V3526" s="188"/>
      <c r="W3526" s="188"/>
      <c r="X3526" s="188"/>
      <c r="AG3526" s="188"/>
      <c r="AH3526" s="188"/>
      <c r="AI3526" s="188"/>
      <c r="AJ3526" s="188"/>
      <c r="AK3526" s="188"/>
    </row>
    <row r="3527" spans="20:37">
      <c r="T3527" s="188"/>
      <c r="U3527" s="188"/>
      <c r="V3527" s="188"/>
      <c r="W3527" s="188"/>
      <c r="X3527" s="188"/>
      <c r="AG3527" s="188"/>
      <c r="AH3527" s="188"/>
      <c r="AI3527" s="188"/>
      <c r="AJ3527" s="188"/>
      <c r="AK3527" s="188"/>
    </row>
    <row r="3528" spans="20:37">
      <c r="T3528" s="188"/>
      <c r="U3528" s="188"/>
      <c r="V3528" s="188"/>
      <c r="W3528" s="188"/>
      <c r="X3528" s="188"/>
      <c r="AG3528" s="188"/>
      <c r="AH3528" s="188"/>
      <c r="AI3528" s="188"/>
      <c r="AJ3528" s="188"/>
      <c r="AK3528" s="188"/>
    </row>
    <row r="3529" spans="20:37">
      <c r="T3529" s="188"/>
      <c r="U3529" s="188"/>
      <c r="V3529" s="188"/>
      <c r="W3529" s="188"/>
      <c r="X3529" s="188"/>
      <c r="AG3529" s="188"/>
      <c r="AH3529" s="188"/>
      <c r="AI3529" s="188"/>
      <c r="AJ3529" s="188"/>
      <c r="AK3529" s="188"/>
    </row>
    <row r="3530" spans="20:37">
      <c r="T3530" s="188"/>
      <c r="U3530" s="188"/>
      <c r="V3530" s="188"/>
      <c r="W3530" s="188"/>
      <c r="X3530" s="188"/>
      <c r="AG3530" s="188"/>
      <c r="AH3530" s="188"/>
      <c r="AI3530" s="188"/>
      <c r="AJ3530" s="188"/>
      <c r="AK3530" s="188"/>
    </row>
    <row r="3531" spans="20:37">
      <c r="T3531" s="188"/>
      <c r="U3531" s="188"/>
      <c r="V3531" s="188"/>
      <c r="W3531" s="188"/>
      <c r="X3531" s="188"/>
      <c r="AG3531" s="188"/>
      <c r="AH3531" s="188"/>
      <c r="AI3531" s="188"/>
      <c r="AJ3531" s="188"/>
      <c r="AK3531" s="188"/>
    </row>
    <row r="3532" spans="20:37">
      <c r="T3532" s="188"/>
      <c r="U3532" s="188"/>
      <c r="V3532" s="188"/>
      <c r="W3532" s="188"/>
      <c r="X3532" s="188"/>
      <c r="AG3532" s="188"/>
      <c r="AH3532" s="188"/>
      <c r="AI3532" s="188"/>
      <c r="AJ3532" s="188"/>
      <c r="AK3532" s="188"/>
    </row>
    <row r="3533" spans="20:37">
      <c r="T3533" s="188"/>
      <c r="U3533" s="188"/>
      <c r="V3533" s="188"/>
      <c r="W3533" s="188"/>
      <c r="X3533" s="188"/>
      <c r="AG3533" s="188"/>
      <c r="AH3533" s="188"/>
      <c r="AI3533" s="188"/>
      <c r="AJ3533" s="188"/>
      <c r="AK3533" s="188"/>
    </row>
    <row r="3534" spans="20:37">
      <c r="T3534" s="188"/>
      <c r="U3534" s="188"/>
      <c r="V3534" s="188"/>
      <c r="W3534" s="188"/>
      <c r="X3534" s="188"/>
      <c r="AG3534" s="188"/>
      <c r="AH3534" s="188"/>
      <c r="AI3534" s="188"/>
      <c r="AJ3534" s="188"/>
      <c r="AK3534" s="188"/>
    </row>
    <row r="3535" spans="20:37">
      <c r="T3535" s="188"/>
      <c r="U3535" s="188"/>
      <c r="V3535" s="188"/>
      <c r="W3535" s="188"/>
      <c r="X3535" s="188"/>
      <c r="AG3535" s="188"/>
      <c r="AH3535" s="188"/>
      <c r="AI3535" s="188"/>
      <c r="AJ3535" s="188"/>
      <c r="AK3535" s="188"/>
    </row>
    <row r="3536" spans="20:37">
      <c r="T3536" s="188"/>
      <c r="U3536" s="188"/>
      <c r="V3536" s="188"/>
      <c r="W3536" s="188"/>
      <c r="X3536" s="188"/>
      <c r="AG3536" s="188"/>
      <c r="AH3536" s="188"/>
      <c r="AI3536" s="188"/>
      <c r="AJ3536" s="188"/>
      <c r="AK3536" s="188"/>
    </row>
    <row r="3537" spans="20:37">
      <c r="T3537" s="188"/>
      <c r="U3537" s="188"/>
      <c r="V3537" s="188"/>
      <c r="W3537" s="188"/>
      <c r="X3537" s="188"/>
      <c r="AG3537" s="188"/>
      <c r="AH3537" s="188"/>
      <c r="AI3537" s="188"/>
      <c r="AJ3537" s="188"/>
      <c r="AK3537" s="188"/>
    </row>
    <row r="3538" spans="20:37">
      <c r="T3538" s="188"/>
      <c r="U3538" s="188"/>
      <c r="V3538" s="188"/>
      <c r="W3538" s="188"/>
      <c r="X3538" s="188"/>
      <c r="AG3538" s="188"/>
      <c r="AH3538" s="188"/>
      <c r="AI3538" s="188"/>
      <c r="AJ3538" s="188"/>
      <c r="AK3538" s="188"/>
    </row>
    <row r="3539" spans="20:37">
      <c r="T3539" s="188"/>
      <c r="U3539" s="188"/>
      <c r="V3539" s="188"/>
      <c r="W3539" s="188"/>
      <c r="X3539" s="188"/>
      <c r="AG3539" s="188"/>
      <c r="AH3539" s="188"/>
      <c r="AI3539" s="188"/>
      <c r="AJ3539" s="188"/>
      <c r="AK3539" s="188"/>
    </row>
    <row r="3540" spans="20:37">
      <c r="T3540" s="188"/>
      <c r="U3540" s="188"/>
      <c r="V3540" s="188"/>
      <c r="W3540" s="188"/>
      <c r="X3540" s="188"/>
      <c r="AG3540" s="188"/>
      <c r="AH3540" s="188"/>
      <c r="AI3540" s="188"/>
      <c r="AJ3540" s="188"/>
      <c r="AK3540" s="188"/>
    </row>
    <row r="3541" spans="20:37">
      <c r="T3541" s="188"/>
      <c r="U3541" s="188"/>
      <c r="V3541" s="188"/>
      <c r="W3541" s="188"/>
      <c r="X3541" s="188"/>
      <c r="AG3541" s="188"/>
      <c r="AH3541" s="188"/>
      <c r="AI3541" s="188"/>
      <c r="AJ3541" s="188"/>
      <c r="AK3541" s="188"/>
    </row>
    <row r="3542" spans="20:37">
      <c r="T3542" s="188"/>
      <c r="U3542" s="188"/>
      <c r="V3542" s="188"/>
      <c r="W3542" s="188"/>
      <c r="X3542" s="188"/>
      <c r="AG3542" s="188"/>
      <c r="AH3542" s="188"/>
      <c r="AI3542" s="188"/>
      <c r="AJ3542" s="188"/>
      <c r="AK3542" s="188"/>
    </row>
    <row r="3543" spans="20:37">
      <c r="T3543" s="188"/>
      <c r="U3543" s="188"/>
      <c r="V3543" s="188"/>
      <c r="W3543" s="188"/>
      <c r="X3543" s="188"/>
      <c r="AG3543" s="188"/>
      <c r="AH3543" s="188"/>
      <c r="AI3543" s="188"/>
      <c r="AJ3543" s="188"/>
      <c r="AK3543" s="188"/>
    </row>
    <row r="3544" spans="20:37">
      <c r="T3544" s="188"/>
      <c r="U3544" s="188"/>
      <c r="V3544" s="188"/>
      <c r="W3544" s="188"/>
      <c r="X3544" s="188"/>
      <c r="AG3544" s="188"/>
      <c r="AH3544" s="188"/>
      <c r="AI3544" s="188"/>
      <c r="AJ3544" s="188"/>
      <c r="AK3544" s="188"/>
    </row>
    <row r="3545" spans="20:37">
      <c r="T3545" s="188"/>
      <c r="U3545" s="188"/>
      <c r="V3545" s="188"/>
      <c r="W3545" s="188"/>
      <c r="X3545" s="188"/>
      <c r="AG3545" s="188"/>
      <c r="AH3545" s="188"/>
      <c r="AI3545" s="188"/>
      <c r="AJ3545" s="188"/>
      <c r="AK3545" s="188"/>
    </row>
    <row r="3546" spans="20:37">
      <c r="T3546" s="188"/>
      <c r="U3546" s="188"/>
      <c r="V3546" s="188"/>
      <c r="W3546" s="188"/>
      <c r="X3546" s="188"/>
      <c r="AG3546" s="188"/>
      <c r="AH3546" s="188"/>
      <c r="AI3546" s="188"/>
      <c r="AJ3546" s="188"/>
      <c r="AK3546" s="188"/>
    </row>
    <row r="3547" spans="20:37">
      <c r="T3547" s="188"/>
      <c r="U3547" s="188"/>
      <c r="V3547" s="188"/>
      <c r="W3547" s="188"/>
      <c r="X3547" s="188"/>
      <c r="AG3547" s="188"/>
      <c r="AH3547" s="188"/>
      <c r="AI3547" s="188"/>
      <c r="AJ3547" s="188"/>
      <c r="AK3547" s="188"/>
    </row>
    <row r="3548" spans="20:37">
      <c r="T3548" s="188"/>
      <c r="U3548" s="188"/>
      <c r="V3548" s="188"/>
      <c r="W3548" s="188"/>
      <c r="X3548" s="188"/>
      <c r="AG3548" s="188"/>
      <c r="AH3548" s="188"/>
      <c r="AI3548" s="188"/>
      <c r="AJ3548" s="188"/>
      <c r="AK3548" s="188"/>
    </row>
    <row r="3549" spans="20:37">
      <c r="T3549" s="188"/>
      <c r="U3549" s="188"/>
      <c r="V3549" s="188"/>
      <c r="W3549" s="188"/>
      <c r="X3549" s="188"/>
      <c r="AG3549" s="188"/>
      <c r="AH3549" s="188"/>
      <c r="AI3549" s="188"/>
      <c r="AJ3549" s="188"/>
      <c r="AK3549" s="188"/>
    </row>
    <row r="3550" spans="20:37">
      <c r="T3550" s="188"/>
      <c r="U3550" s="188"/>
      <c r="V3550" s="188"/>
      <c r="W3550" s="188"/>
      <c r="X3550" s="188"/>
      <c r="AG3550" s="188"/>
      <c r="AH3550" s="188"/>
      <c r="AI3550" s="188"/>
      <c r="AJ3550" s="188"/>
      <c r="AK3550" s="188"/>
    </row>
    <row r="3551" spans="20:37">
      <c r="T3551" s="188"/>
      <c r="U3551" s="188"/>
      <c r="V3551" s="188"/>
      <c r="W3551" s="188"/>
      <c r="X3551" s="188"/>
      <c r="AG3551" s="188"/>
      <c r="AH3551" s="188"/>
      <c r="AI3551" s="188"/>
      <c r="AJ3551" s="188"/>
      <c r="AK3551" s="188"/>
    </row>
    <row r="3552" spans="20:37">
      <c r="T3552" s="188"/>
      <c r="U3552" s="188"/>
      <c r="V3552" s="188"/>
      <c r="W3552" s="188"/>
      <c r="X3552" s="188"/>
      <c r="AG3552" s="188"/>
      <c r="AH3552" s="188"/>
      <c r="AI3552" s="188"/>
      <c r="AJ3552" s="188"/>
      <c r="AK3552" s="188"/>
    </row>
    <row r="3553" spans="20:37">
      <c r="T3553" s="188"/>
      <c r="U3553" s="188"/>
      <c r="V3553" s="188"/>
      <c r="W3553" s="188"/>
      <c r="X3553" s="188"/>
      <c r="AG3553" s="188"/>
      <c r="AH3553" s="188"/>
      <c r="AI3553" s="188"/>
      <c r="AJ3553" s="188"/>
      <c r="AK3553" s="188"/>
    </row>
    <row r="3554" spans="20:37">
      <c r="T3554" s="188"/>
      <c r="U3554" s="188"/>
      <c r="V3554" s="188"/>
      <c r="W3554" s="188"/>
      <c r="X3554" s="188"/>
      <c r="AG3554" s="188"/>
      <c r="AH3554" s="188"/>
      <c r="AI3554" s="188"/>
      <c r="AJ3554" s="188"/>
      <c r="AK3554" s="188"/>
    </row>
    <row r="3555" spans="20:37">
      <c r="T3555" s="188"/>
      <c r="U3555" s="188"/>
      <c r="V3555" s="188"/>
      <c r="W3555" s="188"/>
      <c r="X3555" s="188"/>
      <c r="AG3555" s="188"/>
      <c r="AH3555" s="188"/>
      <c r="AI3555" s="188"/>
      <c r="AJ3555" s="188"/>
      <c r="AK3555" s="188"/>
    </row>
    <row r="3556" spans="20:37">
      <c r="T3556" s="188"/>
      <c r="U3556" s="188"/>
      <c r="V3556" s="188"/>
      <c r="W3556" s="188"/>
      <c r="X3556" s="188"/>
      <c r="AG3556" s="188"/>
      <c r="AH3556" s="188"/>
      <c r="AI3556" s="188"/>
      <c r="AJ3556" s="188"/>
      <c r="AK3556" s="188"/>
    </row>
    <row r="3557" spans="20:37">
      <c r="T3557" s="188"/>
      <c r="U3557" s="188"/>
      <c r="V3557" s="188"/>
      <c r="W3557" s="188"/>
      <c r="X3557" s="188"/>
      <c r="AG3557" s="188"/>
      <c r="AH3557" s="188"/>
      <c r="AI3557" s="188"/>
      <c r="AJ3557" s="188"/>
      <c r="AK3557" s="188"/>
    </row>
    <row r="3558" spans="20:37">
      <c r="T3558" s="188"/>
      <c r="U3558" s="188"/>
      <c r="V3558" s="188"/>
      <c r="W3558" s="188"/>
      <c r="X3558" s="188"/>
      <c r="AG3558" s="188"/>
      <c r="AH3558" s="188"/>
      <c r="AI3558" s="188"/>
      <c r="AJ3558" s="188"/>
      <c r="AK3558" s="188"/>
    </row>
    <row r="3559" spans="20:37">
      <c r="T3559" s="188"/>
      <c r="U3559" s="188"/>
      <c r="V3559" s="188"/>
      <c r="W3559" s="188"/>
      <c r="X3559" s="188"/>
      <c r="AG3559" s="188"/>
      <c r="AH3559" s="188"/>
      <c r="AI3559" s="188"/>
      <c r="AJ3559" s="188"/>
      <c r="AK3559" s="188"/>
    </row>
    <row r="3560" spans="20:37">
      <c r="T3560" s="188"/>
      <c r="U3560" s="188"/>
      <c r="V3560" s="188"/>
      <c r="W3560" s="188"/>
      <c r="X3560" s="188"/>
      <c r="AG3560" s="188"/>
      <c r="AH3560" s="188"/>
      <c r="AI3560" s="188"/>
      <c r="AJ3560" s="188"/>
      <c r="AK3560" s="188"/>
    </row>
    <row r="3561" spans="20:37">
      <c r="T3561" s="188"/>
      <c r="U3561" s="188"/>
      <c r="V3561" s="188"/>
      <c r="W3561" s="188"/>
      <c r="X3561" s="188"/>
      <c r="AG3561" s="188"/>
      <c r="AH3561" s="188"/>
      <c r="AI3561" s="188"/>
      <c r="AJ3561" s="188"/>
      <c r="AK3561" s="188"/>
    </row>
    <row r="3562" spans="20:37">
      <c r="T3562" s="188"/>
      <c r="U3562" s="188"/>
      <c r="V3562" s="188"/>
      <c r="W3562" s="188"/>
      <c r="X3562" s="188"/>
      <c r="AG3562" s="188"/>
      <c r="AH3562" s="188"/>
      <c r="AI3562" s="188"/>
      <c r="AJ3562" s="188"/>
      <c r="AK3562" s="188"/>
    </row>
    <row r="3563" spans="20:37">
      <c r="T3563" s="188"/>
      <c r="U3563" s="188"/>
      <c r="V3563" s="188"/>
      <c r="W3563" s="188"/>
      <c r="X3563" s="188"/>
      <c r="AG3563" s="188"/>
      <c r="AH3563" s="188"/>
      <c r="AI3563" s="188"/>
      <c r="AJ3563" s="188"/>
      <c r="AK3563" s="188"/>
    </row>
    <row r="3564" spans="20:37">
      <c r="T3564" s="188"/>
      <c r="U3564" s="188"/>
      <c r="V3564" s="188"/>
      <c r="W3564" s="188"/>
      <c r="X3564" s="188"/>
      <c r="AG3564" s="188"/>
      <c r="AH3564" s="188"/>
      <c r="AI3564" s="188"/>
      <c r="AJ3564" s="188"/>
      <c r="AK3564" s="188"/>
    </row>
    <row r="3565" spans="20:37">
      <c r="T3565" s="188"/>
      <c r="U3565" s="188"/>
      <c r="V3565" s="188"/>
      <c r="W3565" s="188"/>
      <c r="X3565" s="188"/>
      <c r="AG3565" s="188"/>
      <c r="AH3565" s="188"/>
      <c r="AI3565" s="188"/>
      <c r="AJ3565" s="188"/>
      <c r="AK3565" s="188"/>
    </row>
    <row r="3566" spans="20:37">
      <c r="T3566" s="188"/>
      <c r="U3566" s="188"/>
      <c r="V3566" s="188"/>
      <c r="W3566" s="188"/>
      <c r="X3566" s="188"/>
      <c r="AG3566" s="188"/>
      <c r="AH3566" s="188"/>
      <c r="AI3566" s="188"/>
      <c r="AJ3566" s="188"/>
      <c r="AK3566" s="188"/>
    </row>
    <row r="3567" spans="20:37">
      <c r="T3567" s="188"/>
      <c r="U3567" s="188"/>
      <c r="V3567" s="188"/>
      <c r="W3567" s="188"/>
      <c r="X3567" s="188"/>
      <c r="AG3567" s="188"/>
      <c r="AH3567" s="188"/>
      <c r="AI3567" s="188"/>
      <c r="AJ3567" s="188"/>
      <c r="AK3567" s="188"/>
    </row>
    <row r="3568" spans="20:37">
      <c r="T3568" s="188"/>
      <c r="U3568" s="188"/>
      <c r="V3568" s="188"/>
      <c r="W3568" s="188"/>
      <c r="X3568" s="188"/>
      <c r="AG3568" s="188"/>
      <c r="AH3568" s="188"/>
      <c r="AI3568" s="188"/>
      <c r="AJ3568" s="188"/>
      <c r="AK3568" s="188"/>
    </row>
    <row r="3569" spans="20:37">
      <c r="T3569" s="188"/>
      <c r="U3569" s="188"/>
      <c r="V3569" s="188"/>
      <c r="W3569" s="188"/>
      <c r="X3569" s="188"/>
      <c r="AG3569" s="188"/>
      <c r="AH3569" s="188"/>
      <c r="AI3569" s="188"/>
      <c r="AJ3569" s="188"/>
      <c r="AK3569" s="188"/>
    </row>
    <row r="3570" spans="20:37">
      <c r="T3570" s="188"/>
      <c r="U3570" s="188"/>
      <c r="V3570" s="188"/>
      <c r="W3570" s="188"/>
      <c r="X3570" s="188"/>
      <c r="AG3570" s="188"/>
      <c r="AH3570" s="188"/>
      <c r="AI3570" s="188"/>
      <c r="AJ3570" s="188"/>
      <c r="AK3570" s="188"/>
    </row>
    <row r="3571" spans="20:37">
      <c r="T3571" s="188"/>
      <c r="U3571" s="188"/>
      <c r="V3571" s="188"/>
      <c r="W3571" s="188"/>
      <c r="X3571" s="188"/>
      <c r="AG3571" s="188"/>
      <c r="AH3571" s="188"/>
      <c r="AI3571" s="188"/>
      <c r="AJ3571" s="188"/>
      <c r="AK3571" s="188"/>
    </row>
    <row r="3572" spans="20:37">
      <c r="T3572" s="188"/>
      <c r="U3572" s="188"/>
      <c r="V3572" s="188"/>
      <c r="W3572" s="188"/>
      <c r="X3572" s="188"/>
      <c r="AG3572" s="188"/>
      <c r="AH3572" s="188"/>
      <c r="AI3572" s="188"/>
      <c r="AJ3572" s="188"/>
      <c r="AK3572" s="188"/>
    </row>
    <row r="3573" spans="20:37">
      <c r="T3573" s="188"/>
      <c r="U3573" s="188"/>
      <c r="V3573" s="188"/>
      <c r="W3573" s="188"/>
      <c r="X3573" s="188"/>
      <c r="AG3573" s="188"/>
      <c r="AH3573" s="188"/>
      <c r="AI3573" s="188"/>
      <c r="AJ3573" s="188"/>
      <c r="AK3573" s="188"/>
    </row>
    <row r="3574" spans="20:37">
      <c r="T3574" s="188"/>
      <c r="U3574" s="188"/>
      <c r="V3574" s="188"/>
      <c r="W3574" s="188"/>
      <c r="X3574" s="188"/>
      <c r="AG3574" s="188"/>
      <c r="AH3574" s="188"/>
      <c r="AI3574" s="188"/>
      <c r="AJ3574" s="188"/>
      <c r="AK3574" s="188"/>
    </row>
    <row r="3575" spans="20:37">
      <c r="T3575" s="188"/>
      <c r="U3575" s="188"/>
      <c r="V3575" s="188"/>
      <c r="W3575" s="188"/>
      <c r="X3575" s="188"/>
      <c r="AG3575" s="188"/>
      <c r="AH3575" s="188"/>
      <c r="AI3575" s="188"/>
      <c r="AJ3575" s="188"/>
      <c r="AK3575" s="188"/>
    </row>
    <row r="3576" spans="20:37">
      <c r="T3576" s="188"/>
      <c r="U3576" s="188"/>
      <c r="V3576" s="188"/>
      <c r="W3576" s="188"/>
      <c r="X3576" s="188"/>
      <c r="AG3576" s="188"/>
      <c r="AH3576" s="188"/>
      <c r="AI3576" s="188"/>
      <c r="AJ3576" s="188"/>
      <c r="AK3576" s="188"/>
    </row>
    <row r="3577" spans="20:37">
      <c r="T3577" s="188"/>
      <c r="U3577" s="188"/>
      <c r="V3577" s="188"/>
      <c r="W3577" s="188"/>
      <c r="X3577" s="188"/>
      <c r="AG3577" s="188"/>
      <c r="AH3577" s="188"/>
      <c r="AI3577" s="188"/>
      <c r="AJ3577" s="188"/>
      <c r="AK3577" s="188"/>
    </row>
    <row r="3578" spans="20:37">
      <c r="T3578" s="188"/>
      <c r="U3578" s="188"/>
      <c r="V3578" s="188"/>
      <c r="W3578" s="188"/>
      <c r="X3578" s="188"/>
      <c r="AG3578" s="188"/>
      <c r="AH3578" s="188"/>
      <c r="AI3578" s="188"/>
      <c r="AJ3578" s="188"/>
      <c r="AK3578" s="188"/>
    </row>
    <row r="3579" spans="20:37">
      <c r="T3579" s="188"/>
      <c r="U3579" s="188"/>
      <c r="V3579" s="188"/>
      <c r="W3579" s="188"/>
      <c r="X3579" s="188"/>
      <c r="AG3579" s="188"/>
      <c r="AH3579" s="188"/>
      <c r="AI3579" s="188"/>
      <c r="AJ3579" s="188"/>
      <c r="AK3579" s="188"/>
    </row>
    <row r="3580" spans="20:37">
      <c r="T3580" s="188"/>
      <c r="U3580" s="188"/>
      <c r="V3580" s="188"/>
      <c r="W3580" s="188"/>
      <c r="X3580" s="188"/>
      <c r="AG3580" s="188"/>
      <c r="AH3580" s="188"/>
      <c r="AI3580" s="188"/>
      <c r="AJ3580" s="188"/>
      <c r="AK3580" s="188"/>
    </row>
    <row r="3581" spans="20:37">
      <c r="T3581" s="188"/>
      <c r="U3581" s="188"/>
      <c r="V3581" s="188"/>
      <c r="W3581" s="188"/>
      <c r="X3581" s="188"/>
      <c r="AG3581" s="188"/>
      <c r="AH3581" s="188"/>
      <c r="AI3581" s="188"/>
      <c r="AJ3581" s="188"/>
      <c r="AK3581" s="188"/>
    </row>
    <row r="3582" spans="20:37">
      <c r="T3582" s="188"/>
      <c r="U3582" s="188"/>
      <c r="V3582" s="188"/>
      <c r="W3582" s="188"/>
      <c r="X3582" s="188"/>
      <c r="AG3582" s="188"/>
      <c r="AH3582" s="188"/>
      <c r="AI3582" s="188"/>
      <c r="AJ3582" s="188"/>
      <c r="AK3582" s="188"/>
    </row>
    <row r="3583" spans="20:37">
      <c r="T3583" s="188"/>
      <c r="U3583" s="188"/>
      <c r="V3583" s="188"/>
      <c r="W3583" s="188"/>
      <c r="X3583" s="188"/>
      <c r="AG3583" s="188"/>
      <c r="AH3583" s="188"/>
      <c r="AI3583" s="188"/>
      <c r="AJ3583" s="188"/>
      <c r="AK3583" s="188"/>
    </row>
    <row r="3584" spans="20:37">
      <c r="T3584" s="188"/>
      <c r="U3584" s="188"/>
      <c r="V3584" s="188"/>
      <c r="W3584" s="188"/>
      <c r="X3584" s="188"/>
      <c r="AG3584" s="188"/>
      <c r="AH3584" s="188"/>
      <c r="AI3584" s="188"/>
      <c r="AJ3584" s="188"/>
      <c r="AK3584" s="188"/>
    </row>
    <row r="3585" spans="20:37">
      <c r="T3585" s="188"/>
      <c r="U3585" s="188"/>
      <c r="V3585" s="188"/>
      <c r="W3585" s="188"/>
      <c r="X3585" s="188"/>
      <c r="AG3585" s="188"/>
      <c r="AH3585" s="188"/>
      <c r="AI3585" s="188"/>
      <c r="AJ3585" s="188"/>
      <c r="AK3585" s="188"/>
    </row>
    <row r="3586" spans="20:37">
      <c r="T3586" s="188"/>
      <c r="U3586" s="188"/>
      <c r="V3586" s="188"/>
      <c r="W3586" s="188"/>
      <c r="X3586" s="188"/>
      <c r="AG3586" s="188"/>
      <c r="AH3586" s="188"/>
      <c r="AI3586" s="188"/>
      <c r="AJ3586" s="188"/>
      <c r="AK3586" s="188"/>
    </row>
    <row r="3587" spans="20:37">
      <c r="T3587" s="188"/>
      <c r="U3587" s="188"/>
      <c r="V3587" s="188"/>
      <c r="W3587" s="188"/>
      <c r="X3587" s="188"/>
      <c r="AG3587" s="188"/>
      <c r="AH3587" s="188"/>
      <c r="AI3587" s="188"/>
      <c r="AJ3587" s="188"/>
      <c r="AK3587" s="188"/>
    </row>
    <row r="3588" spans="20:37">
      <c r="T3588" s="188"/>
      <c r="U3588" s="188"/>
      <c r="V3588" s="188"/>
      <c r="W3588" s="188"/>
      <c r="X3588" s="188"/>
      <c r="AG3588" s="188"/>
      <c r="AH3588" s="188"/>
      <c r="AI3588" s="188"/>
      <c r="AJ3588" s="188"/>
      <c r="AK3588" s="188"/>
    </row>
    <row r="3589" spans="20:37">
      <c r="T3589" s="188"/>
      <c r="U3589" s="188"/>
      <c r="V3589" s="188"/>
      <c r="W3589" s="188"/>
      <c r="X3589" s="188"/>
      <c r="AG3589" s="188"/>
      <c r="AH3589" s="188"/>
      <c r="AI3589" s="188"/>
      <c r="AJ3589" s="188"/>
      <c r="AK3589" s="188"/>
    </row>
    <row r="3590" spans="20:37">
      <c r="T3590" s="188"/>
      <c r="U3590" s="188"/>
      <c r="V3590" s="188"/>
      <c r="W3590" s="188"/>
      <c r="X3590" s="188"/>
      <c r="AG3590" s="188"/>
      <c r="AH3590" s="188"/>
      <c r="AI3590" s="188"/>
      <c r="AJ3590" s="188"/>
      <c r="AK3590" s="188"/>
    </row>
    <row r="3591" spans="20:37">
      <c r="T3591" s="188"/>
      <c r="U3591" s="188"/>
      <c r="V3591" s="188"/>
      <c r="W3591" s="188"/>
      <c r="X3591" s="188"/>
      <c r="AG3591" s="188"/>
      <c r="AH3591" s="188"/>
      <c r="AI3591" s="188"/>
      <c r="AJ3591" s="188"/>
      <c r="AK3591" s="188"/>
    </row>
    <row r="3592" spans="20:37">
      <c r="T3592" s="188"/>
      <c r="U3592" s="188"/>
      <c r="V3592" s="188"/>
      <c r="W3592" s="188"/>
      <c r="X3592" s="188"/>
      <c r="AG3592" s="188"/>
      <c r="AH3592" s="188"/>
      <c r="AI3592" s="188"/>
      <c r="AJ3592" s="188"/>
      <c r="AK3592" s="188"/>
    </row>
    <row r="3593" spans="20:37">
      <c r="T3593" s="188"/>
      <c r="U3593" s="188"/>
      <c r="V3593" s="188"/>
      <c r="W3593" s="188"/>
      <c r="X3593" s="188"/>
      <c r="AG3593" s="188"/>
      <c r="AH3593" s="188"/>
      <c r="AI3593" s="188"/>
      <c r="AJ3593" s="188"/>
      <c r="AK3593" s="188"/>
    </row>
    <row r="3594" spans="20:37">
      <c r="T3594" s="188"/>
      <c r="U3594" s="188"/>
      <c r="V3594" s="188"/>
      <c r="W3594" s="188"/>
      <c r="X3594" s="188"/>
      <c r="AG3594" s="188"/>
      <c r="AH3594" s="188"/>
      <c r="AI3594" s="188"/>
      <c r="AJ3594" s="188"/>
      <c r="AK3594" s="188"/>
    </row>
    <row r="3595" spans="20:37">
      <c r="T3595" s="188"/>
      <c r="U3595" s="188"/>
      <c r="V3595" s="188"/>
      <c r="W3595" s="188"/>
      <c r="X3595" s="188"/>
      <c r="AG3595" s="188"/>
      <c r="AH3595" s="188"/>
      <c r="AI3595" s="188"/>
      <c r="AJ3595" s="188"/>
      <c r="AK3595" s="188"/>
    </row>
    <row r="3596" spans="20:37">
      <c r="T3596" s="188"/>
      <c r="U3596" s="188"/>
      <c r="V3596" s="188"/>
      <c r="W3596" s="188"/>
      <c r="X3596" s="188"/>
      <c r="AG3596" s="188"/>
      <c r="AH3596" s="188"/>
      <c r="AI3596" s="188"/>
      <c r="AJ3596" s="188"/>
      <c r="AK3596" s="188"/>
    </row>
    <row r="3597" spans="20:37">
      <c r="T3597" s="188"/>
      <c r="U3597" s="188"/>
      <c r="V3597" s="188"/>
      <c r="W3597" s="188"/>
      <c r="X3597" s="188"/>
      <c r="AG3597" s="188"/>
      <c r="AH3597" s="188"/>
      <c r="AI3597" s="188"/>
      <c r="AJ3597" s="188"/>
      <c r="AK3597" s="188"/>
    </row>
    <row r="3598" spans="20:37">
      <c r="T3598" s="188"/>
      <c r="U3598" s="188"/>
      <c r="V3598" s="188"/>
      <c r="W3598" s="188"/>
      <c r="X3598" s="188"/>
      <c r="AG3598" s="188"/>
      <c r="AH3598" s="188"/>
      <c r="AI3598" s="188"/>
      <c r="AJ3598" s="188"/>
      <c r="AK3598" s="188"/>
    </row>
    <row r="3599" spans="20:37">
      <c r="T3599" s="188"/>
      <c r="U3599" s="188"/>
      <c r="V3599" s="188"/>
      <c r="W3599" s="188"/>
      <c r="X3599" s="188"/>
      <c r="AG3599" s="188"/>
      <c r="AH3599" s="188"/>
      <c r="AI3599" s="188"/>
      <c r="AJ3599" s="188"/>
      <c r="AK3599" s="188"/>
    </row>
    <row r="3600" spans="20:37">
      <c r="T3600" s="188"/>
      <c r="U3600" s="188"/>
      <c r="V3600" s="188"/>
      <c r="W3600" s="188"/>
      <c r="X3600" s="188"/>
      <c r="AG3600" s="188"/>
      <c r="AH3600" s="188"/>
      <c r="AI3600" s="188"/>
      <c r="AJ3600" s="188"/>
      <c r="AK3600" s="188"/>
    </row>
    <row r="3601" spans="20:37">
      <c r="T3601" s="188"/>
      <c r="U3601" s="188"/>
      <c r="V3601" s="188"/>
      <c r="W3601" s="188"/>
      <c r="X3601" s="188"/>
      <c r="AG3601" s="188"/>
      <c r="AH3601" s="188"/>
      <c r="AI3601" s="188"/>
      <c r="AJ3601" s="188"/>
      <c r="AK3601" s="188"/>
    </row>
    <row r="3602" spans="20:37">
      <c r="T3602" s="188"/>
      <c r="U3602" s="188"/>
      <c r="V3602" s="188"/>
      <c r="W3602" s="188"/>
      <c r="X3602" s="188"/>
      <c r="AG3602" s="188"/>
      <c r="AH3602" s="188"/>
      <c r="AI3602" s="188"/>
      <c r="AJ3602" s="188"/>
      <c r="AK3602" s="188"/>
    </row>
    <row r="3603" spans="20:37">
      <c r="T3603" s="188"/>
      <c r="U3603" s="188"/>
      <c r="V3603" s="188"/>
      <c r="W3603" s="188"/>
      <c r="X3603" s="188"/>
      <c r="AG3603" s="188"/>
      <c r="AH3603" s="188"/>
      <c r="AI3603" s="188"/>
      <c r="AJ3603" s="188"/>
      <c r="AK3603" s="188"/>
    </row>
    <row r="3604" spans="20:37">
      <c r="T3604" s="188"/>
      <c r="U3604" s="188"/>
      <c r="V3604" s="188"/>
      <c r="W3604" s="188"/>
      <c r="X3604" s="188"/>
      <c r="AG3604" s="188"/>
      <c r="AH3604" s="188"/>
      <c r="AI3604" s="188"/>
      <c r="AJ3604" s="188"/>
      <c r="AK3604" s="188"/>
    </row>
    <row r="3605" spans="20:37">
      <c r="T3605" s="188"/>
      <c r="U3605" s="188"/>
      <c r="V3605" s="188"/>
      <c r="W3605" s="188"/>
      <c r="X3605" s="188"/>
      <c r="AG3605" s="188"/>
      <c r="AH3605" s="188"/>
      <c r="AI3605" s="188"/>
      <c r="AJ3605" s="188"/>
      <c r="AK3605" s="188"/>
    </row>
    <row r="3606" spans="20:37">
      <c r="T3606" s="188"/>
      <c r="U3606" s="188"/>
      <c r="V3606" s="188"/>
      <c r="W3606" s="188"/>
      <c r="X3606" s="188"/>
      <c r="AG3606" s="188"/>
      <c r="AH3606" s="188"/>
      <c r="AI3606" s="188"/>
      <c r="AJ3606" s="188"/>
      <c r="AK3606" s="188"/>
    </row>
    <row r="3607" spans="20:37">
      <c r="T3607" s="188"/>
      <c r="U3607" s="188"/>
      <c r="V3607" s="188"/>
      <c r="W3607" s="188"/>
      <c r="X3607" s="188"/>
      <c r="AG3607" s="188"/>
      <c r="AH3607" s="188"/>
      <c r="AI3607" s="188"/>
      <c r="AJ3607" s="188"/>
      <c r="AK3607" s="188"/>
    </row>
    <row r="3608" spans="20:37">
      <c r="T3608" s="188"/>
      <c r="U3608" s="188"/>
      <c r="V3608" s="188"/>
      <c r="W3608" s="188"/>
      <c r="X3608" s="188"/>
      <c r="AG3608" s="188"/>
      <c r="AH3608" s="188"/>
      <c r="AI3608" s="188"/>
      <c r="AJ3608" s="188"/>
      <c r="AK3608" s="188"/>
    </row>
    <row r="3609" spans="20:37">
      <c r="T3609" s="188"/>
      <c r="U3609" s="188"/>
      <c r="V3609" s="188"/>
      <c r="W3609" s="188"/>
      <c r="X3609" s="188"/>
      <c r="AG3609" s="188"/>
      <c r="AH3609" s="188"/>
      <c r="AI3609" s="188"/>
      <c r="AJ3609" s="188"/>
      <c r="AK3609" s="188"/>
    </row>
    <row r="3610" spans="20:37">
      <c r="T3610" s="188"/>
      <c r="U3610" s="188"/>
      <c r="V3610" s="188"/>
      <c r="W3610" s="188"/>
      <c r="X3610" s="188"/>
      <c r="AG3610" s="188"/>
      <c r="AH3610" s="188"/>
      <c r="AI3610" s="188"/>
      <c r="AJ3610" s="188"/>
      <c r="AK3610" s="188"/>
    </row>
    <row r="3611" spans="20:37">
      <c r="T3611" s="188"/>
      <c r="U3611" s="188"/>
      <c r="V3611" s="188"/>
      <c r="W3611" s="188"/>
      <c r="X3611" s="188"/>
      <c r="AG3611" s="188"/>
      <c r="AH3611" s="188"/>
      <c r="AI3611" s="188"/>
      <c r="AJ3611" s="188"/>
      <c r="AK3611" s="188"/>
    </row>
    <row r="3612" spans="20:37">
      <c r="T3612" s="188"/>
      <c r="U3612" s="188"/>
      <c r="V3612" s="188"/>
      <c r="W3612" s="188"/>
      <c r="X3612" s="188"/>
      <c r="AG3612" s="188"/>
      <c r="AH3612" s="188"/>
      <c r="AI3612" s="188"/>
      <c r="AJ3612" s="188"/>
      <c r="AK3612" s="188"/>
    </row>
    <row r="3613" spans="20:37">
      <c r="T3613" s="188"/>
      <c r="U3613" s="188"/>
      <c r="V3613" s="188"/>
      <c r="W3613" s="188"/>
      <c r="X3613" s="188"/>
      <c r="AG3613" s="188"/>
      <c r="AH3613" s="188"/>
      <c r="AI3613" s="188"/>
      <c r="AJ3613" s="188"/>
      <c r="AK3613" s="188"/>
    </row>
    <row r="3614" spans="20:37">
      <c r="T3614" s="188"/>
      <c r="U3614" s="188"/>
      <c r="V3614" s="188"/>
      <c r="W3614" s="188"/>
      <c r="X3614" s="188"/>
      <c r="AG3614" s="188"/>
      <c r="AH3614" s="188"/>
      <c r="AI3614" s="188"/>
      <c r="AJ3614" s="188"/>
      <c r="AK3614" s="188"/>
    </row>
    <row r="3615" spans="20:37">
      <c r="T3615" s="188"/>
      <c r="U3615" s="188"/>
      <c r="V3615" s="188"/>
      <c r="W3615" s="188"/>
      <c r="X3615" s="188"/>
      <c r="AG3615" s="188"/>
      <c r="AH3615" s="188"/>
      <c r="AI3615" s="188"/>
      <c r="AJ3615" s="188"/>
      <c r="AK3615" s="188"/>
    </row>
    <row r="3616" spans="20:37">
      <c r="T3616" s="188"/>
      <c r="U3616" s="188"/>
      <c r="V3616" s="188"/>
      <c r="W3616" s="188"/>
      <c r="X3616" s="188"/>
      <c r="AG3616" s="188"/>
      <c r="AH3616" s="188"/>
      <c r="AI3616" s="188"/>
      <c r="AJ3616" s="188"/>
      <c r="AK3616" s="188"/>
    </row>
    <row r="3617" spans="20:37">
      <c r="T3617" s="188"/>
      <c r="U3617" s="188"/>
      <c r="V3617" s="188"/>
      <c r="W3617" s="188"/>
      <c r="X3617" s="188"/>
      <c r="AG3617" s="188"/>
      <c r="AH3617" s="188"/>
      <c r="AI3617" s="188"/>
      <c r="AJ3617" s="188"/>
      <c r="AK3617" s="188"/>
    </row>
    <row r="3618" spans="20:37">
      <c r="T3618" s="188"/>
      <c r="U3618" s="188"/>
      <c r="V3618" s="188"/>
      <c r="W3618" s="188"/>
      <c r="X3618" s="188"/>
      <c r="AG3618" s="188"/>
      <c r="AH3618" s="188"/>
      <c r="AI3618" s="188"/>
      <c r="AJ3618" s="188"/>
      <c r="AK3618" s="188"/>
    </row>
    <row r="3619" spans="20:37">
      <c r="T3619" s="188"/>
      <c r="U3619" s="188"/>
      <c r="V3619" s="188"/>
      <c r="W3619" s="188"/>
      <c r="X3619" s="188"/>
      <c r="AG3619" s="188"/>
      <c r="AH3619" s="188"/>
      <c r="AI3619" s="188"/>
      <c r="AJ3619" s="188"/>
      <c r="AK3619" s="188"/>
    </row>
    <row r="3620" spans="20:37">
      <c r="T3620" s="188"/>
      <c r="U3620" s="188"/>
      <c r="V3620" s="188"/>
      <c r="W3620" s="188"/>
      <c r="X3620" s="188"/>
      <c r="AG3620" s="188"/>
      <c r="AH3620" s="188"/>
      <c r="AI3620" s="188"/>
      <c r="AJ3620" s="188"/>
      <c r="AK3620" s="188"/>
    </row>
    <row r="3621" spans="20:37">
      <c r="T3621" s="188"/>
      <c r="U3621" s="188"/>
      <c r="V3621" s="188"/>
      <c r="W3621" s="188"/>
      <c r="X3621" s="188"/>
      <c r="AG3621" s="188"/>
      <c r="AH3621" s="188"/>
      <c r="AI3621" s="188"/>
      <c r="AJ3621" s="188"/>
      <c r="AK3621" s="188"/>
    </row>
    <row r="3622" spans="20:37">
      <c r="T3622" s="188"/>
      <c r="U3622" s="188"/>
      <c r="V3622" s="188"/>
      <c r="W3622" s="188"/>
      <c r="X3622" s="188"/>
      <c r="AG3622" s="188"/>
      <c r="AH3622" s="188"/>
      <c r="AI3622" s="188"/>
      <c r="AJ3622" s="188"/>
      <c r="AK3622" s="188"/>
    </row>
    <row r="3623" spans="20:37">
      <c r="T3623" s="188"/>
      <c r="U3623" s="188"/>
      <c r="V3623" s="188"/>
      <c r="W3623" s="188"/>
      <c r="X3623" s="188"/>
      <c r="AG3623" s="188"/>
      <c r="AH3623" s="188"/>
      <c r="AI3623" s="188"/>
      <c r="AJ3623" s="188"/>
      <c r="AK3623" s="188"/>
    </row>
    <row r="3624" spans="20:37">
      <c r="T3624" s="188"/>
      <c r="U3624" s="188"/>
      <c r="V3624" s="188"/>
      <c r="W3624" s="188"/>
      <c r="X3624" s="188"/>
      <c r="AG3624" s="188"/>
      <c r="AH3624" s="188"/>
      <c r="AI3624" s="188"/>
      <c r="AJ3624" s="188"/>
      <c r="AK3624" s="188"/>
    </row>
    <row r="3625" spans="20:37">
      <c r="T3625" s="188"/>
      <c r="U3625" s="188"/>
      <c r="V3625" s="188"/>
      <c r="W3625" s="188"/>
      <c r="X3625" s="188"/>
      <c r="AG3625" s="188"/>
      <c r="AH3625" s="188"/>
      <c r="AI3625" s="188"/>
      <c r="AJ3625" s="188"/>
      <c r="AK3625" s="188"/>
    </row>
    <row r="3626" spans="20:37">
      <c r="T3626" s="188"/>
      <c r="U3626" s="188"/>
      <c r="V3626" s="188"/>
      <c r="W3626" s="188"/>
      <c r="X3626" s="188"/>
      <c r="AG3626" s="188"/>
      <c r="AH3626" s="188"/>
      <c r="AI3626" s="188"/>
      <c r="AJ3626" s="188"/>
      <c r="AK3626" s="188"/>
    </row>
    <row r="3627" spans="20:37">
      <c r="T3627" s="188"/>
      <c r="U3627" s="188"/>
      <c r="V3627" s="188"/>
      <c r="W3627" s="188"/>
      <c r="X3627" s="188"/>
      <c r="AG3627" s="188"/>
      <c r="AH3627" s="188"/>
      <c r="AI3627" s="188"/>
      <c r="AJ3627" s="188"/>
      <c r="AK3627" s="188"/>
    </row>
    <row r="3628" spans="20:37">
      <c r="T3628" s="188"/>
      <c r="U3628" s="188"/>
      <c r="V3628" s="188"/>
      <c r="W3628" s="188"/>
      <c r="X3628" s="188"/>
      <c r="AG3628" s="188"/>
      <c r="AH3628" s="188"/>
      <c r="AI3628" s="188"/>
      <c r="AJ3628" s="188"/>
      <c r="AK3628" s="188"/>
    </row>
    <row r="3629" spans="20:37">
      <c r="T3629" s="188"/>
      <c r="U3629" s="188"/>
      <c r="V3629" s="188"/>
      <c r="W3629" s="188"/>
      <c r="X3629" s="188"/>
      <c r="AG3629" s="188"/>
      <c r="AH3629" s="188"/>
      <c r="AI3629" s="188"/>
      <c r="AJ3629" s="188"/>
      <c r="AK3629" s="188"/>
    </row>
    <row r="3630" spans="20:37">
      <c r="T3630" s="188"/>
      <c r="U3630" s="188"/>
      <c r="V3630" s="188"/>
      <c r="W3630" s="188"/>
      <c r="X3630" s="188"/>
      <c r="AG3630" s="188"/>
      <c r="AH3630" s="188"/>
      <c r="AI3630" s="188"/>
      <c r="AJ3630" s="188"/>
      <c r="AK3630" s="188"/>
    </row>
    <row r="3631" spans="20:37">
      <c r="T3631" s="188"/>
      <c r="U3631" s="188"/>
      <c r="V3631" s="188"/>
      <c r="W3631" s="188"/>
      <c r="X3631" s="188"/>
      <c r="AG3631" s="188"/>
      <c r="AH3631" s="188"/>
      <c r="AI3631" s="188"/>
      <c r="AJ3631" s="188"/>
      <c r="AK3631" s="188"/>
    </row>
    <row r="3632" spans="20:37">
      <c r="T3632" s="188"/>
      <c r="U3632" s="188"/>
      <c r="V3632" s="188"/>
      <c r="W3632" s="188"/>
      <c r="X3632" s="188"/>
      <c r="AG3632" s="188"/>
      <c r="AH3632" s="188"/>
      <c r="AI3632" s="188"/>
      <c r="AJ3632" s="188"/>
      <c r="AK3632" s="188"/>
    </row>
    <row r="3633" spans="20:37">
      <c r="T3633" s="188"/>
      <c r="U3633" s="188"/>
      <c r="V3633" s="188"/>
      <c r="W3633" s="188"/>
      <c r="X3633" s="188"/>
      <c r="AG3633" s="188"/>
      <c r="AH3633" s="188"/>
      <c r="AI3633" s="188"/>
      <c r="AJ3633" s="188"/>
      <c r="AK3633" s="188"/>
    </row>
    <row r="3634" spans="20:37">
      <c r="T3634" s="188"/>
      <c r="U3634" s="188"/>
      <c r="V3634" s="188"/>
      <c r="W3634" s="188"/>
      <c r="X3634" s="188"/>
      <c r="AG3634" s="188"/>
      <c r="AH3634" s="188"/>
      <c r="AI3634" s="188"/>
      <c r="AJ3634" s="188"/>
      <c r="AK3634" s="188"/>
    </row>
    <row r="3635" spans="20:37">
      <c r="T3635" s="188"/>
      <c r="U3635" s="188"/>
      <c r="V3635" s="188"/>
      <c r="W3635" s="188"/>
      <c r="X3635" s="188"/>
      <c r="AG3635" s="188"/>
      <c r="AH3635" s="188"/>
      <c r="AI3635" s="188"/>
      <c r="AJ3635" s="188"/>
      <c r="AK3635" s="188"/>
    </row>
    <row r="3636" spans="20:37">
      <c r="T3636" s="188"/>
      <c r="U3636" s="188"/>
      <c r="V3636" s="188"/>
      <c r="W3636" s="188"/>
      <c r="X3636" s="188"/>
      <c r="AG3636" s="188"/>
      <c r="AH3636" s="188"/>
      <c r="AI3636" s="188"/>
      <c r="AJ3636" s="188"/>
      <c r="AK3636" s="188"/>
    </row>
    <row r="3637" spans="20:37">
      <c r="T3637" s="188"/>
      <c r="U3637" s="188"/>
      <c r="V3637" s="188"/>
      <c r="W3637" s="188"/>
      <c r="X3637" s="188"/>
      <c r="AG3637" s="188"/>
      <c r="AH3637" s="188"/>
      <c r="AI3637" s="188"/>
      <c r="AJ3637" s="188"/>
      <c r="AK3637" s="188"/>
    </row>
    <row r="3638" spans="20:37">
      <c r="T3638" s="188"/>
      <c r="U3638" s="188"/>
      <c r="V3638" s="188"/>
      <c r="W3638" s="188"/>
      <c r="X3638" s="188"/>
      <c r="AG3638" s="188"/>
      <c r="AH3638" s="188"/>
      <c r="AI3638" s="188"/>
      <c r="AJ3638" s="188"/>
      <c r="AK3638" s="188"/>
    </row>
    <row r="3639" spans="20:37">
      <c r="T3639" s="188"/>
      <c r="U3639" s="188"/>
      <c r="V3639" s="188"/>
      <c r="W3639" s="188"/>
      <c r="X3639" s="188"/>
      <c r="AG3639" s="188"/>
      <c r="AH3639" s="188"/>
      <c r="AI3639" s="188"/>
      <c r="AJ3639" s="188"/>
      <c r="AK3639" s="188"/>
    </row>
    <row r="3640" spans="20:37">
      <c r="T3640" s="188"/>
      <c r="U3640" s="188"/>
      <c r="V3640" s="188"/>
      <c r="W3640" s="188"/>
      <c r="X3640" s="188"/>
      <c r="AG3640" s="188"/>
      <c r="AH3640" s="188"/>
      <c r="AI3640" s="188"/>
      <c r="AJ3640" s="188"/>
      <c r="AK3640" s="188"/>
    </row>
    <row r="3641" spans="20:37">
      <c r="T3641" s="188"/>
      <c r="U3641" s="188"/>
      <c r="V3641" s="188"/>
      <c r="W3641" s="188"/>
      <c r="X3641" s="188"/>
      <c r="AG3641" s="188"/>
      <c r="AH3641" s="188"/>
      <c r="AI3641" s="188"/>
      <c r="AJ3641" s="188"/>
      <c r="AK3641" s="188"/>
    </row>
    <row r="3642" spans="20:37">
      <c r="T3642" s="188"/>
      <c r="U3642" s="188"/>
      <c r="V3642" s="188"/>
      <c r="W3642" s="188"/>
      <c r="X3642" s="188"/>
      <c r="AG3642" s="188"/>
      <c r="AH3642" s="188"/>
      <c r="AI3642" s="188"/>
      <c r="AJ3642" s="188"/>
      <c r="AK3642" s="188"/>
    </row>
    <row r="3643" spans="20:37">
      <c r="T3643" s="188"/>
      <c r="U3643" s="188"/>
      <c r="V3643" s="188"/>
      <c r="W3643" s="188"/>
      <c r="X3643" s="188"/>
      <c r="AG3643" s="188"/>
      <c r="AH3643" s="188"/>
      <c r="AI3643" s="188"/>
      <c r="AJ3643" s="188"/>
      <c r="AK3643" s="188"/>
    </row>
    <row r="3644" spans="20:37">
      <c r="T3644" s="188"/>
      <c r="U3644" s="188"/>
      <c r="V3644" s="188"/>
      <c r="W3644" s="188"/>
      <c r="X3644" s="188"/>
      <c r="AG3644" s="188"/>
      <c r="AH3644" s="188"/>
      <c r="AI3644" s="188"/>
      <c r="AJ3644" s="188"/>
      <c r="AK3644" s="188"/>
    </row>
    <row r="3645" spans="20:37">
      <c r="T3645" s="188"/>
      <c r="U3645" s="188"/>
      <c r="V3645" s="188"/>
      <c r="W3645" s="188"/>
      <c r="X3645" s="188"/>
      <c r="AG3645" s="188"/>
      <c r="AH3645" s="188"/>
      <c r="AI3645" s="188"/>
      <c r="AJ3645" s="188"/>
      <c r="AK3645" s="188"/>
    </row>
    <row r="3646" spans="20:37">
      <c r="T3646" s="188"/>
      <c r="U3646" s="188"/>
      <c r="V3646" s="188"/>
      <c r="W3646" s="188"/>
      <c r="X3646" s="188"/>
      <c r="AG3646" s="188"/>
      <c r="AH3646" s="188"/>
      <c r="AI3646" s="188"/>
      <c r="AJ3646" s="188"/>
      <c r="AK3646" s="188"/>
    </row>
    <row r="3647" spans="20:37">
      <c r="T3647" s="188"/>
      <c r="U3647" s="188"/>
      <c r="V3647" s="188"/>
      <c r="W3647" s="188"/>
      <c r="X3647" s="188"/>
      <c r="AG3647" s="188"/>
      <c r="AH3647" s="188"/>
      <c r="AI3647" s="188"/>
      <c r="AJ3647" s="188"/>
      <c r="AK3647" s="188"/>
    </row>
    <row r="3648" spans="20:37">
      <c r="T3648" s="188"/>
      <c r="U3648" s="188"/>
      <c r="V3648" s="188"/>
      <c r="W3648" s="188"/>
      <c r="X3648" s="188"/>
      <c r="AG3648" s="188"/>
      <c r="AH3648" s="188"/>
      <c r="AI3648" s="188"/>
      <c r="AJ3648" s="188"/>
      <c r="AK3648" s="188"/>
    </row>
    <row r="3649" spans="20:37">
      <c r="T3649" s="188"/>
      <c r="U3649" s="188"/>
      <c r="V3649" s="188"/>
      <c r="W3649" s="188"/>
      <c r="X3649" s="188"/>
      <c r="AG3649" s="188"/>
      <c r="AH3649" s="188"/>
      <c r="AI3649" s="188"/>
      <c r="AJ3649" s="188"/>
      <c r="AK3649" s="188"/>
    </row>
    <row r="3650" spans="20:37">
      <c r="T3650" s="188"/>
      <c r="U3650" s="188"/>
      <c r="V3650" s="188"/>
      <c r="W3650" s="188"/>
      <c r="X3650" s="188"/>
      <c r="AG3650" s="188"/>
      <c r="AH3650" s="188"/>
      <c r="AI3650" s="188"/>
      <c r="AJ3650" s="188"/>
      <c r="AK3650" s="188"/>
    </row>
    <row r="3651" spans="20:37">
      <c r="T3651" s="188"/>
      <c r="U3651" s="188"/>
      <c r="V3651" s="188"/>
      <c r="W3651" s="188"/>
      <c r="X3651" s="188"/>
      <c r="AG3651" s="188"/>
      <c r="AH3651" s="188"/>
      <c r="AI3651" s="188"/>
      <c r="AJ3651" s="188"/>
      <c r="AK3651" s="188"/>
    </row>
    <row r="3652" spans="20:37">
      <c r="T3652" s="188"/>
      <c r="U3652" s="188"/>
      <c r="V3652" s="188"/>
      <c r="W3652" s="188"/>
      <c r="X3652" s="188"/>
      <c r="AG3652" s="188"/>
      <c r="AH3652" s="188"/>
      <c r="AI3652" s="188"/>
      <c r="AJ3652" s="188"/>
      <c r="AK3652" s="188"/>
    </row>
    <row r="3653" spans="20:37">
      <c r="T3653" s="188"/>
      <c r="U3653" s="188"/>
      <c r="V3653" s="188"/>
      <c r="W3653" s="188"/>
      <c r="X3653" s="188"/>
      <c r="AG3653" s="188"/>
      <c r="AH3653" s="188"/>
      <c r="AI3653" s="188"/>
      <c r="AJ3653" s="188"/>
      <c r="AK3653" s="188"/>
    </row>
    <row r="3654" spans="20:37">
      <c r="T3654" s="188"/>
      <c r="U3654" s="188"/>
      <c r="V3654" s="188"/>
      <c r="W3654" s="188"/>
      <c r="X3654" s="188"/>
      <c r="AG3654" s="188"/>
      <c r="AH3654" s="188"/>
      <c r="AI3654" s="188"/>
      <c r="AJ3654" s="188"/>
      <c r="AK3654" s="188"/>
    </row>
    <row r="3655" spans="20:37">
      <c r="T3655" s="188"/>
      <c r="U3655" s="188"/>
      <c r="V3655" s="188"/>
      <c r="W3655" s="188"/>
      <c r="X3655" s="188"/>
      <c r="AG3655" s="188"/>
      <c r="AH3655" s="188"/>
      <c r="AI3655" s="188"/>
      <c r="AJ3655" s="188"/>
      <c r="AK3655" s="188"/>
    </row>
    <row r="3656" spans="20:37">
      <c r="T3656" s="188"/>
      <c r="U3656" s="188"/>
      <c r="V3656" s="188"/>
      <c r="W3656" s="188"/>
      <c r="X3656" s="188"/>
      <c r="AG3656" s="188"/>
      <c r="AH3656" s="188"/>
      <c r="AI3656" s="188"/>
      <c r="AJ3656" s="188"/>
      <c r="AK3656" s="188"/>
    </row>
    <row r="3657" spans="20:37">
      <c r="T3657" s="188"/>
      <c r="U3657" s="188"/>
      <c r="V3657" s="188"/>
      <c r="W3657" s="188"/>
      <c r="X3657" s="188"/>
      <c r="AG3657" s="188"/>
      <c r="AH3657" s="188"/>
      <c r="AI3657" s="188"/>
      <c r="AJ3657" s="188"/>
      <c r="AK3657" s="188"/>
    </row>
    <row r="3658" spans="20:37">
      <c r="T3658" s="188"/>
      <c r="U3658" s="188"/>
      <c r="V3658" s="188"/>
      <c r="W3658" s="188"/>
      <c r="X3658" s="188"/>
      <c r="AG3658" s="188"/>
      <c r="AH3658" s="188"/>
      <c r="AI3658" s="188"/>
      <c r="AJ3658" s="188"/>
      <c r="AK3658" s="188"/>
    </row>
    <row r="3659" spans="20:37">
      <c r="T3659" s="188"/>
      <c r="U3659" s="188"/>
      <c r="V3659" s="188"/>
      <c r="W3659" s="188"/>
      <c r="X3659" s="188"/>
      <c r="AG3659" s="188"/>
      <c r="AH3659" s="188"/>
      <c r="AI3659" s="188"/>
      <c r="AJ3659" s="188"/>
      <c r="AK3659" s="188"/>
    </row>
    <row r="3660" spans="20:37">
      <c r="T3660" s="188"/>
      <c r="U3660" s="188"/>
      <c r="V3660" s="188"/>
      <c r="W3660" s="188"/>
      <c r="X3660" s="188"/>
      <c r="AG3660" s="188"/>
      <c r="AH3660" s="188"/>
      <c r="AI3660" s="188"/>
      <c r="AJ3660" s="188"/>
      <c r="AK3660" s="188"/>
    </row>
    <row r="3661" spans="20:37">
      <c r="T3661" s="188"/>
      <c r="U3661" s="188"/>
      <c r="V3661" s="188"/>
      <c r="W3661" s="188"/>
      <c r="X3661" s="188"/>
      <c r="AG3661" s="188"/>
      <c r="AH3661" s="188"/>
      <c r="AI3661" s="188"/>
      <c r="AJ3661" s="188"/>
      <c r="AK3661" s="188"/>
    </row>
    <row r="3662" spans="20:37">
      <c r="T3662" s="188"/>
      <c r="U3662" s="188"/>
      <c r="V3662" s="188"/>
      <c r="W3662" s="188"/>
      <c r="X3662" s="188"/>
      <c r="AG3662" s="188"/>
      <c r="AH3662" s="188"/>
      <c r="AI3662" s="188"/>
      <c r="AJ3662" s="188"/>
      <c r="AK3662" s="188"/>
    </row>
    <row r="3663" spans="20:37">
      <c r="T3663" s="188"/>
      <c r="U3663" s="188"/>
      <c r="V3663" s="188"/>
      <c r="W3663" s="188"/>
      <c r="X3663" s="188"/>
      <c r="AG3663" s="188"/>
      <c r="AH3663" s="188"/>
      <c r="AI3663" s="188"/>
      <c r="AJ3663" s="188"/>
      <c r="AK3663" s="188"/>
    </row>
    <row r="3664" spans="20:37">
      <c r="T3664" s="188"/>
      <c r="U3664" s="188"/>
      <c r="V3664" s="188"/>
      <c r="W3664" s="188"/>
      <c r="X3664" s="188"/>
      <c r="AG3664" s="188"/>
      <c r="AH3664" s="188"/>
      <c r="AI3664" s="188"/>
      <c r="AJ3664" s="188"/>
      <c r="AK3664" s="188"/>
    </row>
    <row r="3665" spans="20:37">
      <c r="T3665" s="188"/>
      <c r="U3665" s="188"/>
      <c r="V3665" s="188"/>
      <c r="W3665" s="188"/>
      <c r="X3665" s="188"/>
      <c r="AG3665" s="188"/>
      <c r="AH3665" s="188"/>
      <c r="AI3665" s="188"/>
      <c r="AJ3665" s="188"/>
      <c r="AK3665" s="188"/>
    </row>
    <row r="3666" spans="20:37">
      <c r="T3666" s="188"/>
      <c r="U3666" s="188"/>
      <c r="V3666" s="188"/>
      <c r="W3666" s="188"/>
      <c r="X3666" s="188"/>
      <c r="AG3666" s="188"/>
      <c r="AH3666" s="188"/>
      <c r="AI3666" s="188"/>
      <c r="AJ3666" s="188"/>
      <c r="AK3666" s="188"/>
    </row>
    <row r="3667" spans="20:37">
      <c r="T3667" s="188"/>
      <c r="U3667" s="188"/>
      <c r="V3667" s="188"/>
      <c r="W3667" s="188"/>
      <c r="X3667" s="188"/>
      <c r="AG3667" s="188"/>
      <c r="AH3667" s="188"/>
      <c r="AI3667" s="188"/>
      <c r="AJ3667" s="188"/>
      <c r="AK3667" s="188"/>
    </row>
    <row r="3668" spans="20:37">
      <c r="T3668" s="188"/>
      <c r="U3668" s="188"/>
      <c r="V3668" s="188"/>
      <c r="W3668" s="188"/>
      <c r="X3668" s="188"/>
      <c r="AG3668" s="188"/>
      <c r="AH3668" s="188"/>
      <c r="AI3668" s="188"/>
      <c r="AJ3668" s="188"/>
      <c r="AK3668" s="188"/>
    </row>
    <row r="3669" spans="20:37">
      <c r="T3669" s="188"/>
      <c r="U3669" s="188"/>
      <c r="V3669" s="188"/>
      <c r="W3669" s="188"/>
      <c r="X3669" s="188"/>
      <c r="AG3669" s="188"/>
      <c r="AH3669" s="188"/>
      <c r="AI3669" s="188"/>
      <c r="AJ3669" s="188"/>
      <c r="AK3669" s="188"/>
    </row>
    <row r="3670" spans="20:37">
      <c r="T3670" s="188"/>
      <c r="U3670" s="188"/>
      <c r="V3670" s="188"/>
      <c r="W3670" s="188"/>
      <c r="X3670" s="188"/>
      <c r="AG3670" s="188"/>
      <c r="AH3670" s="188"/>
      <c r="AI3670" s="188"/>
      <c r="AJ3670" s="188"/>
      <c r="AK3670" s="188"/>
    </row>
    <row r="3671" spans="20:37">
      <c r="T3671" s="188"/>
      <c r="U3671" s="188"/>
      <c r="V3671" s="188"/>
      <c r="W3671" s="188"/>
      <c r="X3671" s="188"/>
      <c r="AG3671" s="188"/>
      <c r="AH3671" s="188"/>
      <c r="AI3671" s="188"/>
      <c r="AJ3671" s="188"/>
      <c r="AK3671" s="188"/>
    </row>
    <row r="3672" spans="20:37">
      <c r="T3672" s="188"/>
      <c r="U3672" s="188"/>
      <c r="V3672" s="188"/>
      <c r="W3672" s="188"/>
      <c r="X3672" s="188"/>
      <c r="AG3672" s="188"/>
      <c r="AH3672" s="188"/>
      <c r="AI3672" s="188"/>
      <c r="AJ3672" s="188"/>
      <c r="AK3672" s="188"/>
    </row>
    <row r="3673" spans="20:37">
      <c r="T3673" s="188"/>
      <c r="U3673" s="188"/>
      <c r="V3673" s="188"/>
      <c r="W3673" s="188"/>
      <c r="X3673" s="188"/>
      <c r="AG3673" s="188"/>
      <c r="AH3673" s="188"/>
      <c r="AI3673" s="188"/>
      <c r="AJ3673" s="188"/>
      <c r="AK3673" s="188"/>
    </row>
    <row r="3674" spans="20:37">
      <c r="T3674" s="188"/>
      <c r="U3674" s="188"/>
      <c r="V3674" s="188"/>
      <c r="W3674" s="188"/>
      <c r="X3674" s="188"/>
      <c r="AG3674" s="188"/>
      <c r="AH3674" s="188"/>
      <c r="AI3674" s="188"/>
      <c r="AJ3674" s="188"/>
      <c r="AK3674" s="188"/>
    </row>
    <row r="3675" spans="20:37">
      <c r="T3675" s="188"/>
      <c r="U3675" s="188"/>
      <c r="V3675" s="188"/>
      <c r="W3675" s="188"/>
      <c r="X3675" s="188"/>
      <c r="AG3675" s="188"/>
      <c r="AH3675" s="188"/>
      <c r="AI3675" s="188"/>
      <c r="AJ3675" s="188"/>
      <c r="AK3675" s="188"/>
    </row>
    <row r="3676" spans="20:37">
      <c r="T3676" s="188"/>
      <c r="U3676" s="188"/>
      <c r="V3676" s="188"/>
      <c r="W3676" s="188"/>
      <c r="X3676" s="188"/>
      <c r="AG3676" s="188"/>
      <c r="AH3676" s="188"/>
      <c r="AI3676" s="188"/>
      <c r="AJ3676" s="188"/>
      <c r="AK3676" s="188"/>
    </row>
    <row r="3677" spans="20:37">
      <c r="T3677" s="188"/>
      <c r="U3677" s="188"/>
      <c r="V3677" s="188"/>
      <c r="W3677" s="188"/>
      <c r="X3677" s="188"/>
      <c r="AG3677" s="188"/>
      <c r="AH3677" s="188"/>
      <c r="AI3677" s="188"/>
      <c r="AJ3677" s="188"/>
      <c r="AK3677" s="188"/>
    </row>
    <row r="3678" spans="20:37">
      <c r="T3678" s="188"/>
      <c r="U3678" s="188"/>
      <c r="V3678" s="188"/>
      <c r="W3678" s="188"/>
      <c r="X3678" s="188"/>
      <c r="AG3678" s="188"/>
      <c r="AH3678" s="188"/>
      <c r="AI3678" s="188"/>
      <c r="AJ3678" s="188"/>
      <c r="AK3678" s="188"/>
    </row>
    <row r="3679" spans="20:37">
      <c r="T3679" s="188"/>
      <c r="U3679" s="188"/>
      <c r="V3679" s="188"/>
      <c r="W3679" s="188"/>
      <c r="X3679" s="188"/>
      <c r="AG3679" s="188"/>
      <c r="AH3679" s="188"/>
      <c r="AI3679" s="188"/>
      <c r="AJ3679" s="188"/>
      <c r="AK3679" s="188"/>
    </row>
    <row r="3680" spans="20:37">
      <c r="T3680" s="188"/>
      <c r="U3680" s="188"/>
      <c r="V3680" s="188"/>
      <c r="W3680" s="188"/>
      <c r="X3680" s="188"/>
      <c r="AG3680" s="188"/>
      <c r="AH3680" s="188"/>
      <c r="AI3680" s="188"/>
      <c r="AJ3680" s="188"/>
      <c r="AK3680" s="188"/>
    </row>
    <row r="3681" spans="20:37">
      <c r="T3681" s="188"/>
      <c r="U3681" s="188"/>
      <c r="V3681" s="188"/>
      <c r="W3681" s="188"/>
      <c r="X3681" s="188"/>
      <c r="AG3681" s="188"/>
      <c r="AH3681" s="188"/>
      <c r="AI3681" s="188"/>
      <c r="AJ3681" s="188"/>
      <c r="AK3681" s="188"/>
    </row>
    <row r="3682" spans="20:37">
      <c r="T3682" s="188"/>
      <c r="U3682" s="188"/>
      <c r="V3682" s="188"/>
      <c r="W3682" s="188"/>
      <c r="X3682" s="188"/>
      <c r="AG3682" s="188"/>
      <c r="AH3682" s="188"/>
      <c r="AI3682" s="188"/>
      <c r="AJ3682" s="188"/>
      <c r="AK3682" s="188"/>
    </row>
    <row r="3683" spans="20:37">
      <c r="T3683" s="188"/>
      <c r="U3683" s="188"/>
      <c r="V3683" s="188"/>
      <c r="W3683" s="188"/>
      <c r="X3683" s="188"/>
      <c r="AG3683" s="188"/>
      <c r="AH3683" s="188"/>
      <c r="AI3683" s="188"/>
      <c r="AJ3683" s="188"/>
      <c r="AK3683" s="188"/>
    </row>
    <row r="3684" spans="20:37">
      <c r="T3684" s="188"/>
      <c r="U3684" s="188"/>
      <c r="V3684" s="188"/>
      <c r="W3684" s="188"/>
      <c r="X3684" s="188"/>
      <c r="AG3684" s="188"/>
      <c r="AH3684" s="188"/>
      <c r="AI3684" s="188"/>
      <c r="AJ3684" s="188"/>
      <c r="AK3684" s="188"/>
    </row>
    <row r="3685" spans="20:37">
      <c r="T3685" s="188"/>
      <c r="U3685" s="188"/>
      <c r="V3685" s="188"/>
      <c r="W3685" s="188"/>
      <c r="X3685" s="188"/>
      <c r="AG3685" s="188"/>
      <c r="AH3685" s="188"/>
      <c r="AI3685" s="188"/>
      <c r="AJ3685" s="188"/>
      <c r="AK3685" s="188"/>
    </row>
    <row r="3686" spans="20:37">
      <c r="T3686" s="188"/>
      <c r="U3686" s="188"/>
      <c r="V3686" s="188"/>
      <c r="W3686" s="188"/>
      <c r="X3686" s="188"/>
      <c r="AG3686" s="188"/>
      <c r="AH3686" s="188"/>
      <c r="AI3686" s="188"/>
      <c r="AJ3686" s="188"/>
      <c r="AK3686" s="188"/>
    </row>
    <row r="3687" spans="20:37">
      <c r="T3687" s="188"/>
      <c r="U3687" s="188"/>
      <c r="V3687" s="188"/>
      <c r="W3687" s="188"/>
      <c r="X3687" s="188"/>
      <c r="AG3687" s="188"/>
      <c r="AH3687" s="188"/>
      <c r="AI3687" s="188"/>
      <c r="AJ3687" s="188"/>
      <c r="AK3687" s="188"/>
    </row>
    <row r="3688" spans="20:37">
      <c r="T3688" s="188"/>
      <c r="U3688" s="188"/>
      <c r="V3688" s="188"/>
      <c r="W3688" s="188"/>
      <c r="X3688" s="188"/>
      <c r="AG3688" s="188"/>
      <c r="AH3688" s="188"/>
      <c r="AI3688" s="188"/>
      <c r="AJ3688" s="188"/>
      <c r="AK3688" s="188"/>
    </row>
    <row r="3689" spans="20:37">
      <c r="T3689" s="188"/>
      <c r="U3689" s="188"/>
      <c r="V3689" s="188"/>
      <c r="W3689" s="188"/>
      <c r="X3689" s="188"/>
      <c r="AG3689" s="188"/>
      <c r="AH3689" s="188"/>
      <c r="AI3689" s="188"/>
      <c r="AJ3689" s="188"/>
      <c r="AK3689" s="188"/>
    </row>
    <row r="3690" spans="20:37">
      <c r="T3690" s="188"/>
      <c r="U3690" s="188"/>
      <c r="V3690" s="188"/>
      <c r="W3690" s="188"/>
      <c r="X3690" s="188"/>
      <c r="AG3690" s="188"/>
      <c r="AH3690" s="188"/>
      <c r="AI3690" s="188"/>
      <c r="AJ3690" s="188"/>
      <c r="AK3690" s="188"/>
    </row>
    <row r="3691" spans="20:37">
      <c r="T3691" s="188"/>
      <c r="U3691" s="188"/>
      <c r="V3691" s="188"/>
      <c r="W3691" s="188"/>
      <c r="X3691" s="188"/>
      <c r="AG3691" s="188"/>
      <c r="AH3691" s="188"/>
      <c r="AI3691" s="188"/>
      <c r="AJ3691" s="188"/>
      <c r="AK3691" s="188"/>
    </row>
    <row r="3692" spans="20:37">
      <c r="T3692" s="188"/>
      <c r="U3692" s="188"/>
      <c r="V3692" s="188"/>
      <c r="W3692" s="188"/>
      <c r="X3692" s="188"/>
      <c r="AG3692" s="188"/>
      <c r="AH3692" s="188"/>
      <c r="AI3692" s="188"/>
      <c r="AJ3692" s="188"/>
      <c r="AK3692" s="188"/>
    </row>
    <row r="3693" spans="20:37">
      <c r="T3693" s="188"/>
      <c r="U3693" s="188"/>
      <c r="V3693" s="188"/>
      <c r="W3693" s="188"/>
      <c r="X3693" s="188"/>
      <c r="AG3693" s="188"/>
      <c r="AH3693" s="188"/>
      <c r="AI3693" s="188"/>
      <c r="AJ3693" s="188"/>
      <c r="AK3693" s="188"/>
    </row>
    <row r="3694" spans="20:37">
      <c r="T3694" s="188"/>
      <c r="U3694" s="188"/>
      <c r="V3694" s="188"/>
      <c r="W3694" s="188"/>
      <c r="X3694" s="188"/>
      <c r="AG3694" s="188"/>
      <c r="AH3694" s="188"/>
      <c r="AI3694" s="188"/>
      <c r="AJ3694" s="188"/>
      <c r="AK3694" s="188"/>
    </row>
    <row r="3695" spans="20:37">
      <c r="T3695" s="188"/>
      <c r="U3695" s="188"/>
      <c r="V3695" s="188"/>
      <c r="W3695" s="188"/>
      <c r="X3695" s="188"/>
      <c r="AG3695" s="188"/>
      <c r="AH3695" s="188"/>
      <c r="AI3695" s="188"/>
      <c r="AJ3695" s="188"/>
      <c r="AK3695" s="188"/>
    </row>
    <row r="3696" spans="20:37">
      <c r="T3696" s="188"/>
      <c r="U3696" s="188"/>
      <c r="V3696" s="188"/>
      <c r="W3696" s="188"/>
      <c r="X3696" s="188"/>
      <c r="AG3696" s="188"/>
      <c r="AH3696" s="188"/>
      <c r="AI3696" s="188"/>
      <c r="AJ3696" s="188"/>
      <c r="AK3696" s="188"/>
    </row>
    <row r="3697" spans="20:37">
      <c r="T3697" s="188"/>
      <c r="U3697" s="188"/>
      <c r="V3697" s="188"/>
      <c r="W3697" s="188"/>
      <c r="X3697" s="188"/>
      <c r="AG3697" s="188"/>
      <c r="AH3697" s="188"/>
      <c r="AI3697" s="188"/>
      <c r="AJ3697" s="188"/>
      <c r="AK3697" s="188"/>
    </row>
    <row r="3698" spans="20:37">
      <c r="T3698" s="188"/>
      <c r="U3698" s="188"/>
      <c r="V3698" s="188"/>
      <c r="W3698" s="188"/>
      <c r="X3698" s="188"/>
      <c r="AG3698" s="188"/>
      <c r="AH3698" s="188"/>
      <c r="AI3698" s="188"/>
      <c r="AJ3698" s="188"/>
      <c r="AK3698" s="188"/>
    </row>
    <row r="3699" spans="20:37">
      <c r="T3699" s="188"/>
      <c r="U3699" s="188"/>
      <c r="V3699" s="188"/>
      <c r="W3699" s="188"/>
      <c r="X3699" s="188"/>
      <c r="AG3699" s="188"/>
      <c r="AH3699" s="188"/>
      <c r="AI3699" s="188"/>
      <c r="AJ3699" s="188"/>
      <c r="AK3699" s="188"/>
    </row>
    <row r="3700" spans="20:37">
      <c r="T3700" s="188"/>
      <c r="U3700" s="188"/>
      <c r="V3700" s="188"/>
      <c r="W3700" s="188"/>
      <c r="X3700" s="188"/>
      <c r="AG3700" s="188"/>
      <c r="AH3700" s="188"/>
      <c r="AI3700" s="188"/>
      <c r="AJ3700" s="188"/>
      <c r="AK3700" s="188"/>
    </row>
    <row r="3701" spans="20:37">
      <c r="T3701" s="188"/>
      <c r="U3701" s="188"/>
      <c r="V3701" s="188"/>
      <c r="W3701" s="188"/>
      <c r="X3701" s="188"/>
      <c r="AG3701" s="188"/>
      <c r="AH3701" s="188"/>
      <c r="AI3701" s="188"/>
      <c r="AJ3701" s="188"/>
      <c r="AK3701" s="188"/>
    </row>
    <row r="3702" spans="20:37">
      <c r="T3702" s="188"/>
      <c r="U3702" s="188"/>
      <c r="V3702" s="188"/>
      <c r="W3702" s="188"/>
      <c r="X3702" s="188"/>
      <c r="AG3702" s="188"/>
      <c r="AH3702" s="188"/>
      <c r="AI3702" s="188"/>
      <c r="AJ3702" s="188"/>
      <c r="AK3702" s="188"/>
    </row>
    <row r="3703" spans="20:37">
      <c r="T3703" s="188"/>
      <c r="U3703" s="188"/>
      <c r="V3703" s="188"/>
      <c r="W3703" s="188"/>
      <c r="X3703" s="188"/>
      <c r="AG3703" s="188"/>
      <c r="AH3703" s="188"/>
      <c r="AI3703" s="188"/>
      <c r="AJ3703" s="188"/>
      <c r="AK3703" s="188"/>
    </row>
    <row r="3704" spans="20:37">
      <c r="T3704" s="188"/>
      <c r="U3704" s="188"/>
      <c r="V3704" s="188"/>
      <c r="W3704" s="188"/>
      <c r="X3704" s="188"/>
      <c r="AG3704" s="188"/>
      <c r="AH3704" s="188"/>
      <c r="AI3704" s="188"/>
      <c r="AJ3704" s="188"/>
      <c r="AK3704" s="188"/>
    </row>
    <row r="3705" spans="20:37">
      <c r="T3705" s="188"/>
      <c r="U3705" s="188"/>
      <c r="V3705" s="188"/>
      <c r="W3705" s="188"/>
      <c r="X3705" s="188"/>
      <c r="AG3705" s="188"/>
      <c r="AH3705" s="188"/>
      <c r="AI3705" s="188"/>
      <c r="AJ3705" s="188"/>
      <c r="AK3705" s="188"/>
    </row>
    <row r="3706" spans="20:37">
      <c r="T3706" s="188"/>
      <c r="U3706" s="188"/>
      <c r="V3706" s="188"/>
      <c r="W3706" s="188"/>
      <c r="X3706" s="188"/>
      <c r="AG3706" s="188"/>
      <c r="AH3706" s="188"/>
      <c r="AI3706" s="188"/>
      <c r="AJ3706" s="188"/>
      <c r="AK3706" s="188"/>
    </row>
    <row r="3707" spans="20:37">
      <c r="T3707" s="188"/>
      <c r="U3707" s="188"/>
      <c r="V3707" s="188"/>
      <c r="W3707" s="188"/>
      <c r="X3707" s="188"/>
      <c r="AG3707" s="188"/>
      <c r="AH3707" s="188"/>
      <c r="AI3707" s="188"/>
      <c r="AJ3707" s="188"/>
      <c r="AK3707" s="188"/>
    </row>
    <row r="3708" spans="20:37">
      <c r="T3708" s="188"/>
      <c r="U3708" s="188"/>
      <c r="V3708" s="188"/>
      <c r="W3708" s="188"/>
      <c r="X3708" s="188"/>
      <c r="AG3708" s="188"/>
      <c r="AH3708" s="188"/>
      <c r="AI3708" s="188"/>
      <c r="AJ3708" s="188"/>
      <c r="AK3708" s="188"/>
    </row>
    <row r="3709" spans="20:37">
      <c r="T3709" s="188"/>
      <c r="U3709" s="188"/>
      <c r="V3709" s="188"/>
      <c r="W3709" s="188"/>
      <c r="X3709" s="188"/>
      <c r="AG3709" s="188"/>
      <c r="AH3709" s="188"/>
      <c r="AI3709" s="188"/>
      <c r="AJ3709" s="188"/>
      <c r="AK3709" s="188"/>
    </row>
    <row r="3710" spans="20:37">
      <c r="T3710" s="188"/>
      <c r="U3710" s="188"/>
      <c r="V3710" s="188"/>
      <c r="W3710" s="188"/>
      <c r="X3710" s="188"/>
      <c r="AG3710" s="188"/>
      <c r="AH3710" s="188"/>
      <c r="AI3710" s="188"/>
      <c r="AJ3710" s="188"/>
      <c r="AK3710" s="188"/>
    </row>
    <row r="3711" spans="20:37">
      <c r="T3711" s="188"/>
      <c r="U3711" s="188"/>
      <c r="V3711" s="188"/>
      <c r="W3711" s="188"/>
      <c r="X3711" s="188"/>
      <c r="AG3711" s="188"/>
      <c r="AH3711" s="188"/>
      <c r="AI3711" s="188"/>
      <c r="AJ3711" s="188"/>
      <c r="AK3711" s="188"/>
    </row>
    <row r="3712" spans="20:37">
      <c r="T3712" s="188"/>
      <c r="U3712" s="188"/>
      <c r="V3712" s="188"/>
      <c r="W3712" s="188"/>
      <c r="X3712" s="188"/>
      <c r="AG3712" s="188"/>
      <c r="AH3712" s="188"/>
      <c r="AI3712" s="188"/>
      <c r="AJ3712" s="188"/>
      <c r="AK3712" s="188"/>
    </row>
    <row r="3713" spans="20:37">
      <c r="T3713" s="188"/>
      <c r="U3713" s="188"/>
      <c r="V3713" s="188"/>
      <c r="W3713" s="188"/>
      <c r="X3713" s="188"/>
      <c r="AG3713" s="188"/>
      <c r="AH3713" s="188"/>
      <c r="AI3713" s="188"/>
      <c r="AJ3713" s="188"/>
      <c r="AK3713" s="188"/>
    </row>
    <row r="3714" spans="20:37">
      <c r="T3714" s="188"/>
      <c r="U3714" s="188"/>
      <c r="V3714" s="188"/>
      <c r="W3714" s="188"/>
      <c r="X3714" s="188"/>
      <c r="AG3714" s="188"/>
      <c r="AH3714" s="188"/>
      <c r="AI3714" s="188"/>
      <c r="AJ3714" s="188"/>
      <c r="AK3714" s="188"/>
    </row>
    <row r="3715" spans="20:37">
      <c r="T3715" s="188"/>
      <c r="U3715" s="188"/>
      <c r="V3715" s="188"/>
      <c r="W3715" s="188"/>
      <c r="X3715" s="188"/>
      <c r="AG3715" s="188"/>
      <c r="AH3715" s="188"/>
      <c r="AI3715" s="188"/>
      <c r="AJ3715" s="188"/>
      <c r="AK3715" s="188"/>
    </row>
    <row r="3716" spans="20:37">
      <c r="T3716" s="188"/>
      <c r="U3716" s="188"/>
      <c r="V3716" s="188"/>
      <c r="W3716" s="188"/>
      <c r="X3716" s="188"/>
      <c r="AG3716" s="188"/>
      <c r="AH3716" s="188"/>
      <c r="AI3716" s="188"/>
      <c r="AJ3716" s="188"/>
      <c r="AK3716" s="188"/>
    </row>
    <row r="3717" spans="20:37">
      <c r="T3717" s="188"/>
      <c r="U3717" s="188"/>
      <c r="V3717" s="188"/>
      <c r="W3717" s="188"/>
      <c r="X3717" s="188"/>
      <c r="AG3717" s="188"/>
      <c r="AH3717" s="188"/>
      <c r="AI3717" s="188"/>
      <c r="AJ3717" s="188"/>
      <c r="AK3717" s="188"/>
    </row>
    <row r="3718" spans="20:37">
      <c r="T3718" s="188"/>
      <c r="U3718" s="188"/>
      <c r="V3718" s="188"/>
      <c r="W3718" s="188"/>
      <c r="X3718" s="188"/>
      <c r="AG3718" s="188"/>
      <c r="AH3718" s="188"/>
      <c r="AI3718" s="188"/>
      <c r="AJ3718" s="188"/>
      <c r="AK3718" s="188"/>
    </row>
    <row r="3719" spans="20:37">
      <c r="T3719" s="188"/>
      <c r="U3719" s="188"/>
      <c r="V3719" s="188"/>
      <c r="W3719" s="188"/>
      <c r="X3719" s="188"/>
      <c r="AG3719" s="188"/>
      <c r="AH3719" s="188"/>
      <c r="AI3719" s="188"/>
      <c r="AJ3719" s="188"/>
      <c r="AK3719" s="188"/>
    </row>
    <row r="3720" spans="20:37">
      <c r="T3720" s="188"/>
      <c r="U3720" s="188"/>
      <c r="V3720" s="188"/>
      <c r="W3720" s="188"/>
      <c r="X3720" s="188"/>
      <c r="AG3720" s="188"/>
      <c r="AH3720" s="188"/>
      <c r="AI3720" s="188"/>
      <c r="AJ3720" s="188"/>
      <c r="AK3720" s="188"/>
    </row>
    <row r="3721" spans="20:37">
      <c r="T3721" s="188"/>
      <c r="U3721" s="188"/>
      <c r="V3721" s="188"/>
      <c r="W3721" s="188"/>
      <c r="X3721" s="188"/>
      <c r="AG3721" s="188"/>
      <c r="AH3721" s="188"/>
      <c r="AI3721" s="188"/>
      <c r="AJ3721" s="188"/>
      <c r="AK3721" s="188"/>
    </row>
    <row r="3722" spans="20:37">
      <c r="T3722" s="188"/>
      <c r="U3722" s="188"/>
      <c r="V3722" s="188"/>
      <c r="W3722" s="188"/>
      <c r="X3722" s="188"/>
      <c r="AG3722" s="188"/>
      <c r="AH3722" s="188"/>
      <c r="AI3722" s="188"/>
      <c r="AJ3722" s="188"/>
      <c r="AK3722" s="188"/>
    </row>
    <row r="3723" spans="20:37">
      <c r="T3723" s="188"/>
      <c r="U3723" s="188"/>
      <c r="V3723" s="188"/>
      <c r="W3723" s="188"/>
      <c r="X3723" s="188"/>
      <c r="AG3723" s="188"/>
      <c r="AH3723" s="188"/>
      <c r="AI3723" s="188"/>
      <c r="AJ3723" s="188"/>
      <c r="AK3723" s="188"/>
    </row>
    <row r="3724" spans="20:37">
      <c r="T3724" s="188"/>
      <c r="U3724" s="188"/>
      <c r="V3724" s="188"/>
      <c r="W3724" s="188"/>
      <c r="X3724" s="188"/>
      <c r="AG3724" s="188"/>
      <c r="AH3724" s="188"/>
      <c r="AI3724" s="188"/>
      <c r="AJ3724" s="188"/>
      <c r="AK3724" s="188"/>
    </row>
    <row r="3725" spans="20:37">
      <c r="T3725" s="188"/>
      <c r="U3725" s="188"/>
      <c r="V3725" s="188"/>
      <c r="W3725" s="188"/>
      <c r="X3725" s="188"/>
      <c r="AG3725" s="188"/>
      <c r="AH3725" s="188"/>
      <c r="AI3725" s="188"/>
      <c r="AJ3725" s="188"/>
      <c r="AK3725" s="188"/>
    </row>
    <row r="3726" spans="20:37">
      <c r="T3726" s="188"/>
      <c r="U3726" s="188"/>
      <c r="V3726" s="188"/>
      <c r="W3726" s="188"/>
      <c r="X3726" s="188"/>
      <c r="AG3726" s="188"/>
      <c r="AH3726" s="188"/>
      <c r="AI3726" s="188"/>
      <c r="AJ3726" s="188"/>
      <c r="AK3726" s="188"/>
    </row>
    <row r="3727" spans="20:37">
      <c r="T3727" s="188"/>
      <c r="U3727" s="188"/>
      <c r="V3727" s="188"/>
      <c r="W3727" s="188"/>
      <c r="X3727" s="188"/>
      <c r="AG3727" s="188"/>
      <c r="AH3727" s="188"/>
      <c r="AI3727" s="188"/>
      <c r="AJ3727" s="188"/>
      <c r="AK3727" s="188"/>
    </row>
    <row r="3728" spans="20:37">
      <c r="T3728" s="188"/>
      <c r="U3728" s="188"/>
      <c r="V3728" s="188"/>
      <c r="W3728" s="188"/>
      <c r="X3728" s="188"/>
      <c r="AG3728" s="188"/>
      <c r="AH3728" s="188"/>
      <c r="AI3728" s="188"/>
      <c r="AJ3728" s="188"/>
      <c r="AK3728" s="188"/>
    </row>
    <row r="3729" spans="20:37">
      <c r="T3729" s="188"/>
      <c r="U3729" s="188"/>
      <c r="V3729" s="188"/>
      <c r="W3729" s="188"/>
      <c r="X3729" s="188"/>
      <c r="AG3729" s="188"/>
      <c r="AH3729" s="188"/>
      <c r="AI3729" s="188"/>
      <c r="AJ3729" s="188"/>
      <c r="AK3729" s="188"/>
    </row>
    <row r="3730" spans="20:37">
      <c r="T3730" s="188"/>
      <c r="U3730" s="188"/>
      <c r="V3730" s="188"/>
      <c r="W3730" s="188"/>
      <c r="X3730" s="188"/>
      <c r="AG3730" s="188"/>
      <c r="AH3730" s="188"/>
      <c r="AI3730" s="188"/>
      <c r="AJ3730" s="188"/>
      <c r="AK3730" s="188"/>
    </row>
    <row r="3731" spans="20:37">
      <c r="T3731" s="188"/>
      <c r="U3731" s="188"/>
      <c r="V3731" s="188"/>
      <c r="W3731" s="188"/>
      <c r="X3731" s="188"/>
      <c r="AG3731" s="188"/>
      <c r="AH3731" s="188"/>
      <c r="AI3731" s="188"/>
      <c r="AJ3731" s="188"/>
      <c r="AK3731" s="188"/>
    </row>
    <row r="3732" spans="20:37">
      <c r="T3732" s="188"/>
      <c r="U3732" s="188"/>
      <c r="V3732" s="188"/>
      <c r="W3732" s="188"/>
      <c r="X3732" s="188"/>
      <c r="AG3732" s="188"/>
      <c r="AH3732" s="188"/>
      <c r="AI3732" s="188"/>
      <c r="AJ3732" s="188"/>
      <c r="AK3732" s="188"/>
    </row>
    <row r="3733" spans="20:37">
      <c r="T3733" s="188"/>
      <c r="U3733" s="188"/>
      <c r="V3733" s="188"/>
      <c r="W3733" s="188"/>
      <c r="X3733" s="188"/>
      <c r="AG3733" s="188"/>
      <c r="AH3733" s="188"/>
      <c r="AI3733" s="188"/>
      <c r="AJ3733" s="188"/>
      <c r="AK3733" s="188"/>
    </row>
    <row r="3734" spans="20:37">
      <c r="T3734" s="188"/>
      <c r="U3734" s="188"/>
      <c r="V3734" s="188"/>
      <c r="W3734" s="188"/>
      <c r="X3734" s="188"/>
      <c r="AG3734" s="188"/>
      <c r="AH3734" s="188"/>
      <c r="AI3734" s="188"/>
      <c r="AJ3734" s="188"/>
      <c r="AK3734" s="188"/>
    </row>
    <row r="3735" spans="20:37">
      <c r="T3735" s="188"/>
      <c r="U3735" s="188"/>
      <c r="V3735" s="188"/>
      <c r="W3735" s="188"/>
      <c r="X3735" s="188"/>
      <c r="AG3735" s="188"/>
      <c r="AH3735" s="188"/>
      <c r="AI3735" s="188"/>
      <c r="AJ3735" s="188"/>
      <c r="AK3735" s="188"/>
    </row>
    <row r="3736" spans="20:37">
      <c r="T3736" s="188"/>
      <c r="U3736" s="188"/>
      <c r="V3736" s="188"/>
      <c r="W3736" s="188"/>
      <c r="X3736" s="188"/>
      <c r="AG3736" s="188"/>
      <c r="AH3736" s="188"/>
      <c r="AI3736" s="188"/>
      <c r="AJ3736" s="188"/>
      <c r="AK3736" s="188"/>
    </row>
    <row r="3737" spans="20:37">
      <c r="T3737" s="188"/>
      <c r="U3737" s="188"/>
      <c r="V3737" s="188"/>
      <c r="W3737" s="188"/>
      <c r="X3737" s="188"/>
      <c r="AG3737" s="188"/>
      <c r="AH3737" s="188"/>
      <c r="AI3737" s="188"/>
      <c r="AJ3737" s="188"/>
      <c r="AK3737" s="188"/>
    </row>
    <row r="3738" spans="20:37">
      <c r="T3738" s="188"/>
      <c r="U3738" s="188"/>
      <c r="V3738" s="188"/>
      <c r="W3738" s="188"/>
      <c r="X3738" s="188"/>
      <c r="AG3738" s="188"/>
      <c r="AH3738" s="188"/>
      <c r="AI3738" s="188"/>
      <c r="AJ3738" s="188"/>
      <c r="AK3738" s="188"/>
    </row>
    <row r="3739" spans="20:37">
      <c r="T3739" s="188"/>
      <c r="U3739" s="188"/>
      <c r="V3739" s="188"/>
      <c r="W3739" s="188"/>
      <c r="X3739" s="188"/>
      <c r="AG3739" s="188"/>
      <c r="AH3739" s="188"/>
      <c r="AI3739" s="188"/>
      <c r="AJ3739" s="188"/>
      <c r="AK3739" s="188"/>
    </row>
    <row r="3740" spans="20:37">
      <c r="T3740" s="188"/>
      <c r="U3740" s="188"/>
      <c r="V3740" s="188"/>
      <c r="W3740" s="188"/>
      <c r="X3740" s="188"/>
      <c r="AG3740" s="188"/>
      <c r="AH3740" s="188"/>
      <c r="AI3740" s="188"/>
      <c r="AJ3740" s="188"/>
      <c r="AK3740" s="188"/>
    </row>
    <row r="3741" spans="20:37">
      <c r="T3741" s="188"/>
      <c r="U3741" s="188"/>
      <c r="V3741" s="188"/>
      <c r="W3741" s="188"/>
      <c r="X3741" s="188"/>
      <c r="AG3741" s="188"/>
      <c r="AH3741" s="188"/>
      <c r="AI3741" s="188"/>
      <c r="AJ3741" s="188"/>
      <c r="AK3741" s="188"/>
    </row>
    <row r="3742" spans="20:37">
      <c r="T3742" s="188"/>
      <c r="U3742" s="188"/>
      <c r="V3742" s="188"/>
      <c r="W3742" s="188"/>
      <c r="X3742" s="188"/>
      <c r="AG3742" s="188"/>
      <c r="AH3742" s="188"/>
      <c r="AI3742" s="188"/>
      <c r="AJ3742" s="188"/>
      <c r="AK3742" s="188"/>
    </row>
    <row r="3743" spans="20:37">
      <c r="T3743" s="188"/>
      <c r="U3743" s="188"/>
      <c r="V3743" s="188"/>
      <c r="W3743" s="188"/>
      <c r="X3743" s="188"/>
      <c r="AG3743" s="188"/>
      <c r="AH3743" s="188"/>
      <c r="AI3743" s="188"/>
      <c r="AJ3743" s="188"/>
      <c r="AK3743" s="188"/>
    </row>
    <row r="3744" spans="20:37">
      <c r="T3744" s="188"/>
      <c r="U3744" s="188"/>
      <c r="V3744" s="188"/>
      <c r="W3744" s="188"/>
      <c r="X3744" s="188"/>
      <c r="AG3744" s="188"/>
      <c r="AH3744" s="188"/>
      <c r="AI3744" s="188"/>
      <c r="AJ3744" s="188"/>
      <c r="AK3744" s="188"/>
    </row>
    <row r="3745" spans="20:37">
      <c r="T3745" s="188"/>
      <c r="U3745" s="188"/>
      <c r="V3745" s="188"/>
      <c r="W3745" s="188"/>
      <c r="X3745" s="188"/>
      <c r="AG3745" s="188"/>
      <c r="AH3745" s="188"/>
      <c r="AI3745" s="188"/>
      <c r="AJ3745" s="188"/>
      <c r="AK3745" s="188"/>
    </row>
    <row r="3746" spans="20:37">
      <c r="T3746" s="188"/>
      <c r="U3746" s="188"/>
      <c r="V3746" s="188"/>
      <c r="W3746" s="188"/>
      <c r="X3746" s="188"/>
      <c r="AG3746" s="188"/>
      <c r="AH3746" s="188"/>
      <c r="AI3746" s="188"/>
      <c r="AJ3746" s="188"/>
      <c r="AK3746" s="188"/>
    </row>
    <row r="3747" spans="20:37">
      <c r="T3747" s="188"/>
      <c r="U3747" s="188"/>
      <c r="V3747" s="188"/>
      <c r="W3747" s="188"/>
      <c r="X3747" s="188"/>
      <c r="AG3747" s="188"/>
      <c r="AH3747" s="188"/>
      <c r="AI3747" s="188"/>
      <c r="AJ3747" s="188"/>
      <c r="AK3747" s="188"/>
    </row>
    <row r="3748" spans="20:37">
      <c r="T3748" s="188"/>
      <c r="U3748" s="188"/>
      <c r="V3748" s="188"/>
      <c r="W3748" s="188"/>
      <c r="X3748" s="188"/>
      <c r="AG3748" s="188"/>
      <c r="AH3748" s="188"/>
      <c r="AI3748" s="188"/>
      <c r="AJ3748" s="188"/>
      <c r="AK3748" s="188"/>
    </row>
    <row r="3749" spans="20:37">
      <c r="T3749" s="188"/>
      <c r="U3749" s="188"/>
      <c r="V3749" s="188"/>
      <c r="W3749" s="188"/>
      <c r="X3749" s="188"/>
      <c r="AG3749" s="188"/>
      <c r="AH3749" s="188"/>
      <c r="AI3749" s="188"/>
      <c r="AJ3749" s="188"/>
      <c r="AK3749" s="188"/>
    </row>
    <row r="3750" spans="20:37">
      <c r="T3750" s="188"/>
      <c r="U3750" s="188"/>
      <c r="V3750" s="188"/>
      <c r="W3750" s="188"/>
      <c r="X3750" s="188"/>
      <c r="AG3750" s="188"/>
      <c r="AH3750" s="188"/>
      <c r="AI3750" s="188"/>
      <c r="AJ3750" s="188"/>
      <c r="AK3750" s="188"/>
    </row>
    <row r="3751" spans="20:37">
      <c r="T3751" s="188"/>
      <c r="U3751" s="188"/>
      <c r="V3751" s="188"/>
      <c r="W3751" s="188"/>
      <c r="X3751" s="188"/>
      <c r="AG3751" s="188"/>
      <c r="AH3751" s="188"/>
      <c r="AI3751" s="188"/>
      <c r="AJ3751" s="188"/>
      <c r="AK3751" s="188"/>
    </row>
    <row r="3752" spans="20:37">
      <c r="T3752" s="188"/>
      <c r="U3752" s="188"/>
      <c r="V3752" s="188"/>
      <c r="W3752" s="188"/>
      <c r="X3752" s="188"/>
      <c r="AG3752" s="188"/>
      <c r="AH3752" s="188"/>
      <c r="AI3752" s="188"/>
      <c r="AJ3752" s="188"/>
      <c r="AK3752" s="188"/>
    </row>
    <row r="3753" spans="20:37">
      <c r="T3753" s="188"/>
      <c r="U3753" s="188"/>
      <c r="V3753" s="188"/>
      <c r="W3753" s="188"/>
      <c r="X3753" s="188"/>
      <c r="AG3753" s="188"/>
      <c r="AH3753" s="188"/>
      <c r="AI3753" s="188"/>
      <c r="AJ3753" s="188"/>
      <c r="AK3753" s="188"/>
    </row>
    <row r="3754" spans="20:37">
      <c r="T3754" s="188"/>
      <c r="U3754" s="188"/>
      <c r="V3754" s="188"/>
      <c r="W3754" s="188"/>
      <c r="X3754" s="188"/>
      <c r="AG3754" s="188"/>
      <c r="AH3754" s="188"/>
      <c r="AI3754" s="188"/>
      <c r="AJ3754" s="188"/>
      <c r="AK3754" s="188"/>
    </row>
    <row r="3755" spans="20:37">
      <c r="T3755" s="188"/>
      <c r="U3755" s="188"/>
      <c r="V3755" s="188"/>
      <c r="W3755" s="188"/>
      <c r="X3755" s="188"/>
      <c r="AG3755" s="188"/>
      <c r="AH3755" s="188"/>
      <c r="AI3755" s="188"/>
      <c r="AJ3755" s="188"/>
      <c r="AK3755" s="188"/>
    </row>
    <row r="3756" spans="20:37">
      <c r="T3756" s="188"/>
      <c r="U3756" s="188"/>
      <c r="V3756" s="188"/>
      <c r="W3756" s="188"/>
      <c r="X3756" s="188"/>
      <c r="AG3756" s="188"/>
      <c r="AH3756" s="188"/>
      <c r="AI3756" s="188"/>
      <c r="AJ3756" s="188"/>
      <c r="AK3756" s="188"/>
    </row>
    <row r="3757" spans="20:37">
      <c r="T3757" s="188"/>
      <c r="U3757" s="188"/>
      <c r="V3757" s="188"/>
      <c r="W3757" s="188"/>
      <c r="X3757" s="188"/>
      <c r="AG3757" s="188"/>
      <c r="AH3757" s="188"/>
      <c r="AI3757" s="188"/>
      <c r="AJ3757" s="188"/>
      <c r="AK3757" s="188"/>
    </row>
    <row r="3758" spans="20:37">
      <c r="T3758" s="188"/>
      <c r="U3758" s="188"/>
      <c r="V3758" s="188"/>
      <c r="W3758" s="188"/>
      <c r="X3758" s="188"/>
      <c r="AG3758" s="188"/>
      <c r="AH3758" s="188"/>
      <c r="AI3758" s="188"/>
      <c r="AJ3758" s="188"/>
      <c r="AK3758" s="188"/>
    </row>
    <row r="3759" spans="20:37">
      <c r="T3759" s="188"/>
      <c r="U3759" s="188"/>
      <c r="V3759" s="188"/>
      <c r="W3759" s="188"/>
      <c r="X3759" s="188"/>
      <c r="AG3759" s="188"/>
      <c r="AH3759" s="188"/>
      <c r="AI3759" s="188"/>
      <c r="AJ3759" s="188"/>
      <c r="AK3759" s="188"/>
    </row>
    <row r="3760" spans="20:37">
      <c r="T3760" s="188"/>
      <c r="U3760" s="188"/>
      <c r="V3760" s="188"/>
      <c r="W3760" s="188"/>
      <c r="X3760" s="188"/>
      <c r="AG3760" s="188"/>
      <c r="AH3760" s="188"/>
      <c r="AI3760" s="188"/>
      <c r="AJ3760" s="188"/>
      <c r="AK3760" s="188"/>
    </row>
    <row r="3761" spans="20:37">
      <c r="T3761" s="188"/>
      <c r="U3761" s="188"/>
      <c r="V3761" s="188"/>
      <c r="W3761" s="188"/>
      <c r="X3761" s="188"/>
      <c r="AG3761" s="188"/>
      <c r="AH3761" s="188"/>
      <c r="AI3761" s="188"/>
      <c r="AJ3761" s="188"/>
      <c r="AK3761" s="188"/>
    </row>
    <row r="3762" spans="20:37">
      <c r="T3762" s="188"/>
      <c r="U3762" s="188"/>
      <c r="V3762" s="188"/>
      <c r="W3762" s="188"/>
      <c r="X3762" s="188"/>
      <c r="AG3762" s="188"/>
      <c r="AH3762" s="188"/>
      <c r="AI3762" s="188"/>
      <c r="AJ3762" s="188"/>
      <c r="AK3762" s="188"/>
    </row>
    <row r="3763" spans="20:37">
      <c r="T3763" s="188"/>
      <c r="U3763" s="188"/>
      <c r="V3763" s="188"/>
      <c r="W3763" s="188"/>
      <c r="X3763" s="188"/>
      <c r="AG3763" s="188"/>
      <c r="AH3763" s="188"/>
      <c r="AI3763" s="188"/>
      <c r="AJ3763" s="188"/>
      <c r="AK3763" s="188"/>
    </row>
    <row r="3764" spans="20:37">
      <c r="T3764" s="188"/>
      <c r="U3764" s="188"/>
      <c r="V3764" s="188"/>
      <c r="W3764" s="188"/>
      <c r="X3764" s="188"/>
      <c r="AG3764" s="188"/>
      <c r="AH3764" s="188"/>
      <c r="AI3764" s="188"/>
      <c r="AJ3764" s="188"/>
      <c r="AK3764" s="188"/>
    </row>
    <row r="3765" spans="20:37">
      <c r="T3765" s="188"/>
      <c r="U3765" s="188"/>
      <c r="V3765" s="188"/>
      <c r="W3765" s="188"/>
      <c r="X3765" s="188"/>
      <c r="AG3765" s="188"/>
      <c r="AH3765" s="188"/>
      <c r="AI3765" s="188"/>
      <c r="AJ3765" s="188"/>
      <c r="AK3765" s="188"/>
    </row>
    <row r="3766" spans="20:37">
      <c r="T3766" s="188"/>
      <c r="U3766" s="188"/>
      <c r="V3766" s="188"/>
      <c r="W3766" s="188"/>
      <c r="X3766" s="188"/>
      <c r="AG3766" s="188"/>
      <c r="AH3766" s="188"/>
      <c r="AI3766" s="188"/>
      <c r="AJ3766" s="188"/>
      <c r="AK3766" s="188"/>
    </row>
    <row r="3767" spans="20:37">
      <c r="T3767" s="188"/>
      <c r="U3767" s="188"/>
      <c r="V3767" s="188"/>
      <c r="W3767" s="188"/>
      <c r="X3767" s="188"/>
      <c r="AG3767" s="188"/>
      <c r="AH3767" s="188"/>
      <c r="AI3767" s="188"/>
      <c r="AJ3767" s="188"/>
      <c r="AK3767" s="188"/>
    </row>
    <row r="3768" spans="20:37">
      <c r="T3768" s="188"/>
      <c r="U3768" s="188"/>
      <c r="V3768" s="188"/>
      <c r="W3768" s="188"/>
      <c r="X3768" s="188"/>
      <c r="AG3768" s="188"/>
      <c r="AH3768" s="188"/>
      <c r="AI3768" s="188"/>
      <c r="AJ3768" s="188"/>
      <c r="AK3768" s="188"/>
    </row>
    <row r="3769" spans="20:37">
      <c r="T3769" s="188"/>
      <c r="U3769" s="188"/>
      <c r="V3769" s="188"/>
      <c r="W3769" s="188"/>
      <c r="X3769" s="188"/>
      <c r="AG3769" s="188"/>
      <c r="AH3769" s="188"/>
      <c r="AI3769" s="188"/>
      <c r="AJ3769" s="188"/>
      <c r="AK3769" s="188"/>
    </row>
    <row r="3770" spans="20:37">
      <c r="T3770" s="188"/>
      <c r="U3770" s="188"/>
      <c r="V3770" s="188"/>
      <c r="W3770" s="188"/>
      <c r="X3770" s="188"/>
      <c r="AG3770" s="188"/>
      <c r="AH3770" s="188"/>
      <c r="AI3770" s="188"/>
      <c r="AJ3770" s="188"/>
      <c r="AK3770" s="188"/>
    </row>
    <row r="3771" spans="20:37">
      <c r="T3771" s="188"/>
      <c r="U3771" s="188"/>
      <c r="V3771" s="188"/>
      <c r="W3771" s="188"/>
      <c r="X3771" s="188"/>
      <c r="AG3771" s="188"/>
      <c r="AH3771" s="188"/>
      <c r="AI3771" s="188"/>
      <c r="AJ3771" s="188"/>
      <c r="AK3771" s="188"/>
    </row>
    <row r="3772" spans="20:37">
      <c r="T3772" s="188"/>
      <c r="U3772" s="188"/>
      <c r="V3772" s="188"/>
      <c r="W3772" s="188"/>
      <c r="X3772" s="188"/>
      <c r="AG3772" s="188"/>
      <c r="AH3772" s="188"/>
      <c r="AI3772" s="188"/>
      <c r="AJ3772" s="188"/>
      <c r="AK3772" s="188"/>
    </row>
    <row r="3773" spans="20:37">
      <c r="T3773" s="188"/>
      <c r="U3773" s="188"/>
      <c r="V3773" s="188"/>
      <c r="W3773" s="188"/>
      <c r="X3773" s="188"/>
      <c r="AG3773" s="188"/>
      <c r="AH3773" s="188"/>
      <c r="AI3773" s="188"/>
      <c r="AJ3773" s="188"/>
      <c r="AK3773" s="188"/>
    </row>
    <row r="3774" spans="20:37">
      <c r="T3774" s="188"/>
      <c r="U3774" s="188"/>
      <c r="V3774" s="188"/>
      <c r="W3774" s="188"/>
      <c r="X3774" s="188"/>
      <c r="AG3774" s="188"/>
      <c r="AH3774" s="188"/>
      <c r="AI3774" s="188"/>
      <c r="AJ3774" s="188"/>
      <c r="AK3774" s="188"/>
    </row>
    <row r="3775" spans="20:37">
      <c r="T3775" s="188"/>
      <c r="U3775" s="188"/>
      <c r="V3775" s="188"/>
      <c r="W3775" s="188"/>
      <c r="X3775" s="188"/>
      <c r="AG3775" s="188"/>
      <c r="AH3775" s="188"/>
      <c r="AI3775" s="188"/>
      <c r="AJ3775" s="188"/>
      <c r="AK3775" s="188"/>
    </row>
    <row r="3776" spans="20:37">
      <c r="T3776" s="188"/>
      <c r="U3776" s="188"/>
      <c r="V3776" s="188"/>
      <c r="W3776" s="188"/>
      <c r="X3776" s="188"/>
      <c r="AG3776" s="188"/>
      <c r="AH3776" s="188"/>
      <c r="AI3776" s="188"/>
      <c r="AJ3776" s="188"/>
      <c r="AK3776" s="188"/>
    </row>
    <row r="3777" spans="20:37">
      <c r="T3777" s="188"/>
      <c r="U3777" s="188"/>
      <c r="V3777" s="188"/>
      <c r="W3777" s="188"/>
      <c r="X3777" s="188"/>
      <c r="AG3777" s="188"/>
      <c r="AH3777" s="188"/>
      <c r="AI3777" s="188"/>
      <c r="AJ3777" s="188"/>
      <c r="AK3777" s="188"/>
    </row>
    <row r="3778" spans="20:37">
      <c r="T3778" s="188"/>
      <c r="U3778" s="188"/>
      <c r="V3778" s="188"/>
      <c r="W3778" s="188"/>
      <c r="X3778" s="188"/>
      <c r="AG3778" s="188"/>
      <c r="AH3778" s="188"/>
      <c r="AI3778" s="188"/>
      <c r="AJ3778" s="188"/>
      <c r="AK3778" s="188"/>
    </row>
    <row r="3779" spans="20:37">
      <c r="T3779" s="188"/>
      <c r="U3779" s="188"/>
      <c r="V3779" s="188"/>
      <c r="W3779" s="188"/>
      <c r="X3779" s="188"/>
      <c r="AG3779" s="188"/>
      <c r="AH3779" s="188"/>
      <c r="AI3779" s="188"/>
      <c r="AJ3779" s="188"/>
      <c r="AK3779" s="188"/>
    </row>
    <row r="3780" spans="20:37">
      <c r="T3780" s="188"/>
      <c r="U3780" s="188"/>
      <c r="V3780" s="188"/>
      <c r="W3780" s="188"/>
      <c r="X3780" s="188"/>
      <c r="AG3780" s="188"/>
      <c r="AH3780" s="188"/>
      <c r="AI3780" s="188"/>
      <c r="AJ3780" s="188"/>
      <c r="AK3780" s="188"/>
    </row>
    <row r="3781" spans="20:37">
      <c r="T3781" s="188"/>
      <c r="U3781" s="188"/>
      <c r="V3781" s="188"/>
      <c r="W3781" s="188"/>
      <c r="X3781" s="188"/>
      <c r="AG3781" s="188"/>
      <c r="AH3781" s="188"/>
      <c r="AI3781" s="188"/>
      <c r="AJ3781" s="188"/>
      <c r="AK3781" s="188"/>
    </row>
    <row r="3782" spans="20:37">
      <c r="T3782" s="188"/>
      <c r="U3782" s="188"/>
      <c r="V3782" s="188"/>
      <c r="W3782" s="188"/>
      <c r="X3782" s="188"/>
      <c r="AG3782" s="188"/>
      <c r="AH3782" s="188"/>
      <c r="AI3782" s="188"/>
      <c r="AJ3782" s="188"/>
      <c r="AK3782" s="188"/>
    </row>
    <row r="3783" spans="20:37">
      <c r="T3783" s="188"/>
      <c r="U3783" s="188"/>
      <c r="V3783" s="188"/>
      <c r="W3783" s="188"/>
      <c r="X3783" s="188"/>
      <c r="AG3783" s="188"/>
      <c r="AH3783" s="188"/>
      <c r="AI3783" s="188"/>
      <c r="AJ3783" s="188"/>
      <c r="AK3783" s="188"/>
    </row>
    <row r="3784" spans="20:37">
      <c r="T3784" s="188"/>
      <c r="U3784" s="188"/>
      <c r="V3784" s="188"/>
      <c r="W3784" s="188"/>
      <c r="X3784" s="188"/>
      <c r="AG3784" s="188"/>
      <c r="AH3784" s="188"/>
      <c r="AI3784" s="188"/>
      <c r="AJ3784" s="188"/>
      <c r="AK3784" s="188"/>
    </row>
    <row r="3785" spans="20:37">
      <c r="T3785" s="188"/>
      <c r="U3785" s="188"/>
      <c r="V3785" s="188"/>
      <c r="W3785" s="188"/>
      <c r="X3785" s="188"/>
      <c r="AG3785" s="188"/>
      <c r="AH3785" s="188"/>
      <c r="AI3785" s="188"/>
      <c r="AJ3785" s="188"/>
      <c r="AK3785" s="188"/>
    </row>
    <row r="3786" spans="20:37">
      <c r="T3786" s="188"/>
      <c r="U3786" s="188"/>
      <c r="V3786" s="188"/>
      <c r="W3786" s="188"/>
      <c r="X3786" s="188"/>
      <c r="AG3786" s="188"/>
      <c r="AH3786" s="188"/>
      <c r="AI3786" s="188"/>
      <c r="AJ3786" s="188"/>
      <c r="AK3786" s="188"/>
    </row>
    <row r="3787" spans="20:37">
      <c r="T3787" s="188"/>
      <c r="U3787" s="188"/>
      <c r="V3787" s="188"/>
      <c r="W3787" s="188"/>
      <c r="X3787" s="188"/>
      <c r="AG3787" s="188"/>
      <c r="AH3787" s="188"/>
      <c r="AI3787" s="188"/>
      <c r="AJ3787" s="188"/>
      <c r="AK3787" s="188"/>
    </row>
    <row r="3788" spans="20:37">
      <c r="T3788" s="188"/>
      <c r="U3788" s="188"/>
      <c r="V3788" s="188"/>
      <c r="W3788" s="188"/>
      <c r="X3788" s="188"/>
      <c r="AG3788" s="188"/>
      <c r="AH3788" s="188"/>
      <c r="AI3788" s="188"/>
      <c r="AJ3788" s="188"/>
      <c r="AK3788" s="188"/>
    </row>
    <row r="3789" spans="20:37">
      <c r="T3789" s="188"/>
      <c r="U3789" s="188"/>
      <c r="V3789" s="188"/>
      <c r="W3789" s="188"/>
      <c r="X3789" s="188"/>
      <c r="AG3789" s="188"/>
      <c r="AH3789" s="188"/>
      <c r="AI3789" s="188"/>
      <c r="AJ3789" s="188"/>
      <c r="AK3789" s="188"/>
    </row>
    <row r="3790" spans="20:37">
      <c r="T3790" s="188"/>
      <c r="U3790" s="188"/>
      <c r="V3790" s="188"/>
      <c r="W3790" s="188"/>
      <c r="X3790" s="188"/>
      <c r="AG3790" s="188"/>
      <c r="AH3790" s="188"/>
      <c r="AI3790" s="188"/>
      <c r="AJ3790" s="188"/>
      <c r="AK3790" s="188"/>
    </row>
    <row r="3791" spans="20:37">
      <c r="T3791" s="188"/>
      <c r="U3791" s="188"/>
      <c r="V3791" s="188"/>
      <c r="W3791" s="188"/>
      <c r="X3791" s="188"/>
      <c r="AG3791" s="188"/>
      <c r="AH3791" s="188"/>
      <c r="AI3791" s="188"/>
      <c r="AJ3791" s="188"/>
      <c r="AK3791" s="188"/>
    </row>
    <row r="3792" spans="20:37">
      <c r="T3792" s="188"/>
      <c r="U3792" s="188"/>
      <c r="V3792" s="188"/>
      <c r="W3792" s="188"/>
      <c r="X3792" s="188"/>
      <c r="AG3792" s="188"/>
      <c r="AH3792" s="188"/>
      <c r="AI3792" s="188"/>
      <c r="AJ3792" s="188"/>
      <c r="AK3792" s="188"/>
    </row>
    <row r="3793" spans="20:37">
      <c r="T3793" s="188"/>
      <c r="U3793" s="188"/>
      <c r="V3793" s="188"/>
      <c r="W3793" s="188"/>
      <c r="X3793" s="188"/>
      <c r="AG3793" s="188"/>
      <c r="AH3793" s="188"/>
      <c r="AI3793" s="188"/>
      <c r="AJ3793" s="188"/>
      <c r="AK3793" s="188"/>
    </row>
    <row r="3794" spans="20:37">
      <c r="T3794" s="188"/>
      <c r="U3794" s="188"/>
      <c r="V3794" s="188"/>
      <c r="W3794" s="188"/>
      <c r="X3794" s="188"/>
      <c r="AG3794" s="188"/>
      <c r="AH3794" s="188"/>
      <c r="AI3794" s="188"/>
      <c r="AJ3794" s="188"/>
      <c r="AK3794" s="188"/>
    </row>
    <row r="3795" spans="20:37">
      <c r="T3795" s="188"/>
      <c r="U3795" s="188"/>
      <c r="V3795" s="188"/>
      <c r="W3795" s="188"/>
      <c r="X3795" s="188"/>
      <c r="AG3795" s="188"/>
      <c r="AH3795" s="188"/>
      <c r="AI3795" s="188"/>
      <c r="AJ3795" s="188"/>
      <c r="AK3795" s="188"/>
    </row>
    <row r="3796" spans="20:37">
      <c r="T3796" s="188"/>
      <c r="U3796" s="188"/>
      <c r="V3796" s="188"/>
      <c r="W3796" s="188"/>
      <c r="X3796" s="188"/>
      <c r="AG3796" s="188"/>
      <c r="AH3796" s="188"/>
      <c r="AI3796" s="188"/>
      <c r="AJ3796" s="188"/>
      <c r="AK3796" s="188"/>
    </row>
    <row r="3797" spans="20:37">
      <c r="T3797" s="188"/>
      <c r="U3797" s="188"/>
      <c r="V3797" s="188"/>
      <c r="W3797" s="188"/>
      <c r="X3797" s="188"/>
      <c r="AG3797" s="188"/>
      <c r="AH3797" s="188"/>
      <c r="AI3797" s="188"/>
      <c r="AJ3797" s="188"/>
      <c r="AK3797" s="188"/>
    </row>
    <row r="3798" spans="20:37">
      <c r="T3798" s="188"/>
      <c r="U3798" s="188"/>
      <c r="V3798" s="188"/>
      <c r="W3798" s="188"/>
      <c r="X3798" s="188"/>
      <c r="AG3798" s="188"/>
      <c r="AH3798" s="188"/>
      <c r="AI3798" s="188"/>
      <c r="AJ3798" s="188"/>
      <c r="AK3798" s="188"/>
    </row>
    <row r="3799" spans="20:37">
      <c r="T3799" s="188"/>
      <c r="U3799" s="188"/>
      <c r="V3799" s="188"/>
      <c r="W3799" s="188"/>
      <c r="X3799" s="188"/>
      <c r="AG3799" s="188"/>
      <c r="AH3799" s="188"/>
      <c r="AI3799" s="188"/>
      <c r="AJ3799" s="188"/>
      <c r="AK3799" s="188"/>
    </row>
    <row r="3800" spans="20:37">
      <c r="T3800" s="188"/>
      <c r="U3800" s="188"/>
      <c r="V3800" s="188"/>
      <c r="W3800" s="188"/>
      <c r="X3800" s="188"/>
      <c r="AG3800" s="188"/>
      <c r="AH3800" s="188"/>
      <c r="AI3800" s="188"/>
      <c r="AJ3800" s="188"/>
      <c r="AK3800" s="188"/>
    </row>
    <row r="3801" spans="20:37">
      <c r="T3801" s="188"/>
      <c r="U3801" s="188"/>
      <c r="V3801" s="188"/>
      <c r="W3801" s="188"/>
      <c r="X3801" s="188"/>
      <c r="AG3801" s="188"/>
      <c r="AH3801" s="188"/>
      <c r="AI3801" s="188"/>
      <c r="AJ3801" s="188"/>
      <c r="AK3801" s="188"/>
    </row>
    <row r="3802" spans="20:37">
      <c r="T3802" s="188"/>
      <c r="U3802" s="188"/>
      <c r="V3802" s="188"/>
      <c r="W3802" s="188"/>
      <c r="X3802" s="188"/>
      <c r="AG3802" s="188"/>
      <c r="AH3802" s="188"/>
      <c r="AI3802" s="188"/>
      <c r="AJ3802" s="188"/>
      <c r="AK3802" s="188"/>
    </row>
    <row r="3803" spans="20:37">
      <c r="T3803" s="188"/>
      <c r="U3803" s="188"/>
      <c r="V3803" s="188"/>
      <c r="W3803" s="188"/>
      <c r="X3803" s="188"/>
      <c r="AG3803" s="188"/>
      <c r="AH3803" s="188"/>
      <c r="AI3803" s="188"/>
      <c r="AJ3803" s="188"/>
      <c r="AK3803" s="188"/>
    </row>
    <row r="3804" spans="20:37">
      <c r="T3804" s="188"/>
      <c r="U3804" s="188"/>
      <c r="V3804" s="188"/>
      <c r="W3804" s="188"/>
      <c r="X3804" s="188"/>
      <c r="AG3804" s="188"/>
      <c r="AH3804" s="188"/>
      <c r="AI3804" s="188"/>
      <c r="AJ3804" s="188"/>
      <c r="AK3804" s="188"/>
    </row>
    <row r="3805" spans="20:37">
      <c r="T3805" s="188"/>
      <c r="U3805" s="188"/>
      <c r="V3805" s="188"/>
      <c r="W3805" s="188"/>
      <c r="X3805" s="188"/>
      <c r="AG3805" s="188"/>
      <c r="AH3805" s="188"/>
      <c r="AI3805" s="188"/>
      <c r="AJ3805" s="188"/>
      <c r="AK3805" s="188"/>
    </row>
    <row r="3806" spans="20:37">
      <c r="T3806" s="188"/>
      <c r="U3806" s="188"/>
      <c r="V3806" s="188"/>
      <c r="W3806" s="188"/>
      <c r="X3806" s="188"/>
      <c r="AG3806" s="188"/>
      <c r="AH3806" s="188"/>
      <c r="AI3806" s="188"/>
      <c r="AJ3806" s="188"/>
      <c r="AK3806" s="188"/>
    </row>
    <row r="3807" spans="20:37">
      <c r="T3807" s="188"/>
      <c r="U3807" s="188"/>
      <c r="V3807" s="188"/>
      <c r="W3807" s="188"/>
      <c r="X3807" s="188"/>
      <c r="AG3807" s="188"/>
      <c r="AH3807" s="188"/>
      <c r="AI3807" s="188"/>
      <c r="AJ3807" s="188"/>
      <c r="AK3807" s="188"/>
    </row>
    <row r="3808" spans="20:37">
      <c r="T3808" s="188"/>
      <c r="U3808" s="188"/>
      <c r="V3808" s="188"/>
      <c r="W3808" s="188"/>
      <c r="X3808" s="188"/>
      <c r="AG3808" s="188"/>
      <c r="AH3808" s="188"/>
      <c r="AI3808" s="188"/>
      <c r="AJ3808" s="188"/>
      <c r="AK3808" s="188"/>
    </row>
    <row r="3809" spans="20:37">
      <c r="T3809" s="188"/>
      <c r="U3809" s="188"/>
      <c r="V3809" s="188"/>
      <c r="W3809" s="188"/>
      <c r="X3809" s="188"/>
      <c r="AG3809" s="188"/>
      <c r="AH3809" s="188"/>
      <c r="AI3809" s="188"/>
      <c r="AJ3809" s="188"/>
      <c r="AK3809" s="188"/>
    </row>
    <row r="3810" spans="20:37">
      <c r="T3810" s="188"/>
      <c r="U3810" s="188"/>
      <c r="V3810" s="188"/>
      <c r="W3810" s="188"/>
      <c r="X3810" s="188"/>
      <c r="AG3810" s="188"/>
      <c r="AH3810" s="188"/>
      <c r="AI3810" s="188"/>
      <c r="AJ3810" s="188"/>
      <c r="AK3810" s="188"/>
    </row>
    <row r="3811" spans="20:37">
      <c r="T3811" s="188"/>
      <c r="U3811" s="188"/>
      <c r="V3811" s="188"/>
      <c r="W3811" s="188"/>
      <c r="X3811" s="188"/>
      <c r="AG3811" s="188"/>
      <c r="AH3811" s="188"/>
      <c r="AI3811" s="188"/>
      <c r="AJ3811" s="188"/>
      <c r="AK3811" s="188"/>
    </row>
    <row r="3812" spans="20:37">
      <c r="T3812" s="188"/>
      <c r="U3812" s="188"/>
      <c r="V3812" s="188"/>
      <c r="W3812" s="188"/>
      <c r="X3812" s="188"/>
      <c r="AG3812" s="188"/>
      <c r="AH3812" s="188"/>
      <c r="AI3812" s="188"/>
      <c r="AJ3812" s="188"/>
      <c r="AK3812" s="188"/>
    </row>
    <row r="3813" spans="20:37">
      <c r="T3813" s="188"/>
      <c r="U3813" s="188"/>
      <c r="V3813" s="188"/>
      <c r="W3813" s="188"/>
      <c r="X3813" s="188"/>
      <c r="AG3813" s="188"/>
      <c r="AH3813" s="188"/>
      <c r="AI3813" s="188"/>
      <c r="AJ3813" s="188"/>
      <c r="AK3813" s="188"/>
    </row>
    <row r="3814" spans="20:37">
      <c r="T3814" s="188"/>
      <c r="U3814" s="188"/>
      <c r="V3814" s="188"/>
      <c r="W3814" s="188"/>
      <c r="X3814" s="188"/>
      <c r="AG3814" s="188"/>
      <c r="AH3814" s="188"/>
      <c r="AI3814" s="188"/>
      <c r="AJ3814" s="188"/>
      <c r="AK3814" s="188"/>
    </row>
    <row r="3815" spans="20:37">
      <c r="T3815" s="188"/>
      <c r="U3815" s="188"/>
      <c r="V3815" s="188"/>
      <c r="W3815" s="188"/>
      <c r="X3815" s="188"/>
      <c r="AG3815" s="188"/>
      <c r="AH3815" s="188"/>
      <c r="AI3815" s="188"/>
      <c r="AJ3815" s="188"/>
      <c r="AK3815" s="188"/>
    </row>
    <row r="3816" spans="20:37">
      <c r="T3816" s="188"/>
      <c r="U3816" s="188"/>
      <c r="V3816" s="188"/>
      <c r="W3816" s="188"/>
      <c r="X3816" s="188"/>
      <c r="AG3816" s="188"/>
      <c r="AH3816" s="188"/>
      <c r="AI3816" s="188"/>
      <c r="AJ3816" s="188"/>
      <c r="AK3816" s="188"/>
    </row>
    <row r="3817" spans="20:37">
      <c r="T3817" s="188"/>
      <c r="U3817" s="188"/>
      <c r="V3817" s="188"/>
      <c r="W3817" s="188"/>
      <c r="X3817" s="188"/>
      <c r="AG3817" s="188"/>
      <c r="AH3817" s="188"/>
      <c r="AI3817" s="188"/>
      <c r="AJ3817" s="188"/>
      <c r="AK3817" s="188"/>
    </row>
    <row r="3818" spans="20:37">
      <c r="T3818" s="188"/>
      <c r="U3818" s="188"/>
      <c r="V3818" s="188"/>
      <c r="W3818" s="188"/>
      <c r="X3818" s="188"/>
      <c r="AG3818" s="188"/>
      <c r="AH3818" s="188"/>
      <c r="AI3818" s="188"/>
      <c r="AJ3818" s="188"/>
      <c r="AK3818" s="188"/>
    </row>
    <row r="3819" spans="20:37">
      <c r="T3819" s="188"/>
      <c r="U3819" s="188"/>
      <c r="V3819" s="188"/>
      <c r="W3819" s="188"/>
      <c r="X3819" s="188"/>
      <c r="AG3819" s="188"/>
      <c r="AH3819" s="188"/>
      <c r="AI3819" s="188"/>
      <c r="AJ3819" s="188"/>
      <c r="AK3819" s="188"/>
    </row>
    <row r="3820" spans="20:37">
      <c r="T3820" s="188"/>
      <c r="U3820" s="188"/>
      <c r="V3820" s="188"/>
      <c r="W3820" s="188"/>
      <c r="X3820" s="188"/>
      <c r="AG3820" s="188"/>
      <c r="AH3820" s="188"/>
      <c r="AI3820" s="188"/>
      <c r="AJ3820" s="188"/>
      <c r="AK3820" s="188"/>
    </row>
    <row r="3821" spans="20:37">
      <c r="T3821" s="188"/>
      <c r="U3821" s="188"/>
      <c r="V3821" s="188"/>
      <c r="W3821" s="188"/>
      <c r="X3821" s="188"/>
      <c r="AG3821" s="188"/>
      <c r="AH3821" s="188"/>
      <c r="AI3821" s="188"/>
      <c r="AJ3821" s="188"/>
      <c r="AK3821" s="188"/>
    </row>
    <row r="3822" spans="20:37">
      <c r="T3822" s="188"/>
      <c r="U3822" s="188"/>
      <c r="V3822" s="188"/>
      <c r="W3822" s="188"/>
      <c r="X3822" s="188"/>
      <c r="AG3822" s="188"/>
      <c r="AH3822" s="188"/>
      <c r="AI3822" s="188"/>
      <c r="AJ3822" s="188"/>
      <c r="AK3822" s="188"/>
    </row>
    <row r="3823" spans="20:37">
      <c r="T3823" s="188"/>
      <c r="U3823" s="188"/>
      <c r="V3823" s="188"/>
      <c r="W3823" s="188"/>
      <c r="X3823" s="188"/>
      <c r="AG3823" s="188"/>
      <c r="AH3823" s="188"/>
      <c r="AI3823" s="188"/>
      <c r="AJ3823" s="188"/>
      <c r="AK3823" s="188"/>
    </row>
    <row r="3824" spans="20:37">
      <c r="T3824" s="188"/>
      <c r="U3824" s="188"/>
      <c r="V3824" s="188"/>
      <c r="W3824" s="188"/>
      <c r="X3824" s="188"/>
      <c r="AG3824" s="188"/>
      <c r="AH3824" s="188"/>
      <c r="AI3824" s="188"/>
      <c r="AJ3824" s="188"/>
      <c r="AK3824" s="188"/>
    </row>
    <row r="3825" spans="20:37">
      <c r="T3825" s="188"/>
      <c r="U3825" s="188"/>
      <c r="V3825" s="188"/>
      <c r="W3825" s="188"/>
      <c r="X3825" s="188"/>
      <c r="AG3825" s="188"/>
      <c r="AH3825" s="188"/>
      <c r="AI3825" s="188"/>
      <c r="AJ3825" s="188"/>
      <c r="AK3825" s="188"/>
    </row>
    <row r="3826" spans="20:37">
      <c r="T3826" s="188"/>
      <c r="U3826" s="188"/>
      <c r="V3826" s="188"/>
      <c r="W3826" s="188"/>
      <c r="X3826" s="188"/>
      <c r="AG3826" s="188"/>
      <c r="AH3826" s="188"/>
      <c r="AI3826" s="188"/>
      <c r="AJ3826" s="188"/>
      <c r="AK3826" s="188"/>
    </row>
    <row r="3827" spans="20:37">
      <c r="T3827" s="188"/>
      <c r="U3827" s="188"/>
      <c r="V3827" s="188"/>
      <c r="W3827" s="188"/>
      <c r="X3827" s="188"/>
      <c r="AG3827" s="188"/>
      <c r="AH3827" s="188"/>
      <c r="AI3827" s="188"/>
      <c r="AJ3827" s="188"/>
      <c r="AK3827" s="188"/>
    </row>
    <row r="3828" spans="20:37">
      <c r="T3828" s="188"/>
      <c r="U3828" s="188"/>
      <c r="V3828" s="188"/>
      <c r="W3828" s="188"/>
      <c r="X3828" s="188"/>
      <c r="AG3828" s="188"/>
      <c r="AH3828" s="188"/>
      <c r="AI3828" s="188"/>
      <c r="AJ3828" s="188"/>
      <c r="AK3828" s="188"/>
    </row>
    <row r="3829" spans="20:37">
      <c r="T3829" s="188"/>
      <c r="U3829" s="188"/>
      <c r="V3829" s="188"/>
      <c r="W3829" s="188"/>
      <c r="X3829" s="188"/>
      <c r="AG3829" s="188"/>
      <c r="AH3829" s="188"/>
      <c r="AI3829" s="188"/>
      <c r="AJ3829" s="188"/>
      <c r="AK3829" s="188"/>
    </row>
    <row r="3830" spans="20:37">
      <c r="T3830" s="188"/>
      <c r="U3830" s="188"/>
      <c r="V3830" s="188"/>
      <c r="W3830" s="188"/>
      <c r="X3830" s="188"/>
      <c r="AG3830" s="188"/>
      <c r="AH3830" s="188"/>
      <c r="AI3830" s="188"/>
      <c r="AJ3830" s="188"/>
      <c r="AK3830" s="188"/>
    </row>
    <row r="3831" spans="20:37">
      <c r="T3831" s="188"/>
      <c r="U3831" s="188"/>
      <c r="V3831" s="188"/>
      <c r="W3831" s="188"/>
      <c r="X3831" s="188"/>
      <c r="AG3831" s="188"/>
      <c r="AH3831" s="188"/>
      <c r="AI3831" s="188"/>
      <c r="AJ3831" s="188"/>
      <c r="AK3831" s="188"/>
    </row>
    <row r="3832" spans="20:37">
      <c r="T3832" s="188"/>
      <c r="U3832" s="188"/>
      <c r="V3832" s="188"/>
      <c r="W3832" s="188"/>
      <c r="X3832" s="188"/>
      <c r="AG3832" s="188"/>
      <c r="AH3832" s="188"/>
      <c r="AI3832" s="188"/>
      <c r="AJ3832" s="188"/>
      <c r="AK3832" s="188"/>
    </row>
    <row r="3833" spans="20:37">
      <c r="T3833" s="188"/>
      <c r="U3833" s="188"/>
      <c r="V3833" s="188"/>
      <c r="W3833" s="188"/>
      <c r="X3833" s="188"/>
      <c r="AG3833" s="188"/>
      <c r="AH3833" s="188"/>
      <c r="AI3833" s="188"/>
      <c r="AJ3833" s="188"/>
      <c r="AK3833" s="188"/>
    </row>
    <row r="3834" spans="20:37">
      <c r="T3834" s="188"/>
      <c r="U3834" s="188"/>
      <c r="V3834" s="188"/>
      <c r="W3834" s="188"/>
      <c r="X3834" s="188"/>
      <c r="AG3834" s="188"/>
      <c r="AH3834" s="188"/>
      <c r="AI3834" s="188"/>
      <c r="AJ3834" s="188"/>
      <c r="AK3834" s="188"/>
    </row>
    <row r="3835" spans="20:37">
      <c r="T3835" s="188"/>
      <c r="U3835" s="188"/>
      <c r="V3835" s="188"/>
      <c r="W3835" s="188"/>
      <c r="X3835" s="188"/>
      <c r="AG3835" s="188"/>
      <c r="AH3835" s="188"/>
      <c r="AI3835" s="188"/>
      <c r="AJ3835" s="188"/>
      <c r="AK3835" s="188"/>
    </row>
    <row r="3836" spans="20:37">
      <c r="T3836" s="188"/>
      <c r="U3836" s="188"/>
      <c r="V3836" s="188"/>
      <c r="W3836" s="188"/>
      <c r="X3836" s="188"/>
      <c r="AG3836" s="188"/>
      <c r="AH3836" s="188"/>
      <c r="AI3836" s="188"/>
      <c r="AJ3836" s="188"/>
      <c r="AK3836" s="188"/>
    </row>
    <row r="3837" spans="20:37">
      <c r="T3837" s="188"/>
      <c r="U3837" s="188"/>
      <c r="V3837" s="188"/>
      <c r="W3837" s="188"/>
      <c r="X3837" s="188"/>
      <c r="AG3837" s="188"/>
      <c r="AH3837" s="188"/>
      <c r="AI3837" s="188"/>
      <c r="AJ3837" s="188"/>
      <c r="AK3837" s="188"/>
    </row>
    <row r="3838" spans="20:37">
      <c r="T3838" s="188"/>
      <c r="U3838" s="188"/>
      <c r="V3838" s="188"/>
      <c r="W3838" s="188"/>
      <c r="X3838" s="188"/>
      <c r="AG3838" s="188"/>
      <c r="AH3838" s="188"/>
      <c r="AI3838" s="188"/>
      <c r="AJ3838" s="188"/>
      <c r="AK3838" s="188"/>
    </row>
    <row r="3839" spans="20:37">
      <c r="T3839" s="188"/>
      <c r="U3839" s="188"/>
      <c r="V3839" s="188"/>
      <c r="W3839" s="188"/>
      <c r="X3839" s="188"/>
      <c r="AG3839" s="188"/>
      <c r="AH3839" s="188"/>
      <c r="AI3839" s="188"/>
      <c r="AJ3839" s="188"/>
      <c r="AK3839" s="188"/>
    </row>
    <row r="3840" spans="20:37">
      <c r="T3840" s="188"/>
      <c r="U3840" s="188"/>
      <c r="V3840" s="188"/>
      <c r="W3840" s="188"/>
      <c r="X3840" s="188"/>
      <c r="AG3840" s="188"/>
      <c r="AH3840" s="188"/>
      <c r="AI3840" s="188"/>
      <c r="AJ3840" s="188"/>
      <c r="AK3840" s="188"/>
    </row>
    <row r="3841" spans="20:37">
      <c r="T3841" s="188"/>
      <c r="U3841" s="188"/>
      <c r="V3841" s="188"/>
      <c r="W3841" s="188"/>
      <c r="X3841" s="188"/>
      <c r="AG3841" s="188"/>
      <c r="AH3841" s="188"/>
      <c r="AI3841" s="188"/>
      <c r="AJ3841" s="188"/>
      <c r="AK3841" s="188"/>
    </row>
    <row r="3842" spans="20:37">
      <c r="T3842" s="188"/>
      <c r="U3842" s="188"/>
      <c r="V3842" s="188"/>
      <c r="W3842" s="188"/>
      <c r="X3842" s="188"/>
      <c r="AG3842" s="188"/>
      <c r="AH3842" s="188"/>
      <c r="AI3842" s="188"/>
      <c r="AJ3842" s="188"/>
      <c r="AK3842" s="188"/>
    </row>
    <row r="3843" spans="20:37">
      <c r="T3843" s="188"/>
      <c r="U3843" s="188"/>
      <c r="V3843" s="188"/>
      <c r="W3843" s="188"/>
      <c r="X3843" s="188"/>
      <c r="AG3843" s="188"/>
      <c r="AH3843" s="188"/>
      <c r="AI3843" s="188"/>
      <c r="AJ3843" s="188"/>
      <c r="AK3843" s="188"/>
    </row>
    <row r="3844" spans="20:37">
      <c r="T3844" s="188"/>
      <c r="U3844" s="188"/>
      <c r="V3844" s="188"/>
      <c r="W3844" s="188"/>
      <c r="X3844" s="188"/>
      <c r="AG3844" s="188"/>
      <c r="AH3844" s="188"/>
      <c r="AI3844" s="188"/>
      <c r="AJ3844" s="188"/>
      <c r="AK3844" s="188"/>
    </row>
    <row r="3845" spans="20:37">
      <c r="T3845" s="188"/>
      <c r="U3845" s="188"/>
      <c r="V3845" s="188"/>
      <c r="W3845" s="188"/>
      <c r="X3845" s="188"/>
      <c r="AG3845" s="188"/>
      <c r="AH3845" s="188"/>
      <c r="AI3845" s="188"/>
      <c r="AJ3845" s="188"/>
      <c r="AK3845" s="188"/>
    </row>
    <row r="3846" spans="20:37">
      <c r="T3846" s="188"/>
      <c r="U3846" s="188"/>
      <c r="V3846" s="188"/>
      <c r="W3846" s="188"/>
      <c r="X3846" s="188"/>
      <c r="AG3846" s="188"/>
      <c r="AH3846" s="188"/>
      <c r="AI3846" s="188"/>
      <c r="AJ3846" s="188"/>
      <c r="AK3846" s="188"/>
    </row>
    <row r="3847" spans="20:37">
      <c r="T3847" s="188"/>
      <c r="U3847" s="188"/>
      <c r="V3847" s="188"/>
      <c r="W3847" s="188"/>
      <c r="X3847" s="188"/>
      <c r="AG3847" s="188"/>
      <c r="AH3847" s="188"/>
      <c r="AI3847" s="188"/>
      <c r="AJ3847" s="188"/>
      <c r="AK3847" s="188"/>
    </row>
    <row r="3848" spans="20:37">
      <c r="T3848" s="188"/>
      <c r="U3848" s="188"/>
      <c r="V3848" s="188"/>
      <c r="W3848" s="188"/>
      <c r="X3848" s="188"/>
      <c r="AG3848" s="188"/>
      <c r="AH3848" s="188"/>
      <c r="AI3848" s="188"/>
      <c r="AJ3848" s="188"/>
      <c r="AK3848" s="188"/>
    </row>
    <row r="3849" spans="20:37">
      <c r="T3849" s="188"/>
      <c r="U3849" s="188"/>
      <c r="V3849" s="188"/>
      <c r="W3849" s="188"/>
      <c r="X3849" s="188"/>
      <c r="AG3849" s="188"/>
      <c r="AH3849" s="188"/>
      <c r="AI3849" s="188"/>
      <c r="AJ3849" s="188"/>
      <c r="AK3849" s="188"/>
    </row>
    <row r="3850" spans="20:37">
      <c r="T3850" s="188"/>
      <c r="U3850" s="188"/>
      <c r="V3850" s="188"/>
      <c r="W3850" s="188"/>
      <c r="X3850" s="188"/>
      <c r="AG3850" s="188"/>
      <c r="AH3850" s="188"/>
      <c r="AI3850" s="188"/>
      <c r="AJ3850" s="188"/>
      <c r="AK3850" s="188"/>
    </row>
    <row r="3851" spans="20:37">
      <c r="T3851" s="188"/>
      <c r="U3851" s="188"/>
      <c r="V3851" s="188"/>
      <c r="W3851" s="188"/>
      <c r="X3851" s="188"/>
      <c r="AG3851" s="188"/>
      <c r="AH3851" s="188"/>
      <c r="AI3851" s="188"/>
      <c r="AJ3851" s="188"/>
      <c r="AK3851" s="188"/>
    </row>
    <row r="3852" spans="20:37">
      <c r="T3852" s="188"/>
      <c r="U3852" s="188"/>
      <c r="V3852" s="188"/>
      <c r="W3852" s="188"/>
      <c r="X3852" s="188"/>
      <c r="AG3852" s="188"/>
      <c r="AH3852" s="188"/>
      <c r="AI3852" s="188"/>
      <c r="AJ3852" s="188"/>
      <c r="AK3852" s="188"/>
    </row>
    <row r="3853" spans="20:37">
      <c r="T3853" s="188"/>
      <c r="U3853" s="188"/>
      <c r="V3853" s="188"/>
      <c r="W3853" s="188"/>
      <c r="X3853" s="188"/>
      <c r="AG3853" s="188"/>
      <c r="AH3853" s="188"/>
      <c r="AI3853" s="188"/>
      <c r="AJ3853" s="188"/>
      <c r="AK3853" s="188"/>
    </row>
    <row r="3854" spans="20:37">
      <c r="T3854" s="188"/>
      <c r="U3854" s="188"/>
      <c r="V3854" s="188"/>
      <c r="W3854" s="188"/>
      <c r="X3854" s="188"/>
      <c r="AG3854" s="188"/>
      <c r="AH3854" s="188"/>
      <c r="AI3854" s="188"/>
      <c r="AJ3854" s="188"/>
      <c r="AK3854" s="188"/>
    </row>
    <row r="3855" spans="20:37">
      <c r="T3855" s="188"/>
      <c r="U3855" s="188"/>
      <c r="V3855" s="188"/>
      <c r="W3855" s="188"/>
      <c r="X3855" s="188"/>
      <c r="AG3855" s="188"/>
      <c r="AH3855" s="188"/>
      <c r="AI3855" s="188"/>
      <c r="AJ3855" s="188"/>
      <c r="AK3855" s="188"/>
    </row>
    <row r="3856" spans="20:37">
      <c r="T3856" s="188"/>
      <c r="U3856" s="188"/>
      <c r="V3856" s="188"/>
      <c r="W3856" s="188"/>
      <c r="X3856" s="188"/>
      <c r="AG3856" s="188"/>
      <c r="AH3856" s="188"/>
      <c r="AI3856" s="188"/>
      <c r="AJ3856" s="188"/>
      <c r="AK3856" s="188"/>
    </row>
    <row r="3857" spans="20:37">
      <c r="T3857" s="188"/>
      <c r="U3857" s="188"/>
      <c r="V3857" s="188"/>
      <c r="W3857" s="188"/>
      <c r="X3857" s="188"/>
      <c r="AG3857" s="188"/>
      <c r="AH3857" s="188"/>
      <c r="AI3857" s="188"/>
      <c r="AJ3857" s="188"/>
      <c r="AK3857" s="188"/>
    </row>
    <row r="3858" spans="20:37">
      <c r="T3858" s="188"/>
      <c r="U3858" s="188"/>
      <c r="V3858" s="188"/>
      <c r="W3858" s="188"/>
      <c r="X3858" s="188"/>
      <c r="AG3858" s="188"/>
      <c r="AH3858" s="188"/>
      <c r="AI3858" s="188"/>
      <c r="AJ3858" s="188"/>
      <c r="AK3858" s="188"/>
    </row>
    <row r="3859" spans="20:37">
      <c r="T3859" s="188"/>
      <c r="U3859" s="188"/>
      <c r="V3859" s="188"/>
      <c r="W3859" s="188"/>
      <c r="X3859" s="188"/>
      <c r="AG3859" s="188"/>
      <c r="AH3859" s="188"/>
      <c r="AI3859" s="188"/>
      <c r="AJ3859" s="188"/>
      <c r="AK3859" s="188"/>
    </row>
    <row r="3860" spans="20:37">
      <c r="T3860" s="188"/>
      <c r="U3860" s="188"/>
      <c r="V3860" s="188"/>
      <c r="W3860" s="188"/>
      <c r="X3860" s="188"/>
      <c r="AG3860" s="188"/>
      <c r="AH3860" s="188"/>
      <c r="AI3860" s="188"/>
      <c r="AJ3860" s="188"/>
      <c r="AK3860" s="188"/>
    </row>
    <row r="3861" spans="20:37">
      <c r="T3861" s="188"/>
      <c r="U3861" s="188"/>
      <c r="V3861" s="188"/>
      <c r="W3861" s="188"/>
      <c r="X3861" s="188"/>
      <c r="AG3861" s="188"/>
      <c r="AH3861" s="188"/>
      <c r="AI3861" s="188"/>
      <c r="AJ3861" s="188"/>
      <c r="AK3861" s="188"/>
    </row>
    <row r="3862" spans="20:37">
      <c r="T3862" s="188"/>
      <c r="U3862" s="188"/>
      <c r="V3862" s="188"/>
      <c r="W3862" s="188"/>
      <c r="X3862" s="188"/>
      <c r="AG3862" s="188"/>
      <c r="AH3862" s="188"/>
      <c r="AI3862" s="188"/>
      <c r="AJ3862" s="188"/>
      <c r="AK3862" s="188"/>
    </row>
    <row r="3863" spans="20:37">
      <c r="T3863" s="188"/>
      <c r="U3863" s="188"/>
      <c r="V3863" s="188"/>
      <c r="W3863" s="188"/>
      <c r="X3863" s="188"/>
      <c r="AG3863" s="188"/>
      <c r="AH3863" s="188"/>
      <c r="AI3863" s="188"/>
      <c r="AJ3863" s="188"/>
      <c r="AK3863" s="188"/>
    </row>
    <row r="3864" spans="20:37">
      <c r="T3864" s="188"/>
      <c r="U3864" s="188"/>
      <c r="V3864" s="188"/>
      <c r="W3864" s="188"/>
      <c r="X3864" s="188"/>
      <c r="AG3864" s="188"/>
      <c r="AH3864" s="188"/>
      <c r="AI3864" s="188"/>
      <c r="AJ3864" s="188"/>
      <c r="AK3864" s="188"/>
    </row>
    <row r="3865" spans="20:37">
      <c r="T3865" s="188"/>
      <c r="U3865" s="188"/>
      <c r="V3865" s="188"/>
      <c r="W3865" s="188"/>
      <c r="X3865" s="188"/>
      <c r="AG3865" s="188"/>
      <c r="AH3865" s="188"/>
      <c r="AI3865" s="188"/>
      <c r="AJ3865" s="188"/>
      <c r="AK3865" s="188"/>
    </row>
    <row r="3866" spans="20:37">
      <c r="T3866" s="188"/>
      <c r="U3866" s="188"/>
      <c r="V3866" s="188"/>
      <c r="W3866" s="188"/>
      <c r="X3866" s="188"/>
      <c r="AG3866" s="188"/>
      <c r="AH3866" s="188"/>
      <c r="AI3866" s="188"/>
      <c r="AJ3866" s="188"/>
      <c r="AK3866" s="188"/>
    </row>
    <row r="3867" spans="20:37">
      <c r="T3867" s="188"/>
      <c r="U3867" s="188"/>
      <c r="V3867" s="188"/>
      <c r="W3867" s="188"/>
      <c r="X3867" s="188"/>
      <c r="AG3867" s="188"/>
      <c r="AH3867" s="188"/>
      <c r="AI3867" s="188"/>
      <c r="AJ3867" s="188"/>
      <c r="AK3867" s="188"/>
    </row>
    <row r="3868" spans="20:37">
      <c r="T3868" s="188"/>
      <c r="U3868" s="188"/>
      <c r="V3868" s="188"/>
      <c r="W3868" s="188"/>
      <c r="X3868" s="188"/>
      <c r="AG3868" s="188"/>
      <c r="AH3868" s="188"/>
      <c r="AI3868" s="188"/>
      <c r="AJ3868" s="188"/>
      <c r="AK3868" s="188"/>
    </row>
    <row r="3869" spans="20:37">
      <c r="T3869" s="188"/>
      <c r="U3869" s="188"/>
      <c r="V3869" s="188"/>
      <c r="W3869" s="188"/>
      <c r="X3869" s="188"/>
      <c r="AG3869" s="188"/>
      <c r="AH3869" s="188"/>
      <c r="AI3869" s="188"/>
      <c r="AJ3869" s="188"/>
      <c r="AK3869" s="188"/>
    </row>
    <row r="3870" spans="20:37">
      <c r="T3870" s="188"/>
      <c r="U3870" s="188"/>
      <c r="V3870" s="188"/>
      <c r="W3870" s="188"/>
      <c r="X3870" s="188"/>
      <c r="AG3870" s="188"/>
      <c r="AH3870" s="188"/>
      <c r="AI3870" s="188"/>
      <c r="AJ3870" s="188"/>
      <c r="AK3870" s="188"/>
    </row>
    <row r="3871" spans="20:37">
      <c r="T3871" s="188"/>
      <c r="U3871" s="188"/>
      <c r="V3871" s="188"/>
      <c r="W3871" s="188"/>
      <c r="X3871" s="188"/>
      <c r="AG3871" s="188"/>
      <c r="AH3871" s="188"/>
      <c r="AI3871" s="188"/>
      <c r="AJ3871" s="188"/>
      <c r="AK3871" s="188"/>
    </row>
    <row r="3872" spans="20:37">
      <c r="T3872" s="188"/>
      <c r="U3872" s="188"/>
      <c r="V3872" s="188"/>
      <c r="W3872" s="188"/>
      <c r="X3872" s="188"/>
      <c r="AG3872" s="188"/>
      <c r="AH3872" s="188"/>
      <c r="AI3872" s="188"/>
      <c r="AJ3872" s="188"/>
      <c r="AK3872" s="188"/>
    </row>
    <row r="3873" spans="20:37">
      <c r="T3873" s="188"/>
      <c r="U3873" s="188"/>
      <c r="V3873" s="188"/>
      <c r="W3873" s="188"/>
      <c r="X3873" s="188"/>
      <c r="AG3873" s="188"/>
      <c r="AH3873" s="188"/>
      <c r="AI3873" s="188"/>
      <c r="AJ3873" s="188"/>
      <c r="AK3873" s="188"/>
    </row>
    <row r="3874" spans="20:37">
      <c r="T3874" s="188"/>
      <c r="U3874" s="188"/>
      <c r="V3874" s="188"/>
      <c r="W3874" s="188"/>
      <c r="X3874" s="188"/>
      <c r="AG3874" s="188"/>
      <c r="AH3874" s="188"/>
      <c r="AI3874" s="188"/>
      <c r="AJ3874" s="188"/>
      <c r="AK3874" s="188"/>
    </row>
    <row r="3875" spans="20:37">
      <c r="T3875" s="188"/>
      <c r="U3875" s="188"/>
      <c r="V3875" s="188"/>
      <c r="W3875" s="188"/>
      <c r="X3875" s="188"/>
      <c r="AG3875" s="188"/>
      <c r="AH3875" s="188"/>
      <c r="AI3875" s="188"/>
      <c r="AJ3875" s="188"/>
      <c r="AK3875" s="188"/>
    </row>
    <row r="3876" spans="20:37">
      <c r="T3876" s="188"/>
      <c r="U3876" s="188"/>
      <c r="V3876" s="188"/>
      <c r="W3876" s="188"/>
      <c r="X3876" s="188"/>
      <c r="AG3876" s="188"/>
      <c r="AH3876" s="188"/>
      <c r="AI3876" s="188"/>
      <c r="AJ3876" s="188"/>
      <c r="AK3876" s="188"/>
    </row>
    <row r="3877" spans="20:37">
      <c r="T3877" s="188"/>
      <c r="U3877" s="188"/>
      <c r="V3877" s="188"/>
      <c r="W3877" s="188"/>
      <c r="X3877" s="188"/>
      <c r="AG3877" s="188"/>
      <c r="AH3877" s="188"/>
      <c r="AI3877" s="188"/>
      <c r="AJ3877" s="188"/>
      <c r="AK3877" s="188"/>
    </row>
    <row r="3878" spans="20:37">
      <c r="T3878" s="188"/>
      <c r="U3878" s="188"/>
      <c r="V3878" s="188"/>
      <c r="W3878" s="188"/>
      <c r="X3878" s="188"/>
      <c r="AG3878" s="188"/>
      <c r="AH3878" s="188"/>
      <c r="AI3878" s="188"/>
      <c r="AJ3878" s="188"/>
      <c r="AK3878" s="188"/>
    </row>
    <row r="3879" spans="20:37">
      <c r="T3879" s="188"/>
      <c r="U3879" s="188"/>
      <c r="V3879" s="188"/>
      <c r="W3879" s="188"/>
      <c r="X3879" s="188"/>
      <c r="AG3879" s="188"/>
      <c r="AH3879" s="188"/>
      <c r="AI3879" s="188"/>
      <c r="AJ3879" s="188"/>
      <c r="AK3879" s="188"/>
    </row>
    <row r="3880" spans="20:37">
      <c r="T3880" s="188"/>
      <c r="U3880" s="188"/>
      <c r="V3880" s="188"/>
      <c r="W3880" s="188"/>
      <c r="X3880" s="188"/>
      <c r="AG3880" s="188"/>
      <c r="AH3880" s="188"/>
      <c r="AI3880" s="188"/>
      <c r="AJ3880" s="188"/>
      <c r="AK3880" s="188"/>
    </row>
    <row r="3881" spans="20:37">
      <c r="T3881" s="188"/>
      <c r="U3881" s="188"/>
      <c r="V3881" s="188"/>
      <c r="W3881" s="188"/>
      <c r="X3881" s="188"/>
      <c r="AG3881" s="188"/>
      <c r="AH3881" s="188"/>
      <c r="AI3881" s="188"/>
      <c r="AJ3881" s="188"/>
      <c r="AK3881" s="188"/>
    </row>
    <row r="3882" spans="20:37">
      <c r="T3882" s="188"/>
      <c r="U3882" s="188"/>
      <c r="V3882" s="188"/>
      <c r="W3882" s="188"/>
      <c r="X3882" s="188"/>
      <c r="AG3882" s="188"/>
      <c r="AH3882" s="188"/>
      <c r="AI3882" s="188"/>
      <c r="AJ3882" s="188"/>
      <c r="AK3882" s="188"/>
    </row>
    <row r="3883" spans="20:37">
      <c r="T3883" s="188"/>
      <c r="U3883" s="188"/>
      <c r="V3883" s="188"/>
      <c r="W3883" s="188"/>
      <c r="X3883" s="188"/>
      <c r="AG3883" s="188"/>
      <c r="AH3883" s="188"/>
      <c r="AI3883" s="188"/>
      <c r="AJ3883" s="188"/>
      <c r="AK3883" s="188"/>
    </row>
    <row r="3884" spans="20:37">
      <c r="T3884" s="188"/>
      <c r="U3884" s="188"/>
      <c r="V3884" s="188"/>
      <c r="W3884" s="188"/>
      <c r="X3884" s="188"/>
      <c r="AG3884" s="188"/>
      <c r="AH3884" s="188"/>
      <c r="AI3884" s="188"/>
      <c r="AJ3884" s="188"/>
      <c r="AK3884" s="188"/>
    </row>
    <row r="3885" spans="20:37">
      <c r="T3885" s="188"/>
      <c r="U3885" s="188"/>
      <c r="V3885" s="188"/>
      <c r="W3885" s="188"/>
      <c r="X3885" s="188"/>
      <c r="AG3885" s="188"/>
      <c r="AH3885" s="188"/>
      <c r="AI3885" s="188"/>
      <c r="AJ3885" s="188"/>
      <c r="AK3885" s="188"/>
    </row>
    <row r="3886" spans="20:37">
      <c r="T3886" s="188"/>
      <c r="U3886" s="188"/>
      <c r="V3886" s="188"/>
      <c r="W3886" s="188"/>
      <c r="X3886" s="188"/>
      <c r="AG3886" s="188"/>
      <c r="AH3886" s="188"/>
      <c r="AI3886" s="188"/>
      <c r="AJ3886" s="188"/>
      <c r="AK3886" s="188"/>
    </row>
    <row r="3887" spans="20:37">
      <c r="T3887" s="188"/>
      <c r="U3887" s="188"/>
      <c r="V3887" s="188"/>
      <c r="W3887" s="188"/>
      <c r="X3887" s="188"/>
      <c r="AG3887" s="188"/>
      <c r="AH3887" s="188"/>
      <c r="AI3887" s="188"/>
      <c r="AJ3887" s="188"/>
      <c r="AK3887" s="188"/>
    </row>
    <row r="3888" spans="20:37">
      <c r="T3888" s="188"/>
      <c r="U3888" s="188"/>
      <c r="V3888" s="188"/>
      <c r="W3888" s="188"/>
      <c r="X3888" s="188"/>
      <c r="AG3888" s="188"/>
      <c r="AH3888" s="188"/>
      <c r="AI3888" s="188"/>
      <c r="AJ3888" s="188"/>
      <c r="AK3888" s="188"/>
    </row>
    <row r="3889" spans="20:37">
      <c r="T3889" s="188"/>
      <c r="U3889" s="188"/>
      <c r="V3889" s="188"/>
      <c r="W3889" s="188"/>
      <c r="X3889" s="188"/>
      <c r="AG3889" s="188"/>
      <c r="AH3889" s="188"/>
      <c r="AI3889" s="188"/>
      <c r="AJ3889" s="188"/>
      <c r="AK3889" s="188"/>
    </row>
    <row r="3890" spans="20:37">
      <c r="T3890" s="188"/>
      <c r="U3890" s="188"/>
      <c r="V3890" s="188"/>
      <c r="W3890" s="188"/>
      <c r="X3890" s="188"/>
      <c r="AG3890" s="188"/>
      <c r="AH3890" s="188"/>
      <c r="AI3890" s="188"/>
      <c r="AJ3890" s="188"/>
      <c r="AK3890" s="188"/>
    </row>
    <row r="3891" spans="20:37">
      <c r="T3891" s="188"/>
      <c r="U3891" s="188"/>
      <c r="V3891" s="188"/>
      <c r="W3891" s="188"/>
      <c r="X3891" s="188"/>
      <c r="AG3891" s="188"/>
      <c r="AH3891" s="188"/>
      <c r="AI3891" s="188"/>
      <c r="AJ3891" s="188"/>
      <c r="AK3891" s="188"/>
    </row>
    <row r="3892" spans="20:37">
      <c r="T3892" s="188"/>
      <c r="U3892" s="188"/>
      <c r="V3892" s="188"/>
      <c r="W3892" s="188"/>
      <c r="X3892" s="188"/>
      <c r="AG3892" s="188"/>
      <c r="AH3892" s="188"/>
      <c r="AI3892" s="188"/>
      <c r="AJ3892" s="188"/>
      <c r="AK3892" s="188"/>
    </row>
    <row r="3893" spans="20:37">
      <c r="T3893" s="188"/>
      <c r="U3893" s="188"/>
      <c r="V3893" s="188"/>
      <c r="W3893" s="188"/>
      <c r="X3893" s="188"/>
      <c r="AG3893" s="188"/>
      <c r="AH3893" s="188"/>
      <c r="AI3893" s="188"/>
      <c r="AJ3893" s="188"/>
      <c r="AK3893" s="188"/>
    </row>
    <row r="3894" spans="20:37">
      <c r="T3894" s="188"/>
      <c r="U3894" s="188"/>
      <c r="V3894" s="188"/>
      <c r="W3894" s="188"/>
      <c r="X3894" s="188"/>
      <c r="AG3894" s="188"/>
      <c r="AH3894" s="188"/>
      <c r="AI3894" s="188"/>
      <c r="AJ3894" s="188"/>
      <c r="AK3894" s="188"/>
    </row>
    <row r="3895" spans="20:37">
      <c r="T3895" s="188"/>
      <c r="U3895" s="188"/>
      <c r="V3895" s="188"/>
      <c r="W3895" s="188"/>
      <c r="X3895" s="188"/>
      <c r="AG3895" s="188"/>
      <c r="AH3895" s="188"/>
      <c r="AI3895" s="188"/>
      <c r="AJ3895" s="188"/>
      <c r="AK3895" s="188"/>
    </row>
    <row r="3896" spans="20:37">
      <c r="T3896" s="188"/>
      <c r="U3896" s="188"/>
      <c r="V3896" s="188"/>
      <c r="W3896" s="188"/>
      <c r="X3896" s="188"/>
      <c r="AG3896" s="188"/>
      <c r="AH3896" s="188"/>
      <c r="AI3896" s="188"/>
      <c r="AJ3896" s="188"/>
      <c r="AK3896" s="188"/>
    </row>
    <row r="3897" spans="20:37">
      <c r="T3897" s="188"/>
      <c r="U3897" s="188"/>
      <c r="V3897" s="188"/>
      <c r="W3897" s="188"/>
      <c r="X3897" s="188"/>
      <c r="AG3897" s="188"/>
      <c r="AH3897" s="188"/>
      <c r="AI3897" s="188"/>
      <c r="AJ3897" s="188"/>
      <c r="AK3897" s="188"/>
    </row>
    <row r="3898" spans="20:37">
      <c r="T3898" s="188"/>
      <c r="U3898" s="188"/>
      <c r="V3898" s="188"/>
      <c r="W3898" s="188"/>
      <c r="X3898" s="188"/>
      <c r="AG3898" s="188"/>
      <c r="AH3898" s="188"/>
      <c r="AI3898" s="188"/>
      <c r="AJ3898" s="188"/>
      <c r="AK3898" s="188"/>
    </row>
    <row r="3899" spans="20:37">
      <c r="T3899" s="188"/>
      <c r="U3899" s="188"/>
      <c r="V3899" s="188"/>
      <c r="W3899" s="188"/>
      <c r="X3899" s="188"/>
      <c r="AG3899" s="188"/>
      <c r="AH3899" s="188"/>
      <c r="AI3899" s="188"/>
      <c r="AJ3899" s="188"/>
      <c r="AK3899" s="188"/>
    </row>
    <row r="3900" spans="20:37">
      <c r="T3900" s="188"/>
      <c r="U3900" s="188"/>
      <c r="V3900" s="188"/>
      <c r="W3900" s="188"/>
      <c r="X3900" s="188"/>
      <c r="AG3900" s="188"/>
      <c r="AH3900" s="188"/>
      <c r="AI3900" s="188"/>
      <c r="AJ3900" s="188"/>
      <c r="AK3900" s="188"/>
    </row>
    <row r="3901" spans="20:37">
      <c r="T3901" s="188"/>
      <c r="U3901" s="188"/>
      <c r="V3901" s="188"/>
      <c r="W3901" s="188"/>
      <c r="X3901" s="188"/>
      <c r="AG3901" s="188"/>
      <c r="AH3901" s="188"/>
      <c r="AI3901" s="188"/>
      <c r="AJ3901" s="188"/>
      <c r="AK3901" s="188"/>
    </row>
    <row r="3902" spans="20:37">
      <c r="T3902" s="188"/>
      <c r="U3902" s="188"/>
      <c r="V3902" s="188"/>
      <c r="W3902" s="188"/>
      <c r="X3902" s="188"/>
      <c r="AG3902" s="188"/>
      <c r="AH3902" s="188"/>
      <c r="AI3902" s="188"/>
      <c r="AJ3902" s="188"/>
      <c r="AK3902" s="188"/>
    </row>
    <row r="3903" spans="20:37">
      <c r="T3903" s="188"/>
      <c r="U3903" s="188"/>
      <c r="V3903" s="188"/>
      <c r="W3903" s="188"/>
      <c r="X3903" s="188"/>
      <c r="AG3903" s="188"/>
      <c r="AH3903" s="188"/>
      <c r="AI3903" s="188"/>
      <c r="AJ3903" s="188"/>
      <c r="AK3903" s="188"/>
    </row>
    <row r="3904" spans="20:37">
      <c r="T3904" s="188"/>
      <c r="U3904" s="188"/>
      <c r="V3904" s="188"/>
      <c r="W3904" s="188"/>
      <c r="X3904" s="188"/>
      <c r="AG3904" s="188"/>
      <c r="AH3904" s="188"/>
      <c r="AI3904" s="188"/>
      <c r="AJ3904" s="188"/>
      <c r="AK3904" s="188"/>
    </row>
    <row r="3905" spans="20:37">
      <c r="T3905" s="188"/>
      <c r="U3905" s="188"/>
      <c r="V3905" s="188"/>
      <c r="W3905" s="188"/>
      <c r="X3905" s="188"/>
      <c r="AG3905" s="188"/>
      <c r="AH3905" s="188"/>
      <c r="AI3905" s="188"/>
      <c r="AJ3905" s="188"/>
      <c r="AK3905" s="188"/>
    </row>
    <row r="3906" spans="20:37">
      <c r="T3906" s="188"/>
      <c r="U3906" s="188"/>
      <c r="V3906" s="188"/>
      <c r="W3906" s="188"/>
      <c r="X3906" s="188"/>
      <c r="AG3906" s="188"/>
      <c r="AH3906" s="188"/>
      <c r="AI3906" s="188"/>
      <c r="AJ3906" s="188"/>
      <c r="AK3906" s="188"/>
    </row>
    <row r="3907" spans="20:37">
      <c r="T3907" s="188"/>
      <c r="U3907" s="188"/>
      <c r="V3907" s="188"/>
      <c r="W3907" s="188"/>
      <c r="X3907" s="188"/>
      <c r="AG3907" s="188"/>
      <c r="AH3907" s="188"/>
      <c r="AI3907" s="188"/>
      <c r="AJ3907" s="188"/>
      <c r="AK3907" s="188"/>
    </row>
    <row r="3908" spans="20:37">
      <c r="T3908" s="188"/>
      <c r="U3908" s="188"/>
      <c r="V3908" s="188"/>
      <c r="W3908" s="188"/>
      <c r="X3908" s="188"/>
      <c r="AG3908" s="188"/>
      <c r="AH3908" s="188"/>
      <c r="AI3908" s="188"/>
      <c r="AJ3908" s="188"/>
      <c r="AK3908" s="188"/>
    </row>
    <row r="3909" spans="20:37">
      <c r="T3909" s="188"/>
      <c r="U3909" s="188"/>
      <c r="V3909" s="188"/>
      <c r="W3909" s="188"/>
      <c r="X3909" s="188"/>
      <c r="AG3909" s="188"/>
      <c r="AH3909" s="188"/>
      <c r="AI3909" s="188"/>
      <c r="AJ3909" s="188"/>
      <c r="AK3909" s="188"/>
    </row>
    <row r="3910" spans="20:37">
      <c r="T3910" s="188"/>
      <c r="U3910" s="188"/>
      <c r="V3910" s="188"/>
      <c r="W3910" s="188"/>
      <c r="X3910" s="188"/>
      <c r="AG3910" s="188"/>
      <c r="AH3910" s="188"/>
      <c r="AI3910" s="188"/>
      <c r="AJ3910" s="188"/>
      <c r="AK3910" s="188"/>
    </row>
    <row r="3911" spans="20:37">
      <c r="T3911" s="188"/>
      <c r="U3911" s="188"/>
      <c r="V3911" s="188"/>
      <c r="W3911" s="188"/>
      <c r="X3911" s="188"/>
      <c r="AG3911" s="188"/>
      <c r="AH3911" s="188"/>
      <c r="AI3911" s="188"/>
      <c r="AJ3911" s="188"/>
      <c r="AK3911" s="188"/>
    </row>
    <row r="3912" spans="20:37">
      <c r="T3912" s="188"/>
      <c r="U3912" s="188"/>
      <c r="V3912" s="188"/>
      <c r="W3912" s="188"/>
      <c r="X3912" s="188"/>
      <c r="AG3912" s="188"/>
      <c r="AH3912" s="188"/>
      <c r="AI3912" s="188"/>
      <c r="AJ3912" s="188"/>
      <c r="AK3912" s="188"/>
    </row>
    <row r="3913" spans="20:37">
      <c r="T3913" s="188"/>
      <c r="U3913" s="188"/>
      <c r="V3913" s="188"/>
      <c r="W3913" s="188"/>
      <c r="X3913" s="188"/>
      <c r="AG3913" s="188"/>
      <c r="AH3913" s="188"/>
      <c r="AI3913" s="188"/>
      <c r="AJ3913" s="188"/>
      <c r="AK3913" s="188"/>
    </row>
    <row r="3914" spans="20:37">
      <c r="T3914" s="188"/>
      <c r="U3914" s="188"/>
      <c r="V3914" s="188"/>
      <c r="W3914" s="188"/>
      <c r="X3914" s="188"/>
      <c r="AG3914" s="188"/>
      <c r="AH3914" s="188"/>
      <c r="AI3914" s="188"/>
      <c r="AJ3914" s="188"/>
      <c r="AK3914" s="188"/>
    </row>
    <row r="3915" spans="20:37">
      <c r="T3915" s="188"/>
      <c r="U3915" s="188"/>
      <c r="V3915" s="188"/>
      <c r="W3915" s="188"/>
      <c r="X3915" s="188"/>
      <c r="AG3915" s="188"/>
      <c r="AH3915" s="188"/>
      <c r="AI3915" s="188"/>
      <c r="AJ3915" s="188"/>
      <c r="AK3915" s="188"/>
    </row>
    <row r="3916" spans="20:37">
      <c r="T3916" s="188"/>
      <c r="U3916" s="188"/>
      <c r="V3916" s="188"/>
      <c r="W3916" s="188"/>
      <c r="X3916" s="188"/>
      <c r="AG3916" s="188"/>
      <c r="AH3916" s="188"/>
      <c r="AI3916" s="188"/>
      <c r="AJ3916" s="188"/>
      <c r="AK3916" s="188"/>
    </row>
    <row r="3917" spans="20:37">
      <c r="T3917" s="188"/>
      <c r="U3917" s="188"/>
      <c r="V3917" s="188"/>
      <c r="W3917" s="188"/>
      <c r="X3917" s="188"/>
      <c r="AG3917" s="188"/>
      <c r="AH3917" s="188"/>
      <c r="AI3917" s="188"/>
      <c r="AJ3917" s="188"/>
      <c r="AK3917" s="188"/>
    </row>
    <row r="3918" spans="20:37">
      <c r="T3918" s="188"/>
      <c r="U3918" s="188"/>
      <c r="V3918" s="188"/>
      <c r="W3918" s="188"/>
      <c r="X3918" s="188"/>
      <c r="AG3918" s="188"/>
      <c r="AH3918" s="188"/>
      <c r="AI3918" s="188"/>
      <c r="AJ3918" s="188"/>
      <c r="AK3918" s="188"/>
    </row>
    <row r="3919" spans="20:37">
      <c r="T3919" s="188"/>
      <c r="U3919" s="188"/>
      <c r="V3919" s="188"/>
      <c r="W3919" s="188"/>
      <c r="X3919" s="188"/>
      <c r="AG3919" s="188"/>
      <c r="AH3919" s="188"/>
      <c r="AI3919" s="188"/>
      <c r="AJ3919" s="188"/>
      <c r="AK3919" s="188"/>
    </row>
    <row r="3920" spans="20:37">
      <c r="T3920" s="188"/>
      <c r="U3920" s="188"/>
      <c r="V3920" s="188"/>
      <c r="W3920" s="188"/>
      <c r="X3920" s="188"/>
      <c r="AG3920" s="188"/>
      <c r="AH3920" s="188"/>
      <c r="AI3920" s="188"/>
      <c r="AJ3920" s="188"/>
      <c r="AK3920" s="188"/>
    </row>
    <row r="3921" spans="20:37">
      <c r="T3921" s="188"/>
      <c r="U3921" s="188"/>
      <c r="V3921" s="188"/>
      <c r="W3921" s="188"/>
      <c r="X3921" s="188"/>
      <c r="AG3921" s="188"/>
      <c r="AH3921" s="188"/>
      <c r="AI3921" s="188"/>
      <c r="AJ3921" s="188"/>
      <c r="AK3921" s="188"/>
    </row>
    <row r="3922" spans="20:37">
      <c r="T3922" s="188"/>
      <c r="U3922" s="188"/>
      <c r="V3922" s="188"/>
      <c r="W3922" s="188"/>
      <c r="X3922" s="188"/>
      <c r="AG3922" s="188"/>
      <c r="AH3922" s="188"/>
      <c r="AI3922" s="188"/>
      <c r="AJ3922" s="188"/>
      <c r="AK3922" s="188"/>
    </row>
    <row r="3923" spans="20:37">
      <c r="T3923" s="188"/>
      <c r="U3923" s="188"/>
      <c r="V3923" s="188"/>
      <c r="W3923" s="188"/>
      <c r="X3923" s="188"/>
      <c r="AG3923" s="188"/>
      <c r="AH3923" s="188"/>
      <c r="AI3923" s="188"/>
      <c r="AJ3923" s="188"/>
      <c r="AK3923" s="188"/>
    </row>
    <row r="3924" spans="20:37">
      <c r="T3924" s="188"/>
      <c r="U3924" s="188"/>
      <c r="V3924" s="188"/>
      <c r="W3924" s="188"/>
      <c r="X3924" s="188"/>
      <c r="AG3924" s="188"/>
      <c r="AH3924" s="188"/>
      <c r="AI3924" s="188"/>
      <c r="AJ3924" s="188"/>
      <c r="AK3924" s="188"/>
    </row>
    <row r="3925" spans="20:37">
      <c r="T3925" s="188"/>
      <c r="U3925" s="188"/>
      <c r="V3925" s="188"/>
      <c r="W3925" s="188"/>
      <c r="X3925" s="188"/>
      <c r="AG3925" s="188"/>
      <c r="AH3925" s="188"/>
      <c r="AI3925" s="188"/>
      <c r="AJ3925" s="188"/>
      <c r="AK3925" s="188"/>
    </row>
    <row r="3926" spans="20:37">
      <c r="T3926" s="188"/>
      <c r="U3926" s="188"/>
      <c r="V3926" s="188"/>
      <c r="W3926" s="188"/>
      <c r="X3926" s="188"/>
      <c r="AG3926" s="188"/>
      <c r="AH3926" s="188"/>
      <c r="AI3926" s="188"/>
      <c r="AJ3926" s="188"/>
      <c r="AK3926" s="188"/>
    </row>
    <row r="3927" spans="20:37">
      <c r="T3927" s="188"/>
      <c r="U3927" s="188"/>
      <c r="V3927" s="188"/>
      <c r="W3927" s="188"/>
      <c r="X3927" s="188"/>
      <c r="AG3927" s="188"/>
      <c r="AH3927" s="188"/>
      <c r="AI3927" s="188"/>
      <c r="AJ3927" s="188"/>
      <c r="AK3927" s="188"/>
    </row>
    <row r="3928" spans="20:37">
      <c r="T3928" s="188"/>
      <c r="U3928" s="188"/>
      <c r="V3928" s="188"/>
      <c r="W3928" s="188"/>
      <c r="X3928" s="188"/>
      <c r="AG3928" s="188"/>
      <c r="AH3928" s="188"/>
      <c r="AI3928" s="188"/>
      <c r="AJ3928" s="188"/>
      <c r="AK3928" s="188"/>
    </row>
    <row r="3929" spans="20:37">
      <c r="T3929" s="188"/>
      <c r="U3929" s="188"/>
      <c r="V3929" s="188"/>
      <c r="W3929" s="188"/>
      <c r="X3929" s="188"/>
      <c r="AG3929" s="188"/>
      <c r="AH3929" s="188"/>
      <c r="AI3929" s="188"/>
      <c r="AJ3929" s="188"/>
      <c r="AK3929" s="188"/>
    </row>
    <row r="3930" spans="20:37">
      <c r="T3930" s="188"/>
      <c r="U3930" s="188"/>
      <c r="V3930" s="188"/>
      <c r="W3930" s="188"/>
      <c r="X3930" s="188"/>
      <c r="AG3930" s="188"/>
      <c r="AH3930" s="188"/>
      <c r="AI3930" s="188"/>
      <c r="AJ3930" s="188"/>
      <c r="AK3930" s="188"/>
    </row>
    <row r="3931" spans="20:37">
      <c r="T3931" s="188"/>
      <c r="U3931" s="188"/>
      <c r="V3931" s="188"/>
      <c r="W3931" s="188"/>
      <c r="X3931" s="188"/>
      <c r="AG3931" s="188"/>
      <c r="AH3931" s="188"/>
      <c r="AI3931" s="188"/>
      <c r="AJ3931" s="188"/>
      <c r="AK3931" s="188"/>
    </row>
    <row r="3932" spans="20:37">
      <c r="T3932" s="188"/>
      <c r="U3932" s="188"/>
      <c r="V3932" s="188"/>
      <c r="W3932" s="188"/>
      <c r="X3932" s="188"/>
      <c r="AG3932" s="188"/>
      <c r="AH3932" s="188"/>
      <c r="AI3932" s="188"/>
      <c r="AJ3932" s="188"/>
      <c r="AK3932" s="188"/>
    </row>
    <row r="3933" spans="20:37">
      <c r="T3933" s="188"/>
      <c r="U3933" s="188"/>
      <c r="V3933" s="188"/>
      <c r="W3933" s="188"/>
      <c r="X3933" s="188"/>
      <c r="AG3933" s="188"/>
      <c r="AH3933" s="188"/>
      <c r="AI3933" s="188"/>
      <c r="AJ3933" s="188"/>
      <c r="AK3933" s="188"/>
    </row>
    <row r="3934" spans="20:37">
      <c r="T3934" s="188"/>
      <c r="U3934" s="188"/>
      <c r="V3934" s="188"/>
      <c r="W3934" s="188"/>
      <c r="X3934" s="188"/>
      <c r="AG3934" s="188"/>
      <c r="AH3934" s="188"/>
      <c r="AI3934" s="188"/>
      <c r="AJ3934" s="188"/>
      <c r="AK3934" s="188"/>
    </row>
    <row r="3935" spans="20:37">
      <c r="T3935" s="188"/>
      <c r="U3935" s="188"/>
      <c r="V3935" s="188"/>
      <c r="W3935" s="188"/>
      <c r="X3935" s="188"/>
      <c r="AG3935" s="188"/>
      <c r="AH3935" s="188"/>
      <c r="AI3935" s="188"/>
      <c r="AJ3935" s="188"/>
      <c r="AK3935" s="188"/>
    </row>
    <row r="3936" spans="20:37">
      <c r="T3936" s="188"/>
      <c r="U3936" s="188"/>
      <c r="V3936" s="188"/>
      <c r="W3936" s="188"/>
      <c r="X3936" s="188"/>
      <c r="AG3936" s="188"/>
      <c r="AH3936" s="188"/>
      <c r="AI3936" s="188"/>
      <c r="AJ3936" s="188"/>
      <c r="AK3936" s="188"/>
    </row>
    <row r="3937" spans="20:37">
      <c r="T3937" s="188"/>
      <c r="U3937" s="188"/>
      <c r="V3937" s="188"/>
      <c r="W3937" s="188"/>
      <c r="X3937" s="188"/>
      <c r="AG3937" s="188"/>
      <c r="AH3937" s="188"/>
      <c r="AI3937" s="188"/>
      <c r="AJ3937" s="188"/>
      <c r="AK3937" s="188"/>
    </row>
    <row r="3938" spans="20:37">
      <c r="T3938" s="188"/>
      <c r="U3938" s="188"/>
      <c r="V3938" s="188"/>
      <c r="W3938" s="188"/>
      <c r="X3938" s="188"/>
      <c r="AG3938" s="188"/>
      <c r="AH3938" s="188"/>
      <c r="AI3938" s="188"/>
      <c r="AJ3938" s="188"/>
      <c r="AK3938" s="188"/>
    </row>
    <row r="3939" spans="20:37">
      <c r="T3939" s="188"/>
      <c r="U3939" s="188"/>
      <c r="V3939" s="188"/>
      <c r="W3939" s="188"/>
      <c r="X3939" s="188"/>
      <c r="AG3939" s="188"/>
      <c r="AH3939" s="188"/>
      <c r="AI3939" s="188"/>
      <c r="AJ3939" s="188"/>
      <c r="AK3939" s="188"/>
    </row>
    <row r="3940" spans="20:37">
      <c r="T3940" s="188"/>
      <c r="U3940" s="188"/>
      <c r="V3940" s="188"/>
      <c r="W3940" s="188"/>
      <c r="X3940" s="188"/>
      <c r="AG3940" s="188"/>
      <c r="AH3940" s="188"/>
      <c r="AI3940" s="188"/>
      <c r="AJ3940" s="188"/>
      <c r="AK3940" s="188"/>
    </row>
    <row r="3941" spans="20:37">
      <c r="T3941" s="188"/>
      <c r="U3941" s="188"/>
      <c r="V3941" s="188"/>
      <c r="W3941" s="188"/>
      <c r="X3941" s="188"/>
      <c r="AG3941" s="188"/>
      <c r="AH3941" s="188"/>
      <c r="AI3941" s="188"/>
      <c r="AJ3941" s="188"/>
      <c r="AK3941" s="188"/>
    </row>
    <row r="3942" spans="20:37">
      <c r="T3942" s="188"/>
      <c r="U3942" s="188"/>
      <c r="V3942" s="188"/>
      <c r="W3942" s="188"/>
      <c r="X3942" s="188"/>
      <c r="AG3942" s="188"/>
      <c r="AH3942" s="188"/>
      <c r="AI3942" s="188"/>
      <c r="AJ3942" s="188"/>
      <c r="AK3942" s="188"/>
    </row>
    <row r="3943" spans="20:37">
      <c r="T3943" s="188"/>
      <c r="U3943" s="188"/>
      <c r="V3943" s="188"/>
      <c r="W3943" s="188"/>
      <c r="X3943" s="188"/>
      <c r="AG3943" s="188"/>
      <c r="AH3943" s="188"/>
      <c r="AI3943" s="188"/>
      <c r="AJ3943" s="188"/>
      <c r="AK3943" s="188"/>
    </row>
    <row r="3944" spans="20:37">
      <c r="T3944" s="188"/>
      <c r="U3944" s="188"/>
      <c r="V3944" s="188"/>
      <c r="W3944" s="188"/>
      <c r="X3944" s="188"/>
      <c r="AG3944" s="188"/>
      <c r="AH3944" s="188"/>
      <c r="AI3944" s="188"/>
      <c r="AJ3944" s="188"/>
      <c r="AK3944" s="188"/>
    </row>
    <row r="3945" spans="20:37">
      <c r="T3945" s="188"/>
      <c r="U3945" s="188"/>
      <c r="V3945" s="188"/>
      <c r="W3945" s="188"/>
      <c r="X3945" s="188"/>
      <c r="AG3945" s="188"/>
      <c r="AH3945" s="188"/>
      <c r="AI3945" s="188"/>
      <c r="AJ3945" s="188"/>
      <c r="AK3945" s="188"/>
    </row>
    <row r="3946" spans="20:37">
      <c r="T3946" s="188"/>
      <c r="U3946" s="188"/>
      <c r="V3946" s="188"/>
      <c r="W3946" s="188"/>
      <c r="X3946" s="188"/>
      <c r="AG3946" s="188"/>
      <c r="AH3946" s="188"/>
      <c r="AI3946" s="188"/>
      <c r="AJ3946" s="188"/>
      <c r="AK3946" s="188"/>
    </row>
    <row r="3947" spans="20:37">
      <c r="T3947" s="188"/>
      <c r="U3947" s="188"/>
      <c r="V3947" s="188"/>
      <c r="W3947" s="188"/>
      <c r="X3947" s="188"/>
      <c r="AG3947" s="188"/>
      <c r="AH3947" s="188"/>
      <c r="AI3947" s="188"/>
      <c r="AJ3947" s="188"/>
      <c r="AK3947" s="188"/>
    </row>
    <row r="3948" spans="20:37">
      <c r="T3948" s="188"/>
      <c r="U3948" s="188"/>
      <c r="V3948" s="188"/>
      <c r="W3948" s="188"/>
      <c r="X3948" s="188"/>
      <c r="AG3948" s="188"/>
      <c r="AH3948" s="188"/>
      <c r="AI3948" s="188"/>
      <c r="AJ3948" s="188"/>
      <c r="AK3948" s="188"/>
    </row>
    <row r="3949" spans="20:37">
      <c r="T3949" s="188"/>
      <c r="U3949" s="188"/>
      <c r="V3949" s="188"/>
      <c r="W3949" s="188"/>
      <c r="X3949" s="188"/>
      <c r="AG3949" s="188"/>
      <c r="AH3949" s="188"/>
      <c r="AI3949" s="188"/>
      <c r="AJ3949" s="188"/>
      <c r="AK3949" s="188"/>
    </row>
    <row r="3950" spans="20:37">
      <c r="T3950" s="188"/>
      <c r="U3950" s="188"/>
      <c r="V3950" s="188"/>
      <c r="W3950" s="188"/>
      <c r="X3950" s="188"/>
      <c r="AG3950" s="188"/>
      <c r="AH3950" s="188"/>
      <c r="AI3950" s="188"/>
      <c r="AJ3950" s="188"/>
      <c r="AK3950" s="188"/>
    </row>
    <row r="3951" spans="20:37">
      <c r="T3951" s="188"/>
      <c r="U3951" s="188"/>
      <c r="V3951" s="188"/>
      <c r="W3951" s="188"/>
      <c r="X3951" s="188"/>
      <c r="AG3951" s="188"/>
      <c r="AH3951" s="188"/>
      <c r="AI3951" s="188"/>
      <c r="AJ3951" s="188"/>
      <c r="AK3951" s="188"/>
    </row>
    <row r="3952" spans="20:37">
      <c r="T3952" s="188"/>
      <c r="U3952" s="188"/>
      <c r="V3952" s="188"/>
      <c r="W3952" s="188"/>
      <c r="X3952" s="188"/>
      <c r="AG3952" s="188"/>
      <c r="AH3952" s="188"/>
      <c r="AI3952" s="188"/>
      <c r="AJ3952" s="188"/>
      <c r="AK3952" s="188"/>
    </row>
    <row r="3953" spans="20:37">
      <c r="T3953" s="188"/>
      <c r="U3953" s="188"/>
      <c r="V3953" s="188"/>
      <c r="W3953" s="188"/>
      <c r="X3953" s="188"/>
      <c r="AG3953" s="188"/>
      <c r="AH3953" s="188"/>
      <c r="AI3953" s="188"/>
      <c r="AJ3953" s="188"/>
      <c r="AK3953" s="188"/>
    </row>
    <row r="3954" spans="20:37">
      <c r="T3954" s="188"/>
      <c r="U3954" s="188"/>
      <c r="V3954" s="188"/>
      <c r="W3954" s="188"/>
      <c r="X3954" s="188"/>
      <c r="AG3954" s="188"/>
      <c r="AH3954" s="188"/>
      <c r="AI3954" s="188"/>
      <c r="AJ3954" s="188"/>
      <c r="AK3954" s="188"/>
    </row>
    <row r="3955" spans="20:37">
      <c r="T3955" s="188"/>
      <c r="U3955" s="188"/>
      <c r="V3955" s="188"/>
      <c r="W3955" s="188"/>
      <c r="X3955" s="188"/>
      <c r="AG3955" s="188"/>
      <c r="AH3955" s="188"/>
      <c r="AI3955" s="188"/>
      <c r="AJ3955" s="188"/>
      <c r="AK3955" s="188"/>
    </row>
    <row r="3956" spans="20:37">
      <c r="T3956" s="188"/>
      <c r="U3956" s="188"/>
      <c r="V3956" s="188"/>
      <c r="W3956" s="188"/>
      <c r="X3956" s="188"/>
      <c r="AG3956" s="188"/>
      <c r="AH3956" s="188"/>
      <c r="AI3956" s="188"/>
      <c r="AJ3956" s="188"/>
      <c r="AK3956" s="188"/>
    </row>
    <row r="3957" spans="20:37">
      <c r="T3957" s="188"/>
      <c r="U3957" s="188"/>
      <c r="V3957" s="188"/>
      <c r="W3957" s="188"/>
      <c r="X3957" s="188"/>
      <c r="AG3957" s="188"/>
      <c r="AH3957" s="188"/>
      <c r="AI3957" s="188"/>
      <c r="AJ3957" s="188"/>
      <c r="AK3957" s="188"/>
    </row>
    <row r="3958" spans="20:37">
      <c r="T3958" s="188"/>
      <c r="U3958" s="188"/>
      <c r="V3958" s="188"/>
      <c r="W3958" s="188"/>
      <c r="X3958" s="188"/>
      <c r="AG3958" s="188"/>
      <c r="AH3958" s="188"/>
      <c r="AI3958" s="188"/>
      <c r="AJ3958" s="188"/>
      <c r="AK3958" s="188"/>
    </row>
    <row r="3959" spans="20:37">
      <c r="T3959" s="188"/>
      <c r="U3959" s="188"/>
      <c r="V3959" s="188"/>
      <c r="W3959" s="188"/>
      <c r="X3959" s="188"/>
      <c r="AG3959" s="188"/>
      <c r="AH3959" s="188"/>
      <c r="AI3959" s="188"/>
      <c r="AJ3959" s="188"/>
      <c r="AK3959" s="188"/>
    </row>
    <row r="3960" spans="20:37">
      <c r="T3960" s="188"/>
      <c r="U3960" s="188"/>
      <c r="V3960" s="188"/>
      <c r="W3960" s="188"/>
      <c r="X3960" s="188"/>
      <c r="AG3960" s="188"/>
      <c r="AH3960" s="188"/>
      <c r="AI3960" s="188"/>
      <c r="AJ3960" s="188"/>
      <c r="AK3960" s="188"/>
    </row>
    <row r="3961" spans="20:37">
      <c r="T3961" s="188"/>
      <c r="U3961" s="188"/>
      <c r="V3961" s="188"/>
      <c r="W3961" s="188"/>
      <c r="X3961" s="188"/>
      <c r="AG3961" s="188"/>
      <c r="AH3961" s="188"/>
      <c r="AI3961" s="188"/>
      <c r="AJ3961" s="188"/>
      <c r="AK3961" s="188"/>
    </row>
    <row r="3962" spans="20:37">
      <c r="T3962" s="188"/>
      <c r="U3962" s="188"/>
      <c r="V3962" s="188"/>
      <c r="W3962" s="188"/>
      <c r="X3962" s="188"/>
      <c r="AG3962" s="188"/>
      <c r="AH3962" s="188"/>
      <c r="AI3962" s="188"/>
      <c r="AJ3962" s="188"/>
      <c r="AK3962" s="188"/>
    </row>
    <row r="3963" spans="20:37">
      <c r="T3963" s="188"/>
      <c r="U3963" s="188"/>
      <c r="V3963" s="188"/>
      <c r="W3963" s="188"/>
      <c r="X3963" s="188"/>
      <c r="AG3963" s="188"/>
      <c r="AH3963" s="188"/>
      <c r="AI3963" s="188"/>
      <c r="AJ3963" s="188"/>
      <c r="AK3963" s="188"/>
    </row>
    <row r="3964" spans="20:37">
      <c r="T3964" s="188"/>
      <c r="U3964" s="188"/>
      <c r="V3964" s="188"/>
      <c r="W3964" s="188"/>
      <c r="X3964" s="188"/>
      <c r="AG3964" s="188"/>
      <c r="AH3964" s="188"/>
      <c r="AI3964" s="188"/>
      <c r="AJ3964" s="188"/>
      <c r="AK3964" s="188"/>
    </row>
    <row r="3965" spans="20:37">
      <c r="T3965" s="188"/>
      <c r="U3965" s="188"/>
      <c r="V3965" s="188"/>
      <c r="W3965" s="188"/>
      <c r="X3965" s="188"/>
      <c r="AG3965" s="188"/>
      <c r="AH3965" s="188"/>
      <c r="AI3965" s="188"/>
      <c r="AJ3965" s="188"/>
      <c r="AK3965" s="188"/>
    </row>
    <row r="3966" spans="20:37">
      <c r="T3966" s="188"/>
      <c r="U3966" s="188"/>
      <c r="V3966" s="188"/>
      <c r="W3966" s="188"/>
      <c r="X3966" s="188"/>
      <c r="AG3966" s="188"/>
      <c r="AH3966" s="188"/>
      <c r="AI3966" s="188"/>
      <c r="AJ3966" s="188"/>
      <c r="AK3966" s="188"/>
    </row>
    <row r="3967" spans="20:37">
      <c r="T3967" s="188"/>
      <c r="U3967" s="188"/>
      <c r="V3967" s="188"/>
      <c r="W3967" s="188"/>
      <c r="X3967" s="188"/>
      <c r="AG3967" s="188"/>
      <c r="AH3967" s="188"/>
      <c r="AI3967" s="188"/>
      <c r="AJ3967" s="188"/>
      <c r="AK3967" s="188"/>
    </row>
    <row r="3968" spans="20:37">
      <c r="T3968" s="188"/>
      <c r="U3968" s="188"/>
      <c r="V3968" s="188"/>
      <c r="W3968" s="188"/>
      <c r="X3968" s="188"/>
      <c r="AG3968" s="188"/>
      <c r="AH3968" s="188"/>
      <c r="AI3968" s="188"/>
      <c r="AJ3968" s="188"/>
      <c r="AK3968" s="188"/>
    </row>
    <row r="3969" spans="20:37">
      <c r="T3969" s="188"/>
      <c r="U3969" s="188"/>
      <c r="V3969" s="188"/>
      <c r="W3969" s="188"/>
      <c r="X3969" s="188"/>
      <c r="AG3969" s="188"/>
      <c r="AH3969" s="188"/>
      <c r="AI3969" s="188"/>
      <c r="AJ3969" s="188"/>
      <c r="AK3969" s="188"/>
    </row>
    <row r="3970" spans="20:37">
      <c r="T3970" s="188"/>
      <c r="U3970" s="188"/>
      <c r="V3970" s="188"/>
      <c r="W3970" s="188"/>
      <c r="X3970" s="188"/>
      <c r="AG3970" s="188"/>
      <c r="AH3970" s="188"/>
      <c r="AI3970" s="188"/>
      <c r="AJ3970" s="188"/>
      <c r="AK3970" s="188"/>
    </row>
    <row r="3971" spans="20:37">
      <c r="T3971" s="188"/>
      <c r="U3971" s="188"/>
      <c r="V3971" s="188"/>
      <c r="W3971" s="188"/>
      <c r="X3971" s="188"/>
      <c r="AG3971" s="188"/>
      <c r="AH3971" s="188"/>
      <c r="AI3971" s="188"/>
      <c r="AJ3971" s="188"/>
      <c r="AK3971" s="188"/>
    </row>
    <row r="3972" spans="20:37">
      <c r="T3972" s="188"/>
      <c r="U3972" s="188"/>
      <c r="V3972" s="188"/>
      <c r="W3972" s="188"/>
      <c r="X3972" s="188"/>
      <c r="AG3972" s="188"/>
      <c r="AH3972" s="188"/>
      <c r="AI3972" s="188"/>
      <c r="AJ3972" s="188"/>
      <c r="AK3972" s="188"/>
    </row>
    <row r="3973" spans="20:37">
      <c r="T3973" s="188"/>
      <c r="U3973" s="188"/>
      <c r="V3973" s="188"/>
      <c r="W3973" s="188"/>
      <c r="X3973" s="188"/>
      <c r="AG3973" s="188"/>
      <c r="AH3973" s="188"/>
      <c r="AI3973" s="188"/>
      <c r="AJ3973" s="188"/>
      <c r="AK3973" s="188"/>
    </row>
    <row r="3974" spans="20:37">
      <c r="T3974" s="188"/>
      <c r="U3974" s="188"/>
      <c r="V3974" s="188"/>
      <c r="W3974" s="188"/>
      <c r="X3974" s="188"/>
      <c r="AG3974" s="188"/>
      <c r="AH3974" s="188"/>
      <c r="AI3974" s="188"/>
      <c r="AJ3974" s="188"/>
      <c r="AK3974" s="188"/>
    </row>
    <row r="3975" spans="20:37">
      <c r="T3975" s="188"/>
      <c r="U3975" s="188"/>
      <c r="V3975" s="188"/>
      <c r="W3975" s="188"/>
      <c r="X3975" s="188"/>
      <c r="AG3975" s="188"/>
      <c r="AH3975" s="188"/>
      <c r="AI3975" s="188"/>
      <c r="AJ3975" s="188"/>
      <c r="AK3975" s="188"/>
    </row>
    <row r="3976" spans="20:37">
      <c r="T3976" s="188"/>
      <c r="U3976" s="188"/>
      <c r="V3976" s="188"/>
      <c r="W3976" s="188"/>
      <c r="X3976" s="188"/>
      <c r="AG3976" s="188"/>
      <c r="AH3976" s="188"/>
      <c r="AI3976" s="188"/>
      <c r="AJ3976" s="188"/>
      <c r="AK3976" s="188"/>
    </row>
    <row r="3977" spans="20:37">
      <c r="T3977" s="188"/>
      <c r="U3977" s="188"/>
      <c r="V3977" s="188"/>
      <c r="W3977" s="188"/>
      <c r="X3977" s="188"/>
      <c r="AG3977" s="188"/>
      <c r="AH3977" s="188"/>
      <c r="AI3977" s="188"/>
      <c r="AJ3977" s="188"/>
      <c r="AK3977" s="188"/>
    </row>
    <row r="3978" spans="20:37">
      <c r="T3978" s="188"/>
      <c r="U3978" s="188"/>
      <c r="V3978" s="188"/>
      <c r="W3978" s="188"/>
      <c r="X3978" s="188"/>
      <c r="AG3978" s="188"/>
      <c r="AH3978" s="188"/>
      <c r="AI3978" s="188"/>
      <c r="AJ3978" s="188"/>
      <c r="AK3978" s="188"/>
    </row>
    <row r="3979" spans="20:37">
      <c r="T3979" s="188"/>
      <c r="U3979" s="188"/>
      <c r="V3979" s="188"/>
      <c r="W3979" s="188"/>
      <c r="X3979" s="188"/>
      <c r="AG3979" s="188"/>
      <c r="AH3979" s="188"/>
      <c r="AI3979" s="188"/>
      <c r="AJ3979" s="188"/>
      <c r="AK3979" s="188"/>
    </row>
    <row r="3980" spans="20:37">
      <c r="T3980" s="188"/>
      <c r="U3980" s="188"/>
      <c r="V3980" s="188"/>
      <c r="W3980" s="188"/>
      <c r="X3980" s="188"/>
      <c r="AG3980" s="188"/>
      <c r="AH3980" s="188"/>
      <c r="AI3980" s="188"/>
      <c r="AJ3980" s="188"/>
      <c r="AK3980" s="188"/>
    </row>
    <row r="3981" spans="20:37">
      <c r="T3981" s="188"/>
      <c r="U3981" s="188"/>
      <c r="V3981" s="188"/>
      <c r="W3981" s="188"/>
      <c r="X3981" s="188"/>
      <c r="AG3981" s="188"/>
      <c r="AH3981" s="188"/>
      <c r="AI3981" s="188"/>
      <c r="AJ3981" s="188"/>
      <c r="AK3981" s="188"/>
    </row>
    <row r="3982" spans="20:37">
      <c r="T3982" s="188"/>
      <c r="U3982" s="188"/>
      <c r="V3982" s="188"/>
      <c r="W3982" s="188"/>
      <c r="X3982" s="188"/>
      <c r="AG3982" s="188"/>
      <c r="AH3982" s="188"/>
      <c r="AI3982" s="188"/>
      <c r="AJ3982" s="188"/>
      <c r="AK3982" s="188"/>
    </row>
    <row r="3983" spans="20:37">
      <c r="T3983" s="188"/>
      <c r="U3983" s="188"/>
      <c r="V3983" s="188"/>
      <c r="W3983" s="188"/>
      <c r="X3983" s="188"/>
      <c r="AG3983" s="188"/>
      <c r="AH3983" s="188"/>
      <c r="AI3983" s="188"/>
      <c r="AJ3983" s="188"/>
      <c r="AK3983" s="188"/>
    </row>
    <row r="3984" spans="20:37">
      <c r="T3984" s="188"/>
      <c r="U3984" s="188"/>
      <c r="V3984" s="188"/>
      <c r="W3984" s="188"/>
      <c r="X3984" s="188"/>
      <c r="AG3984" s="188"/>
      <c r="AH3984" s="188"/>
      <c r="AI3984" s="188"/>
      <c r="AJ3984" s="188"/>
      <c r="AK3984" s="188"/>
    </row>
    <row r="3985" spans="20:37">
      <c r="T3985" s="188"/>
      <c r="U3985" s="188"/>
      <c r="V3985" s="188"/>
      <c r="W3985" s="188"/>
      <c r="X3985" s="188"/>
      <c r="AG3985" s="188"/>
      <c r="AH3985" s="188"/>
      <c r="AI3985" s="188"/>
      <c r="AJ3985" s="188"/>
      <c r="AK3985" s="188"/>
    </row>
    <row r="3986" spans="20:37">
      <c r="T3986" s="188"/>
      <c r="U3986" s="188"/>
      <c r="V3986" s="188"/>
      <c r="W3986" s="188"/>
      <c r="X3986" s="188"/>
      <c r="AG3986" s="188"/>
      <c r="AH3986" s="188"/>
      <c r="AI3986" s="188"/>
      <c r="AJ3986" s="188"/>
      <c r="AK3986" s="188"/>
    </row>
    <row r="3987" spans="20:37">
      <c r="T3987" s="188"/>
      <c r="U3987" s="188"/>
      <c r="V3987" s="188"/>
      <c r="W3987" s="188"/>
      <c r="X3987" s="188"/>
      <c r="AG3987" s="188"/>
      <c r="AH3987" s="188"/>
      <c r="AI3987" s="188"/>
      <c r="AJ3987" s="188"/>
      <c r="AK3987" s="188"/>
    </row>
    <row r="3988" spans="20:37">
      <c r="T3988" s="188"/>
      <c r="U3988" s="188"/>
      <c r="V3988" s="188"/>
      <c r="W3988" s="188"/>
      <c r="X3988" s="188"/>
      <c r="AG3988" s="188"/>
      <c r="AH3988" s="188"/>
      <c r="AI3988" s="188"/>
      <c r="AJ3988" s="188"/>
      <c r="AK3988" s="188"/>
    </row>
    <row r="3989" spans="20:37">
      <c r="T3989" s="188"/>
      <c r="U3989" s="188"/>
      <c r="V3989" s="188"/>
      <c r="W3989" s="188"/>
      <c r="X3989" s="188"/>
      <c r="AG3989" s="188"/>
      <c r="AH3989" s="188"/>
      <c r="AI3989" s="188"/>
      <c r="AJ3989" s="188"/>
      <c r="AK3989" s="188"/>
    </row>
    <row r="3990" spans="20:37">
      <c r="T3990" s="188"/>
      <c r="U3990" s="188"/>
      <c r="V3990" s="188"/>
      <c r="W3990" s="188"/>
      <c r="X3990" s="188"/>
      <c r="AG3990" s="188"/>
      <c r="AH3990" s="188"/>
      <c r="AI3990" s="188"/>
      <c r="AJ3990" s="188"/>
      <c r="AK3990" s="188"/>
    </row>
    <row r="3991" spans="20:37">
      <c r="T3991" s="188"/>
      <c r="U3991" s="188"/>
      <c r="V3991" s="188"/>
      <c r="W3991" s="188"/>
      <c r="X3991" s="188"/>
      <c r="AG3991" s="188"/>
      <c r="AH3991" s="188"/>
      <c r="AI3991" s="188"/>
      <c r="AJ3991" s="188"/>
      <c r="AK3991" s="188"/>
    </row>
    <row r="3992" spans="20:37">
      <c r="T3992" s="188"/>
      <c r="U3992" s="188"/>
      <c r="V3992" s="188"/>
      <c r="W3992" s="188"/>
      <c r="X3992" s="188"/>
      <c r="AG3992" s="188"/>
      <c r="AH3992" s="188"/>
      <c r="AI3992" s="188"/>
      <c r="AJ3992" s="188"/>
      <c r="AK3992" s="188"/>
    </row>
    <row r="3993" spans="20:37">
      <c r="T3993" s="188"/>
      <c r="U3993" s="188"/>
      <c r="V3993" s="188"/>
      <c r="W3993" s="188"/>
      <c r="X3993" s="188"/>
      <c r="AG3993" s="188"/>
      <c r="AH3993" s="188"/>
      <c r="AI3993" s="188"/>
      <c r="AJ3993" s="188"/>
      <c r="AK3993" s="188"/>
    </row>
    <row r="3994" spans="20:37">
      <c r="T3994" s="188"/>
      <c r="U3994" s="188"/>
      <c r="V3994" s="188"/>
      <c r="W3994" s="188"/>
      <c r="X3994" s="188"/>
      <c r="AG3994" s="188"/>
      <c r="AH3994" s="188"/>
      <c r="AI3994" s="188"/>
      <c r="AJ3994" s="188"/>
      <c r="AK3994" s="188"/>
    </row>
    <row r="3995" spans="20:37">
      <c r="T3995" s="188"/>
      <c r="U3995" s="188"/>
      <c r="V3995" s="188"/>
      <c r="W3995" s="188"/>
      <c r="X3995" s="188"/>
      <c r="AG3995" s="188"/>
      <c r="AH3995" s="188"/>
      <c r="AI3995" s="188"/>
      <c r="AJ3995" s="188"/>
      <c r="AK3995" s="188"/>
    </row>
    <row r="3996" spans="20:37">
      <c r="T3996" s="188"/>
      <c r="U3996" s="188"/>
      <c r="V3996" s="188"/>
      <c r="W3996" s="188"/>
      <c r="X3996" s="188"/>
      <c r="AG3996" s="188"/>
      <c r="AH3996" s="188"/>
      <c r="AI3996" s="188"/>
      <c r="AJ3996" s="188"/>
      <c r="AK3996" s="188"/>
    </row>
    <row r="3997" spans="20:37">
      <c r="T3997" s="188"/>
      <c r="U3997" s="188"/>
      <c r="V3997" s="188"/>
      <c r="W3997" s="188"/>
      <c r="X3997" s="188"/>
      <c r="AG3997" s="188"/>
      <c r="AH3997" s="188"/>
      <c r="AI3997" s="188"/>
      <c r="AJ3997" s="188"/>
      <c r="AK3997" s="188"/>
    </row>
    <row r="3998" spans="20:37">
      <c r="T3998" s="188"/>
      <c r="U3998" s="188"/>
      <c r="V3998" s="188"/>
      <c r="W3998" s="188"/>
      <c r="X3998" s="188"/>
      <c r="AG3998" s="188"/>
      <c r="AH3998" s="188"/>
      <c r="AI3998" s="188"/>
      <c r="AJ3998" s="188"/>
      <c r="AK3998" s="188"/>
    </row>
    <row r="3999" spans="20:37">
      <c r="T3999" s="188"/>
      <c r="U3999" s="188"/>
      <c r="V3999" s="188"/>
      <c r="W3999" s="188"/>
      <c r="X3999" s="188"/>
      <c r="AG3999" s="188"/>
      <c r="AH3999" s="188"/>
      <c r="AI3999" s="188"/>
      <c r="AJ3999" s="188"/>
      <c r="AK3999" s="188"/>
    </row>
    <row r="4000" spans="20:37">
      <c r="T4000" s="188"/>
      <c r="U4000" s="188"/>
      <c r="V4000" s="188"/>
      <c r="W4000" s="188"/>
      <c r="X4000" s="188"/>
      <c r="AG4000" s="188"/>
      <c r="AH4000" s="188"/>
      <c r="AI4000" s="188"/>
      <c r="AJ4000" s="188"/>
      <c r="AK4000" s="188"/>
    </row>
    <row r="4001" spans="20:37">
      <c r="T4001" s="188"/>
      <c r="U4001" s="188"/>
      <c r="V4001" s="188"/>
      <c r="W4001" s="188"/>
      <c r="X4001" s="188"/>
      <c r="AG4001" s="188"/>
      <c r="AH4001" s="188"/>
      <c r="AI4001" s="188"/>
      <c r="AJ4001" s="188"/>
      <c r="AK4001" s="188"/>
    </row>
    <row r="4002" spans="20:37">
      <c r="T4002" s="188"/>
      <c r="U4002" s="188"/>
      <c r="V4002" s="188"/>
      <c r="W4002" s="188"/>
      <c r="X4002" s="188"/>
      <c r="AG4002" s="188"/>
      <c r="AH4002" s="188"/>
      <c r="AI4002" s="188"/>
      <c r="AJ4002" s="188"/>
      <c r="AK4002" s="188"/>
    </row>
    <row r="4003" spans="20:37">
      <c r="T4003" s="188"/>
      <c r="U4003" s="188"/>
      <c r="V4003" s="188"/>
      <c r="W4003" s="188"/>
      <c r="X4003" s="188"/>
      <c r="AG4003" s="188"/>
      <c r="AH4003" s="188"/>
      <c r="AI4003" s="188"/>
      <c r="AJ4003" s="188"/>
      <c r="AK4003" s="188"/>
    </row>
    <row r="4004" spans="20:37">
      <c r="T4004" s="188"/>
      <c r="U4004" s="188"/>
      <c r="V4004" s="188"/>
      <c r="W4004" s="188"/>
      <c r="X4004" s="188"/>
      <c r="AG4004" s="188"/>
      <c r="AH4004" s="188"/>
      <c r="AI4004" s="188"/>
      <c r="AJ4004" s="188"/>
      <c r="AK4004" s="188"/>
    </row>
    <row r="4005" spans="20:37">
      <c r="T4005" s="188"/>
      <c r="U4005" s="188"/>
      <c r="V4005" s="188"/>
      <c r="W4005" s="188"/>
      <c r="X4005" s="188"/>
      <c r="AG4005" s="188"/>
      <c r="AH4005" s="188"/>
      <c r="AI4005" s="188"/>
      <c r="AJ4005" s="188"/>
      <c r="AK4005" s="188"/>
    </row>
    <row r="4006" spans="20:37">
      <c r="T4006" s="188"/>
      <c r="U4006" s="188"/>
      <c r="V4006" s="188"/>
      <c r="W4006" s="188"/>
      <c r="X4006" s="188"/>
      <c r="AG4006" s="188"/>
      <c r="AH4006" s="188"/>
      <c r="AI4006" s="188"/>
      <c r="AJ4006" s="188"/>
      <c r="AK4006" s="188"/>
    </row>
    <row r="4007" spans="20:37">
      <c r="T4007" s="188"/>
      <c r="U4007" s="188"/>
      <c r="V4007" s="188"/>
      <c r="W4007" s="188"/>
      <c r="X4007" s="188"/>
      <c r="AG4007" s="188"/>
      <c r="AH4007" s="188"/>
      <c r="AI4007" s="188"/>
      <c r="AJ4007" s="188"/>
      <c r="AK4007" s="188"/>
    </row>
    <row r="4008" spans="20:37">
      <c r="T4008" s="188"/>
      <c r="U4008" s="188"/>
      <c r="V4008" s="188"/>
      <c r="W4008" s="188"/>
      <c r="X4008" s="188"/>
      <c r="AG4008" s="188"/>
      <c r="AH4008" s="188"/>
      <c r="AI4008" s="188"/>
      <c r="AJ4008" s="188"/>
      <c r="AK4008" s="188"/>
    </row>
    <row r="4009" spans="20:37">
      <c r="T4009" s="188"/>
      <c r="U4009" s="188"/>
      <c r="V4009" s="188"/>
      <c r="W4009" s="188"/>
      <c r="X4009" s="188"/>
      <c r="AG4009" s="188"/>
      <c r="AH4009" s="188"/>
      <c r="AI4009" s="188"/>
      <c r="AJ4009" s="188"/>
      <c r="AK4009" s="188"/>
    </row>
    <row r="4010" spans="20:37">
      <c r="T4010" s="188"/>
      <c r="U4010" s="188"/>
      <c r="V4010" s="188"/>
      <c r="W4010" s="188"/>
      <c r="X4010" s="188"/>
      <c r="AG4010" s="188"/>
      <c r="AH4010" s="188"/>
      <c r="AI4010" s="188"/>
      <c r="AJ4010" s="188"/>
      <c r="AK4010" s="188"/>
    </row>
    <row r="4011" spans="20:37">
      <c r="T4011" s="188"/>
      <c r="U4011" s="188"/>
      <c r="V4011" s="188"/>
      <c r="W4011" s="188"/>
      <c r="X4011" s="188"/>
      <c r="AG4011" s="188"/>
      <c r="AH4011" s="188"/>
      <c r="AI4011" s="188"/>
      <c r="AJ4011" s="188"/>
      <c r="AK4011" s="188"/>
    </row>
    <row r="4012" spans="20:37">
      <c r="T4012" s="188"/>
      <c r="U4012" s="188"/>
      <c r="V4012" s="188"/>
      <c r="W4012" s="188"/>
      <c r="X4012" s="188"/>
      <c r="AG4012" s="188"/>
      <c r="AH4012" s="188"/>
      <c r="AI4012" s="188"/>
      <c r="AJ4012" s="188"/>
      <c r="AK4012" s="188"/>
    </row>
    <row r="4013" spans="20:37">
      <c r="T4013" s="188"/>
      <c r="U4013" s="188"/>
      <c r="V4013" s="188"/>
      <c r="W4013" s="188"/>
      <c r="X4013" s="188"/>
      <c r="AG4013" s="188"/>
      <c r="AH4013" s="188"/>
      <c r="AI4013" s="188"/>
      <c r="AJ4013" s="188"/>
      <c r="AK4013" s="188"/>
    </row>
    <row r="4014" spans="20:37">
      <c r="T4014" s="188"/>
      <c r="U4014" s="188"/>
      <c r="V4014" s="188"/>
      <c r="W4014" s="188"/>
      <c r="X4014" s="188"/>
      <c r="AG4014" s="188"/>
      <c r="AH4014" s="188"/>
      <c r="AI4014" s="188"/>
      <c r="AJ4014" s="188"/>
      <c r="AK4014" s="188"/>
    </row>
    <row r="4015" spans="20:37">
      <c r="T4015" s="188"/>
      <c r="U4015" s="188"/>
      <c r="V4015" s="188"/>
      <c r="W4015" s="188"/>
      <c r="X4015" s="188"/>
      <c r="AG4015" s="188"/>
      <c r="AH4015" s="188"/>
      <c r="AI4015" s="188"/>
      <c r="AJ4015" s="188"/>
      <c r="AK4015" s="188"/>
    </row>
    <row r="4016" spans="20:37">
      <c r="T4016" s="188"/>
      <c r="U4016" s="188"/>
      <c r="V4016" s="188"/>
      <c r="W4016" s="188"/>
      <c r="X4016" s="188"/>
      <c r="AG4016" s="188"/>
      <c r="AH4016" s="188"/>
      <c r="AI4016" s="188"/>
      <c r="AJ4016" s="188"/>
      <c r="AK4016" s="188"/>
    </row>
    <row r="4017" spans="20:37">
      <c r="T4017" s="188"/>
      <c r="U4017" s="188"/>
      <c r="V4017" s="188"/>
      <c r="W4017" s="188"/>
      <c r="X4017" s="188"/>
      <c r="AG4017" s="188"/>
      <c r="AH4017" s="188"/>
      <c r="AI4017" s="188"/>
      <c r="AJ4017" s="188"/>
      <c r="AK4017" s="188"/>
    </row>
    <row r="4018" spans="20:37">
      <c r="T4018" s="188"/>
      <c r="U4018" s="188"/>
      <c r="V4018" s="188"/>
      <c r="W4018" s="188"/>
      <c r="X4018" s="188"/>
      <c r="AG4018" s="188"/>
      <c r="AH4018" s="188"/>
      <c r="AI4018" s="188"/>
      <c r="AJ4018" s="188"/>
      <c r="AK4018" s="188"/>
    </row>
    <row r="4019" spans="20:37">
      <c r="T4019" s="188"/>
      <c r="U4019" s="188"/>
      <c r="V4019" s="188"/>
      <c r="W4019" s="188"/>
      <c r="X4019" s="188"/>
      <c r="AG4019" s="188"/>
      <c r="AH4019" s="188"/>
      <c r="AI4019" s="188"/>
      <c r="AJ4019" s="188"/>
      <c r="AK4019" s="188"/>
    </row>
    <row r="4020" spans="20:37">
      <c r="T4020" s="188"/>
      <c r="U4020" s="188"/>
      <c r="V4020" s="188"/>
      <c r="W4020" s="188"/>
      <c r="X4020" s="188"/>
      <c r="AG4020" s="188"/>
      <c r="AH4020" s="188"/>
      <c r="AI4020" s="188"/>
      <c r="AJ4020" s="188"/>
      <c r="AK4020" s="188"/>
    </row>
    <row r="4021" spans="20:37">
      <c r="T4021" s="188"/>
      <c r="U4021" s="188"/>
      <c r="V4021" s="188"/>
      <c r="W4021" s="188"/>
      <c r="X4021" s="188"/>
      <c r="AG4021" s="188"/>
      <c r="AH4021" s="188"/>
      <c r="AI4021" s="188"/>
      <c r="AJ4021" s="188"/>
      <c r="AK4021" s="188"/>
    </row>
    <row r="4022" spans="20:37">
      <c r="T4022" s="188"/>
      <c r="U4022" s="188"/>
      <c r="V4022" s="188"/>
      <c r="W4022" s="188"/>
      <c r="X4022" s="188"/>
      <c r="AG4022" s="188"/>
      <c r="AH4022" s="188"/>
      <c r="AI4022" s="188"/>
      <c r="AJ4022" s="188"/>
      <c r="AK4022" s="188"/>
    </row>
    <row r="4023" spans="20:37">
      <c r="T4023" s="188"/>
      <c r="U4023" s="188"/>
      <c r="V4023" s="188"/>
      <c r="W4023" s="188"/>
      <c r="X4023" s="188"/>
      <c r="AG4023" s="188"/>
      <c r="AH4023" s="188"/>
      <c r="AI4023" s="188"/>
      <c r="AJ4023" s="188"/>
      <c r="AK4023" s="188"/>
    </row>
    <row r="4024" spans="20:37">
      <c r="T4024" s="188"/>
      <c r="U4024" s="188"/>
      <c r="V4024" s="188"/>
      <c r="W4024" s="188"/>
      <c r="X4024" s="188"/>
      <c r="AG4024" s="188"/>
      <c r="AH4024" s="188"/>
      <c r="AI4024" s="188"/>
      <c r="AJ4024" s="188"/>
      <c r="AK4024" s="188"/>
    </row>
    <row r="4025" spans="20:37">
      <c r="T4025" s="188"/>
      <c r="U4025" s="188"/>
      <c r="V4025" s="188"/>
      <c r="W4025" s="188"/>
      <c r="X4025" s="188"/>
      <c r="AG4025" s="188"/>
      <c r="AH4025" s="188"/>
      <c r="AI4025" s="188"/>
      <c r="AJ4025" s="188"/>
      <c r="AK4025" s="188"/>
    </row>
    <row r="4026" spans="20:37">
      <c r="T4026" s="188"/>
      <c r="U4026" s="188"/>
      <c r="V4026" s="188"/>
      <c r="W4026" s="188"/>
      <c r="X4026" s="188"/>
      <c r="AG4026" s="188"/>
      <c r="AH4026" s="188"/>
      <c r="AI4026" s="188"/>
      <c r="AJ4026" s="188"/>
      <c r="AK4026" s="188"/>
    </row>
    <row r="4027" spans="20:37">
      <c r="T4027" s="188"/>
      <c r="U4027" s="188"/>
      <c r="V4027" s="188"/>
      <c r="W4027" s="188"/>
      <c r="X4027" s="188"/>
      <c r="AG4027" s="188"/>
      <c r="AH4027" s="188"/>
      <c r="AI4027" s="188"/>
      <c r="AJ4027" s="188"/>
      <c r="AK4027" s="188"/>
    </row>
    <row r="4028" spans="20:37">
      <c r="T4028" s="188"/>
      <c r="U4028" s="188"/>
      <c r="V4028" s="188"/>
      <c r="W4028" s="188"/>
      <c r="X4028" s="188"/>
      <c r="AG4028" s="188"/>
      <c r="AH4028" s="188"/>
      <c r="AI4028" s="188"/>
      <c r="AJ4028" s="188"/>
      <c r="AK4028" s="188"/>
    </row>
    <row r="4029" spans="20:37">
      <c r="T4029" s="188"/>
      <c r="U4029" s="188"/>
      <c r="V4029" s="188"/>
      <c r="W4029" s="188"/>
      <c r="X4029" s="188"/>
      <c r="AG4029" s="188"/>
      <c r="AH4029" s="188"/>
      <c r="AI4029" s="188"/>
      <c r="AJ4029" s="188"/>
      <c r="AK4029" s="188"/>
    </row>
    <row r="4030" spans="20:37">
      <c r="T4030" s="188"/>
      <c r="U4030" s="188"/>
      <c r="V4030" s="188"/>
      <c r="W4030" s="188"/>
      <c r="X4030" s="188"/>
      <c r="AG4030" s="188"/>
      <c r="AH4030" s="188"/>
      <c r="AI4030" s="188"/>
      <c r="AJ4030" s="188"/>
      <c r="AK4030" s="188"/>
    </row>
    <row r="4031" spans="20:37">
      <c r="T4031" s="188"/>
      <c r="U4031" s="188"/>
      <c r="V4031" s="188"/>
      <c r="W4031" s="188"/>
      <c r="X4031" s="188"/>
      <c r="AG4031" s="188"/>
      <c r="AH4031" s="188"/>
      <c r="AI4031" s="188"/>
      <c r="AJ4031" s="188"/>
      <c r="AK4031" s="188"/>
    </row>
    <row r="4032" spans="20:37">
      <c r="T4032" s="188"/>
      <c r="U4032" s="188"/>
      <c r="V4032" s="188"/>
      <c r="W4032" s="188"/>
      <c r="X4032" s="188"/>
      <c r="AG4032" s="188"/>
      <c r="AH4032" s="188"/>
      <c r="AI4032" s="188"/>
      <c r="AJ4032" s="188"/>
      <c r="AK4032" s="188"/>
    </row>
    <row r="4033" spans="20:37">
      <c r="T4033" s="188"/>
      <c r="U4033" s="188"/>
      <c r="V4033" s="188"/>
      <c r="W4033" s="188"/>
      <c r="X4033" s="188"/>
      <c r="AG4033" s="188"/>
      <c r="AH4033" s="188"/>
      <c r="AI4033" s="188"/>
      <c r="AJ4033" s="188"/>
      <c r="AK4033" s="188"/>
    </row>
    <row r="4034" spans="20:37">
      <c r="T4034" s="188"/>
      <c r="U4034" s="188"/>
      <c r="V4034" s="188"/>
      <c r="W4034" s="188"/>
      <c r="X4034" s="188"/>
      <c r="AG4034" s="188"/>
      <c r="AH4034" s="188"/>
      <c r="AI4034" s="188"/>
      <c r="AJ4034" s="188"/>
      <c r="AK4034" s="188"/>
    </row>
    <row r="4035" spans="20:37">
      <c r="T4035" s="188"/>
      <c r="U4035" s="188"/>
      <c r="V4035" s="188"/>
      <c r="W4035" s="188"/>
      <c r="X4035" s="188"/>
      <c r="AG4035" s="188"/>
      <c r="AH4035" s="188"/>
      <c r="AI4035" s="188"/>
      <c r="AJ4035" s="188"/>
      <c r="AK4035" s="188"/>
    </row>
    <row r="4036" spans="20:37">
      <c r="T4036" s="188"/>
      <c r="U4036" s="188"/>
      <c r="V4036" s="188"/>
      <c r="W4036" s="188"/>
      <c r="X4036" s="188"/>
      <c r="AG4036" s="188"/>
      <c r="AH4036" s="188"/>
      <c r="AI4036" s="188"/>
      <c r="AJ4036" s="188"/>
      <c r="AK4036" s="188"/>
    </row>
    <row r="4037" spans="20:37">
      <c r="T4037" s="188"/>
      <c r="U4037" s="188"/>
      <c r="V4037" s="188"/>
      <c r="W4037" s="188"/>
      <c r="X4037" s="188"/>
      <c r="AG4037" s="188"/>
      <c r="AH4037" s="188"/>
      <c r="AI4037" s="188"/>
      <c r="AJ4037" s="188"/>
      <c r="AK4037" s="188"/>
    </row>
    <row r="4038" spans="20:37">
      <c r="T4038" s="188"/>
      <c r="U4038" s="188"/>
      <c r="V4038" s="188"/>
      <c r="W4038" s="188"/>
      <c r="X4038" s="188"/>
      <c r="AG4038" s="188"/>
      <c r="AH4038" s="188"/>
      <c r="AI4038" s="188"/>
      <c r="AJ4038" s="188"/>
      <c r="AK4038" s="188"/>
    </row>
    <row r="4039" spans="20:37">
      <c r="T4039" s="188"/>
      <c r="U4039" s="188"/>
      <c r="V4039" s="188"/>
      <c r="W4039" s="188"/>
      <c r="X4039" s="188"/>
      <c r="AG4039" s="188"/>
      <c r="AH4039" s="188"/>
      <c r="AI4039" s="188"/>
      <c r="AJ4039" s="188"/>
      <c r="AK4039" s="188"/>
    </row>
    <row r="4040" spans="20:37">
      <c r="T4040" s="188"/>
      <c r="U4040" s="188"/>
      <c r="V4040" s="188"/>
      <c r="W4040" s="188"/>
      <c r="X4040" s="188"/>
      <c r="AG4040" s="188"/>
      <c r="AH4040" s="188"/>
      <c r="AI4040" s="188"/>
      <c r="AJ4040" s="188"/>
      <c r="AK4040" s="188"/>
    </row>
    <row r="4041" spans="20:37">
      <c r="T4041" s="188"/>
      <c r="U4041" s="188"/>
      <c r="V4041" s="188"/>
      <c r="W4041" s="188"/>
      <c r="X4041" s="188"/>
      <c r="AG4041" s="188"/>
      <c r="AH4041" s="188"/>
      <c r="AI4041" s="188"/>
      <c r="AJ4041" s="188"/>
      <c r="AK4041" s="188"/>
    </row>
    <row r="4042" spans="20:37">
      <c r="T4042" s="188"/>
      <c r="U4042" s="188"/>
      <c r="V4042" s="188"/>
      <c r="W4042" s="188"/>
      <c r="X4042" s="188"/>
      <c r="AG4042" s="188"/>
      <c r="AH4042" s="188"/>
      <c r="AI4042" s="188"/>
      <c r="AJ4042" s="188"/>
      <c r="AK4042" s="188"/>
    </row>
    <row r="4043" spans="20:37">
      <c r="T4043" s="188"/>
      <c r="U4043" s="188"/>
      <c r="V4043" s="188"/>
      <c r="W4043" s="188"/>
      <c r="X4043" s="188"/>
      <c r="AG4043" s="188"/>
      <c r="AH4043" s="188"/>
      <c r="AI4043" s="188"/>
      <c r="AJ4043" s="188"/>
      <c r="AK4043" s="188"/>
    </row>
    <row r="4044" spans="20:37">
      <c r="T4044" s="188"/>
      <c r="U4044" s="188"/>
      <c r="V4044" s="188"/>
      <c r="W4044" s="188"/>
      <c r="X4044" s="188"/>
      <c r="AG4044" s="188"/>
      <c r="AH4044" s="188"/>
      <c r="AI4044" s="188"/>
      <c r="AJ4044" s="188"/>
      <c r="AK4044" s="188"/>
    </row>
    <row r="4045" spans="20:37">
      <c r="T4045" s="188"/>
      <c r="U4045" s="188"/>
      <c r="V4045" s="188"/>
      <c r="W4045" s="188"/>
      <c r="X4045" s="188"/>
      <c r="AG4045" s="188"/>
      <c r="AH4045" s="188"/>
      <c r="AI4045" s="188"/>
      <c r="AJ4045" s="188"/>
      <c r="AK4045" s="188"/>
    </row>
    <row r="4046" spans="20:37">
      <c r="T4046" s="188"/>
      <c r="U4046" s="188"/>
      <c r="V4046" s="188"/>
      <c r="W4046" s="188"/>
      <c r="X4046" s="188"/>
      <c r="AG4046" s="188"/>
      <c r="AH4046" s="188"/>
      <c r="AI4046" s="188"/>
      <c r="AJ4046" s="188"/>
      <c r="AK4046" s="188"/>
    </row>
    <row r="4047" spans="20:37">
      <c r="T4047" s="188"/>
      <c r="U4047" s="188"/>
      <c r="V4047" s="188"/>
      <c r="W4047" s="188"/>
      <c r="X4047" s="188"/>
      <c r="AG4047" s="188"/>
      <c r="AH4047" s="188"/>
      <c r="AI4047" s="188"/>
      <c r="AJ4047" s="188"/>
      <c r="AK4047" s="188"/>
    </row>
    <row r="4048" spans="20:37">
      <c r="T4048" s="188"/>
      <c r="U4048" s="188"/>
      <c r="V4048" s="188"/>
      <c r="W4048" s="188"/>
      <c r="X4048" s="188"/>
      <c r="AG4048" s="188"/>
      <c r="AH4048" s="188"/>
      <c r="AI4048" s="188"/>
      <c r="AJ4048" s="188"/>
      <c r="AK4048" s="188"/>
    </row>
    <row r="4049" spans="20:37">
      <c r="T4049" s="188"/>
      <c r="U4049" s="188"/>
      <c r="V4049" s="188"/>
      <c r="W4049" s="188"/>
      <c r="X4049" s="188"/>
      <c r="AG4049" s="188"/>
      <c r="AH4049" s="188"/>
      <c r="AI4049" s="188"/>
      <c r="AJ4049" s="188"/>
      <c r="AK4049" s="188"/>
    </row>
    <row r="4050" spans="20:37">
      <c r="T4050" s="188"/>
      <c r="U4050" s="188"/>
      <c r="V4050" s="188"/>
      <c r="W4050" s="188"/>
      <c r="X4050" s="188"/>
      <c r="AG4050" s="188"/>
      <c r="AH4050" s="188"/>
      <c r="AI4050" s="188"/>
      <c r="AJ4050" s="188"/>
      <c r="AK4050" s="188"/>
    </row>
    <row r="4051" spans="20:37">
      <c r="T4051" s="188"/>
      <c r="U4051" s="188"/>
      <c r="V4051" s="188"/>
      <c r="W4051" s="188"/>
      <c r="X4051" s="188"/>
      <c r="AG4051" s="188"/>
      <c r="AH4051" s="188"/>
      <c r="AI4051" s="188"/>
      <c r="AJ4051" s="188"/>
      <c r="AK4051" s="188"/>
    </row>
    <row r="4052" spans="20:37">
      <c r="T4052" s="188"/>
      <c r="U4052" s="188"/>
      <c r="V4052" s="188"/>
      <c r="W4052" s="188"/>
      <c r="X4052" s="188"/>
      <c r="AG4052" s="188"/>
      <c r="AH4052" s="188"/>
      <c r="AI4052" s="188"/>
      <c r="AJ4052" s="188"/>
      <c r="AK4052" s="188"/>
    </row>
    <row r="4053" spans="20:37">
      <c r="T4053" s="188"/>
      <c r="U4053" s="188"/>
      <c r="V4053" s="188"/>
      <c r="W4053" s="188"/>
      <c r="X4053" s="188"/>
      <c r="AG4053" s="188"/>
      <c r="AH4053" s="188"/>
      <c r="AI4053" s="188"/>
      <c r="AJ4053" s="188"/>
      <c r="AK4053" s="188"/>
    </row>
    <row r="4054" spans="20:37">
      <c r="T4054" s="188"/>
      <c r="U4054" s="188"/>
      <c r="V4054" s="188"/>
      <c r="W4054" s="188"/>
      <c r="X4054" s="188"/>
      <c r="AG4054" s="188"/>
      <c r="AH4054" s="188"/>
      <c r="AI4054" s="188"/>
      <c r="AJ4054" s="188"/>
      <c r="AK4054" s="188"/>
    </row>
    <row r="4055" spans="20:37">
      <c r="T4055" s="188"/>
      <c r="U4055" s="188"/>
      <c r="V4055" s="188"/>
      <c r="W4055" s="188"/>
      <c r="X4055" s="188"/>
      <c r="AG4055" s="188"/>
      <c r="AH4055" s="188"/>
      <c r="AI4055" s="188"/>
      <c r="AJ4055" s="188"/>
      <c r="AK4055" s="188"/>
    </row>
    <row r="4056" spans="20:37">
      <c r="T4056" s="188"/>
      <c r="U4056" s="188"/>
      <c r="V4056" s="188"/>
      <c r="W4056" s="188"/>
      <c r="X4056" s="188"/>
      <c r="AG4056" s="188"/>
      <c r="AH4056" s="188"/>
      <c r="AI4056" s="188"/>
      <c r="AJ4056" s="188"/>
      <c r="AK4056" s="188"/>
    </row>
    <row r="4057" spans="20:37">
      <c r="T4057" s="188"/>
      <c r="U4057" s="188"/>
      <c r="V4057" s="188"/>
      <c r="W4057" s="188"/>
      <c r="X4057" s="188"/>
      <c r="AG4057" s="188"/>
      <c r="AH4057" s="188"/>
      <c r="AI4057" s="188"/>
      <c r="AJ4057" s="188"/>
      <c r="AK4057" s="188"/>
    </row>
    <row r="4058" spans="20:37">
      <c r="T4058" s="188"/>
      <c r="U4058" s="188"/>
      <c r="V4058" s="188"/>
      <c r="W4058" s="188"/>
      <c r="X4058" s="188"/>
      <c r="AG4058" s="188"/>
      <c r="AH4058" s="188"/>
      <c r="AI4058" s="188"/>
      <c r="AJ4058" s="188"/>
      <c r="AK4058" s="188"/>
    </row>
    <row r="4059" spans="20:37">
      <c r="T4059" s="188"/>
      <c r="U4059" s="188"/>
      <c r="V4059" s="188"/>
      <c r="W4059" s="188"/>
      <c r="X4059" s="188"/>
      <c r="AG4059" s="188"/>
      <c r="AH4059" s="188"/>
      <c r="AI4059" s="188"/>
      <c r="AJ4059" s="188"/>
      <c r="AK4059" s="188"/>
    </row>
    <row r="4060" spans="20:37">
      <c r="T4060" s="188"/>
      <c r="U4060" s="188"/>
      <c r="V4060" s="188"/>
      <c r="W4060" s="188"/>
      <c r="X4060" s="188"/>
      <c r="AG4060" s="188"/>
      <c r="AH4060" s="188"/>
      <c r="AI4060" s="188"/>
      <c r="AJ4060" s="188"/>
      <c r="AK4060" s="188"/>
    </row>
    <row r="4061" spans="20:37">
      <c r="T4061" s="188"/>
      <c r="U4061" s="188"/>
      <c r="V4061" s="188"/>
      <c r="W4061" s="188"/>
      <c r="X4061" s="188"/>
      <c r="AG4061" s="188"/>
      <c r="AH4061" s="188"/>
      <c r="AI4061" s="188"/>
      <c r="AJ4061" s="188"/>
      <c r="AK4061" s="188"/>
    </row>
    <row r="4062" spans="20:37">
      <c r="T4062" s="188"/>
      <c r="U4062" s="188"/>
      <c r="V4062" s="188"/>
      <c r="W4062" s="188"/>
      <c r="X4062" s="188"/>
      <c r="AG4062" s="188"/>
      <c r="AH4062" s="188"/>
      <c r="AI4062" s="188"/>
      <c r="AJ4062" s="188"/>
      <c r="AK4062" s="188"/>
    </row>
    <row r="4063" spans="20:37">
      <c r="T4063" s="188"/>
      <c r="U4063" s="188"/>
      <c r="V4063" s="188"/>
      <c r="W4063" s="188"/>
      <c r="X4063" s="188"/>
      <c r="AG4063" s="188"/>
      <c r="AH4063" s="188"/>
      <c r="AI4063" s="188"/>
      <c r="AJ4063" s="188"/>
      <c r="AK4063" s="188"/>
    </row>
    <row r="4064" spans="20:37">
      <c r="T4064" s="188"/>
      <c r="U4064" s="188"/>
      <c r="V4064" s="188"/>
      <c r="W4064" s="188"/>
      <c r="X4064" s="188"/>
      <c r="AG4064" s="188"/>
      <c r="AH4064" s="188"/>
      <c r="AI4064" s="188"/>
      <c r="AJ4064" s="188"/>
      <c r="AK4064" s="188"/>
    </row>
    <row r="4065" spans="20:37">
      <c r="T4065" s="188"/>
      <c r="U4065" s="188"/>
      <c r="V4065" s="188"/>
      <c r="W4065" s="188"/>
      <c r="X4065" s="188"/>
      <c r="AG4065" s="188"/>
      <c r="AH4065" s="188"/>
      <c r="AI4065" s="188"/>
      <c r="AJ4065" s="188"/>
      <c r="AK4065" s="188"/>
    </row>
    <row r="4066" spans="20:37">
      <c r="T4066" s="188"/>
      <c r="U4066" s="188"/>
      <c r="V4066" s="188"/>
      <c r="W4066" s="188"/>
      <c r="X4066" s="188"/>
      <c r="AG4066" s="188"/>
      <c r="AH4066" s="188"/>
      <c r="AI4066" s="188"/>
      <c r="AJ4066" s="188"/>
      <c r="AK4066" s="188"/>
    </row>
    <row r="4067" spans="20:37">
      <c r="T4067" s="188"/>
      <c r="U4067" s="188"/>
      <c r="V4067" s="188"/>
      <c r="W4067" s="188"/>
      <c r="X4067" s="188"/>
      <c r="AG4067" s="188"/>
      <c r="AH4067" s="188"/>
      <c r="AI4067" s="188"/>
      <c r="AJ4067" s="188"/>
      <c r="AK4067" s="188"/>
    </row>
    <row r="4068" spans="20:37">
      <c r="T4068" s="188"/>
      <c r="U4068" s="188"/>
      <c r="V4068" s="188"/>
      <c r="W4068" s="188"/>
      <c r="X4068" s="188"/>
      <c r="AG4068" s="188"/>
      <c r="AH4068" s="188"/>
      <c r="AI4068" s="188"/>
      <c r="AJ4068" s="188"/>
      <c r="AK4068" s="188"/>
    </row>
    <row r="4069" spans="20:37">
      <c r="T4069" s="188"/>
      <c r="U4069" s="188"/>
      <c r="V4069" s="188"/>
      <c r="W4069" s="188"/>
      <c r="X4069" s="188"/>
      <c r="AG4069" s="188"/>
      <c r="AH4069" s="188"/>
      <c r="AI4069" s="188"/>
      <c r="AJ4069" s="188"/>
      <c r="AK4069" s="188"/>
    </row>
    <row r="4070" spans="20:37">
      <c r="T4070" s="188"/>
      <c r="U4070" s="188"/>
      <c r="V4070" s="188"/>
      <c r="W4070" s="188"/>
      <c r="X4070" s="188"/>
      <c r="AG4070" s="188"/>
      <c r="AH4070" s="188"/>
      <c r="AI4070" s="188"/>
      <c r="AJ4070" s="188"/>
      <c r="AK4070" s="188"/>
    </row>
    <row r="4071" spans="20:37">
      <c r="T4071" s="188"/>
      <c r="U4071" s="188"/>
      <c r="V4071" s="188"/>
      <c r="W4071" s="188"/>
      <c r="X4071" s="188"/>
      <c r="AG4071" s="188"/>
      <c r="AH4071" s="188"/>
      <c r="AI4071" s="188"/>
      <c r="AJ4071" s="188"/>
      <c r="AK4071" s="188"/>
    </row>
    <row r="4072" spans="20:37">
      <c r="T4072" s="188"/>
      <c r="U4072" s="188"/>
      <c r="V4072" s="188"/>
      <c r="W4072" s="188"/>
      <c r="X4072" s="188"/>
      <c r="AG4072" s="188"/>
      <c r="AH4072" s="188"/>
      <c r="AI4072" s="188"/>
      <c r="AJ4072" s="188"/>
      <c r="AK4072" s="188"/>
    </row>
    <row r="4073" spans="20:37">
      <c r="T4073" s="188"/>
      <c r="U4073" s="188"/>
      <c r="V4073" s="188"/>
      <c r="W4073" s="188"/>
      <c r="X4073" s="188"/>
      <c r="AG4073" s="188"/>
      <c r="AH4073" s="188"/>
      <c r="AI4073" s="188"/>
      <c r="AJ4073" s="188"/>
      <c r="AK4073" s="188"/>
    </row>
    <row r="4074" spans="20:37">
      <c r="T4074" s="188"/>
      <c r="U4074" s="188"/>
      <c r="V4074" s="188"/>
      <c r="W4074" s="188"/>
      <c r="X4074" s="188"/>
      <c r="AG4074" s="188"/>
      <c r="AH4074" s="188"/>
      <c r="AI4074" s="188"/>
      <c r="AJ4074" s="188"/>
      <c r="AK4074" s="188"/>
    </row>
    <row r="4075" spans="20:37">
      <c r="T4075" s="188"/>
      <c r="U4075" s="188"/>
      <c r="V4075" s="188"/>
      <c r="W4075" s="188"/>
      <c r="X4075" s="188"/>
      <c r="AG4075" s="188"/>
      <c r="AH4075" s="188"/>
      <c r="AI4075" s="188"/>
      <c r="AJ4075" s="188"/>
      <c r="AK4075" s="188"/>
    </row>
    <row r="4076" spans="20:37">
      <c r="T4076" s="188"/>
      <c r="U4076" s="188"/>
      <c r="V4076" s="188"/>
      <c r="W4076" s="188"/>
      <c r="X4076" s="188"/>
      <c r="AG4076" s="188"/>
      <c r="AH4076" s="188"/>
      <c r="AI4076" s="188"/>
      <c r="AJ4076" s="188"/>
      <c r="AK4076" s="188"/>
    </row>
    <row r="4077" spans="20:37">
      <c r="T4077" s="188"/>
      <c r="U4077" s="188"/>
      <c r="V4077" s="188"/>
      <c r="W4077" s="188"/>
      <c r="X4077" s="188"/>
      <c r="AG4077" s="188"/>
      <c r="AH4077" s="188"/>
      <c r="AI4077" s="188"/>
      <c r="AJ4077" s="188"/>
      <c r="AK4077" s="188"/>
    </row>
    <row r="4078" spans="20:37">
      <c r="T4078" s="188"/>
      <c r="U4078" s="188"/>
      <c r="V4078" s="188"/>
      <c r="W4078" s="188"/>
      <c r="X4078" s="188"/>
      <c r="AG4078" s="188"/>
      <c r="AH4078" s="188"/>
      <c r="AI4078" s="188"/>
      <c r="AJ4078" s="188"/>
      <c r="AK4078" s="188"/>
    </row>
    <row r="4079" spans="20:37">
      <c r="T4079" s="188"/>
      <c r="U4079" s="188"/>
      <c r="V4079" s="188"/>
      <c r="W4079" s="188"/>
      <c r="X4079" s="188"/>
      <c r="AG4079" s="188"/>
      <c r="AH4079" s="188"/>
      <c r="AI4079" s="188"/>
      <c r="AJ4079" s="188"/>
      <c r="AK4079" s="188"/>
    </row>
    <row r="4080" spans="20:37">
      <c r="T4080" s="188"/>
      <c r="U4080" s="188"/>
      <c r="V4080" s="188"/>
      <c r="W4080" s="188"/>
      <c r="X4080" s="188"/>
      <c r="AG4080" s="188"/>
      <c r="AH4080" s="188"/>
      <c r="AI4080" s="188"/>
      <c r="AJ4080" s="188"/>
      <c r="AK4080" s="188"/>
    </row>
    <row r="4081" spans="20:37">
      <c r="T4081" s="188"/>
      <c r="U4081" s="188"/>
      <c r="V4081" s="188"/>
      <c r="W4081" s="188"/>
      <c r="X4081" s="188"/>
      <c r="AG4081" s="188"/>
      <c r="AH4081" s="188"/>
      <c r="AI4081" s="188"/>
      <c r="AJ4081" s="188"/>
      <c r="AK4081" s="188"/>
    </row>
    <row r="4082" spans="20:37">
      <c r="T4082" s="188"/>
      <c r="U4082" s="188"/>
      <c r="V4082" s="188"/>
      <c r="W4082" s="188"/>
      <c r="X4082" s="188"/>
      <c r="AG4082" s="188"/>
      <c r="AH4082" s="188"/>
      <c r="AI4082" s="188"/>
      <c r="AJ4082" s="188"/>
      <c r="AK4082" s="188"/>
    </row>
    <row r="4083" spans="20:37">
      <c r="T4083" s="188"/>
      <c r="U4083" s="188"/>
      <c r="V4083" s="188"/>
      <c r="W4083" s="188"/>
      <c r="X4083" s="188"/>
      <c r="AG4083" s="188"/>
      <c r="AH4083" s="188"/>
      <c r="AI4083" s="188"/>
      <c r="AJ4083" s="188"/>
      <c r="AK4083" s="188"/>
    </row>
    <row r="4084" spans="20:37">
      <c r="T4084" s="188"/>
      <c r="U4084" s="188"/>
      <c r="V4084" s="188"/>
      <c r="W4084" s="188"/>
      <c r="X4084" s="188"/>
      <c r="AG4084" s="188"/>
      <c r="AH4084" s="188"/>
      <c r="AI4084" s="188"/>
      <c r="AJ4084" s="188"/>
      <c r="AK4084" s="188"/>
    </row>
    <row r="4085" spans="20:37">
      <c r="T4085" s="188"/>
      <c r="U4085" s="188"/>
      <c r="V4085" s="188"/>
      <c r="W4085" s="188"/>
      <c r="X4085" s="188"/>
      <c r="AG4085" s="188"/>
      <c r="AH4085" s="188"/>
      <c r="AI4085" s="188"/>
      <c r="AJ4085" s="188"/>
      <c r="AK4085" s="188"/>
    </row>
    <row r="4086" spans="20:37">
      <c r="T4086" s="188"/>
      <c r="U4086" s="188"/>
      <c r="V4086" s="188"/>
      <c r="W4086" s="188"/>
      <c r="X4086" s="188"/>
      <c r="AG4086" s="188"/>
      <c r="AH4086" s="188"/>
      <c r="AI4086" s="188"/>
      <c r="AJ4086" s="188"/>
      <c r="AK4086" s="188"/>
    </row>
    <row r="4087" spans="20:37">
      <c r="T4087" s="188"/>
      <c r="U4087" s="188"/>
      <c r="V4087" s="188"/>
      <c r="W4087" s="188"/>
      <c r="X4087" s="188"/>
      <c r="AG4087" s="188"/>
      <c r="AH4087" s="188"/>
      <c r="AI4087" s="188"/>
      <c r="AJ4087" s="188"/>
      <c r="AK4087" s="188"/>
    </row>
    <row r="4088" spans="20:37">
      <c r="T4088" s="188"/>
      <c r="U4088" s="188"/>
      <c r="V4088" s="188"/>
      <c r="W4088" s="188"/>
      <c r="X4088" s="188"/>
      <c r="AG4088" s="188"/>
      <c r="AH4088" s="188"/>
      <c r="AI4088" s="188"/>
      <c r="AJ4088" s="188"/>
      <c r="AK4088" s="188"/>
    </row>
    <row r="4089" spans="20:37">
      <c r="T4089" s="188"/>
      <c r="U4089" s="188"/>
      <c r="V4089" s="188"/>
      <c r="W4089" s="188"/>
      <c r="X4089" s="188"/>
      <c r="AG4089" s="188"/>
      <c r="AH4089" s="188"/>
      <c r="AI4089" s="188"/>
      <c r="AJ4089" s="188"/>
      <c r="AK4089" s="188"/>
    </row>
    <row r="4090" spans="20:37">
      <c r="T4090" s="188"/>
      <c r="U4090" s="188"/>
      <c r="V4090" s="188"/>
      <c r="W4090" s="188"/>
      <c r="X4090" s="188"/>
      <c r="AG4090" s="188"/>
      <c r="AH4090" s="188"/>
      <c r="AI4090" s="188"/>
      <c r="AJ4090" s="188"/>
      <c r="AK4090" s="188"/>
    </row>
    <row r="4091" spans="20:37">
      <c r="T4091" s="188"/>
      <c r="U4091" s="188"/>
      <c r="V4091" s="188"/>
      <c r="W4091" s="188"/>
      <c r="X4091" s="188"/>
      <c r="AG4091" s="188"/>
      <c r="AH4091" s="188"/>
      <c r="AI4091" s="188"/>
      <c r="AJ4091" s="188"/>
      <c r="AK4091" s="188"/>
    </row>
    <row r="4092" spans="20:37">
      <c r="T4092" s="188"/>
      <c r="U4092" s="188"/>
      <c r="V4092" s="188"/>
      <c r="W4092" s="188"/>
      <c r="X4092" s="188"/>
      <c r="AG4092" s="188"/>
      <c r="AH4092" s="188"/>
      <c r="AI4092" s="188"/>
      <c r="AJ4092" s="188"/>
      <c r="AK4092" s="188"/>
    </row>
    <row r="4093" spans="20:37">
      <c r="T4093" s="188"/>
      <c r="U4093" s="188"/>
      <c r="V4093" s="188"/>
      <c r="W4093" s="188"/>
      <c r="X4093" s="188"/>
      <c r="AG4093" s="188"/>
      <c r="AH4093" s="188"/>
      <c r="AI4093" s="188"/>
      <c r="AJ4093" s="188"/>
      <c r="AK4093" s="188"/>
    </row>
    <row r="4094" spans="20:37">
      <c r="T4094" s="188"/>
      <c r="U4094" s="188"/>
      <c r="V4094" s="188"/>
      <c r="W4094" s="188"/>
      <c r="X4094" s="188"/>
      <c r="AG4094" s="188"/>
      <c r="AH4094" s="188"/>
      <c r="AI4094" s="188"/>
      <c r="AJ4094" s="188"/>
      <c r="AK4094" s="188"/>
    </row>
    <row r="4095" spans="20:37">
      <c r="T4095" s="188"/>
      <c r="U4095" s="188"/>
      <c r="V4095" s="188"/>
      <c r="W4095" s="188"/>
      <c r="X4095" s="188"/>
      <c r="AG4095" s="188"/>
      <c r="AH4095" s="188"/>
      <c r="AI4095" s="188"/>
      <c r="AJ4095" s="188"/>
      <c r="AK4095" s="188"/>
    </row>
    <row r="4096" spans="20:37">
      <c r="T4096" s="188"/>
      <c r="U4096" s="188"/>
      <c r="V4096" s="188"/>
      <c r="W4096" s="188"/>
      <c r="X4096" s="188"/>
      <c r="AG4096" s="188"/>
      <c r="AH4096" s="188"/>
      <c r="AI4096" s="188"/>
      <c r="AJ4096" s="188"/>
      <c r="AK4096" s="188"/>
    </row>
    <row r="4097" spans="20:37">
      <c r="T4097" s="188"/>
      <c r="U4097" s="188"/>
      <c r="V4097" s="188"/>
      <c r="W4097" s="188"/>
      <c r="X4097" s="188"/>
      <c r="AG4097" s="188"/>
      <c r="AH4097" s="188"/>
      <c r="AI4097" s="188"/>
      <c r="AJ4097" s="188"/>
      <c r="AK4097" s="188"/>
    </row>
    <row r="4098" spans="20:37">
      <c r="T4098" s="188"/>
      <c r="U4098" s="188"/>
      <c r="V4098" s="188"/>
      <c r="W4098" s="188"/>
      <c r="X4098" s="188"/>
      <c r="AG4098" s="188"/>
      <c r="AH4098" s="188"/>
      <c r="AI4098" s="188"/>
      <c r="AJ4098" s="188"/>
      <c r="AK4098" s="188"/>
    </row>
    <row r="4099" spans="20:37">
      <c r="T4099" s="188"/>
      <c r="U4099" s="188"/>
      <c r="V4099" s="188"/>
      <c r="W4099" s="188"/>
      <c r="X4099" s="188"/>
      <c r="AG4099" s="188"/>
      <c r="AH4099" s="188"/>
      <c r="AI4099" s="188"/>
      <c r="AJ4099" s="188"/>
      <c r="AK4099" s="188"/>
    </row>
    <row r="4100" spans="20:37">
      <c r="T4100" s="188"/>
      <c r="U4100" s="188"/>
      <c r="V4100" s="188"/>
      <c r="W4100" s="188"/>
      <c r="X4100" s="188"/>
      <c r="AG4100" s="188"/>
      <c r="AH4100" s="188"/>
      <c r="AI4100" s="188"/>
      <c r="AJ4100" s="188"/>
      <c r="AK4100" s="188"/>
    </row>
    <row r="4101" spans="20:37">
      <c r="T4101" s="188"/>
      <c r="U4101" s="188"/>
      <c r="V4101" s="188"/>
      <c r="W4101" s="188"/>
      <c r="X4101" s="188"/>
      <c r="AG4101" s="188"/>
      <c r="AH4101" s="188"/>
      <c r="AI4101" s="188"/>
      <c r="AJ4101" s="188"/>
      <c r="AK4101" s="188"/>
    </row>
    <row r="4102" spans="20:37">
      <c r="T4102" s="188"/>
      <c r="U4102" s="188"/>
      <c r="V4102" s="188"/>
      <c r="W4102" s="188"/>
      <c r="X4102" s="188"/>
      <c r="AG4102" s="188"/>
      <c r="AH4102" s="188"/>
      <c r="AI4102" s="188"/>
      <c r="AJ4102" s="188"/>
      <c r="AK4102" s="188"/>
    </row>
    <row r="4103" spans="20:37">
      <c r="T4103" s="188"/>
      <c r="U4103" s="188"/>
      <c r="V4103" s="188"/>
      <c r="W4103" s="188"/>
      <c r="X4103" s="188"/>
      <c r="AG4103" s="188"/>
      <c r="AH4103" s="188"/>
      <c r="AI4103" s="188"/>
      <c r="AJ4103" s="188"/>
      <c r="AK4103" s="188"/>
    </row>
    <row r="4104" spans="20:37">
      <c r="T4104" s="188"/>
      <c r="U4104" s="188"/>
      <c r="V4104" s="188"/>
      <c r="W4104" s="188"/>
      <c r="X4104" s="188"/>
      <c r="AG4104" s="188"/>
      <c r="AH4104" s="188"/>
      <c r="AI4104" s="188"/>
      <c r="AJ4104" s="188"/>
      <c r="AK4104" s="188"/>
    </row>
    <row r="4105" spans="20:37">
      <c r="T4105" s="188"/>
      <c r="U4105" s="188"/>
      <c r="V4105" s="188"/>
      <c r="W4105" s="188"/>
      <c r="X4105" s="188"/>
      <c r="AG4105" s="188"/>
      <c r="AH4105" s="188"/>
      <c r="AI4105" s="188"/>
      <c r="AJ4105" s="188"/>
      <c r="AK4105" s="188"/>
    </row>
    <row r="4106" spans="20:37">
      <c r="T4106" s="188"/>
      <c r="U4106" s="188"/>
      <c r="V4106" s="188"/>
      <c r="W4106" s="188"/>
      <c r="X4106" s="188"/>
      <c r="AG4106" s="188"/>
      <c r="AH4106" s="188"/>
      <c r="AI4106" s="188"/>
      <c r="AJ4106" s="188"/>
      <c r="AK4106" s="188"/>
    </row>
    <row r="4107" spans="20:37">
      <c r="T4107" s="188"/>
      <c r="U4107" s="188"/>
      <c r="V4107" s="188"/>
      <c r="W4107" s="188"/>
      <c r="X4107" s="188"/>
      <c r="AG4107" s="188"/>
      <c r="AH4107" s="188"/>
      <c r="AI4107" s="188"/>
      <c r="AJ4107" s="188"/>
      <c r="AK4107" s="188"/>
    </row>
    <row r="4108" spans="20:37">
      <c r="T4108" s="188"/>
      <c r="U4108" s="188"/>
      <c r="V4108" s="188"/>
      <c r="W4108" s="188"/>
      <c r="X4108" s="188"/>
      <c r="AG4108" s="188"/>
      <c r="AH4108" s="188"/>
      <c r="AI4108" s="188"/>
      <c r="AJ4108" s="188"/>
      <c r="AK4108" s="188"/>
    </row>
    <row r="4109" spans="20:37">
      <c r="T4109" s="188"/>
      <c r="U4109" s="188"/>
      <c r="V4109" s="188"/>
      <c r="W4109" s="188"/>
      <c r="X4109" s="188"/>
      <c r="AG4109" s="188"/>
      <c r="AH4109" s="188"/>
      <c r="AI4109" s="188"/>
      <c r="AJ4109" s="188"/>
      <c r="AK4109" s="188"/>
    </row>
    <row r="4110" spans="20:37">
      <c r="T4110" s="188"/>
      <c r="U4110" s="188"/>
      <c r="V4110" s="188"/>
      <c r="W4110" s="188"/>
      <c r="X4110" s="188"/>
      <c r="AG4110" s="188"/>
      <c r="AH4110" s="188"/>
      <c r="AI4110" s="188"/>
      <c r="AJ4110" s="188"/>
      <c r="AK4110" s="188"/>
    </row>
    <row r="4111" spans="20:37">
      <c r="T4111" s="188"/>
      <c r="U4111" s="188"/>
      <c r="V4111" s="188"/>
      <c r="W4111" s="188"/>
      <c r="X4111" s="188"/>
      <c r="AG4111" s="188"/>
      <c r="AH4111" s="188"/>
      <c r="AI4111" s="188"/>
      <c r="AJ4111" s="188"/>
      <c r="AK4111" s="188"/>
    </row>
    <row r="4112" spans="20:37">
      <c r="T4112" s="188"/>
      <c r="U4112" s="188"/>
      <c r="V4112" s="188"/>
      <c r="W4112" s="188"/>
      <c r="X4112" s="188"/>
      <c r="AG4112" s="188"/>
      <c r="AH4112" s="188"/>
      <c r="AI4112" s="188"/>
      <c r="AJ4112" s="188"/>
      <c r="AK4112" s="188"/>
    </row>
    <row r="4113" spans="20:37">
      <c r="T4113" s="188"/>
      <c r="U4113" s="188"/>
      <c r="V4113" s="188"/>
      <c r="W4113" s="188"/>
      <c r="X4113" s="188"/>
      <c r="AG4113" s="188"/>
      <c r="AH4113" s="188"/>
      <c r="AI4113" s="188"/>
      <c r="AJ4113" s="188"/>
      <c r="AK4113" s="188"/>
    </row>
    <row r="4114" spans="20:37">
      <c r="T4114" s="188"/>
      <c r="U4114" s="188"/>
      <c r="V4114" s="188"/>
      <c r="W4114" s="188"/>
      <c r="X4114" s="188"/>
      <c r="AG4114" s="188"/>
      <c r="AH4114" s="188"/>
      <c r="AI4114" s="188"/>
      <c r="AJ4114" s="188"/>
      <c r="AK4114" s="188"/>
    </row>
    <row r="4115" spans="20:37">
      <c r="T4115" s="188"/>
      <c r="U4115" s="188"/>
      <c r="V4115" s="188"/>
      <c r="W4115" s="188"/>
      <c r="X4115" s="188"/>
      <c r="AG4115" s="188"/>
      <c r="AH4115" s="188"/>
      <c r="AI4115" s="188"/>
      <c r="AJ4115" s="188"/>
      <c r="AK4115" s="188"/>
    </row>
    <row r="4116" spans="20:37">
      <c r="T4116" s="188"/>
      <c r="U4116" s="188"/>
      <c r="V4116" s="188"/>
      <c r="W4116" s="188"/>
      <c r="X4116" s="188"/>
      <c r="AG4116" s="188"/>
      <c r="AH4116" s="188"/>
      <c r="AI4116" s="188"/>
      <c r="AJ4116" s="188"/>
      <c r="AK4116" s="188"/>
    </row>
    <row r="4117" spans="20:37">
      <c r="T4117" s="188"/>
      <c r="U4117" s="188"/>
      <c r="V4117" s="188"/>
      <c r="W4117" s="188"/>
      <c r="X4117" s="188"/>
      <c r="AG4117" s="188"/>
      <c r="AH4117" s="188"/>
      <c r="AI4117" s="188"/>
      <c r="AJ4117" s="188"/>
      <c r="AK4117" s="188"/>
    </row>
    <row r="4118" spans="20:37">
      <c r="T4118" s="188"/>
      <c r="U4118" s="188"/>
      <c r="V4118" s="188"/>
      <c r="W4118" s="188"/>
      <c r="X4118" s="188"/>
      <c r="AG4118" s="188"/>
      <c r="AH4118" s="188"/>
      <c r="AI4118" s="188"/>
      <c r="AJ4118" s="188"/>
      <c r="AK4118" s="188"/>
    </row>
    <row r="4119" spans="20:37">
      <c r="T4119" s="188"/>
      <c r="U4119" s="188"/>
      <c r="V4119" s="188"/>
      <c r="W4119" s="188"/>
      <c r="X4119" s="188"/>
      <c r="AG4119" s="188"/>
      <c r="AH4119" s="188"/>
      <c r="AI4119" s="188"/>
      <c r="AJ4119" s="188"/>
      <c r="AK4119" s="188"/>
    </row>
    <row r="4120" spans="20:37">
      <c r="T4120" s="188"/>
      <c r="U4120" s="188"/>
      <c r="V4120" s="188"/>
      <c r="W4120" s="188"/>
      <c r="X4120" s="188"/>
      <c r="AG4120" s="188"/>
      <c r="AH4120" s="188"/>
      <c r="AI4120" s="188"/>
      <c r="AJ4120" s="188"/>
      <c r="AK4120" s="188"/>
    </row>
    <row r="4121" spans="20:37">
      <c r="T4121" s="188"/>
      <c r="U4121" s="188"/>
      <c r="V4121" s="188"/>
      <c r="W4121" s="188"/>
      <c r="X4121" s="188"/>
      <c r="AG4121" s="188"/>
      <c r="AH4121" s="188"/>
      <c r="AI4121" s="188"/>
      <c r="AJ4121" s="188"/>
      <c r="AK4121" s="188"/>
    </row>
    <row r="4122" spans="20:37">
      <c r="T4122" s="188"/>
      <c r="U4122" s="188"/>
      <c r="V4122" s="188"/>
      <c r="W4122" s="188"/>
      <c r="X4122" s="188"/>
      <c r="AG4122" s="188"/>
      <c r="AH4122" s="188"/>
      <c r="AI4122" s="188"/>
      <c r="AJ4122" s="188"/>
      <c r="AK4122" s="188"/>
    </row>
    <row r="4123" spans="20:37">
      <c r="T4123" s="188"/>
      <c r="U4123" s="188"/>
      <c r="V4123" s="188"/>
      <c r="W4123" s="188"/>
      <c r="X4123" s="188"/>
      <c r="AG4123" s="188"/>
      <c r="AH4123" s="188"/>
      <c r="AI4123" s="188"/>
      <c r="AJ4123" s="188"/>
      <c r="AK4123" s="188"/>
    </row>
    <row r="4124" spans="20:37">
      <c r="T4124" s="188"/>
      <c r="U4124" s="188"/>
      <c r="V4124" s="188"/>
      <c r="W4124" s="188"/>
      <c r="X4124" s="188"/>
      <c r="AG4124" s="188"/>
      <c r="AH4124" s="188"/>
      <c r="AI4124" s="188"/>
      <c r="AJ4124" s="188"/>
      <c r="AK4124" s="188"/>
    </row>
    <row r="4125" spans="20:37">
      <c r="T4125" s="188"/>
      <c r="U4125" s="188"/>
      <c r="V4125" s="188"/>
      <c r="W4125" s="188"/>
      <c r="X4125" s="188"/>
      <c r="AG4125" s="188"/>
      <c r="AH4125" s="188"/>
      <c r="AI4125" s="188"/>
      <c r="AJ4125" s="188"/>
      <c r="AK4125" s="188"/>
    </row>
    <row r="4126" spans="20:37">
      <c r="T4126" s="188"/>
      <c r="U4126" s="188"/>
      <c r="V4126" s="188"/>
      <c r="W4126" s="188"/>
      <c r="X4126" s="188"/>
      <c r="AG4126" s="188"/>
      <c r="AH4126" s="188"/>
      <c r="AI4126" s="188"/>
      <c r="AJ4126" s="188"/>
      <c r="AK4126" s="188"/>
    </row>
    <row r="4127" spans="20:37">
      <c r="T4127" s="188"/>
      <c r="U4127" s="188"/>
      <c r="V4127" s="188"/>
      <c r="W4127" s="188"/>
      <c r="X4127" s="188"/>
      <c r="AG4127" s="188"/>
      <c r="AH4127" s="188"/>
      <c r="AI4127" s="188"/>
      <c r="AJ4127" s="188"/>
      <c r="AK4127" s="188"/>
    </row>
    <row r="4128" spans="20:37">
      <c r="T4128" s="188"/>
      <c r="U4128" s="188"/>
      <c r="V4128" s="188"/>
      <c r="W4128" s="188"/>
      <c r="X4128" s="188"/>
      <c r="AG4128" s="188"/>
      <c r="AH4128" s="188"/>
      <c r="AI4128" s="188"/>
      <c r="AJ4128" s="188"/>
      <c r="AK4128" s="188"/>
    </row>
    <row r="4129" spans="20:37">
      <c r="T4129" s="188"/>
      <c r="U4129" s="188"/>
      <c r="V4129" s="188"/>
      <c r="W4129" s="188"/>
      <c r="X4129" s="188"/>
      <c r="AG4129" s="188"/>
      <c r="AH4129" s="188"/>
      <c r="AI4129" s="188"/>
      <c r="AJ4129" s="188"/>
      <c r="AK4129" s="188"/>
    </row>
    <row r="4130" spans="20:37">
      <c r="T4130" s="188"/>
      <c r="U4130" s="188"/>
      <c r="V4130" s="188"/>
      <c r="W4130" s="188"/>
      <c r="X4130" s="188"/>
      <c r="AG4130" s="188"/>
      <c r="AH4130" s="188"/>
      <c r="AI4130" s="188"/>
      <c r="AJ4130" s="188"/>
      <c r="AK4130" s="188"/>
    </row>
    <row r="4131" spans="20:37">
      <c r="T4131" s="188"/>
      <c r="U4131" s="188"/>
      <c r="V4131" s="188"/>
      <c r="W4131" s="188"/>
      <c r="X4131" s="188"/>
      <c r="AG4131" s="188"/>
      <c r="AH4131" s="188"/>
      <c r="AI4131" s="188"/>
      <c r="AJ4131" s="188"/>
      <c r="AK4131" s="188"/>
    </row>
    <row r="4132" spans="20:37">
      <c r="T4132" s="188"/>
      <c r="U4132" s="188"/>
      <c r="V4132" s="188"/>
      <c r="W4132" s="188"/>
      <c r="X4132" s="188"/>
      <c r="AG4132" s="188"/>
      <c r="AH4132" s="188"/>
      <c r="AI4132" s="188"/>
      <c r="AJ4132" s="188"/>
      <c r="AK4132" s="188"/>
    </row>
    <row r="4133" spans="20:37">
      <c r="T4133" s="188"/>
      <c r="U4133" s="188"/>
      <c r="V4133" s="188"/>
      <c r="W4133" s="188"/>
      <c r="X4133" s="188"/>
      <c r="AG4133" s="188"/>
      <c r="AH4133" s="188"/>
      <c r="AI4133" s="188"/>
      <c r="AJ4133" s="188"/>
      <c r="AK4133" s="188"/>
    </row>
    <row r="4134" spans="20:37">
      <c r="T4134" s="188"/>
      <c r="U4134" s="188"/>
      <c r="V4134" s="188"/>
      <c r="W4134" s="188"/>
      <c r="X4134" s="188"/>
      <c r="AG4134" s="188"/>
      <c r="AH4134" s="188"/>
      <c r="AI4134" s="188"/>
      <c r="AJ4134" s="188"/>
      <c r="AK4134" s="188"/>
    </row>
    <row r="4135" spans="20:37">
      <c r="T4135" s="188"/>
      <c r="U4135" s="188"/>
      <c r="V4135" s="188"/>
      <c r="W4135" s="188"/>
      <c r="X4135" s="188"/>
      <c r="AG4135" s="188"/>
      <c r="AH4135" s="188"/>
      <c r="AI4135" s="188"/>
      <c r="AJ4135" s="188"/>
      <c r="AK4135" s="188"/>
    </row>
    <row r="4136" spans="20:37">
      <c r="T4136" s="188"/>
      <c r="U4136" s="188"/>
      <c r="V4136" s="188"/>
      <c r="W4136" s="188"/>
      <c r="X4136" s="188"/>
      <c r="AG4136" s="188"/>
      <c r="AH4136" s="188"/>
      <c r="AI4136" s="188"/>
      <c r="AJ4136" s="188"/>
      <c r="AK4136" s="188"/>
    </row>
    <row r="4137" spans="20:37">
      <c r="T4137" s="188"/>
      <c r="U4137" s="188"/>
      <c r="V4137" s="188"/>
      <c r="W4137" s="188"/>
      <c r="X4137" s="188"/>
      <c r="AG4137" s="188"/>
      <c r="AH4137" s="188"/>
      <c r="AI4137" s="188"/>
      <c r="AJ4137" s="188"/>
      <c r="AK4137" s="188"/>
    </row>
    <row r="4138" spans="20:37">
      <c r="T4138" s="188"/>
      <c r="U4138" s="188"/>
      <c r="V4138" s="188"/>
      <c r="W4138" s="188"/>
      <c r="X4138" s="188"/>
      <c r="AG4138" s="188"/>
      <c r="AH4138" s="188"/>
      <c r="AI4138" s="188"/>
      <c r="AJ4138" s="188"/>
      <c r="AK4138" s="188"/>
    </row>
    <row r="4139" spans="20:37">
      <c r="T4139" s="188"/>
      <c r="U4139" s="188"/>
      <c r="V4139" s="188"/>
      <c r="W4139" s="188"/>
      <c r="X4139" s="188"/>
      <c r="AG4139" s="188"/>
      <c r="AH4139" s="188"/>
      <c r="AI4139" s="188"/>
      <c r="AJ4139" s="188"/>
      <c r="AK4139" s="188"/>
    </row>
    <row r="4140" spans="20:37">
      <c r="T4140" s="188"/>
      <c r="U4140" s="188"/>
      <c r="V4140" s="188"/>
      <c r="W4140" s="188"/>
      <c r="X4140" s="188"/>
      <c r="AG4140" s="188"/>
      <c r="AH4140" s="188"/>
      <c r="AI4140" s="188"/>
      <c r="AJ4140" s="188"/>
      <c r="AK4140" s="188"/>
    </row>
    <row r="4141" spans="20:37">
      <c r="T4141" s="188"/>
      <c r="U4141" s="188"/>
      <c r="V4141" s="188"/>
      <c r="W4141" s="188"/>
      <c r="X4141" s="188"/>
      <c r="AG4141" s="188"/>
      <c r="AH4141" s="188"/>
      <c r="AI4141" s="188"/>
      <c r="AJ4141" s="188"/>
      <c r="AK4141" s="188"/>
    </row>
    <row r="4142" spans="20:37">
      <c r="T4142" s="188"/>
      <c r="U4142" s="188"/>
      <c r="V4142" s="188"/>
      <c r="W4142" s="188"/>
      <c r="X4142" s="188"/>
      <c r="AG4142" s="188"/>
      <c r="AH4142" s="188"/>
      <c r="AI4142" s="188"/>
      <c r="AJ4142" s="188"/>
      <c r="AK4142" s="188"/>
    </row>
    <row r="4143" spans="20:37">
      <c r="T4143" s="188"/>
      <c r="U4143" s="188"/>
      <c r="V4143" s="188"/>
      <c r="W4143" s="188"/>
      <c r="X4143" s="188"/>
      <c r="AG4143" s="188"/>
      <c r="AH4143" s="188"/>
      <c r="AI4143" s="188"/>
      <c r="AJ4143" s="188"/>
      <c r="AK4143" s="188"/>
    </row>
    <row r="4144" spans="20:37">
      <c r="T4144" s="188"/>
      <c r="U4144" s="188"/>
      <c r="V4144" s="188"/>
      <c r="W4144" s="188"/>
      <c r="X4144" s="188"/>
      <c r="AG4144" s="188"/>
      <c r="AH4144" s="188"/>
      <c r="AI4144" s="188"/>
      <c r="AJ4144" s="188"/>
      <c r="AK4144" s="188"/>
    </row>
    <row r="4145" spans="20:37">
      <c r="T4145" s="188"/>
      <c r="U4145" s="188"/>
      <c r="V4145" s="188"/>
      <c r="W4145" s="188"/>
      <c r="X4145" s="188"/>
      <c r="AG4145" s="188"/>
      <c r="AH4145" s="188"/>
      <c r="AI4145" s="188"/>
      <c r="AJ4145" s="188"/>
      <c r="AK4145" s="188"/>
    </row>
    <row r="4146" spans="20:37">
      <c r="T4146" s="188"/>
      <c r="U4146" s="188"/>
      <c r="V4146" s="188"/>
      <c r="W4146" s="188"/>
      <c r="X4146" s="188"/>
      <c r="AG4146" s="188"/>
      <c r="AH4146" s="188"/>
      <c r="AI4146" s="188"/>
      <c r="AJ4146" s="188"/>
      <c r="AK4146" s="188"/>
    </row>
    <row r="4147" spans="20:37">
      <c r="T4147" s="188"/>
      <c r="U4147" s="188"/>
      <c r="V4147" s="188"/>
      <c r="W4147" s="188"/>
      <c r="X4147" s="188"/>
      <c r="AG4147" s="188"/>
      <c r="AH4147" s="188"/>
      <c r="AI4147" s="188"/>
      <c r="AJ4147" s="188"/>
      <c r="AK4147" s="188"/>
    </row>
    <row r="4148" spans="20:37">
      <c r="T4148" s="188"/>
      <c r="U4148" s="188"/>
      <c r="V4148" s="188"/>
      <c r="W4148" s="188"/>
      <c r="X4148" s="188"/>
      <c r="AG4148" s="188"/>
      <c r="AH4148" s="188"/>
      <c r="AI4148" s="188"/>
      <c r="AJ4148" s="188"/>
      <c r="AK4148" s="188"/>
    </row>
    <row r="4149" spans="20:37">
      <c r="T4149" s="188"/>
      <c r="U4149" s="188"/>
      <c r="V4149" s="188"/>
      <c r="W4149" s="188"/>
      <c r="X4149" s="188"/>
      <c r="AG4149" s="188"/>
      <c r="AH4149" s="188"/>
      <c r="AI4149" s="188"/>
      <c r="AJ4149" s="188"/>
      <c r="AK4149" s="188"/>
    </row>
    <row r="4150" spans="20:37">
      <c r="T4150" s="188"/>
      <c r="U4150" s="188"/>
      <c r="V4150" s="188"/>
      <c r="W4150" s="188"/>
      <c r="X4150" s="188"/>
      <c r="AG4150" s="188"/>
      <c r="AH4150" s="188"/>
      <c r="AI4150" s="188"/>
      <c r="AJ4150" s="188"/>
      <c r="AK4150" s="188"/>
    </row>
    <row r="4151" spans="20:37">
      <c r="T4151" s="188"/>
      <c r="U4151" s="188"/>
      <c r="V4151" s="188"/>
      <c r="W4151" s="188"/>
      <c r="X4151" s="188"/>
      <c r="AG4151" s="188"/>
      <c r="AH4151" s="188"/>
      <c r="AI4151" s="188"/>
      <c r="AJ4151" s="188"/>
      <c r="AK4151" s="188"/>
    </row>
    <row r="4152" spans="20:37">
      <c r="T4152" s="188"/>
      <c r="U4152" s="188"/>
      <c r="V4152" s="188"/>
      <c r="W4152" s="188"/>
      <c r="X4152" s="188"/>
      <c r="AG4152" s="188"/>
      <c r="AH4152" s="188"/>
      <c r="AI4152" s="188"/>
      <c r="AJ4152" s="188"/>
      <c r="AK4152" s="188"/>
    </row>
    <row r="4153" spans="20:37">
      <c r="T4153" s="188"/>
      <c r="U4153" s="188"/>
      <c r="V4153" s="188"/>
      <c r="W4153" s="188"/>
      <c r="X4153" s="188"/>
      <c r="AG4153" s="188"/>
      <c r="AH4153" s="188"/>
      <c r="AI4153" s="188"/>
      <c r="AJ4153" s="188"/>
      <c r="AK4153" s="188"/>
    </row>
    <row r="4154" spans="20:37">
      <c r="T4154" s="188"/>
      <c r="U4154" s="188"/>
      <c r="V4154" s="188"/>
      <c r="W4154" s="188"/>
      <c r="X4154" s="188"/>
      <c r="AG4154" s="188"/>
      <c r="AH4154" s="188"/>
      <c r="AI4154" s="188"/>
      <c r="AJ4154" s="188"/>
      <c r="AK4154" s="188"/>
    </row>
    <row r="4155" spans="20:37">
      <c r="T4155" s="188"/>
      <c r="U4155" s="188"/>
      <c r="V4155" s="188"/>
      <c r="W4155" s="188"/>
      <c r="X4155" s="188"/>
      <c r="AG4155" s="188"/>
      <c r="AH4155" s="188"/>
      <c r="AI4155" s="188"/>
      <c r="AJ4155" s="188"/>
      <c r="AK4155" s="188"/>
    </row>
    <row r="4156" spans="20:37">
      <c r="T4156" s="188"/>
      <c r="U4156" s="188"/>
      <c r="V4156" s="188"/>
      <c r="W4156" s="188"/>
      <c r="X4156" s="188"/>
      <c r="AG4156" s="188"/>
      <c r="AH4156" s="188"/>
      <c r="AI4156" s="188"/>
      <c r="AJ4156" s="188"/>
      <c r="AK4156" s="188"/>
    </row>
    <row r="4157" spans="20:37">
      <c r="T4157" s="188"/>
      <c r="U4157" s="188"/>
      <c r="V4157" s="188"/>
      <c r="W4157" s="188"/>
      <c r="X4157" s="188"/>
      <c r="AG4157" s="188"/>
      <c r="AH4157" s="188"/>
      <c r="AI4157" s="188"/>
      <c r="AJ4157" s="188"/>
      <c r="AK4157" s="188"/>
    </row>
    <row r="4158" spans="20:37">
      <c r="T4158" s="188"/>
      <c r="U4158" s="188"/>
      <c r="V4158" s="188"/>
      <c r="W4158" s="188"/>
      <c r="X4158" s="188"/>
      <c r="AG4158" s="188"/>
      <c r="AH4158" s="188"/>
      <c r="AI4158" s="188"/>
      <c r="AJ4158" s="188"/>
      <c r="AK4158" s="188"/>
    </row>
    <row r="4159" spans="20:37">
      <c r="T4159" s="188"/>
      <c r="U4159" s="188"/>
      <c r="V4159" s="188"/>
      <c r="W4159" s="188"/>
      <c r="X4159" s="188"/>
      <c r="AG4159" s="188"/>
      <c r="AH4159" s="188"/>
      <c r="AI4159" s="188"/>
      <c r="AJ4159" s="188"/>
      <c r="AK4159" s="188"/>
    </row>
    <row r="4160" spans="20:37">
      <c r="T4160" s="188"/>
      <c r="U4160" s="188"/>
      <c r="V4160" s="188"/>
      <c r="W4160" s="188"/>
      <c r="X4160" s="188"/>
      <c r="AG4160" s="188"/>
      <c r="AH4160" s="188"/>
      <c r="AI4160" s="188"/>
      <c r="AJ4160" s="188"/>
      <c r="AK4160" s="188"/>
    </row>
    <row r="4161" spans="20:37">
      <c r="T4161" s="188"/>
      <c r="U4161" s="188"/>
      <c r="V4161" s="188"/>
      <c r="W4161" s="188"/>
      <c r="X4161" s="188"/>
      <c r="AG4161" s="188"/>
      <c r="AH4161" s="188"/>
      <c r="AI4161" s="188"/>
      <c r="AJ4161" s="188"/>
      <c r="AK4161" s="188"/>
    </row>
    <row r="4162" spans="20:37">
      <c r="T4162" s="188"/>
      <c r="U4162" s="188"/>
      <c r="V4162" s="188"/>
      <c r="W4162" s="188"/>
      <c r="X4162" s="188"/>
      <c r="AG4162" s="188"/>
      <c r="AH4162" s="188"/>
      <c r="AI4162" s="188"/>
      <c r="AJ4162" s="188"/>
      <c r="AK4162" s="188"/>
    </row>
    <row r="4163" spans="20:37">
      <c r="T4163" s="188"/>
      <c r="U4163" s="188"/>
      <c r="V4163" s="188"/>
      <c r="W4163" s="188"/>
      <c r="X4163" s="188"/>
      <c r="AG4163" s="188"/>
      <c r="AH4163" s="188"/>
      <c r="AI4163" s="188"/>
      <c r="AJ4163" s="188"/>
      <c r="AK4163" s="188"/>
    </row>
    <row r="4164" spans="20:37">
      <c r="T4164" s="188"/>
      <c r="U4164" s="188"/>
      <c r="V4164" s="188"/>
      <c r="W4164" s="188"/>
      <c r="X4164" s="188"/>
      <c r="AG4164" s="188"/>
      <c r="AH4164" s="188"/>
      <c r="AI4164" s="188"/>
      <c r="AJ4164" s="188"/>
      <c r="AK4164" s="188"/>
    </row>
    <row r="4165" spans="20:37">
      <c r="T4165" s="188"/>
      <c r="U4165" s="188"/>
      <c r="V4165" s="188"/>
      <c r="W4165" s="188"/>
      <c r="X4165" s="188"/>
      <c r="AG4165" s="188"/>
      <c r="AH4165" s="188"/>
      <c r="AI4165" s="188"/>
      <c r="AJ4165" s="188"/>
      <c r="AK4165" s="188"/>
    </row>
    <row r="4166" spans="20:37">
      <c r="T4166" s="188"/>
      <c r="U4166" s="188"/>
      <c r="V4166" s="188"/>
      <c r="W4166" s="188"/>
      <c r="X4166" s="188"/>
      <c r="AG4166" s="188"/>
      <c r="AH4166" s="188"/>
      <c r="AI4166" s="188"/>
      <c r="AJ4166" s="188"/>
      <c r="AK4166" s="188"/>
    </row>
    <row r="4167" spans="20:37">
      <c r="T4167" s="188"/>
      <c r="U4167" s="188"/>
      <c r="V4167" s="188"/>
      <c r="W4167" s="188"/>
      <c r="X4167" s="188"/>
      <c r="AG4167" s="188"/>
      <c r="AH4167" s="188"/>
      <c r="AI4167" s="188"/>
      <c r="AJ4167" s="188"/>
      <c r="AK4167" s="188"/>
    </row>
    <row r="4168" spans="20:37">
      <c r="T4168" s="188"/>
      <c r="U4168" s="188"/>
      <c r="V4168" s="188"/>
      <c r="W4168" s="188"/>
      <c r="X4168" s="188"/>
      <c r="AG4168" s="188"/>
      <c r="AH4168" s="188"/>
      <c r="AI4168" s="188"/>
      <c r="AJ4168" s="188"/>
      <c r="AK4168" s="188"/>
    </row>
    <row r="4169" spans="20:37">
      <c r="T4169" s="188"/>
      <c r="U4169" s="188"/>
      <c r="V4169" s="188"/>
      <c r="W4169" s="188"/>
      <c r="X4169" s="188"/>
      <c r="AG4169" s="188"/>
      <c r="AH4169" s="188"/>
      <c r="AI4169" s="188"/>
      <c r="AJ4169" s="188"/>
      <c r="AK4169" s="188"/>
    </row>
    <row r="4170" spans="20:37">
      <c r="T4170" s="188"/>
      <c r="U4170" s="188"/>
      <c r="V4170" s="188"/>
      <c r="W4170" s="188"/>
      <c r="X4170" s="188"/>
      <c r="AG4170" s="188"/>
      <c r="AH4170" s="188"/>
      <c r="AI4170" s="188"/>
      <c r="AJ4170" s="188"/>
      <c r="AK4170" s="188"/>
    </row>
    <row r="4171" spans="20:37">
      <c r="T4171" s="188"/>
      <c r="U4171" s="188"/>
      <c r="V4171" s="188"/>
      <c r="W4171" s="188"/>
      <c r="X4171" s="188"/>
      <c r="AG4171" s="188"/>
      <c r="AH4171" s="188"/>
      <c r="AI4171" s="188"/>
      <c r="AJ4171" s="188"/>
      <c r="AK4171" s="188"/>
    </row>
    <row r="4172" spans="20:37">
      <c r="T4172" s="188"/>
      <c r="U4172" s="188"/>
      <c r="V4172" s="188"/>
      <c r="W4172" s="188"/>
      <c r="X4172" s="188"/>
      <c r="AG4172" s="188"/>
      <c r="AH4172" s="188"/>
      <c r="AI4172" s="188"/>
      <c r="AJ4172" s="188"/>
      <c r="AK4172" s="188"/>
    </row>
    <row r="4173" spans="20:37">
      <c r="T4173" s="188"/>
      <c r="U4173" s="188"/>
      <c r="V4173" s="188"/>
      <c r="W4173" s="188"/>
      <c r="X4173" s="188"/>
      <c r="AG4173" s="188"/>
      <c r="AH4173" s="188"/>
      <c r="AI4173" s="188"/>
      <c r="AJ4173" s="188"/>
      <c r="AK4173" s="188"/>
    </row>
    <row r="4174" spans="20:37">
      <c r="T4174" s="188"/>
      <c r="U4174" s="188"/>
      <c r="V4174" s="188"/>
      <c r="W4174" s="188"/>
      <c r="X4174" s="188"/>
      <c r="AG4174" s="188"/>
      <c r="AH4174" s="188"/>
      <c r="AI4174" s="188"/>
      <c r="AJ4174" s="188"/>
      <c r="AK4174" s="188"/>
    </row>
    <row r="4175" spans="20:37">
      <c r="T4175" s="188"/>
      <c r="U4175" s="188"/>
      <c r="V4175" s="188"/>
      <c r="W4175" s="188"/>
      <c r="X4175" s="188"/>
      <c r="AG4175" s="188"/>
      <c r="AH4175" s="188"/>
      <c r="AI4175" s="188"/>
      <c r="AJ4175" s="188"/>
      <c r="AK4175" s="188"/>
    </row>
    <row r="4176" spans="20:37">
      <c r="T4176" s="188"/>
      <c r="U4176" s="188"/>
      <c r="V4176" s="188"/>
      <c r="W4176" s="188"/>
      <c r="X4176" s="188"/>
      <c r="AG4176" s="188"/>
      <c r="AH4176" s="188"/>
      <c r="AI4176" s="188"/>
      <c r="AJ4176" s="188"/>
      <c r="AK4176" s="188"/>
    </row>
    <row r="4177" spans="20:37">
      <c r="T4177" s="188"/>
      <c r="U4177" s="188"/>
      <c r="V4177" s="188"/>
      <c r="W4177" s="188"/>
      <c r="X4177" s="188"/>
      <c r="AG4177" s="188"/>
      <c r="AH4177" s="188"/>
      <c r="AI4177" s="188"/>
      <c r="AJ4177" s="188"/>
      <c r="AK4177" s="188"/>
    </row>
    <row r="4178" spans="20:37">
      <c r="T4178" s="188"/>
      <c r="U4178" s="188"/>
      <c r="V4178" s="188"/>
      <c r="W4178" s="188"/>
      <c r="X4178" s="188"/>
      <c r="AG4178" s="188"/>
      <c r="AH4178" s="188"/>
      <c r="AI4178" s="188"/>
      <c r="AJ4178" s="188"/>
      <c r="AK4178" s="188"/>
    </row>
    <row r="4179" spans="20:37">
      <c r="T4179" s="188"/>
      <c r="U4179" s="188"/>
      <c r="V4179" s="188"/>
      <c r="W4179" s="188"/>
      <c r="X4179" s="188"/>
      <c r="AG4179" s="188"/>
      <c r="AH4179" s="188"/>
      <c r="AI4179" s="188"/>
      <c r="AJ4179" s="188"/>
      <c r="AK4179" s="188"/>
    </row>
    <row r="4180" spans="20:37">
      <c r="T4180" s="188"/>
      <c r="U4180" s="188"/>
      <c r="V4180" s="188"/>
      <c r="W4180" s="188"/>
      <c r="X4180" s="188"/>
      <c r="AG4180" s="188"/>
      <c r="AH4180" s="188"/>
      <c r="AI4180" s="188"/>
      <c r="AJ4180" s="188"/>
      <c r="AK4180" s="188"/>
    </row>
    <row r="4181" spans="20:37">
      <c r="T4181" s="188"/>
      <c r="U4181" s="188"/>
      <c r="V4181" s="188"/>
      <c r="W4181" s="188"/>
      <c r="X4181" s="188"/>
      <c r="AG4181" s="188"/>
      <c r="AH4181" s="188"/>
      <c r="AI4181" s="188"/>
      <c r="AJ4181" s="188"/>
      <c r="AK4181" s="188"/>
    </row>
    <row r="4182" spans="20:37">
      <c r="T4182" s="188"/>
      <c r="U4182" s="188"/>
      <c r="V4182" s="188"/>
      <c r="W4182" s="188"/>
      <c r="X4182" s="188"/>
      <c r="AG4182" s="188"/>
      <c r="AH4182" s="188"/>
      <c r="AI4182" s="188"/>
      <c r="AJ4182" s="188"/>
      <c r="AK4182" s="188"/>
    </row>
    <row r="4183" spans="20:37">
      <c r="T4183" s="188"/>
      <c r="U4183" s="188"/>
      <c r="V4183" s="188"/>
      <c r="W4183" s="188"/>
      <c r="X4183" s="188"/>
      <c r="AG4183" s="188"/>
      <c r="AH4183" s="188"/>
      <c r="AI4183" s="188"/>
      <c r="AJ4183" s="188"/>
      <c r="AK4183" s="188"/>
    </row>
    <row r="4184" spans="20:37">
      <c r="T4184" s="188"/>
      <c r="U4184" s="188"/>
      <c r="V4184" s="188"/>
      <c r="W4184" s="188"/>
      <c r="X4184" s="188"/>
      <c r="AG4184" s="188"/>
      <c r="AH4184" s="188"/>
      <c r="AI4184" s="188"/>
      <c r="AJ4184" s="188"/>
      <c r="AK4184" s="188"/>
    </row>
    <row r="4185" spans="20:37">
      <c r="T4185" s="188"/>
      <c r="U4185" s="188"/>
      <c r="V4185" s="188"/>
      <c r="W4185" s="188"/>
      <c r="X4185" s="188"/>
      <c r="AG4185" s="188"/>
      <c r="AH4185" s="188"/>
      <c r="AI4185" s="188"/>
      <c r="AJ4185" s="188"/>
      <c r="AK4185" s="188"/>
    </row>
    <row r="4186" spans="20:37">
      <c r="T4186" s="188"/>
      <c r="U4186" s="188"/>
      <c r="V4186" s="188"/>
      <c r="W4186" s="188"/>
      <c r="X4186" s="188"/>
      <c r="AG4186" s="188"/>
      <c r="AH4186" s="188"/>
      <c r="AI4186" s="188"/>
      <c r="AJ4186" s="188"/>
      <c r="AK4186" s="188"/>
    </row>
    <row r="4187" spans="20:37">
      <c r="T4187" s="188"/>
      <c r="U4187" s="188"/>
      <c r="V4187" s="188"/>
      <c r="W4187" s="188"/>
      <c r="X4187" s="188"/>
      <c r="AG4187" s="188"/>
      <c r="AH4187" s="188"/>
      <c r="AI4187" s="188"/>
      <c r="AJ4187" s="188"/>
      <c r="AK4187" s="188"/>
    </row>
    <row r="4188" spans="20:37">
      <c r="T4188" s="188"/>
      <c r="U4188" s="188"/>
      <c r="V4188" s="188"/>
      <c r="W4188" s="188"/>
      <c r="X4188" s="188"/>
      <c r="AG4188" s="188"/>
      <c r="AH4188" s="188"/>
      <c r="AI4188" s="188"/>
      <c r="AJ4188" s="188"/>
      <c r="AK4188" s="188"/>
    </row>
    <row r="4189" spans="20:37">
      <c r="T4189" s="188"/>
      <c r="U4189" s="188"/>
      <c r="V4189" s="188"/>
      <c r="W4189" s="188"/>
      <c r="X4189" s="188"/>
      <c r="AG4189" s="188"/>
      <c r="AH4189" s="188"/>
      <c r="AI4189" s="188"/>
      <c r="AJ4189" s="188"/>
      <c r="AK4189" s="188"/>
    </row>
    <row r="4190" spans="20:37">
      <c r="T4190" s="188"/>
      <c r="U4190" s="188"/>
      <c r="V4190" s="188"/>
      <c r="W4190" s="188"/>
      <c r="X4190" s="188"/>
      <c r="AG4190" s="188"/>
      <c r="AH4190" s="188"/>
      <c r="AI4190" s="188"/>
      <c r="AJ4190" s="188"/>
      <c r="AK4190" s="188"/>
    </row>
    <row r="4191" spans="20:37">
      <c r="T4191" s="188"/>
      <c r="U4191" s="188"/>
      <c r="V4191" s="188"/>
      <c r="W4191" s="188"/>
      <c r="X4191" s="188"/>
      <c r="AG4191" s="188"/>
      <c r="AH4191" s="188"/>
      <c r="AI4191" s="188"/>
      <c r="AJ4191" s="188"/>
      <c r="AK4191" s="188"/>
    </row>
    <row r="4192" spans="20:37">
      <c r="T4192" s="188"/>
      <c r="U4192" s="188"/>
      <c r="V4192" s="188"/>
      <c r="W4192" s="188"/>
      <c r="X4192" s="188"/>
      <c r="AG4192" s="188"/>
      <c r="AH4192" s="188"/>
      <c r="AI4192" s="188"/>
      <c r="AJ4192" s="188"/>
      <c r="AK4192" s="188"/>
    </row>
    <row r="4193" spans="20:37">
      <c r="T4193" s="188"/>
      <c r="U4193" s="188"/>
      <c r="V4193" s="188"/>
      <c r="W4193" s="188"/>
      <c r="X4193" s="188"/>
      <c r="AG4193" s="188"/>
      <c r="AH4193" s="188"/>
      <c r="AI4193" s="188"/>
      <c r="AJ4193" s="188"/>
      <c r="AK4193" s="188"/>
    </row>
    <row r="4194" spans="20:37">
      <c r="T4194" s="188"/>
      <c r="U4194" s="188"/>
      <c r="V4194" s="188"/>
      <c r="W4194" s="188"/>
      <c r="X4194" s="188"/>
      <c r="AG4194" s="188"/>
      <c r="AH4194" s="188"/>
      <c r="AI4194" s="188"/>
      <c r="AJ4194" s="188"/>
      <c r="AK4194" s="188"/>
    </row>
    <row r="4195" spans="20:37">
      <c r="T4195" s="188"/>
      <c r="U4195" s="188"/>
      <c r="V4195" s="188"/>
      <c r="W4195" s="188"/>
      <c r="X4195" s="188"/>
      <c r="AG4195" s="188"/>
      <c r="AH4195" s="188"/>
      <c r="AI4195" s="188"/>
      <c r="AJ4195" s="188"/>
      <c r="AK4195" s="188"/>
    </row>
    <row r="4196" spans="20:37">
      <c r="T4196" s="188"/>
      <c r="U4196" s="188"/>
      <c r="V4196" s="188"/>
      <c r="W4196" s="188"/>
      <c r="X4196" s="188"/>
      <c r="AG4196" s="188"/>
      <c r="AH4196" s="188"/>
      <c r="AI4196" s="188"/>
      <c r="AJ4196" s="188"/>
      <c r="AK4196" s="188"/>
    </row>
    <row r="4197" spans="20:37">
      <c r="T4197" s="188"/>
      <c r="U4197" s="188"/>
      <c r="V4197" s="188"/>
      <c r="W4197" s="188"/>
      <c r="X4197" s="188"/>
      <c r="AG4197" s="188"/>
      <c r="AH4197" s="188"/>
      <c r="AI4197" s="188"/>
      <c r="AJ4197" s="188"/>
      <c r="AK4197" s="188"/>
    </row>
    <row r="4198" spans="20:37">
      <c r="T4198" s="188"/>
      <c r="U4198" s="188"/>
      <c r="V4198" s="188"/>
      <c r="W4198" s="188"/>
      <c r="X4198" s="188"/>
      <c r="AG4198" s="188"/>
      <c r="AH4198" s="188"/>
      <c r="AI4198" s="188"/>
      <c r="AJ4198" s="188"/>
      <c r="AK4198" s="188"/>
    </row>
    <row r="4199" spans="20:37">
      <c r="T4199" s="188"/>
      <c r="U4199" s="188"/>
      <c r="V4199" s="188"/>
      <c r="W4199" s="188"/>
      <c r="X4199" s="188"/>
      <c r="AG4199" s="188"/>
      <c r="AH4199" s="188"/>
      <c r="AI4199" s="188"/>
      <c r="AJ4199" s="188"/>
      <c r="AK4199" s="188"/>
    </row>
    <row r="4200" spans="20:37">
      <c r="T4200" s="188"/>
      <c r="U4200" s="188"/>
      <c r="V4200" s="188"/>
      <c r="W4200" s="188"/>
      <c r="X4200" s="188"/>
      <c r="AG4200" s="188"/>
      <c r="AH4200" s="188"/>
      <c r="AI4200" s="188"/>
      <c r="AJ4200" s="188"/>
      <c r="AK4200" s="188"/>
    </row>
    <row r="4201" spans="20:37">
      <c r="T4201" s="188"/>
      <c r="U4201" s="188"/>
      <c r="V4201" s="188"/>
      <c r="W4201" s="188"/>
      <c r="X4201" s="188"/>
      <c r="AG4201" s="188"/>
      <c r="AH4201" s="188"/>
      <c r="AI4201" s="188"/>
      <c r="AJ4201" s="188"/>
      <c r="AK4201" s="188"/>
    </row>
    <row r="4202" spans="20:37">
      <c r="T4202" s="188"/>
      <c r="U4202" s="188"/>
      <c r="V4202" s="188"/>
      <c r="W4202" s="188"/>
      <c r="X4202" s="188"/>
      <c r="AG4202" s="188"/>
      <c r="AH4202" s="188"/>
      <c r="AI4202" s="188"/>
      <c r="AJ4202" s="188"/>
      <c r="AK4202" s="188"/>
    </row>
    <row r="4203" spans="20:37">
      <c r="T4203" s="188"/>
      <c r="U4203" s="188"/>
      <c r="V4203" s="188"/>
      <c r="W4203" s="188"/>
      <c r="X4203" s="188"/>
      <c r="AG4203" s="188"/>
      <c r="AH4203" s="188"/>
      <c r="AI4203" s="188"/>
      <c r="AJ4203" s="188"/>
      <c r="AK4203" s="188"/>
    </row>
    <row r="4204" spans="20:37">
      <c r="T4204" s="188"/>
      <c r="U4204" s="188"/>
      <c r="V4204" s="188"/>
      <c r="W4204" s="188"/>
      <c r="X4204" s="188"/>
      <c r="AG4204" s="188"/>
      <c r="AH4204" s="188"/>
      <c r="AI4204" s="188"/>
      <c r="AJ4204" s="188"/>
      <c r="AK4204" s="188"/>
    </row>
    <row r="4205" spans="20:37">
      <c r="T4205" s="188"/>
      <c r="U4205" s="188"/>
      <c r="V4205" s="188"/>
      <c r="W4205" s="188"/>
      <c r="X4205" s="188"/>
      <c r="AG4205" s="188"/>
      <c r="AH4205" s="188"/>
      <c r="AI4205" s="188"/>
      <c r="AJ4205" s="188"/>
      <c r="AK4205" s="188"/>
    </row>
    <row r="4206" spans="20:37">
      <c r="T4206" s="188"/>
      <c r="U4206" s="188"/>
      <c r="V4206" s="188"/>
      <c r="W4206" s="188"/>
      <c r="X4206" s="188"/>
      <c r="AG4206" s="188"/>
      <c r="AH4206" s="188"/>
      <c r="AI4206" s="188"/>
      <c r="AJ4206" s="188"/>
      <c r="AK4206" s="188"/>
    </row>
    <row r="4207" spans="20:37">
      <c r="T4207" s="188"/>
      <c r="U4207" s="188"/>
      <c r="V4207" s="188"/>
      <c r="W4207" s="188"/>
      <c r="X4207" s="188"/>
      <c r="AG4207" s="188"/>
      <c r="AH4207" s="188"/>
      <c r="AI4207" s="188"/>
      <c r="AJ4207" s="188"/>
      <c r="AK4207" s="188"/>
    </row>
    <row r="4208" spans="20:37">
      <c r="T4208" s="188"/>
      <c r="U4208" s="188"/>
      <c r="V4208" s="188"/>
      <c r="W4208" s="188"/>
      <c r="X4208" s="188"/>
      <c r="AG4208" s="188"/>
      <c r="AH4208" s="188"/>
      <c r="AI4208" s="188"/>
      <c r="AJ4208" s="188"/>
      <c r="AK4208" s="188"/>
    </row>
    <row r="4209" spans="20:37">
      <c r="T4209" s="188"/>
      <c r="U4209" s="188"/>
      <c r="V4209" s="188"/>
      <c r="W4209" s="188"/>
      <c r="X4209" s="188"/>
      <c r="AG4209" s="188"/>
      <c r="AH4209" s="188"/>
      <c r="AI4209" s="188"/>
      <c r="AJ4209" s="188"/>
      <c r="AK4209" s="188"/>
    </row>
    <row r="4210" spans="20:37">
      <c r="T4210" s="188"/>
      <c r="U4210" s="188"/>
      <c r="V4210" s="188"/>
      <c r="W4210" s="188"/>
      <c r="X4210" s="188"/>
      <c r="AG4210" s="188"/>
      <c r="AH4210" s="188"/>
      <c r="AI4210" s="188"/>
      <c r="AJ4210" s="188"/>
      <c r="AK4210" s="188"/>
    </row>
    <row r="4211" spans="20:37">
      <c r="T4211" s="188"/>
      <c r="U4211" s="188"/>
      <c r="V4211" s="188"/>
      <c r="W4211" s="188"/>
      <c r="X4211" s="188"/>
      <c r="AG4211" s="188"/>
      <c r="AH4211" s="188"/>
      <c r="AI4211" s="188"/>
      <c r="AJ4211" s="188"/>
      <c r="AK4211" s="188"/>
    </row>
    <row r="4212" spans="20:37">
      <c r="T4212" s="188"/>
      <c r="U4212" s="188"/>
      <c r="V4212" s="188"/>
      <c r="W4212" s="188"/>
      <c r="X4212" s="188"/>
      <c r="AG4212" s="188"/>
      <c r="AH4212" s="188"/>
      <c r="AI4212" s="188"/>
      <c r="AJ4212" s="188"/>
      <c r="AK4212" s="188"/>
    </row>
    <row r="4213" spans="20:37">
      <c r="T4213" s="188"/>
      <c r="U4213" s="188"/>
      <c r="V4213" s="188"/>
      <c r="W4213" s="188"/>
      <c r="X4213" s="188"/>
      <c r="AG4213" s="188"/>
      <c r="AH4213" s="188"/>
      <c r="AI4213" s="188"/>
      <c r="AJ4213" s="188"/>
      <c r="AK4213" s="188"/>
    </row>
    <row r="4214" spans="20:37">
      <c r="T4214" s="188"/>
      <c r="U4214" s="188"/>
      <c r="V4214" s="188"/>
      <c r="W4214" s="188"/>
      <c r="X4214" s="188"/>
      <c r="AG4214" s="188"/>
      <c r="AH4214" s="188"/>
      <c r="AI4214" s="188"/>
      <c r="AJ4214" s="188"/>
      <c r="AK4214" s="188"/>
    </row>
    <row r="4215" spans="20:37">
      <c r="T4215" s="188"/>
      <c r="U4215" s="188"/>
      <c r="V4215" s="188"/>
      <c r="W4215" s="188"/>
      <c r="X4215" s="188"/>
      <c r="AG4215" s="188"/>
      <c r="AH4215" s="188"/>
      <c r="AI4215" s="188"/>
      <c r="AJ4215" s="188"/>
      <c r="AK4215" s="188"/>
    </row>
    <row r="4216" spans="20:37">
      <c r="T4216" s="188"/>
      <c r="U4216" s="188"/>
      <c r="V4216" s="188"/>
      <c r="W4216" s="188"/>
      <c r="X4216" s="188"/>
      <c r="AG4216" s="188"/>
      <c r="AH4216" s="188"/>
      <c r="AI4216" s="188"/>
      <c r="AJ4216" s="188"/>
      <c r="AK4216" s="188"/>
    </row>
    <row r="4217" spans="20:37">
      <c r="T4217" s="188"/>
      <c r="U4217" s="188"/>
      <c r="V4217" s="188"/>
      <c r="W4217" s="188"/>
      <c r="X4217" s="188"/>
      <c r="AG4217" s="188"/>
      <c r="AH4217" s="188"/>
      <c r="AI4217" s="188"/>
      <c r="AJ4217" s="188"/>
      <c r="AK4217" s="188"/>
    </row>
    <row r="4218" spans="20:37">
      <c r="T4218" s="188"/>
      <c r="U4218" s="188"/>
      <c r="V4218" s="188"/>
      <c r="W4218" s="188"/>
      <c r="X4218" s="188"/>
      <c r="AG4218" s="188"/>
      <c r="AH4218" s="188"/>
      <c r="AI4218" s="188"/>
      <c r="AJ4218" s="188"/>
      <c r="AK4218" s="188"/>
    </row>
    <row r="4219" spans="20:37">
      <c r="T4219" s="188"/>
      <c r="U4219" s="188"/>
      <c r="V4219" s="188"/>
      <c r="W4219" s="188"/>
      <c r="X4219" s="188"/>
      <c r="AG4219" s="188"/>
      <c r="AH4219" s="188"/>
      <c r="AI4219" s="188"/>
      <c r="AJ4219" s="188"/>
      <c r="AK4219" s="188"/>
    </row>
    <row r="4220" spans="20:37">
      <c r="T4220" s="188"/>
      <c r="U4220" s="188"/>
      <c r="V4220" s="188"/>
      <c r="W4220" s="188"/>
      <c r="X4220" s="188"/>
      <c r="AG4220" s="188"/>
      <c r="AH4220" s="188"/>
      <c r="AI4220" s="188"/>
      <c r="AJ4220" s="188"/>
      <c r="AK4220" s="188"/>
    </row>
    <row r="4221" spans="20:37">
      <c r="T4221" s="188"/>
      <c r="U4221" s="188"/>
      <c r="V4221" s="188"/>
      <c r="W4221" s="188"/>
      <c r="X4221" s="188"/>
      <c r="AG4221" s="188"/>
      <c r="AH4221" s="188"/>
      <c r="AI4221" s="188"/>
      <c r="AJ4221" s="188"/>
      <c r="AK4221" s="188"/>
    </row>
    <row r="4222" spans="20:37">
      <c r="T4222" s="188"/>
      <c r="U4222" s="188"/>
      <c r="V4222" s="188"/>
      <c r="W4222" s="188"/>
      <c r="X4222" s="188"/>
      <c r="AG4222" s="188"/>
      <c r="AH4222" s="188"/>
      <c r="AI4222" s="188"/>
      <c r="AJ4222" s="188"/>
      <c r="AK4222" s="188"/>
    </row>
    <row r="4223" spans="20:37">
      <c r="T4223" s="188"/>
      <c r="U4223" s="188"/>
      <c r="V4223" s="188"/>
      <c r="W4223" s="188"/>
      <c r="X4223" s="188"/>
      <c r="AG4223" s="188"/>
      <c r="AH4223" s="188"/>
      <c r="AI4223" s="188"/>
      <c r="AJ4223" s="188"/>
      <c r="AK4223" s="188"/>
    </row>
    <row r="4224" spans="20:37">
      <c r="T4224" s="188"/>
      <c r="U4224" s="188"/>
      <c r="V4224" s="188"/>
      <c r="W4224" s="188"/>
      <c r="X4224" s="188"/>
      <c r="AG4224" s="188"/>
      <c r="AH4224" s="188"/>
      <c r="AI4224" s="188"/>
      <c r="AJ4224" s="188"/>
      <c r="AK4224" s="188"/>
    </row>
    <row r="4225" spans="20:37">
      <c r="T4225" s="188"/>
      <c r="U4225" s="188"/>
      <c r="V4225" s="188"/>
      <c r="W4225" s="188"/>
      <c r="X4225" s="188"/>
      <c r="AG4225" s="188"/>
      <c r="AH4225" s="188"/>
      <c r="AI4225" s="188"/>
      <c r="AJ4225" s="188"/>
      <c r="AK4225" s="188"/>
    </row>
    <row r="4226" spans="20:37">
      <c r="T4226" s="188"/>
      <c r="U4226" s="188"/>
      <c r="V4226" s="188"/>
      <c r="W4226" s="188"/>
      <c r="X4226" s="188"/>
      <c r="AG4226" s="188"/>
      <c r="AH4226" s="188"/>
      <c r="AI4226" s="188"/>
      <c r="AJ4226" s="188"/>
      <c r="AK4226" s="188"/>
    </row>
    <row r="4227" spans="20:37">
      <c r="T4227" s="188"/>
      <c r="U4227" s="188"/>
      <c r="V4227" s="188"/>
      <c r="W4227" s="188"/>
      <c r="X4227" s="188"/>
      <c r="AG4227" s="188"/>
      <c r="AH4227" s="188"/>
      <c r="AI4227" s="188"/>
      <c r="AJ4227" s="188"/>
      <c r="AK4227" s="188"/>
    </row>
    <row r="4228" spans="20:37">
      <c r="T4228" s="188"/>
      <c r="U4228" s="188"/>
      <c r="V4228" s="188"/>
      <c r="W4228" s="188"/>
      <c r="X4228" s="188"/>
      <c r="AG4228" s="188"/>
      <c r="AH4228" s="188"/>
      <c r="AI4228" s="188"/>
      <c r="AJ4228" s="188"/>
      <c r="AK4228" s="188"/>
    </row>
    <row r="4229" spans="20:37">
      <c r="T4229" s="188"/>
      <c r="U4229" s="188"/>
      <c r="V4229" s="188"/>
      <c r="W4229" s="188"/>
      <c r="X4229" s="188"/>
      <c r="AG4229" s="188"/>
      <c r="AH4229" s="188"/>
      <c r="AI4229" s="188"/>
      <c r="AJ4229" s="188"/>
      <c r="AK4229" s="188"/>
    </row>
    <row r="4230" spans="20:37">
      <c r="T4230" s="188"/>
      <c r="U4230" s="188"/>
      <c r="V4230" s="188"/>
      <c r="W4230" s="188"/>
      <c r="X4230" s="188"/>
      <c r="AG4230" s="188"/>
      <c r="AH4230" s="188"/>
      <c r="AI4230" s="188"/>
      <c r="AJ4230" s="188"/>
      <c r="AK4230" s="188"/>
    </row>
    <row r="4231" spans="20:37">
      <c r="T4231" s="188"/>
      <c r="U4231" s="188"/>
      <c r="V4231" s="188"/>
      <c r="W4231" s="188"/>
      <c r="X4231" s="188"/>
      <c r="AG4231" s="188"/>
      <c r="AH4231" s="188"/>
      <c r="AI4231" s="188"/>
      <c r="AJ4231" s="188"/>
      <c r="AK4231" s="188"/>
    </row>
    <row r="4232" spans="20:37">
      <c r="T4232" s="188"/>
      <c r="U4232" s="188"/>
      <c r="V4232" s="188"/>
      <c r="W4232" s="188"/>
      <c r="X4232" s="188"/>
      <c r="AG4232" s="188"/>
      <c r="AH4232" s="188"/>
      <c r="AI4232" s="188"/>
      <c r="AJ4232" s="188"/>
      <c r="AK4232" s="188"/>
    </row>
    <row r="4233" spans="20:37">
      <c r="T4233" s="188"/>
      <c r="U4233" s="188"/>
      <c r="V4233" s="188"/>
      <c r="W4233" s="188"/>
      <c r="X4233" s="188"/>
      <c r="AG4233" s="188"/>
      <c r="AH4233" s="188"/>
      <c r="AI4233" s="188"/>
      <c r="AJ4233" s="188"/>
      <c r="AK4233" s="188"/>
    </row>
    <row r="4234" spans="20:37">
      <c r="T4234" s="188"/>
      <c r="U4234" s="188"/>
      <c r="V4234" s="188"/>
      <c r="W4234" s="188"/>
      <c r="X4234" s="188"/>
      <c r="AG4234" s="188"/>
      <c r="AH4234" s="188"/>
      <c r="AI4234" s="188"/>
      <c r="AJ4234" s="188"/>
      <c r="AK4234" s="188"/>
    </row>
    <row r="4235" spans="20:37">
      <c r="T4235" s="188"/>
      <c r="U4235" s="188"/>
      <c r="V4235" s="188"/>
      <c r="W4235" s="188"/>
      <c r="X4235" s="188"/>
      <c r="AG4235" s="188"/>
      <c r="AH4235" s="188"/>
      <c r="AI4235" s="188"/>
      <c r="AJ4235" s="188"/>
      <c r="AK4235" s="188"/>
    </row>
    <row r="4236" spans="20:37">
      <c r="T4236" s="188"/>
      <c r="U4236" s="188"/>
      <c r="V4236" s="188"/>
      <c r="W4236" s="188"/>
      <c r="X4236" s="188"/>
      <c r="AG4236" s="188"/>
      <c r="AH4236" s="188"/>
      <c r="AI4236" s="188"/>
      <c r="AJ4236" s="188"/>
      <c r="AK4236" s="188"/>
    </row>
    <row r="4237" spans="20:37">
      <c r="T4237" s="188"/>
      <c r="U4237" s="188"/>
      <c r="V4237" s="188"/>
      <c r="W4237" s="188"/>
      <c r="X4237" s="188"/>
      <c r="AG4237" s="188"/>
      <c r="AH4237" s="188"/>
      <c r="AI4237" s="188"/>
      <c r="AJ4237" s="188"/>
      <c r="AK4237" s="188"/>
    </row>
    <row r="4238" spans="20:37">
      <c r="T4238" s="188"/>
      <c r="U4238" s="188"/>
      <c r="V4238" s="188"/>
      <c r="W4238" s="188"/>
      <c r="X4238" s="188"/>
      <c r="AG4238" s="188"/>
      <c r="AH4238" s="188"/>
      <c r="AI4238" s="188"/>
      <c r="AJ4238" s="188"/>
      <c r="AK4238" s="188"/>
    </row>
    <row r="4239" spans="20:37">
      <c r="T4239" s="188"/>
      <c r="U4239" s="188"/>
      <c r="V4239" s="188"/>
      <c r="W4239" s="188"/>
      <c r="X4239" s="188"/>
      <c r="AG4239" s="188"/>
      <c r="AH4239" s="188"/>
      <c r="AI4239" s="188"/>
      <c r="AJ4239" s="188"/>
      <c r="AK4239" s="188"/>
    </row>
    <row r="4240" spans="20:37">
      <c r="T4240" s="188"/>
      <c r="U4240" s="188"/>
      <c r="V4240" s="188"/>
      <c r="W4240" s="188"/>
      <c r="X4240" s="188"/>
      <c r="AG4240" s="188"/>
      <c r="AH4240" s="188"/>
      <c r="AI4240" s="188"/>
      <c r="AJ4240" s="188"/>
      <c r="AK4240" s="188"/>
    </row>
    <row r="4241" spans="20:37">
      <c r="T4241" s="188"/>
      <c r="U4241" s="188"/>
      <c r="V4241" s="188"/>
      <c r="W4241" s="188"/>
      <c r="X4241" s="188"/>
      <c r="AG4241" s="188"/>
      <c r="AH4241" s="188"/>
      <c r="AI4241" s="188"/>
      <c r="AJ4241" s="188"/>
      <c r="AK4241" s="188"/>
    </row>
    <row r="4242" spans="20:37">
      <c r="T4242" s="188"/>
      <c r="U4242" s="188"/>
      <c r="V4242" s="188"/>
      <c r="W4242" s="188"/>
      <c r="X4242" s="188"/>
      <c r="AG4242" s="188"/>
      <c r="AH4242" s="188"/>
      <c r="AI4242" s="188"/>
      <c r="AJ4242" s="188"/>
      <c r="AK4242" s="188"/>
    </row>
    <row r="4243" spans="20:37">
      <c r="T4243" s="188"/>
      <c r="U4243" s="188"/>
      <c r="V4243" s="188"/>
      <c r="W4243" s="188"/>
      <c r="X4243" s="188"/>
      <c r="AG4243" s="188"/>
      <c r="AH4243" s="188"/>
      <c r="AI4243" s="188"/>
      <c r="AJ4243" s="188"/>
      <c r="AK4243" s="188"/>
    </row>
    <row r="4244" spans="20:37">
      <c r="T4244" s="188"/>
      <c r="U4244" s="188"/>
      <c r="V4244" s="188"/>
      <c r="W4244" s="188"/>
      <c r="X4244" s="188"/>
      <c r="AG4244" s="188"/>
      <c r="AH4244" s="188"/>
      <c r="AI4244" s="188"/>
      <c r="AJ4244" s="188"/>
      <c r="AK4244" s="188"/>
    </row>
    <row r="4245" spans="20:37">
      <c r="T4245" s="188"/>
      <c r="U4245" s="188"/>
      <c r="V4245" s="188"/>
      <c r="W4245" s="188"/>
      <c r="X4245" s="188"/>
      <c r="AG4245" s="188"/>
      <c r="AH4245" s="188"/>
      <c r="AI4245" s="188"/>
      <c r="AJ4245" s="188"/>
      <c r="AK4245" s="188"/>
    </row>
    <row r="4246" spans="20:37">
      <c r="T4246" s="188"/>
      <c r="U4246" s="188"/>
      <c r="V4246" s="188"/>
      <c r="W4246" s="188"/>
      <c r="X4246" s="188"/>
      <c r="AG4246" s="188"/>
      <c r="AH4246" s="188"/>
      <c r="AI4246" s="188"/>
      <c r="AJ4246" s="188"/>
      <c r="AK4246" s="188"/>
    </row>
    <row r="4247" spans="20:37">
      <c r="T4247" s="188"/>
      <c r="U4247" s="188"/>
      <c r="V4247" s="188"/>
      <c r="W4247" s="188"/>
      <c r="X4247" s="188"/>
      <c r="AG4247" s="188"/>
      <c r="AH4247" s="188"/>
      <c r="AI4247" s="188"/>
      <c r="AJ4247" s="188"/>
      <c r="AK4247" s="188"/>
    </row>
    <row r="4248" spans="20:37">
      <c r="T4248" s="188"/>
      <c r="U4248" s="188"/>
      <c r="V4248" s="188"/>
      <c r="W4248" s="188"/>
      <c r="X4248" s="188"/>
      <c r="AG4248" s="188"/>
      <c r="AH4248" s="188"/>
      <c r="AI4248" s="188"/>
      <c r="AJ4248" s="188"/>
      <c r="AK4248" s="188"/>
    </row>
    <row r="4249" spans="20:37">
      <c r="T4249" s="188"/>
      <c r="U4249" s="188"/>
      <c r="V4249" s="188"/>
      <c r="W4249" s="188"/>
      <c r="X4249" s="188"/>
      <c r="AG4249" s="188"/>
      <c r="AH4249" s="188"/>
      <c r="AI4249" s="188"/>
      <c r="AJ4249" s="188"/>
      <c r="AK4249" s="188"/>
    </row>
    <row r="4250" spans="20:37">
      <c r="T4250" s="188"/>
      <c r="U4250" s="188"/>
      <c r="V4250" s="188"/>
      <c r="W4250" s="188"/>
      <c r="X4250" s="188"/>
      <c r="AG4250" s="188"/>
      <c r="AH4250" s="188"/>
      <c r="AI4250" s="188"/>
      <c r="AJ4250" s="188"/>
      <c r="AK4250" s="188"/>
    </row>
    <row r="4251" spans="20:37">
      <c r="T4251" s="188"/>
      <c r="U4251" s="188"/>
      <c r="V4251" s="188"/>
      <c r="W4251" s="188"/>
      <c r="X4251" s="188"/>
      <c r="AG4251" s="188"/>
      <c r="AH4251" s="188"/>
      <c r="AI4251" s="188"/>
      <c r="AJ4251" s="188"/>
      <c r="AK4251" s="188"/>
    </row>
    <row r="4252" spans="20:37">
      <c r="T4252" s="188"/>
      <c r="U4252" s="188"/>
      <c r="V4252" s="188"/>
      <c r="W4252" s="188"/>
      <c r="X4252" s="188"/>
      <c r="AG4252" s="188"/>
      <c r="AH4252" s="188"/>
      <c r="AI4252" s="188"/>
      <c r="AJ4252" s="188"/>
      <c r="AK4252" s="188"/>
    </row>
    <row r="4253" spans="20:37">
      <c r="T4253" s="188"/>
      <c r="U4253" s="188"/>
      <c r="V4253" s="188"/>
      <c r="W4253" s="188"/>
      <c r="X4253" s="188"/>
      <c r="AG4253" s="188"/>
      <c r="AH4253" s="188"/>
      <c r="AI4253" s="188"/>
      <c r="AJ4253" s="188"/>
      <c r="AK4253" s="188"/>
    </row>
    <row r="4254" spans="20:37">
      <c r="T4254" s="188"/>
      <c r="U4254" s="188"/>
      <c r="V4254" s="188"/>
      <c r="W4254" s="188"/>
      <c r="X4254" s="188"/>
      <c r="AG4254" s="188"/>
      <c r="AH4254" s="188"/>
      <c r="AI4254" s="188"/>
      <c r="AJ4254" s="188"/>
      <c r="AK4254" s="188"/>
    </row>
    <row r="4255" spans="20:37">
      <c r="T4255" s="188"/>
      <c r="U4255" s="188"/>
      <c r="V4255" s="188"/>
      <c r="W4255" s="188"/>
      <c r="X4255" s="188"/>
      <c r="AG4255" s="188"/>
      <c r="AH4255" s="188"/>
      <c r="AI4255" s="188"/>
      <c r="AJ4255" s="188"/>
      <c r="AK4255" s="188"/>
    </row>
    <row r="4256" spans="20:37">
      <c r="T4256" s="188"/>
      <c r="U4256" s="188"/>
      <c r="V4256" s="188"/>
      <c r="W4256" s="188"/>
      <c r="X4256" s="188"/>
      <c r="AG4256" s="188"/>
      <c r="AH4256" s="188"/>
      <c r="AI4256" s="188"/>
      <c r="AJ4256" s="188"/>
      <c r="AK4256" s="188"/>
    </row>
    <row r="4257" spans="20:37">
      <c r="T4257" s="188"/>
      <c r="U4257" s="188"/>
      <c r="V4257" s="188"/>
      <c r="W4257" s="188"/>
      <c r="X4257" s="188"/>
      <c r="AG4257" s="188"/>
      <c r="AH4257" s="188"/>
      <c r="AI4257" s="188"/>
      <c r="AJ4257" s="188"/>
      <c r="AK4257" s="188"/>
    </row>
    <row r="4258" spans="20:37">
      <c r="T4258" s="188"/>
      <c r="U4258" s="188"/>
      <c r="V4258" s="188"/>
      <c r="W4258" s="188"/>
      <c r="X4258" s="188"/>
      <c r="AG4258" s="188"/>
      <c r="AH4258" s="188"/>
      <c r="AI4258" s="188"/>
      <c r="AJ4258" s="188"/>
      <c r="AK4258" s="188"/>
    </row>
    <row r="4259" spans="20:37">
      <c r="T4259" s="188"/>
      <c r="U4259" s="188"/>
      <c r="V4259" s="188"/>
      <c r="W4259" s="188"/>
      <c r="X4259" s="188"/>
      <c r="AG4259" s="188"/>
      <c r="AH4259" s="188"/>
      <c r="AI4259" s="188"/>
      <c r="AJ4259" s="188"/>
      <c r="AK4259" s="188"/>
    </row>
    <row r="4260" spans="20:37">
      <c r="T4260" s="188"/>
      <c r="U4260" s="188"/>
      <c r="V4260" s="188"/>
      <c r="W4260" s="188"/>
      <c r="X4260" s="188"/>
      <c r="AG4260" s="188"/>
      <c r="AH4260" s="188"/>
      <c r="AI4260" s="188"/>
      <c r="AJ4260" s="188"/>
      <c r="AK4260" s="188"/>
    </row>
    <row r="4261" spans="20:37">
      <c r="T4261" s="188"/>
      <c r="U4261" s="188"/>
      <c r="V4261" s="188"/>
      <c r="W4261" s="188"/>
      <c r="X4261" s="188"/>
      <c r="AG4261" s="188"/>
      <c r="AH4261" s="188"/>
      <c r="AI4261" s="188"/>
      <c r="AJ4261" s="188"/>
      <c r="AK4261" s="188"/>
    </row>
    <row r="4262" spans="20:37">
      <c r="T4262" s="188"/>
      <c r="U4262" s="188"/>
      <c r="V4262" s="188"/>
      <c r="W4262" s="188"/>
      <c r="X4262" s="188"/>
      <c r="AG4262" s="188"/>
      <c r="AH4262" s="188"/>
      <c r="AI4262" s="188"/>
      <c r="AJ4262" s="188"/>
      <c r="AK4262" s="188"/>
    </row>
    <row r="4263" spans="20:37">
      <c r="T4263" s="188"/>
      <c r="U4263" s="188"/>
      <c r="V4263" s="188"/>
      <c r="W4263" s="188"/>
      <c r="X4263" s="188"/>
      <c r="AG4263" s="188"/>
      <c r="AH4263" s="188"/>
      <c r="AI4263" s="188"/>
      <c r="AJ4263" s="188"/>
      <c r="AK4263" s="188"/>
    </row>
    <row r="4264" spans="20:37">
      <c r="T4264" s="188"/>
      <c r="U4264" s="188"/>
      <c r="V4264" s="188"/>
      <c r="W4264" s="188"/>
      <c r="X4264" s="188"/>
      <c r="AG4264" s="188"/>
      <c r="AH4264" s="188"/>
      <c r="AI4264" s="188"/>
      <c r="AJ4264" s="188"/>
      <c r="AK4264" s="188"/>
    </row>
    <row r="4265" spans="20:37">
      <c r="T4265" s="188"/>
      <c r="U4265" s="188"/>
      <c r="V4265" s="188"/>
      <c r="W4265" s="188"/>
      <c r="X4265" s="188"/>
      <c r="AG4265" s="188"/>
      <c r="AH4265" s="188"/>
      <c r="AI4265" s="188"/>
      <c r="AJ4265" s="188"/>
      <c r="AK4265" s="188"/>
    </row>
    <row r="4266" spans="20:37">
      <c r="T4266" s="188"/>
      <c r="U4266" s="188"/>
      <c r="V4266" s="188"/>
      <c r="W4266" s="188"/>
      <c r="X4266" s="188"/>
      <c r="AG4266" s="188"/>
      <c r="AH4266" s="188"/>
      <c r="AI4266" s="188"/>
      <c r="AJ4266" s="188"/>
      <c r="AK4266" s="188"/>
    </row>
    <row r="4267" spans="20:37">
      <c r="T4267" s="188"/>
      <c r="U4267" s="188"/>
      <c r="V4267" s="188"/>
      <c r="W4267" s="188"/>
      <c r="X4267" s="188"/>
      <c r="AG4267" s="188"/>
      <c r="AH4267" s="188"/>
      <c r="AI4267" s="188"/>
      <c r="AJ4267" s="188"/>
      <c r="AK4267" s="188"/>
    </row>
    <row r="4268" spans="20:37">
      <c r="T4268" s="188"/>
      <c r="U4268" s="188"/>
      <c r="V4268" s="188"/>
      <c r="W4268" s="188"/>
      <c r="X4268" s="188"/>
      <c r="AG4268" s="188"/>
      <c r="AH4268" s="188"/>
      <c r="AI4268" s="188"/>
      <c r="AJ4268" s="188"/>
      <c r="AK4268" s="188"/>
    </row>
    <row r="4269" spans="20:37">
      <c r="T4269" s="188"/>
      <c r="U4269" s="188"/>
      <c r="V4269" s="188"/>
      <c r="W4269" s="188"/>
      <c r="X4269" s="188"/>
      <c r="AG4269" s="188"/>
      <c r="AH4269" s="188"/>
      <c r="AI4269" s="188"/>
      <c r="AJ4269" s="188"/>
      <c r="AK4269" s="188"/>
    </row>
    <row r="4270" spans="20:37">
      <c r="T4270" s="188"/>
      <c r="U4270" s="188"/>
      <c r="V4270" s="188"/>
      <c r="W4270" s="188"/>
      <c r="X4270" s="188"/>
      <c r="AG4270" s="188"/>
      <c r="AH4270" s="188"/>
      <c r="AI4270" s="188"/>
      <c r="AJ4270" s="188"/>
      <c r="AK4270" s="188"/>
    </row>
    <row r="4271" spans="20:37">
      <c r="T4271" s="188"/>
      <c r="U4271" s="188"/>
      <c r="V4271" s="188"/>
      <c r="W4271" s="188"/>
      <c r="X4271" s="188"/>
      <c r="AG4271" s="188"/>
      <c r="AH4271" s="188"/>
      <c r="AI4271" s="188"/>
      <c r="AJ4271" s="188"/>
      <c r="AK4271" s="188"/>
    </row>
    <row r="4272" spans="20:37">
      <c r="T4272" s="188"/>
      <c r="U4272" s="188"/>
      <c r="V4272" s="188"/>
      <c r="W4272" s="188"/>
      <c r="X4272" s="188"/>
      <c r="AG4272" s="188"/>
      <c r="AH4272" s="188"/>
      <c r="AI4272" s="188"/>
      <c r="AJ4272" s="188"/>
      <c r="AK4272" s="188"/>
    </row>
    <row r="4273" spans="20:37">
      <c r="T4273" s="188"/>
      <c r="U4273" s="188"/>
      <c r="V4273" s="188"/>
      <c r="W4273" s="188"/>
      <c r="X4273" s="188"/>
      <c r="AG4273" s="188"/>
      <c r="AH4273" s="188"/>
      <c r="AI4273" s="188"/>
      <c r="AJ4273" s="188"/>
      <c r="AK4273" s="188"/>
    </row>
    <row r="4274" spans="20:37">
      <c r="T4274" s="188"/>
      <c r="U4274" s="188"/>
      <c r="V4274" s="188"/>
      <c r="W4274" s="188"/>
      <c r="X4274" s="188"/>
      <c r="AG4274" s="188"/>
      <c r="AH4274" s="188"/>
      <c r="AI4274" s="188"/>
      <c r="AJ4274" s="188"/>
      <c r="AK4274" s="188"/>
    </row>
    <row r="4275" spans="20:37">
      <c r="T4275" s="188"/>
      <c r="U4275" s="188"/>
      <c r="V4275" s="188"/>
      <c r="W4275" s="188"/>
      <c r="X4275" s="188"/>
      <c r="AG4275" s="188"/>
      <c r="AH4275" s="188"/>
      <c r="AI4275" s="188"/>
      <c r="AJ4275" s="188"/>
      <c r="AK4275" s="188"/>
    </row>
    <row r="4276" spans="20:37">
      <c r="T4276" s="188"/>
      <c r="U4276" s="188"/>
      <c r="V4276" s="188"/>
      <c r="W4276" s="188"/>
      <c r="X4276" s="188"/>
      <c r="AG4276" s="188"/>
      <c r="AH4276" s="188"/>
      <c r="AI4276" s="188"/>
      <c r="AJ4276" s="188"/>
      <c r="AK4276" s="188"/>
    </row>
    <row r="4277" spans="20:37">
      <c r="T4277" s="188"/>
      <c r="U4277" s="188"/>
      <c r="V4277" s="188"/>
      <c r="W4277" s="188"/>
      <c r="X4277" s="188"/>
      <c r="AG4277" s="188"/>
      <c r="AH4277" s="188"/>
      <c r="AI4277" s="188"/>
      <c r="AJ4277" s="188"/>
      <c r="AK4277" s="188"/>
    </row>
    <row r="4278" spans="20:37">
      <c r="T4278" s="188"/>
      <c r="U4278" s="188"/>
      <c r="V4278" s="188"/>
      <c r="W4278" s="188"/>
      <c r="X4278" s="188"/>
      <c r="AG4278" s="188"/>
      <c r="AH4278" s="188"/>
      <c r="AI4278" s="188"/>
      <c r="AJ4278" s="188"/>
      <c r="AK4278" s="188"/>
    </row>
    <row r="4279" spans="20:37">
      <c r="T4279" s="188"/>
      <c r="U4279" s="188"/>
      <c r="V4279" s="188"/>
      <c r="W4279" s="188"/>
      <c r="X4279" s="188"/>
      <c r="AG4279" s="188"/>
      <c r="AH4279" s="188"/>
      <c r="AI4279" s="188"/>
      <c r="AJ4279" s="188"/>
      <c r="AK4279" s="188"/>
    </row>
    <row r="4280" spans="20:37">
      <c r="T4280" s="188"/>
      <c r="U4280" s="188"/>
      <c r="V4280" s="188"/>
      <c r="W4280" s="188"/>
      <c r="X4280" s="188"/>
      <c r="AG4280" s="188"/>
      <c r="AH4280" s="188"/>
      <c r="AI4280" s="188"/>
      <c r="AJ4280" s="188"/>
      <c r="AK4280" s="188"/>
    </row>
    <row r="4281" spans="20:37">
      <c r="T4281" s="188"/>
      <c r="U4281" s="188"/>
      <c r="V4281" s="188"/>
      <c r="W4281" s="188"/>
      <c r="X4281" s="188"/>
      <c r="AG4281" s="188"/>
      <c r="AH4281" s="188"/>
      <c r="AI4281" s="188"/>
      <c r="AJ4281" s="188"/>
      <c r="AK4281" s="188"/>
    </row>
    <row r="4282" spans="20:37">
      <c r="T4282" s="188"/>
      <c r="U4282" s="188"/>
      <c r="V4282" s="188"/>
      <c r="W4282" s="188"/>
      <c r="X4282" s="188"/>
      <c r="AG4282" s="188"/>
      <c r="AH4282" s="188"/>
      <c r="AI4282" s="188"/>
      <c r="AJ4282" s="188"/>
      <c r="AK4282" s="188"/>
    </row>
    <row r="4283" spans="20:37">
      <c r="T4283" s="188"/>
      <c r="U4283" s="188"/>
      <c r="V4283" s="188"/>
      <c r="W4283" s="188"/>
      <c r="X4283" s="188"/>
      <c r="AG4283" s="188"/>
      <c r="AH4283" s="188"/>
      <c r="AI4283" s="188"/>
      <c r="AJ4283" s="188"/>
      <c r="AK4283" s="188"/>
    </row>
    <row r="4284" spans="20:37">
      <c r="T4284" s="188"/>
      <c r="U4284" s="188"/>
      <c r="V4284" s="188"/>
      <c r="W4284" s="188"/>
      <c r="X4284" s="188"/>
      <c r="AG4284" s="188"/>
      <c r="AH4284" s="188"/>
      <c r="AI4284" s="188"/>
      <c r="AJ4284" s="188"/>
      <c r="AK4284" s="188"/>
    </row>
    <row r="4285" spans="20:37">
      <c r="T4285" s="188"/>
      <c r="U4285" s="188"/>
      <c r="V4285" s="188"/>
      <c r="W4285" s="188"/>
      <c r="X4285" s="188"/>
      <c r="AG4285" s="188"/>
      <c r="AH4285" s="188"/>
      <c r="AI4285" s="188"/>
      <c r="AJ4285" s="188"/>
      <c r="AK4285" s="188"/>
    </row>
    <row r="4286" spans="20:37">
      <c r="T4286" s="188"/>
      <c r="U4286" s="188"/>
      <c r="V4286" s="188"/>
      <c r="W4286" s="188"/>
      <c r="X4286" s="188"/>
      <c r="AG4286" s="188"/>
      <c r="AH4286" s="188"/>
      <c r="AI4286" s="188"/>
      <c r="AJ4286" s="188"/>
      <c r="AK4286" s="188"/>
    </row>
    <row r="4287" spans="20:37">
      <c r="T4287" s="188"/>
      <c r="U4287" s="188"/>
      <c r="V4287" s="188"/>
      <c r="W4287" s="188"/>
      <c r="X4287" s="188"/>
      <c r="AG4287" s="188"/>
      <c r="AH4287" s="188"/>
      <c r="AI4287" s="188"/>
      <c r="AJ4287" s="188"/>
      <c r="AK4287" s="188"/>
    </row>
    <row r="4288" spans="20:37">
      <c r="T4288" s="188"/>
      <c r="U4288" s="188"/>
      <c r="V4288" s="188"/>
      <c r="W4288" s="188"/>
      <c r="X4288" s="188"/>
      <c r="AG4288" s="188"/>
      <c r="AH4288" s="188"/>
      <c r="AI4288" s="188"/>
      <c r="AJ4288" s="188"/>
      <c r="AK4288" s="188"/>
    </row>
    <row r="4289" spans="20:37">
      <c r="T4289" s="188"/>
      <c r="U4289" s="188"/>
      <c r="V4289" s="188"/>
      <c r="W4289" s="188"/>
      <c r="X4289" s="188"/>
      <c r="AG4289" s="188"/>
      <c r="AH4289" s="188"/>
      <c r="AI4289" s="188"/>
      <c r="AJ4289" s="188"/>
      <c r="AK4289" s="188"/>
    </row>
    <row r="4290" spans="20:37">
      <c r="T4290" s="188"/>
      <c r="U4290" s="188"/>
      <c r="V4290" s="188"/>
      <c r="W4290" s="188"/>
      <c r="X4290" s="188"/>
      <c r="AG4290" s="188"/>
      <c r="AH4290" s="188"/>
      <c r="AI4290" s="188"/>
      <c r="AJ4290" s="188"/>
      <c r="AK4290" s="188"/>
    </row>
    <row r="4291" spans="20:37">
      <c r="T4291" s="188"/>
      <c r="U4291" s="188"/>
      <c r="V4291" s="188"/>
      <c r="W4291" s="188"/>
      <c r="X4291" s="188"/>
      <c r="AG4291" s="188"/>
      <c r="AH4291" s="188"/>
      <c r="AI4291" s="188"/>
      <c r="AJ4291" s="188"/>
      <c r="AK4291" s="188"/>
    </row>
    <row r="4292" spans="20:37">
      <c r="T4292" s="188"/>
      <c r="U4292" s="188"/>
      <c r="V4292" s="188"/>
      <c r="W4292" s="188"/>
      <c r="X4292" s="188"/>
      <c r="AG4292" s="188"/>
      <c r="AH4292" s="188"/>
      <c r="AI4292" s="188"/>
      <c r="AJ4292" s="188"/>
      <c r="AK4292" s="188"/>
    </row>
    <row r="4293" spans="20:37">
      <c r="T4293" s="188"/>
      <c r="U4293" s="188"/>
      <c r="V4293" s="188"/>
      <c r="W4293" s="188"/>
      <c r="X4293" s="188"/>
      <c r="AG4293" s="188"/>
      <c r="AH4293" s="188"/>
      <c r="AI4293" s="188"/>
      <c r="AJ4293" s="188"/>
      <c r="AK4293" s="188"/>
    </row>
    <row r="4294" spans="20:37">
      <c r="T4294" s="188"/>
      <c r="U4294" s="188"/>
      <c r="V4294" s="188"/>
      <c r="W4294" s="188"/>
      <c r="X4294" s="188"/>
      <c r="AG4294" s="188"/>
      <c r="AH4294" s="188"/>
      <c r="AI4294" s="188"/>
      <c r="AJ4294" s="188"/>
      <c r="AK4294" s="188"/>
    </row>
    <row r="4295" spans="20:37">
      <c r="T4295" s="188"/>
      <c r="U4295" s="188"/>
      <c r="V4295" s="188"/>
      <c r="W4295" s="188"/>
      <c r="X4295" s="188"/>
      <c r="AG4295" s="188"/>
      <c r="AH4295" s="188"/>
      <c r="AI4295" s="188"/>
      <c r="AJ4295" s="188"/>
      <c r="AK4295" s="188"/>
    </row>
    <row r="4296" spans="20:37">
      <c r="T4296" s="188"/>
      <c r="U4296" s="188"/>
      <c r="V4296" s="188"/>
      <c r="W4296" s="188"/>
      <c r="X4296" s="188"/>
      <c r="AG4296" s="188"/>
      <c r="AH4296" s="188"/>
      <c r="AI4296" s="188"/>
      <c r="AJ4296" s="188"/>
      <c r="AK4296" s="188"/>
    </row>
    <row r="4297" spans="20:37">
      <c r="T4297" s="188"/>
      <c r="U4297" s="188"/>
      <c r="V4297" s="188"/>
      <c r="W4297" s="188"/>
      <c r="X4297" s="188"/>
      <c r="AG4297" s="188"/>
      <c r="AH4297" s="188"/>
      <c r="AI4297" s="188"/>
      <c r="AJ4297" s="188"/>
      <c r="AK4297" s="188"/>
    </row>
    <row r="4298" spans="20:37">
      <c r="T4298" s="188"/>
      <c r="U4298" s="188"/>
      <c r="V4298" s="188"/>
      <c r="W4298" s="188"/>
      <c r="X4298" s="188"/>
      <c r="AG4298" s="188"/>
      <c r="AH4298" s="188"/>
      <c r="AI4298" s="188"/>
      <c r="AJ4298" s="188"/>
      <c r="AK4298" s="188"/>
    </row>
    <row r="4299" spans="20:37">
      <c r="T4299" s="188"/>
      <c r="U4299" s="188"/>
      <c r="V4299" s="188"/>
      <c r="W4299" s="188"/>
      <c r="X4299" s="188"/>
      <c r="AG4299" s="188"/>
      <c r="AH4299" s="188"/>
      <c r="AI4299" s="188"/>
      <c r="AJ4299" s="188"/>
      <c r="AK4299" s="188"/>
    </row>
    <row r="4300" spans="20:37">
      <c r="T4300" s="188"/>
      <c r="U4300" s="188"/>
      <c r="V4300" s="188"/>
      <c r="W4300" s="188"/>
      <c r="X4300" s="188"/>
      <c r="AG4300" s="188"/>
      <c r="AH4300" s="188"/>
      <c r="AI4300" s="188"/>
      <c r="AJ4300" s="188"/>
      <c r="AK4300" s="188"/>
    </row>
    <row r="4301" spans="20:37">
      <c r="T4301" s="188"/>
      <c r="U4301" s="188"/>
      <c r="V4301" s="188"/>
      <c r="W4301" s="188"/>
      <c r="X4301" s="188"/>
      <c r="AG4301" s="188"/>
      <c r="AH4301" s="188"/>
      <c r="AI4301" s="188"/>
      <c r="AJ4301" s="188"/>
      <c r="AK4301" s="188"/>
    </row>
    <row r="4302" spans="20:37">
      <c r="T4302" s="188"/>
      <c r="U4302" s="188"/>
      <c r="V4302" s="188"/>
      <c r="W4302" s="188"/>
      <c r="X4302" s="188"/>
      <c r="AG4302" s="188"/>
      <c r="AH4302" s="188"/>
      <c r="AI4302" s="188"/>
      <c r="AJ4302" s="188"/>
      <c r="AK4302" s="188"/>
    </row>
    <row r="4303" spans="20:37">
      <c r="T4303" s="188"/>
      <c r="U4303" s="188"/>
      <c r="V4303" s="188"/>
      <c r="W4303" s="188"/>
      <c r="X4303" s="188"/>
      <c r="AG4303" s="188"/>
      <c r="AH4303" s="188"/>
      <c r="AI4303" s="188"/>
      <c r="AJ4303" s="188"/>
      <c r="AK4303" s="188"/>
    </row>
    <row r="4304" spans="20:37">
      <c r="T4304" s="188"/>
      <c r="U4304" s="188"/>
      <c r="V4304" s="188"/>
      <c r="W4304" s="188"/>
      <c r="X4304" s="188"/>
      <c r="AG4304" s="188"/>
      <c r="AH4304" s="188"/>
      <c r="AI4304" s="188"/>
      <c r="AJ4304" s="188"/>
      <c r="AK4304" s="188"/>
    </row>
    <row r="4305" spans="20:37">
      <c r="T4305" s="188"/>
      <c r="U4305" s="188"/>
      <c r="V4305" s="188"/>
      <c r="W4305" s="188"/>
      <c r="X4305" s="188"/>
      <c r="AG4305" s="188"/>
      <c r="AH4305" s="188"/>
      <c r="AI4305" s="188"/>
      <c r="AJ4305" s="188"/>
      <c r="AK4305" s="188"/>
    </row>
    <row r="4306" spans="20:37">
      <c r="T4306" s="188"/>
      <c r="U4306" s="188"/>
      <c r="V4306" s="188"/>
      <c r="W4306" s="188"/>
      <c r="X4306" s="188"/>
      <c r="AG4306" s="188"/>
      <c r="AH4306" s="188"/>
      <c r="AI4306" s="188"/>
      <c r="AJ4306" s="188"/>
      <c r="AK4306" s="188"/>
    </row>
    <row r="4307" spans="20:37">
      <c r="T4307" s="188"/>
      <c r="U4307" s="188"/>
      <c r="V4307" s="188"/>
      <c r="W4307" s="188"/>
      <c r="X4307" s="188"/>
      <c r="AG4307" s="188"/>
      <c r="AH4307" s="188"/>
      <c r="AI4307" s="188"/>
      <c r="AJ4307" s="188"/>
      <c r="AK4307" s="188"/>
    </row>
    <row r="4308" spans="20:37">
      <c r="T4308" s="188"/>
      <c r="U4308" s="188"/>
      <c r="V4308" s="188"/>
      <c r="W4308" s="188"/>
      <c r="X4308" s="188"/>
      <c r="AG4308" s="188"/>
      <c r="AH4308" s="188"/>
      <c r="AI4308" s="188"/>
      <c r="AJ4308" s="188"/>
      <c r="AK4308" s="188"/>
    </row>
    <row r="4309" spans="20:37">
      <c r="T4309" s="188"/>
      <c r="U4309" s="188"/>
      <c r="V4309" s="188"/>
      <c r="W4309" s="188"/>
      <c r="X4309" s="188"/>
      <c r="AG4309" s="188"/>
      <c r="AH4309" s="188"/>
      <c r="AI4309" s="188"/>
      <c r="AJ4309" s="188"/>
      <c r="AK4309" s="188"/>
    </row>
    <row r="4310" spans="20:37">
      <c r="T4310" s="188"/>
      <c r="U4310" s="188"/>
      <c r="V4310" s="188"/>
      <c r="W4310" s="188"/>
      <c r="X4310" s="188"/>
      <c r="AG4310" s="188"/>
      <c r="AH4310" s="188"/>
      <c r="AI4310" s="188"/>
      <c r="AJ4310" s="188"/>
      <c r="AK4310" s="188"/>
    </row>
    <row r="4311" spans="20:37">
      <c r="T4311" s="188"/>
      <c r="U4311" s="188"/>
      <c r="V4311" s="188"/>
      <c r="W4311" s="188"/>
      <c r="X4311" s="188"/>
      <c r="AG4311" s="188"/>
      <c r="AH4311" s="188"/>
      <c r="AI4311" s="188"/>
      <c r="AJ4311" s="188"/>
      <c r="AK4311" s="188"/>
    </row>
    <row r="4312" spans="20:37">
      <c r="T4312" s="188"/>
      <c r="U4312" s="188"/>
      <c r="V4312" s="188"/>
      <c r="W4312" s="188"/>
      <c r="X4312" s="188"/>
      <c r="AG4312" s="188"/>
      <c r="AH4312" s="188"/>
      <c r="AI4312" s="188"/>
      <c r="AJ4312" s="188"/>
      <c r="AK4312" s="188"/>
    </row>
    <row r="4313" spans="20:37">
      <c r="T4313" s="188"/>
      <c r="U4313" s="188"/>
      <c r="V4313" s="188"/>
      <c r="W4313" s="188"/>
      <c r="X4313" s="188"/>
      <c r="AG4313" s="188"/>
      <c r="AH4313" s="188"/>
      <c r="AI4313" s="188"/>
      <c r="AJ4313" s="188"/>
      <c r="AK4313" s="188"/>
    </row>
    <row r="4314" spans="20:37">
      <c r="T4314" s="188"/>
      <c r="U4314" s="188"/>
      <c r="V4314" s="188"/>
      <c r="W4314" s="188"/>
      <c r="X4314" s="188"/>
      <c r="AG4314" s="188"/>
      <c r="AH4314" s="188"/>
      <c r="AI4314" s="188"/>
      <c r="AJ4314" s="188"/>
      <c r="AK4314" s="188"/>
    </row>
    <row r="4315" spans="20:37">
      <c r="T4315" s="188"/>
      <c r="U4315" s="188"/>
      <c r="V4315" s="188"/>
      <c r="W4315" s="188"/>
      <c r="X4315" s="188"/>
      <c r="AG4315" s="188"/>
      <c r="AH4315" s="188"/>
      <c r="AI4315" s="188"/>
      <c r="AJ4315" s="188"/>
      <c r="AK4315" s="188"/>
    </row>
    <row r="4316" spans="20:37">
      <c r="T4316" s="188"/>
      <c r="U4316" s="188"/>
      <c r="V4316" s="188"/>
      <c r="W4316" s="188"/>
      <c r="X4316" s="188"/>
      <c r="AG4316" s="188"/>
      <c r="AH4316" s="188"/>
      <c r="AI4316" s="188"/>
      <c r="AJ4316" s="188"/>
      <c r="AK4316" s="188"/>
    </row>
    <row r="4317" spans="20:37">
      <c r="T4317" s="188"/>
      <c r="U4317" s="188"/>
      <c r="V4317" s="188"/>
      <c r="W4317" s="188"/>
      <c r="X4317" s="188"/>
      <c r="AG4317" s="188"/>
      <c r="AH4317" s="188"/>
      <c r="AI4317" s="188"/>
      <c r="AJ4317" s="188"/>
      <c r="AK4317" s="188"/>
    </row>
    <row r="4318" spans="20:37">
      <c r="T4318" s="188"/>
      <c r="U4318" s="188"/>
      <c r="V4318" s="188"/>
      <c r="W4318" s="188"/>
      <c r="X4318" s="188"/>
      <c r="AG4318" s="188"/>
      <c r="AH4318" s="188"/>
      <c r="AI4318" s="188"/>
      <c r="AJ4318" s="188"/>
      <c r="AK4318" s="188"/>
    </row>
    <row r="4319" spans="20:37">
      <c r="T4319" s="188"/>
      <c r="U4319" s="188"/>
      <c r="V4319" s="188"/>
      <c r="W4319" s="188"/>
      <c r="X4319" s="188"/>
      <c r="AG4319" s="188"/>
      <c r="AH4319" s="188"/>
      <c r="AI4319" s="188"/>
      <c r="AJ4319" s="188"/>
      <c r="AK4319" s="188"/>
    </row>
    <row r="4320" spans="20:37">
      <c r="T4320" s="188"/>
      <c r="U4320" s="188"/>
      <c r="V4320" s="188"/>
      <c r="W4320" s="188"/>
      <c r="X4320" s="188"/>
      <c r="AG4320" s="188"/>
      <c r="AH4320" s="188"/>
      <c r="AI4320" s="188"/>
      <c r="AJ4320" s="188"/>
      <c r="AK4320" s="188"/>
    </row>
    <row r="4321" spans="20:37">
      <c r="T4321" s="188"/>
      <c r="U4321" s="188"/>
      <c r="V4321" s="188"/>
      <c r="W4321" s="188"/>
      <c r="X4321" s="188"/>
      <c r="AG4321" s="188"/>
      <c r="AH4321" s="188"/>
      <c r="AI4321" s="188"/>
      <c r="AJ4321" s="188"/>
      <c r="AK4321" s="188"/>
    </row>
    <row r="4322" spans="20:37">
      <c r="T4322" s="188"/>
      <c r="U4322" s="188"/>
      <c r="V4322" s="188"/>
      <c r="W4322" s="188"/>
      <c r="X4322" s="188"/>
      <c r="AG4322" s="188"/>
      <c r="AH4322" s="188"/>
      <c r="AI4322" s="188"/>
      <c r="AJ4322" s="188"/>
      <c r="AK4322" s="188"/>
    </row>
    <row r="4323" spans="20:37">
      <c r="T4323" s="188"/>
      <c r="U4323" s="188"/>
      <c r="V4323" s="188"/>
      <c r="W4323" s="188"/>
      <c r="X4323" s="188"/>
      <c r="AG4323" s="188"/>
      <c r="AH4323" s="188"/>
      <c r="AI4323" s="188"/>
      <c r="AJ4323" s="188"/>
      <c r="AK4323" s="188"/>
    </row>
    <row r="4324" spans="20:37">
      <c r="T4324" s="188"/>
      <c r="U4324" s="188"/>
      <c r="V4324" s="188"/>
      <c r="W4324" s="188"/>
      <c r="X4324" s="188"/>
      <c r="AG4324" s="188"/>
      <c r="AH4324" s="188"/>
      <c r="AI4324" s="188"/>
      <c r="AJ4324" s="188"/>
      <c r="AK4324" s="188"/>
    </row>
    <row r="4325" spans="20:37">
      <c r="T4325" s="188"/>
      <c r="U4325" s="188"/>
      <c r="V4325" s="188"/>
      <c r="W4325" s="188"/>
      <c r="X4325" s="188"/>
      <c r="AG4325" s="188"/>
      <c r="AH4325" s="188"/>
      <c r="AI4325" s="188"/>
      <c r="AJ4325" s="188"/>
      <c r="AK4325" s="188"/>
    </row>
    <row r="4326" spans="20:37">
      <c r="T4326" s="188"/>
      <c r="U4326" s="188"/>
      <c r="V4326" s="188"/>
      <c r="W4326" s="188"/>
      <c r="X4326" s="188"/>
      <c r="AG4326" s="188"/>
      <c r="AH4326" s="188"/>
      <c r="AI4326" s="188"/>
      <c r="AJ4326" s="188"/>
      <c r="AK4326" s="188"/>
    </row>
    <row r="4327" spans="20:37">
      <c r="T4327" s="188"/>
      <c r="U4327" s="188"/>
      <c r="V4327" s="188"/>
      <c r="W4327" s="188"/>
      <c r="X4327" s="188"/>
      <c r="AG4327" s="188"/>
      <c r="AH4327" s="188"/>
      <c r="AI4327" s="188"/>
      <c r="AJ4327" s="188"/>
      <c r="AK4327" s="188"/>
    </row>
    <row r="4328" spans="20:37">
      <c r="T4328" s="188"/>
      <c r="U4328" s="188"/>
      <c r="V4328" s="188"/>
      <c r="W4328" s="188"/>
      <c r="X4328" s="188"/>
      <c r="AG4328" s="188"/>
      <c r="AH4328" s="188"/>
      <c r="AI4328" s="188"/>
      <c r="AJ4328" s="188"/>
      <c r="AK4328" s="188"/>
    </row>
    <row r="4329" spans="20:37">
      <c r="T4329" s="188"/>
      <c r="U4329" s="188"/>
      <c r="V4329" s="188"/>
      <c r="W4329" s="188"/>
      <c r="X4329" s="188"/>
      <c r="AG4329" s="188"/>
      <c r="AH4329" s="188"/>
      <c r="AI4329" s="188"/>
      <c r="AJ4329" s="188"/>
      <c r="AK4329" s="188"/>
    </row>
    <row r="4330" spans="20:37">
      <c r="T4330" s="188"/>
      <c r="U4330" s="188"/>
      <c r="V4330" s="188"/>
      <c r="W4330" s="188"/>
      <c r="X4330" s="188"/>
      <c r="AG4330" s="188"/>
      <c r="AH4330" s="188"/>
      <c r="AI4330" s="188"/>
      <c r="AJ4330" s="188"/>
      <c r="AK4330" s="188"/>
    </row>
    <row r="4331" spans="20:37">
      <c r="T4331" s="188"/>
      <c r="U4331" s="188"/>
      <c r="V4331" s="188"/>
      <c r="W4331" s="188"/>
      <c r="X4331" s="188"/>
      <c r="AG4331" s="188"/>
      <c r="AH4331" s="188"/>
      <c r="AI4331" s="188"/>
      <c r="AJ4331" s="188"/>
      <c r="AK4331" s="188"/>
    </row>
    <row r="4332" spans="20:37">
      <c r="T4332" s="188"/>
      <c r="U4332" s="188"/>
      <c r="V4332" s="188"/>
      <c r="W4332" s="188"/>
      <c r="X4332" s="188"/>
      <c r="AG4332" s="188"/>
      <c r="AH4332" s="188"/>
      <c r="AI4332" s="188"/>
      <c r="AJ4332" s="188"/>
      <c r="AK4332" s="188"/>
    </row>
    <row r="4333" spans="20:37">
      <c r="T4333" s="188"/>
      <c r="U4333" s="188"/>
      <c r="V4333" s="188"/>
      <c r="W4333" s="188"/>
      <c r="X4333" s="188"/>
      <c r="AG4333" s="188"/>
      <c r="AH4333" s="188"/>
      <c r="AI4333" s="188"/>
      <c r="AJ4333" s="188"/>
      <c r="AK4333" s="188"/>
    </row>
    <row r="4334" spans="20:37">
      <c r="T4334" s="188"/>
      <c r="U4334" s="188"/>
      <c r="V4334" s="188"/>
      <c r="W4334" s="188"/>
      <c r="X4334" s="188"/>
      <c r="AG4334" s="188"/>
      <c r="AH4334" s="188"/>
      <c r="AI4334" s="188"/>
      <c r="AJ4334" s="188"/>
      <c r="AK4334" s="188"/>
    </row>
    <row r="4335" spans="20:37">
      <c r="T4335" s="188"/>
      <c r="U4335" s="188"/>
      <c r="V4335" s="188"/>
      <c r="W4335" s="188"/>
      <c r="X4335" s="188"/>
      <c r="AG4335" s="188"/>
      <c r="AH4335" s="188"/>
      <c r="AI4335" s="188"/>
      <c r="AJ4335" s="188"/>
      <c r="AK4335" s="188"/>
    </row>
    <row r="4336" spans="20:37">
      <c r="T4336" s="188"/>
      <c r="U4336" s="188"/>
      <c r="V4336" s="188"/>
      <c r="W4336" s="188"/>
      <c r="X4336" s="188"/>
      <c r="AG4336" s="188"/>
      <c r="AH4336" s="188"/>
      <c r="AI4336" s="188"/>
      <c r="AJ4336" s="188"/>
      <c r="AK4336" s="188"/>
    </row>
    <row r="4337" spans="20:37">
      <c r="T4337" s="188"/>
      <c r="U4337" s="188"/>
      <c r="V4337" s="188"/>
      <c r="W4337" s="188"/>
      <c r="X4337" s="188"/>
      <c r="AG4337" s="188"/>
      <c r="AH4337" s="188"/>
      <c r="AI4337" s="188"/>
      <c r="AJ4337" s="188"/>
      <c r="AK4337" s="188"/>
    </row>
    <row r="4338" spans="20:37">
      <c r="T4338" s="188"/>
      <c r="U4338" s="188"/>
      <c r="V4338" s="188"/>
      <c r="W4338" s="188"/>
      <c r="X4338" s="188"/>
      <c r="AG4338" s="188"/>
      <c r="AH4338" s="188"/>
      <c r="AI4338" s="188"/>
      <c r="AJ4338" s="188"/>
      <c r="AK4338" s="188"/>
    </row>
    <row r="4339" spans="20:37">
      <c r="T4339" s="188"/>
      <c r="U4339" s="188"/>
      <c r="V4339" s="188"/>
      <c r="W4339" s="188"/>
      <c r="X4339" s="188"/>
      <c r="AG4339" s="188"/>
      <c r="AH4339" s="188"/>
      <c r="AI4339" s="188"/>
      <c r="AJ4339" s="188"/>
      <c r="AK4339" s="188"/>
    </row>
    <row r="4340" spans="20:37">
      <c r="T4340" s="188"/>
      <c r="U4340" s="188"/>
      <c r="V4340" s="188"/>
      <c r="W4340" s="188"/>
      <c r="X4340" s="188"/>
      <c r="AG4340" s="188"/>
      <c r="AH4340" s="188"/>
      <c r="AI4340" s="188"/>
      <c r="AJ4340" s="188"/>
      <c r="AK4340" s="188"/>
    </row>
    <row r="4341" spans="20:37">
      <c r="T4341" s="188"/>
      <c r="U4341" s="188"/>
      <c r="V4341" s="188"/>
      <c r="W4341" s="188"/>
      <c r="X4341" s="188"/>
      <c r="AG4341" s="188"/>
      <c r="AH4341" s="188"/>
      <c r="AI4341" s="188"/>
      <c r="AJ4341" s="188"/>
      <c r="AK4341" s="188"/>
    </row>
    <row r="4342" spans="20:37">
      <c r="T4342" s="188"/>
      <c r="U4342" s="188"/>
      <c r="V4342" s="188"/>
      <c r="W4342" s="188"/>
      <c r="X4342" s="188"/>
      <c r="AG4342" s="188"/>
      <c r="AH4342" s="188"/>
      <c r="AI4342" s="188"/>
      <c r="AJ4342" s="188"/>
      <c r="AK4342" s="188"/>
    </row>
    <row r="4343" spans="20:37">
      <c r="T4343" s="188"/>
      <c r="U4343" s="188"/>
      <c r="V4343" s="188"/>
      <c r="W4343" s="188"/>
      <c r="X4343" s="188"/>
      <c r="AG4343" s="188"/>
      <c r="AH4343" s="188"/>
      <c r="AI4343" s="188"/>
      <c r="AJ4343" s="188"/>
      <c r="AK4343" s="188"/>
    </row>
    <row r="4344" spans="20:37">
      <c r="T4344" s="188"/>
      <c r="U4344" s="188"/>
      <c r="V4344" s="188"/>
      <c r="W4344" s="188"/>
      <c r="X4344" s="188"/>
      <c r="AG4344" s="188"/>
      <c r="AH4344" s="188"/>
      <c r="AI4344" s="188"/>
      <c r="AJ4344" s="188"/>
      <c r="AK4344" s="188"/>
    </row>
    <row r="4345" spans="20:37">
      <c r="T4345" s="188"/>
      <c r="U4345" s="188"/>
      <c r="V4345" s="188"/>
      <c r="W4345" s="188"/>
      <c r="X4345" s="188"/>
      <c r="AG4345" s="188"/>
      <c r="AH4345" s="188"/>
      <c r="AI4345" s="188"/>
      <c r="AJ4345" s="188"/>
      <c r="AK4345" s="188"/>
    </row>
    <row r="4346" spans="20:37">
      <c r="T4346" s="188"/>
      <c r="U4346" s="188"/>
      <c r="V4346" s="188"/>
      <c r="W4346" s="188"/>
      <c r="X4346" s="188"/>
      <c r="AG4346" s="188"/>
      <c r="AH4346" s="188"/>
      <c r="AI4346" s="188"/>
      <c r="AJ4346" s="188"/>
      <c r="AK4346" s="188"/>
    </row>
    <row r="4347" spans="20:37">
      <c r="T4347" s="188"/>
      <c r="U4347" s="188"/>
      <c r="V4347" s="188"/>
      <c r="W4347" s="188"/>
      <c r="X4347" s="188"/>
      <c r="AG4347" s="188"/>
      <c r="AH4347" s="188"/>
      <c r="AI4347" s="188"/>
      <c r="AJ4347" s="188"/>
      <c r="AK4347" s="188"/>
    </row>
    <row r="4348" spans="20:37">
      <c r="T4348" s="188"/>
      <c r="U4348" s="188"/>
      <c r="V4348" s="188"/>
      <c r="W4348" s="188"/>
      <c r="X4348" s="188"/>
      <c r="AG4348" s="188"/>
      <c r="AH4348" s="188"/>
      <c r="AI4348" s="188"/>
      <c r="AJ4348" s="188"/>
      <c r="AK4348" s="188"/>
    </row>
    <row r="4349" spans="20:37">
      <c r="T4349" s="188"/>
      <c r="U4349" s="188"/>
      <c r="V4349" s="188"/>
      <c r="W4349" s="188"/>
      <c r="X4349" s="188"/>
      <c r="AG4349" s="188"/>
      <c r="AH4349" s="188"/>
      <c r="AI4349" s="188"/>
      <c r="AJ4349" s="188"/>
      <c r="AK4349" s="188"/>
    </row>
    <row r="4350" spans="20:37">
      <c r="T4350" s="188"/>
      <c r="U4350" s="188"/>
      <c r="V4350" s="188"/>
      <c r="W4350" s="188"/>
      <c r="X4350" s="188"/>
      <c r="AG4350" s="188"/>
      <c r="AH4350" s="188"/>
      <c r="AI4350" s="188"/>
      <c r="AJ4350" s="188"/>
      <c r="AK4350" s="188"/>
    </row>
    <row r="4351" spans="20:37">
      <c r="T4351" s="188"/>
      <c r="U4351" s="188"/>
      <c r="V4351" s="188"/>
      <c r="W4351" s="188"/>
      <c r="X4351" s="188"/>
      <c r="AG4351" s="188"/>
      <c r="AH4351" s="188"/>
      <c r="AI4351" s="188"/>
      <c r="AJ4351" s="188"/>
      <c r="AK4351" s="188"/>
    </row>
    <row r="4352" spans="20:37">
      <c r="T4352" s="188"/>
      <c r="U4352" s="188"/>
      <c r="V4352" s="188"/>
      <c r="W4352" s="188"/>
      <c r="X4352" s="188"/>
      <c r="AG4352" s="188"/>
      <c r="AH4352" s="188"/>
      <c r="AI4352" s="188"/>
      <c r="AJ4352" s="188"/>
      <c r="AK4352" s="188"/>
    </row>
    <row r="4353" spans="20:37">
      <c r="T4353" s="188"/>
      <c r="U4353" s="188"/>
      <c r="V4353" s="188"/>
      <c r="W4353" s="188"/>
      <c r="X4353" s="188"/>
      <c r="AG4353" s="188"/>
      <c r="AH4353" s="188"/>
      <c r="AI4353" s="188"/>
      <c r="AJ4353" s="188"/>
      <c r="AK4353" s="188"/>
    </row>
    <row r="4354" spans="20:37">
      <c r="T4354" s="188"/>
      <c r="U4354" s="188"/>
      <c r="V4354" s="188"/>
      <c r="W4354" s="188"/>
      <c r="X4354" s="188"/>
      <c r="AG4354" s="188"/>
      <c r="AH4354" s="188"/>
      <c r="AI4354" s="188"/>
      <c r="AJ4354" s="188"/>
      <c r="AK4354" s="188"/>
    </row>
    <row r="4355" spans="20:37">
      <c r="T4355" s="188"/>
      <c r="U4355" s="188"/>
      <c r="V4355" s="188"/>
      <c r="W4355" s="188"/>
      <c r="X4355" s="188"/>
      <c r="AG4355" s="188"/>
      <c r="AH4355" s="188"/>
      <c r="AI4355" s="188"/>
      <c r="AJ4355" s="188"/>
      <c r="AK4355" s="188"/>
    </row>
    <row r="4356" spans="20:37">
      <c r="T4356" s="188"/>
      <c r="U4356" s="188"/>
      <c r="V4356" s="188"/>
      <c r="W4356" s="188"/>
      <c r="X4356" s="188"/>
      <c r="AG4356" s="188"/>
      <c r="AH4356" s="188"/>
      <c r="AI4356" s="188"/>
      <c r="AJ4356" s="188"/>
      <c r="AK4356" s="188"/>
    </row>
    <row r="4357" spans="20:37">
      <c r="T4357" s="188"/>
      <c r="U4357" s="188"/>
      <c r="V4357" s="188"/>
      <c r="W4357" s="188"/>
      <c r="X4357" s="188"/>
      <c r="AG4357" s="188"/>
      <c r="AH4357" s="188"/>
      <c r="AI4357" s="188"/>
      <c r="AJ4357" s="188"/>
      <c r="AK4357" s="188"/>
    </row>
    <row r="4358" spans="20:37">
      <c r="T4358" s="188"/>
      <c r="U4358" s="188"/>
      <c r="V4358" s="188"/>
      <c r="W4358" s="188"/>
      <c r="X4358" s="188"/>
      <c r="AG4358" s="188"/>
      <c r="AH4358" s="188"/>
      <c r="AI4358" s="188"/>
      <c r="AJ4358" s="188"/>
      <c r="AK4358" s="188"/>
    </row>
    <row r="4359" spans="20:37">
      <c r="T4359" s="188"/>
      <c r="U4359" s="188"/>
      <c r="V4359" s="188"/>
      <c r="W4359" s="188"/>
      <c r="X4359" s="188"/>
      <c r="AG4359" s="188"/>
      <c r="AH4359" s="188"/>
      <c r="AI4359" s="188"/>
      <c r="AJ4359" s="188"/>
      <c r="AK4359" s="188"/>
    </row>
    <row r="4360" spans="20:37">
      <c r="T4360" s="188"/>
      <c r="U4360" s="188"/>
      <c r="V4360" s="188"/>
      <c r="W4360" s="188"/>
      <c r="X4360" s="188"/>
      <c r="AG4360" s="188"/>
      <c r="AH4360" s="188"/>
      <c r="AI4360" s="188"/>
      <c r="AJ4360" s="188"/>
      <c r="AK4360" s="188"/>
    </row>
    <row r="4361" spans="20:37">
      <c r="T4361" s="188"/>
      <c r="U4361" s="188"/>
      <c r="V4361" s="188"/>
      <c r="W4361" s="188"/>
      <c r="X4361" s="188"/>
      <c r="AG4361" s="188"/>
      <c r="AH4361" s="188"/>
      <c r="AI4361" s="188"/>
      <c r="AJ4361" s="188"/>
      <c r="AK4361" s="188"/>
    </row>
    <row r="4362" spans="20:37">
      <c r="T4362" s="188"/>
      <c r="U4362" s="188"/>
      <c r="V4362" s="188"/>
      <c r="W4362" s="188"/>
      <c r="X4362" s="188"/>
      <c r="AG4362" s="188"/>
      <c r="AH4362" s="188"/>
      <c r="AI4362" s="188"/>
      <c r="AJ4362" s="188"/>
      <c r="AK4362" s="188"/>
    </row>
    <row r="4363" spans="20:37">
      <c r="T4363" s="188"/>
      <c r="U4363" s="188"/>
      <c r="V4363" s="188"/>
      <c r="W4363" s="188"/>
      <c r="X4363" s="188"/>
      <c r="AG4363" s="188"/>
      <c r="AH4363" s="188"/>
      <c r="AI4363" s="188"/>
      <c r="AJ4363" s="188"/>
      <c r="AK4363" s="188"/>
    </row>
    <row r="4364" spans="20:37">
      <c r="T4364" s="188"/>
      <c r="U4364" s="188"/>
      <c r="V4364" s="188"/>
      <c r="W4364" s="188"/>
      <c r="X4364" s="188"/>
      <c r="AG4364" s="188"/>
      <c r="AH4364" s="188"/>
      <c r="AI4364" s="188"/>
      <c r="AJ4364" s="188"/>
      <c r="AK4364" s="188"/>
    </row>
    <row r="4365" spans="20:37">
      <c r="T4365" s="188"/>
      <c r="U4365" s="188"/>
      <c r="V4365" s="188"/>
      <c r="W4365" s="188"/>
      <c r="X4365" s="188"/>
      <c r="AG4365" s="188"/>
      <c r="AH4365" s="188"/>
      <c r="AI4365" s="188"/>
      <c r="AJ4365" s="188"/>
      <c r="AK4365" s="188"/>
    </row>
    <row r="4366" spans="20:37">
      <c r="T4366" s="188"/>
      <c r="U4366" s="188"/>
      <c r="V4366" s="188"/>
      <c r="W4366" s="188"/>
      <c r="X4366" s="188"/>
      <c r="AG4366" s="188"/>
      <c r="AH4366" s="188"/>
      <c r="AI4366" s="188"/>
      <c r="AJ4366" s="188"/>
      <c r="AK4366" s="188"/>
    </row>
    <row r="4367" spans="20:37">
      <c r="T4367" s="188"/>
      <c r="U4367" s="188"/>
      <c r="V4367" s="188"/>
      <c r="W4367" s="188"/>
      <c r="X4367" s="188"/>
      <c r="AG4367" s="188"/>
      <c r="AH4367" s="188"/>
      <c r="AI4367" s="188"/>
      <c r="AJ4367" s="188"/>
      <c r="AK4367" s="188"/>
    </row>
    <row r="4368" spans="20:37">
      <c r="T4368" s="188"/>
      <c r="U4368" s="188"/>
      <c r="V4368" s="188"/>
      <c r="W4368" s="188"/>
      <c r="X4368" s="188"/>
      <c r="AG4368" s="188"/>
      <c r="AH4368" s="188"/>
      <c r="AI4368" s="188"/>
      <c r="AJ4368" s="188"/>
      <c r="AK4368" s="188"/>
    </row>
    <row r="4369" spans="20:37">
      <c r="T4369" s="188"/>
      <c r="U4369" s="188"/>
      <c r="V4369" s="188"/>
      <c r="W4369" s="188"/>
      <c r="X4369" s="188"/>
      <c r="AG4369" s="188"/>
      <c r="AH4369" s="188"/>
      <c r="AI4369" s="188"/>
      <c r="AJ4369" s="188"/>
      <c r="AK4369" s="188"/>
    </row>
    <row r="4370" spans="20:37">
      <c r="T4370" s="188"/>
      <c r="U4370" s="188"/>
      <c r="V4370" s="188"/>
      <c r="W4370" s="188"/>
      <c r="X4370" s="188"/>
      <c r="AG4370" s="188"/>
      <c r="AH4370" s="188"/>
      <c r="AI4370" s="188"/>
      <c r="AJ4370" s="188"/>
      <c r="AK4370" s="188"/>
    </row>
    <row r="4371" spans="20:37">
      <c r="T4371" s="188"/>
      <c r="U4371" s="188"/>
      <c r="V4371" s="188"/>
      <c r="W4371" s="188"/>
      <c r="X4371" s="188"/>
      <c r="AG4371" s="188"/>
      <c r="AH4371" s="188"/>
      <c r="AI4371" s="188"/>
      <c r="AJ4371" s="188"/>
      <c r="AK4371" s="188"/>
    </row>
    <row r="4372" spans="20:37">
      <c r="T4372" s="188"/>
      <c r="U4372" s="188"/>
      <c r="V4372" s="188"/>
      <c r="W4372" s="188"/>
      <c r="X4372" s="188"/>
      <c r="AG4372" s="188"/>
      <c r="AH4372" s="188"/>
      <c r="AI4372" s="188"/>
      <c r="AJ4372" s="188"/>
      <c r="AK4372" s="188"/>
    </row>
    <row r="4373" spans="20:37">
      <c r="T4373" s="188"/>
      <c r="U4373" s="188"/>
      <c r="V4373" s="188"/>
      <c r="W4373" s="188"/>
      <c r="X4373" s="188"/>
      <c r="AG4373" s="188"/>
      <c r="AH4373" s="188"/>
      <c r="AI4373" s="188"/>
      <c r="AJ4373" s="188"/>
      <c r="AK4373" s="188"/>
    </row>
    <row r="4374" spans="20:37">
      <c r="T4374" s="188"/>
      <c r="U4374" s="188"/>
      <c r="V4374" s="188"/>
      <c r="W4374" s="188"/>
      <c r="X4374" s="188"/>
      <c r="AG4374" s="188"/>
      <c r="AH4374" s="188"/>
      <c r="AI4374" s="188"/>
      <c r="AJ4374" s="188"/>
      <c r="AK4374" s="188"/>
    </row>
    <row r="4375" spans="20:37">
      <c r="T4375" s="188"/>
      <c r="U4375" s="188"/>
      <c r="V4375" s="188"/>
      <c r="W4375" s="188"/>
      <c r="X4375" s="188"/>
      <c r="AG4375" s="188"/>
      <c r="AH4375" s="188"/>
      <c r="AI4375" s="188"/>
      <c r="AJ4375" s="188"/>
      <c r="AK4375" s="188"/>
    </row>
    <row r="4376" spans="20:37">
      <c r="T4376" s="188"/>
      <c r="U4376" s="188"/>
      <c r="V4376" s="188"/>
      <c r="W4376" s="188"/>
      <c r="X4376" s="188"/>
      <c r="AG4376" s="188"/>
      <c r="AH4376" s="188"/>
      <c r="AI4376" s="188"/>
      <c r="AJ4376" s="188"/>
      <c r="AK4376" s="188"/>
    </row>
    <row r="4377" spans="20:37">
      <c r="T4377" s="188"/>
      <c r="U4377" s="188"/>
      <c r="V4377" s="188"/>
      <c r="W4377" s="188"/>
      <c r="X4377" s="188"/>
      <c r="AG4377" s="188"/>
      <c r="AH4377" s="188"/>
      <c r="AI4377" s="188"/>
      <c r="AJ4377" s="188"/>
      <c r="AK4377" s="188"/>
    </row>
    <row r="4378" spans="20:37">
      <c r="T4378" s="188"/>
      <c r="U4378" s="188"/>
      <c r="V4378" s="188"/>
      <c r="W4378" s="188"/>
      <c r="X4378" s="188"/>
      <c r="AG4378" s="188"/>
      <c r="AH4378" s="188"/>
      <c r="AI4378" s="188"/>
      <c r="AJ4378" s="188"/>
      <c r="AK4378" s="188"/>
    </row>
    <row r="4379" spans="20:37">
      <c r="T4379" s="188"/>
      <c r="U4379" s="188"/>
      <c r="V4379" s="188"/>
      <c r="W4379" s="188"/>
      <c r="X4379" s="188"/>
      <c r="AG4379" s="188"/>
      <c r="AH4379" s="188"/>
      <c r="AI4379" s="188"/>
      <c r="AJ4379" s="188"/>
      <c r="AK4379" s="188"/>
    </row>
    <row r="4380" spans="20:37">
      <c r="T4380" s="188"/>
      <c r="U4380" s="188"/>
      <c r="V4380" s="188"/>
      <c r="W4380" s="188"/>
      <c r="X4380" s="188"/>
      <c r="AG4380" s="188"/>
      <c r="AH4380" s="188"/>
      <c r="AI4380" s="188"/>
      <c r="AJ4380" s="188"/>
      <c r="AK4380" s="188"/>
    </row>
    <row r="4381" spans="20:37">
      <c r="T4381" s="188"/>
      <c r="U4381" s="188"/>
      <c r="V4381" s="188"/>
      <c r="W4381" s="188"/>
      <c r="X4381" s="188"/>
      <c r="AG4381" s="188"/>
      <c r="AH4381" s="188"/>
      <c r="AI4381" s="188"/>
      <c r="AJ4381" s="188"/>
      <c r="AK4381" s="188"/>
    </row>
    <row r="4382" spans="20:37">
      <c r="T4382" s="188"/>
      <c r="U4382" s="188"/>
      <c r="V4382" s="188"/>
      <c r="W4382" s="188"/>
      <c r="X4382" s="188"/>
      <c r="AG4382" s="188"/>
      <c r="AH4382" s="188"/>
      <c r="AI4382" s="188"/>
      <c r="AJ4382" s="188"/>
      <c r="AK4382" s="188"/>
    </row>
    <row r="4383" spans="20:37">
      <c r="T4383" s="188"/>
      <c r="U4383" s="188"/>
      <c r="V4383" s="188"/>
      <c r="W4383" s="188"/>
      <c r="X4383" s="188"/>
      <c r="AG4383" s="188"/>
      <c r="AH4383" s="188"/>
      <c r="AI4383" s="188"/>
      <c r="AJ4383" s="188"/>
      <c r="AK4383" s="188"/>
    </row>
    <row r="4384" spans="20:37">
      <c r="T4384" s="188"/>
      <c r="U4384" s="188"/>
      <c r="V4384" s="188"/>
      <c r="W4384" s="188"/>
      <c r="X4384" s="188"/>
      <c r="AG4384" s="188"/>
      <c r="AH4384" s="188"/>
      <c r="AI4384" s="188"/>
      <c r="AJ4384" s="188"/>
      <c r="AK4384" s="188"/>
    </row>
    <row r="4385" spans="20:37">
      <c r="T4385" s="188"/>
      <c r="U4385" s="188"/>
      <c r="V4385" s="188"/>
      <c r="W4385" s="188"/>
      <c r="X4385" s="188"/>
      <c r="AG4385" s="188"/>
      <c r="AH4385" s="188"/>
      <c r="AI4385" s="188"/>
      <c r="AJ4385" s="188"/>
      <c r="AK4385" s="188"/>
    </row>
    <row r="4386" spans="20:37">
      <c r="T4386" s="188"/>
      <c r="U4386" s="188"/>
      <c r="V4386" s="188"/>
      <c r="W4386" s="188"/>
      <c r="X4386" s="188"/>
      <c r="AG4386" s="188"/>
      <c r="AH4386" s="188"/>
      <c r="AI4386" s="188"/>
      <c r="AJ4386" s="188"/>
      <c r="AK4386" s="188"/>
    </row>
    <row r="4387" spans="20:37">
      <c r="T4387" s="188"/>
      <c r="U4387" s="188"/>
      <c r="V4387" s="188"/>
      <c r="W4387" s="188"/>
      <c r="X4387" s="188"/>
      <c r="AG4387" s="188"/>
      <c r="AH4387" s="188"/>
      <c r="AI4387" s="188"/>
      <c r="AJ4387" s="188"/>
      <c r="AK4387" s="188"/>
    </row>
    <row r="4388" spans="20:37">
      <c r="T4388" s="188"/>
      <c r="U4388" s="188"/>
      <c r="V4388" s="188"/>
      <c r="W4388" s="188"/>
      <c r="X4388" s="188"/>
      <c r="AG4388" s="188"/>
      <c r="AH4388" s="188"/>
      <c r="AI4388" s="188"/>
      <c r="AJ4388" s="188"/>
      <c r="AK4388" s="188"/>
    </row>
    <row r="4389" spans="20:37">
      <c r="T4389" s="188"/>
      <c r="U4389" s="188"/>
      <c r="V4389" s="188"/>
      <c r="W4389" s="188"/>
      <c r="X4389" s="188"/>
      <c r="AG4389" s="188"/>
      <c r="AH4389" s="188"/>
      <c r="AI4389" s="188"/>
      <c r="AJ4389" s="188"/>
      <c r="AK4389" s="188"/>
    </row>
    <row r="4390" spans="20:37">
      <c r="T4390" s="188"/>
      <c r="U4390" s="188"/>
      <c r="V4390" s="188"/>
      <c r="W4390" s="188"/>
      <c r="X4390" s="188"/>
      <c r="AG4390" s="188"/>
      <c r="AH4390" s="188"/>
      <c r="AI4390" s="188"/>
      <c r="AJ4390" s="188"/>
      <c r="AK4390" s="188"/>
    </row>
    <row r="4391" spans="20:37">
      <c r="T4391" s="188"/>
      <c r="U4391" s="188"/>
      <c r="V4391" s="188"/>
      <c r="W4391" s="188"/>
      <c r="X4391" s="188"/>
      <c r="AG4391" s="188"/>
      <c r="AH4391" s="188"/>
      <c r="AI4391" s="188"/>
      <c r="AJ4391" s="188"/>
      <c r="AK4391" s="188"/>
    </row>
    <row r="4392" spans="20:37">
      <c r="T4392" s="188"/>
      <c r="U4392" s="188"/>
      <c r="V4392" s="188"/>
      <c r="W4392" s="188"/>
      <c r="X4392" s="188"/>
      <c r="AG4392" s="188"/>
      <c r="AH4392" s="188"/>
      <c r="AI4392" s="188"/>
      <c r="AJ4392" s="188"/>
      <c r="AK4392" s="188"/>
    </row>
    <row r="4393" spans="20:37">
      <c r="T4393" s="188"/>
      <c r="U4393" s="188"/>
      <c r="V4393" s="188"/>
      <c r="W4393" s="188"/>
      <c r="X4393" s="188"/>
      <c r="AG4393" s="188"/>
      <c r="AH4393" s="188"/>
      <c r="AI4393" s="188"/>
      <c r="AJ4393" s="188"/>
      <c r="AK4393" s="188"/>
    </row>
    <row r="4394" spans="20:37">
      <c r="T4394" s="188"/>
      <c r="U4394" s="188"/>
      <c r="V4394" s="188"/>
      <c r="W4394" s="188"/>
      <c r="X4394" s="188"/>
      <c r="AG4394" s="188"/>
      <c r="AH4394" s="188"/>
      <c r="AI4394" s="188"/>
      <c r="AJ4394" s="188"/>
      <c r="AK4394" s="188"/>
    </row>
    <row r="4395" spans="20:37">
      <c r="T4395" s="188"/>
      <c r="U4395" s="188"/>
      <c r="V4395" s="188"/>
      <c r="W4395" s="188"/>
      <c r="X4395" s="188"/>
      <c r="AG4395" s="188"/>
      <c r="AH4395" s="188"/>
      <c r="AI4395" s="188"/>
      <c r="AJ4395" s="188"/>
      <c r="AK4395" s="188"/>
    </row>
    <row r="4396" spans="20:37">
      <c r="T4396" s="188"/>
      <c r="U4396" s="188"/>
      <c r="V4396" s="188"/>
      <c r="W4396" s="188"/>
      <c r="X4396" s="188"/>
      <c r="AG4396" s="188"/>
      <c r="AH4396" s="188"/>
      <c r="AI4396" s="188"/>
      <c r="AJ4396" s="188"/>
      <c r="AK4396" s="188"/>
    </row>
    <row r="4397" spans="20:37">
      <c r="T4397" s="188"/>
      <c r="U4397" s="188"/>
      <c r="V4397" s="188"/>
      <c r="W4397" s="188"/>
      <c r="X4397" s="188"/>
      <c r="AG4397" s="188"/>
      <c r="AH4397" s="188"/>
      <c r="AI4397" s="188"/>
      <c r="AJ4397" s="188"/>
      <c r="AK4397" s="188"/>
    </row>
    <row r="4398" spans="20:37">
      <c r="T4398" s="188"/>
      <c r="U4398" s="188"/>
      <c r="V4398" s="188"/>
      <c r="W4398" s="188"/>
      <c r="X4398" s="188"/>
      <c r="AG4398" s="188"/>
      <c r="AH4398" s="188"/>
      <c r="AI4398" s="188"/>
      <c r="AJ4398" s="188"/>
      <c r="AK4398" s="188"/>
    </row>
    <row r="4399" spans="20:37">
      <c r="T4399" s="188"/>
      <c r="U4399" s="188"/>
      <c r="V4399" s="188"/>
      <c r="W4399" s="188"/>
      <c r="X4399" s="188"/>
      <c r="AG4399" s="188"/>
      <c r="AH4399" s="188"/>
      <c r="AI4399" s="188"/>
      <c r="AJ4399" s="188"/>
      <c r="AK4399" s="188"/>
    </row>
    <row r="4400" spans="20:37">
      <c r="T4400" s="188"/>
      <c r="U4400" s="188"/>
      <c r="V4400" s="188"/>
      <c r="W4400" s="188"/>
      <c r="X4400" s="188"/>
      <c r="AG4400" s="188"/>
      <c r="AH4400" s="188"/>
      <c r="AI4400" s="188"/>
      <c r="AJ4400" s="188"/>
      <c r="AK4400" s="188"/>
    </row>
    <row r="4401" spans="20:37">
      <c r="T4401" s="188"/>
      <c r="U4401" s="188"/>
      <c r="V4401" s="188"/>
      <c r="W4401" s="188"/>
      <c r="X4401" s="188"/>
      <c r="AG4401" s="188"/>
      <c r="AH4401" s="188"/>
      <c r="AI4401" s="188"/>
      <c r="AJ4401" s="188"/>
      <c r="AK4401" s="188"/>
    </row>
    <row r="4402" spans="20:37">
      <c r="T4402" s="188"/>
      <c r="U4402" s="188"/>
      <c r="V4402" s="188"/>
      <c r="W4402" s="188"/>
      <c r="X4402" s="188"/>
      <c r="AG4402" s="188"/>
      <c r="AH4402" s="188"/>
      <c r="AI4402" s="188"/>
      <c r="AJ4402" s="188"/>
      <c r="AK4402" s="188"/>
    </row>
    <row r="4403" spans="20:37">
      <c r="T4403" s="188"/>
      <c r="U4403" s="188"/>
      <c r="V4403" s="188"/>
      <c r="W4403" s="188"/>
      <c r="X4403" s="188"/>
      <c r="AG4403" s="188"/>
      <c r="AH4403" s="188"/>
      <c r="AI4403" s="188"/>
      <c r="AJ4403" s="188"/>
      <c r="AK4403" s="188"/>
    </row>
    <row r="4404" spans="20:37">
      <c r="T4404" s="188"/>
      <c r="U4404" s="188"/>
      <c r="V4404" s="188"/>
      <c r="W4404" s="188"/>
      <c r="X4404" s="188"/>
      <c r="AG4404" s="188"/>
      <c r="AH4404" s="188"/>
      <c r="AI4404" s="188"/>
      <c r="AJ4404" s="188"/>
      <c r="AK4404" s="188"/>
    </row>
    <row r="4405" spans="20:37">
      <c r="T4405" s="188"/>
      <c r="U4405" s="188"/>
      <c r="V4405" s="188"/>
      <c r="W4405" s="188"/>
      <c r="X4405" s="188"/>
      <c r="AG4405" s="188"/>
      <c r="AH4405" s="188"/>
      <c r="AI4405" s="188"/>
      <c r="AJ4405" s="188"/>
      <c r="AK4405" s="188"/>
    </row>
    <row r="4406" spans="20:37">
      <c r="T4406" s="188"/>
      <c r="U4406" s="188"/>
      <c r="V4406" s="188"/>
      <c r="W4406" s="188"/>
      <c r="X4406" s="188"/>
      <c r="AG4406" s="188"/>
      <c r="AH4406" s="188"/>
      <c r="AI4406" s="188"/>
      <c r="AJ4406" s="188"/>
      <c r="AK4406" s="188"/>
    </row>
    <row r="4407" spans="20:37">
      <c r="T4407" s="188"/>
      <c r="U4407" s="188"/>
      <c r="V4407" s="188"/>
      <c r="W4407" s="188"/>
      <c r="X4407" s="188"/>
      <c r="AG4407" s="188"/>
      <c r="AH4407" s="188"/>
      <c r="AI4407" s="188"/>
      <c r="AJ4407" s="188"/>
      <c r="AK4407" s="188"/>
    </row>
    <row r="4408" spans="20:37">
      <c r="T4408" s="188"/>
      <c r="U4408" s="188"/>
      <c r="V4408" s="188"/>
      <c r="W4408" s="188"/>
      <c r="X4408" s="188"/>
      <c r="AG4408" s="188"/>
      <c r="AH4408" s="188"/>
      <c r="AI4408" s="188"/>
      <c r="AJ4408" s="188"/>
      <c r="AK4408" s="188"/>
    </row>
    <row r="4409" spans="20:37">
      <c r="T4409" s="188"/>
      <c r="U4409" s="188"/>
      <c r="V4409" s="188"/>
      <c r="W4409" s="188"/>
      <c r="X4409" s="188"/>
      <c r="AG4409" s="188"/>
      <c r="AH4409" s="188"/>
      <c r="AI4409" s="188"/>
      <c r="AJ4409" s="188"/>
      <c r="AK4409" s="188"/>
    </row>
    <row r="4410" spans="20:37">
      <c r="T4410" s="188"/>
      <c r="U4410" s="188"/>
      <c r="V4410" s="188"/>
      <c r="W4410" s="188"/>
      <c r="X4410" s="188"/>
      <c r="AG4410" s="188"/>
      <c r="AH4410" s="188"/>
      <c r="AI4410" s="188"/>
      <c r="AJ4410" s="188"/>
      <c r="AK4410" s="188"/>
    </row>
    <row r="4411" spans="20:37">
      <c r="T4411" s="188"/>
      <c r="U4411" s="188"/>
      <c r="V4411" s="188"/>
      <c r="W4411" s="188"/>
      <c r="X4411" s="188"/>
      <c r="AG4411" s="188"/>
      <c r="AH4411" s="188"/>
      <c r="AI4411" s="188"/>
      <c r="AJ4411" s="188"/>
      <c r="AK4411" s="188"/>
    </row>
    <row r="4412" spans="20:37">
      <c r="T4412" s="188"/>
      <c r="U4412" s="188"/>
      <c r="V4412" s="188"/>
      <c r="W4412" s="188"/>
      <c r="X4412" s="188"/>
      <c r="AG4412" s="188"/>
      <c r="AH4412" s="188"/>
      <c r="AI4412" s="188"/>
      <c r="AJ4412" s="188"/>
      <c r="AK4412" s="188"/>
    </row>
    <row r="4413" spans="20:37">
      <c r="T4413" s="188"/>
      <c r="U4413" s="188"/>
      <c r="V4413" s="188"/>
      <c r="W4413" s="188"/>
      <c r="X4413" s="188"/>
      <c r="AG4413" s="188"/>
      <c r="AH4413" s="188"/>
      <c r="AI4413" s="188"/>
      <c r="AJ4413" s="188"/>
      <c r="AK4413" s="188"/>
    </row>
    <row r="4414" spans="20:37">
      <c r="T4414" s="188"/>
      <c r="U4414" s="188"/>
      <c r="V4414" s="188"/>
      <c r="W4414" s="188"/>
      <c r="X4414" s="188"/>
      <c r="AG4414" s="188"/>
      <c r="AH4414" s="188"/>
      <c r="AI4414" s="188"/>
      <c r="AJ4414" s="188"/>
      <c r="AK4414" s="188"/>
    </row>
    <row r="4415" spans="20:37">
      <c r="T4415" s="188"/>
      <c r="U4415" s="188"/>
      <c r="V4415" s="188"/>
      <c r="W4415" s="188"/>
      <c r="X4415" s="188"/>
      <c r="AG4415" s="188"/>
      <c r="AH4415" s="188"/>
      <c r="AI4415" s="188"/>
      <c r="AJ4415" s="188"/>
      <c r="AK4415" s="188"/>
    </row>
    <row r="4416" spans="20:37">
      <c r="T4416" s="188"/>
      <c r="U4416" s="188"/>
      <c r="V4416" s="188"/>
      <c r="W4416" s="188"/>
      <c r="X4416" s="188"/>
      <c r="AG4416" s="188"/>
      <c r="AH4416" s="188"/>
      <c r="AI4416" s="188"/>
      <c r="AJ4416" s="188"/>
      <c r="AK4416" s="188"/>
    </row>
    <row r="4417" spans="20:37">
      <c r="T4417" s="188"/>
      <c r="U4417" s="188"/>
      <c r="V4417" s="188"/>
      <c r="W4417" s="188"/>
      <c r="X4417" s="188"/>
      <c r="AG4417" s="188"/>
      <c r="AH4417" s="188"/>
      <c r="AI4417" s="188"/>
      <c r="AJ4417" s="188"/>
      <c r="AK4417" s="188"/>
    </row>
    <row r="4418" spans="20:37">
      <c r="T4418" s="188"/>
      <c r="U4418" s="188"/>
      <c r="V4418" s="188"/>
      <c r="W4418" s="188"/>
      <c r="X4418" s="188"/>
      <c r="AG4418" s="188"/>
      <c r="AH4418" s="188"/>
      <c r="AI4418" s="188"/>
      <c r="AJ4418" s="188"/>
      <c r="AK4418" s="188"/>
    </row>
    <row r="4419" spans="20:37">
      <c r="T4419" s="188"/>
      <c r="U4419" s="188"/>
      <c r="V4419" s="188"/>
      <c r="W4419" s="188"/>
      <c r="X4419" s="188"/>
      <c r="AG4419" s="188"/>
      <c r="AH4419" s="188"/>
      <c r="AI4419" s="188"/>
      <c r="AJ4419" s="188"/>
      <c r="AK4419" s="188"/>
    </row>
    <row r="4420" spans="20:37">
      <c r="T4420" s="188"/>
      <c r="U4420" s="188"/>
      <c r="V4420" s="188"/>
      <c r="W4420" s="188"/>
      <c r="X4420" s="188"/>
      <c r="AG4420" s="188"/>
      <c r="AH4420" s="188"/>
      <c r="AI4420" s="188"/>
      <c r="AJ4420" s="188"/>
      <c r="AK4420" s="188"/>
    </row>
    <row r="4421" spans="20:37">
      <c r="T4421" s="188"/>
      <c r="U4421" s="188"/>
      <c r="V4421" s="188"/>
      <c r="W4421" s="188"/>
      <c r="X4421" s="188"/>
      <c r="AG4421" s="188"/>
      <c r="AH4421" s="188"/>
      <c r="AI4421" s="188"/>
      <c r="AJ4421" s="188"/>
      <c r="AK4421" s="188"/>
    </row>
    <row r="4422" spans="20:37">
      <c r="T4422" s="188"/>
      <c r="U4422" s="188"/>
      <c r="V4422" s="188"/>
      <c r="W4422" s="188"/>
      <c r="X4422" s="188"/>
      <c r="AG4422" s="188"/>
      <c r="AH4422" s="188"/>
      <c r="AI4422" s="188"/>
      <c r="AJ4422" s="188"/>
      <c r="AK4422" s="188"/>
    </row>
    <row r="4423" spans="20:37">
      <c r="T4423" s="188"/>
      <c r="U4423" s="188"/>
      <c r="V4423" s="188"/>
      <c r="W4423" s="188"/>
      <c r="X4423" s="188"/>
      <c r="AG4423" s="188"/>
      <c r="AH4423" s="188"/>
      <c r="AI4423" s="188"/>
      <c r="AJ4423" s="188"/>
      <c r="AK4423" s="188"/>
    </row>
    <row r="4424" spans="20:37">
      <c r="T4424" s="188"/>
      <c r="U4424" s="188"/>
      <c r="V4424" s="188"/>
      <c r="W4424" s="188"/>
      <c r="X4424" s="188"/>
      <c r="AG4424" s="188"/>
      <c r="AH4424" s="188"/>
      <c r="AI4424" s="188"/>
      <c r="AJ4424" s="188"/>
      <c r="AK4424" s="188"/>
    </row>
    <row r="4425" spans="20:37">
      <c r="T4425" s="188"/>
      <c r="U4425" s="188"/>
      <c r="V4425" s="188"/>
      <c r="W4425" s="188"/>
      <c r="X4425" s="188"/>
      <c r="AG4425" s="188"/>
      <c r="AH4425" s="188"/>
      <c r="AI4425" s="188"/>
      <c r="AJ4425" s="188"/>
      <c r="AK4425" s="188"/>
    </row>
    <row r="4426" spans="20:37">
      <c r="T4426" s="188"/>
      <c r="U4426" s="188"/>
      <c r="V4426" s="188"/>
      <c r="W4426" s="188"/>
      <c r="X4426" s="188"/>
      <c r="AG4426" s="188"/>
      <c r="AH4426" s="188"/>
      <c r="AI4426" s="188"/>
      <c r="AJ4426" s="188"/>
      <c r="AK4426" s="188"/>
    </row>
    <row r="4427" spans="20:37">
      <c r="T4427" s="188"/>
      <c r="U4427" s="188"/>
      <c r="V4427" s="188"/>
      <c r="W4427" s="188"/>
      <c r="X4427" s="188"/>
      <c r="AG4427" s="188"/>
      <c r="AH4427" s="188"/>
      <c r="AI4427" s="188"/>
      <c r="AJ4427" s="188"/>
      <c r="AK4427" s="188"/>
    </row>
    <row r="4428" spans="20:37">
      <c r="T4428" s="188"/>
      <c r="U4428" s="188"/>
      <c r="V4428" s="188"/>
      <c r="W4428" s="188"/>
      <c r="X4428" s="188"/>
      <c r="AG4428" s="188"/>
      <c r="AH4428" s="188"/>
      <c r="AI4428" s="188"/>
      <c r="AJ4428" s="188"/>
      <c r="AK4428" s="188"/>
    </row>
    <row r="4429" spans="20:37">
      <c r="T4429" s="188"/>
      <c r="U4429" s="188"/>
      <c r="V4429" s="188"/>
      <c r="W4429" s="188"/>
      <c r="X4429" s="188"/>
      <c r="AG4429" s="188"/>
      <c r="AH4429" s="188"/>
      <c r="AI4429" s="188"/>
      <c r="AJ4429" s="188"/>
      <c r="AK4429" s="188"/>
    </row>
    <row r="4430" spans="20:37">
      <c r="T4430" s="188"/>
      <c r="U4430" s="188"/>
      <c r="V4430" s="188"/>
      <c r="W4430" s="188"/>
      <c r="X4430" s="188"/>
      <c r="AG4430" s="188"/>
      <c r="AH4430" s="188"/>
      <c r="AI4430" s="188"/>
      <c r="AJ4430" s="188"/>
      <c r="AK4430" s="188"/>
    </row>
    <row r="4431" spans="20:37">
      <c r="T4431" s="188"/>
      <c r="U4431" s="188"/>
      <c r="V4431" s="188"/>
      <c r="W4431" s="188"/>
      <c r="X4431" s="188"/>
      <c r="AG4431" s="188"/>
      <c r="AH4431" s="188"/>
      <c r="AI4431" s="188"/>
      <c r="AJ4431" s="188"/>
      <c r="AK4431" s="188"/>
    </row>
    <row r="4432" spans="20:37">
      <c r="T4432" s="188"/>
      <c r="U4432" s="188"/>
      <c r="V4432" s="188"/>
      <c r="W4432" s="188"/>
      <c r="X4432" s="188"/>
      <c r="AG4432" s="188"/>
      <c r="AH4432" s="188"/>
      <c r="AI4432" s="188"/>
      <c r="AJ4432" s="188"/>
      <c r="AK4432" s="188"/>
    </row>
    <row r="4433" spans="20:37">
      <c r="T4433" s="188"/>
      <c r="U4433" s="188"/>
      <c r="V4433" s="188"/>
      <c r="W4433" s="188"/>
      <c r="X4433" s="188"/>
      <c r="AG4433" s="188"/>
      <c r="AH4433" s="188"/>
      <c r="AI4433" s="188"/>
      <c r="AJ4433" s="188"/>
      <c r="AK4433" s="188"/>
    </row>
    <row r="4434" spans="20:37">
      <c r="T4434" s="188"/>
      <c r="U4434" s="188"/>
      <c r="V4434" s="188"/>
      <c r="W4434" s="188"/>
      <c r="X4434" s="188"/>
      <c r="AG4434" s="188"/>
      <c r="AH4434" s="188"/>
      <c r="AI4434" s="188"/>
      <c r="AJ4434" s="188"/>
      <c r="AK4434" s="188"/>
    </row>
    <row r="4435" spans="20:37">
      <c r="T4435" s="188"/>
      <c r="U4435" s="188"/>
      <c r="V4435" s="188"/>
      <c r="W4435" s="188"/>
      <c r="X4435" s="188"/>
      <c r="AG4435" s="188"/>
      <c r="AH4435" s="188"/>
      <c r="AI4435" s="188"/>
      <c r="AJ4435" s="188"/>
      <c r="AK4435" s="188"/>
    </row>
    <row r="4436" spans="20:37">
      <c r="T4436" s="188"/>
      <c r="U4436" s="188"/>
      <c r="V4436" s="188"/>
      <c r="W4436" s="188"/>
      <c r="X4436" s="188"/>
      <c r="AG4436" s="188"/>
      <c r="AH4436" s="188"/>
      <c r="AI4436" s="188"/>
      <c r="AJ4436" s="188"/>
      <c r="AK4436" s="188"/>
    </row>
    <row r="4437" spans="20:37">
      <c r="T4437" s="188"/>
      <c r="U4437" s="188"/>
      <c r="V4437" s="188"/>
      <c r="W4437" s="188"/>
      <c r="X4437" s="188"/>
      <c r="AG4437" s="188"/>
      <c r="AH4437" s="188"/>
      <c r="AI4437" s="188"/>
      <c r="AJ4437" s="188"/>
      <c r="AK4437" s="188"/>
    </row>
    <row r="4438" spans="20:37">
      <c r="T4438" s="188"/>
      <c r="U4438" s="188"/>
      <c r="V4438" s="188"/>
      <c r="W4438" s="188"/>
      <c r="X4438" s="188"/>
      <c r="AG4438" s="188"/>
      <c r="AH4438" s="188"/>
      <c r="AI4438" s="188"/>
      <c r="AJ4438" s="188"/>
      <c r="AK4438" s="188"/>
    </row>
    <row r="4439" spans="20:37">
      <c r="T4439" s="188"/>
      <c r="U4439" s="188"/>
      <c r="V4439" s="188"/>
      <c r="W4439" s="188"/>
      <c r="X4439" s="188"/>
      <c r="AG4439" s="188"/>
      <c r="AH4439" s="188"/>
      <c r="AI4439" s="188"/>
      <c r="AJ4439" s="188"/>
      <c r="AK4439" s="188"/>
    </row>
    <row r="4440" spans="20:37">
      <c r="T4440" s="188"/>
      <c r="U4440" s="188"/>
      <c r="V4440" s="188"/>
      <c r="W4440" s="188"/>
      <c r="X4440" s="188"/>
      <c r="AG4440" s="188"/>
      <c r="AH4440" s="188"/>
      <c r="AI4440" s="188"/>
      <c r="AJ4440" s="188"/>
      <c r="AK4440" s="188"/>
    </row>
    <row r="4441" spans="20:37">
      <c r="T4441" s="188"/>
      <c r="U4441" s="188"/>
      <c r="V4441" s="188"/>
      <c r="W4441" s="188"/>
      <c r="X4441" s="188"/>
      <c r="AG4441" s="188"/>
      <c r="AH4441" s="188"/>
      <c r="AI4441" s="188"/>
      <c r="AJ4441" s="188"/>
      <c r="AK4441" s="188"/>
    </row>
    <row r="4442" spans="20:37">
      <c r="T4442" s="188"/>
      <c r="U4442" s="188"/>
      <c r="V4442" s="188"/>
      <c r="W4442" s="188"/>
      <c r="X4442" s="188"/>
      <c r="AG4442" s="188"/>
      <c r="AH4442" s="188"/>
      <c r="AI4442" s="188"/>
      <c r="AJ4442" s="188"/>
      <c r="AK4442" s="188"/>
    </row>
    <row r="4443" spans="20:37">
      <c r="T4443" s="188"/>
      <c r="U4443" s="188"/>
      <c r="V4443" s="188"/>
      <c r="W4443" s="188"/>
      <c r="X4443" s="188"/>
      <c r="AG4443" s="188"/>
      <c r="AH4443" s="188"/>
      <c r="AI4443" s="188"/>
      <c r="AJ4443" s="188"/>
      <c r="AK4443" s="188"/>
    </row>
    <row r="4444" spans="20:37">
      <c r="T4444" s="188"/>
      <c r="U4444" s="188"/>
      <c r="V4444" s="188"/>
      <c r="W4444" s="188"/>
      <c r="X4444" s="188"/>
      <c r="AG4444" s="188"/>
      <c r="AH4444" s="188"/>
      <c r="AI4444" s="188"/>
      <c r="AJ4444" s="188"/>
      <c r="AK4444" s="188"/>
    </row>
    <row r="4445" spans="20:37">
      <c r="T4445" s="188"/>
      <c r="U4445" s="188"/>
      <c r="V4445" s="188"/>
      <c r="W4445" s="188"/>
      <c r="X4445" s="188"/>
      <c r="AG4445" s="188"/>
      <c r="AH4445" s="188"/>
      <c r="AI4445" s="188"/>
      <c r="AJ4445" s="188"/>
      <c r="AK4445" s="188"/>
    </row>
    <row r="4446" spans="20:37">
      <c r="T4446" s="188"/>
      <c r="U4446" s="188"/>
      <c r="V4446" s="188"/>
      <c r="W4446" s="188"/>
      <c r="X4446" s="188"/>
      <c r="AG4446" s="188"/>
      <c r="AH4446" s="188"/>
      <c r="AI4446" s="188"/>
      <c r="AJ4446" s="188"/>
      <c r="AK4446" s="188"/>
    </row>
    <row r="4447" spans="20:37">
      <c r="T4447" s="188"/>
      <c r="U4447" s="188"/>
      <c r="V4447" s="188"/>
      <c r="W4447" s="188"/>
      <c r="X4447" s="188"/>
      <c r="AG4447" s="188"/>
      <c r="AH4447" s="188"/>
      <c r="AI4447" s="188"/>
      <c r="AJ4447" s="188"/>
      <c r="AK4447" s="188"/>
    </row>
    <row r="4448" spans="20:37">
      <c r="T4448" s="188"/>
      <c r="U4448" s="188"/>
      <c r="V4448" s="188"/>
      <c r="W4448" s="188"/>
      <c r="X4448" s="188"/>
      <c r="AG4448" s="188"/>
      <c r="AH4448" s="188"/>
      <c r="AI4448" s="188"/>
      <c r="AJ4448" s="188"/>
      <c r="AK4448" s="188"/>
    </row>
    <row r="4449" spans="20:37">
      <c r="T4449" s="188"/>
      <c r="U4449" s="188"/>
      <c r="V4449" s="188"/>
      <c r="W4449" s="188"/>
      <c r="X4449" s="188"/>
      <c r="AG4449" s="188"/>
      <c r="AH4449" s="188"/>
      <c r="AI4449" s="188"/>
      <c r="AJ4449" s="188"/>
      <c r="AK4449" s="188"/>
    </row>
    <row r="4450" spans="20:37">
      <c r="T4450" s="188"/>
      <c r="U4450" s="188"/>
      <c r="V4450" s="188"/>
      <c r="W4450" s="188"/>
      <c r="X4450" s="188"/>
      <c r="AG4450" s="188"/>
      <c r="AH4450" s="188"/>
      <c r="AI4450" s="188"/>
      <c r="AJ4450" s="188"/>
      <c r="AK4450" s="188"/>
    </row>
    <row r="4451" spans="20:37">
      <c r="T4451" s="188"/>
      <c r="U4451" s="188"/>
      <c r="V4451" s="188"/>
      <c r="W4451" s="188"/>
      <c r="X4451" s="188"/>
      <c r="AG4451" s="188"/>
      <c r="AH4451" s="188"/>
      <c r="AI4451" s="188"/>
      <c r="AJ4451" s="188"/>
      <c r="AK4451" s="188"/>
    </row>
    <row r="4452" spans="20:37">
      <c r="T4452" s="188"/>
      <c r="U4452" s="188"/>
      <c r="V4452" s="188"/>
      <c r="W4452" s="188"/>
      <c r="X4452" s="188"/>
      <c r="AG4452" s="188"/>
      <c r="AH4452" s="188"/>
      <c r="AI4452" s="188"/>
      <c r="AJ4452" s="188"/>
      <c r="AK4452" s="188"/>
    </row>
    <row r="4453" spans="20:37">
      <c r="T4453" s="188"/>
      <c r="U4453" s="188"/>
      <c r="V4453" s="188"/>
      <c r="W4453" s="188"/>
      <c r="X4453" s="188"/>
      <c r="AG4453" s="188"/>
      <c r="AH4453" s="188"/>
      <c r="AI4453" s="188"/>
      <c r="AJ4453" s="188"/>
      <c r="AK4453" s="188"/>
    </row>
    <row r="4454" spans="20:37">
      <c r="T4454" s="188"/>
      <c r="U4454" s="188"/>
      <c r="V4454" s="188"/>
      <c r="W4454" s="188"/>
      <c r="X4454" s="188"/>
      <c r="AG4454" s="188"/>
      <c r="AH4454" s="188"/>
      <c r="AI4454" s="188"/>
      <c r="AJ4454" s="188"/>
      <c r="AK4454" s="188"/>
    </row>
    <row r="4455" spans="20:37">
      <c r="T4455" s="188"/>
      <c r="U4455" s="188"/>
      <c r="V4455" s="188"/>
      <c r="W4455" s="188"/>
      <c r="X4455" s="188"/>
      <c r="AG4455" s="188"/>
      <c r="AH4455" s="188"/>
      <c r="AI4455" s="188"/>
      <c r="AJ4455" s="188"/>
      <c r="AK4455" s="188"/>
    </row>
    <row r="4456" spans="20:37">
      <c r="T4456" s="188"/>
      <c r="U4456" s="188"/>
      <c r="V4456" s="188"/>
      <c r="W4456" s="188"/>
      <c r="X4456" s="188"/>
      <c r="AG4456" s="188"/>
      <c r="AH4456" s="188"/>
      <c r="AI4456" s="188"/>
      <c r="AJ4456" s="188"/>
      <c r="AK4456" s="188"/>
    </row>
    <row r="4457" spans="20:37">
      <c r="T4457" s="188"/>
      <c r="U4457" s="188"/>
      <c r="V4457" s="188"/>
      <c r="W4457" s="188"/>
      <c r="X4457" s="188"/>
      <c r="AG4457" s="188"/>
      <c r="AH4457" s="188"/>
      <c r="AI4457" s="188"/>
      <c r="AJ4457" s="188"/>
      <c r="AK4457" s="188"/>
    </row>
    <row r="4458" spans="20:37">
      <c r="T4458" s="188"/>
      <c r="U4458" s="188"/>
      <c r="V4458" s="188"/>
      <c r="W4458" s="188"/>
      <c r="X4458" s="188"/>
      <c r="AG4458" s="188"/>
      <c r="AH4458" s="188"/>
      <c r="AI4458" s="188"/>
      <c r="AJ4458" s="188"/>
      <c r="AK4458" s="188"/>
    </row>
    <row r="4459" spans="20:37">
      <c r="T4459" s="188"/>
      <c r="U4459" s="188"/>
      <c r="V4459" s="188"/>
      <c r="W4459" s="188"/>
      <c r="X4459" s="188"/>
      <c r="AG4459" s="188"/>
      <c r="AH4459" s="188"/>
      <c r="AI4459" s="188"/>
      <c r="AJ4459" s="188"/>
      <c r="AK4459" s="188"/>
    </row>
    <row r="4460" spans="20:37">
      <c r="T4460" s="188"/>
      <c r="U4460" s="188"/>
      <c r="V4460" s="188"/>
      <c r="W4460" s="188"/>
      <c r="X4460" s="188"/>
      <c r="AG4460" s="188"/>
      <c r="AH4460" s="188"/>
      <c r="AI4460" s="188"/>
      <c r="AJ4460" s="188"/>
      <c r="AK4460" s="188"/>
    </row>
    <row r="4461" spans="20:37">
      <c r="T4461" s="188"/>
      <c r="U4461" s="188"/>
      <c r="V4461" s="188"/>
      <c r="W4461" s="188"/>
      <c r="X4461" s="188"/>
      <c r="AG4461" s="188"/>
      <c r="AH4461" s="188"/>
      <c r="AI4461" s="188"/>
      <c r="AJ4461" s="188"/>
      <c r="AK4461" s="188"/>
    </row>
    <row r="4462" spans="20:37">
      <c r="T4462" s="188"/>
      <c r="U4462" s="188"/>
      <c r="V4462" s="188"/>
      <c r="W4462" s="188"/>
      <c r="X4462" s="188"/>
      <c r="AG4462" s="188"/>
      <c r="AH4462" s="188"/>
      <c r="AI4462" s="188"/>
      <c r="AJ4462" s="188"/>
      <c r="AK4462" s="188"/>
    </row>
    <row r="4463" spans="20:37">
      <c r="T4463" s="188"/>
      <c r="U4463" s="188"/>
      <c r="V4463" s="188"/>
      <c r="W4463" s="188"/>
      <c r="X4463" s="188"/>
      <c r="AG4463" s="188"/>
      <c r="AH4463" s="188"/>
      <c r="AI4463" s="188"/>
      <c r="AJ4463" s="188"/>
      <c r="AK4463" s="188"/>
    </row>
    <row r="4464" spans="20:37">
      <c r="T4464" s="188"/>
      <c r="U4464" s="188"/>
      <c r="V4464" s="188"/>
      <c r="W4464" s="188"/>
      <c r="X4464" s="188"/>
      <c r="AG4464" s="188"/>
      <c r="AH4464" s="188"/>
      <c r="AI4464" s="188"/>
      <c r="AJ4464" s="188"/>
      <c r="AK4464" s="188"/>
    </row>
    <row r="4465" spans="20:37">
      <c r="T4465" s="188"/>
      <c r="U4465" s="188"/>
      <c r="V4465" s="188"/>
      <c r="W4465" s="188"/>
      <c r="X4465" s="188"/>
      <c r="AG4465" s="188"/>
      <c r="AH4465" s="188"/>
      <c r="AI4465" s="188"/>
      <c r="AJ4465" s="188"/>
      <c r="AK4465" s="188"/>
    </row>
    <row r="4466" spans="20:37">
      <c r="T4466" s="188"/>
      <c r="U4466" s="188"/>
      <c r="V4466" s="188"/>
      <c r="W4466" s="188"/>
      <c r="X4466" s="188"/>
      <c r="AG4466" s="188"/>
      <c r="AH4466" s="188"/>
      <c r="AI4466" s="188"/>
      <c r="AJ4466" s="188"/>
      <c r="AK4466" s="188"/>
    </row>
    <row r="4467" spans="20:37">
      <c r="T4467" s="188"/>
      <c r="U4467" s="188"/>
      <c r="V4467" s="188"/>
      <c r="W4467" s="188"/>
      <c r="X4467" s="188"/>
      <c r="AG4467" s="188"/>
      <c r="AH4467" s="188"/>
      <c r="AI4467" s="188"/>
      <c r="AJ4467" s="188"/>
      <c r="AK4467" s="188"/>
    </row>
    <row r="4468" spans="20:37">
      <c r="T4468" s="188"/>
      <c r="U4468" s="188"/>
      <c r="V4468" s="188"/>
      <c r="W4468" s="188"/>
      <c r="X4468" s="188"/>
      <c r="AG4468" s="188"/>
      <c r="AH4468" s="188"/>
      <c r="AI4468" s="188"/>
      <c r="AJ4468" s="188"/>
      <c r="AK4468" s="188"/>
    </row>
    <row r="4469" spans="20:37">
      <c r="T4469" s="188"/>
      <c r="U4469" s="188"/>
      <c r="V4469" s="188"/>
      <c r="W4469" s="188"/>
      <c r="X4469" s="188"/>
      <c r="AG4469" s="188"/>
      <c r="AH4469" s="188"/>
      <c r="AI4469" s="188"/>
      <c r="AJ4469" s="188"/>
      <c r="AK4469" s="188"/>
    </row>
    <row r="4470" spans="20:37">
      <c r="T4470" s="188"/>
      <c r="U4470" s="188"/>
      <c r="V4470" s="188"/>
      <c r="W4470" s="188"/>
      <c r="X4470" s="188"/>
      <c r="AG4470" s="188"/>
      <c r="AH4470" s="188"/>
      <c r="AI4470" s="188"/>
      <c r="AJ4470" s="188"/>
      <c r="AK4470" s="188"/>
    </row>
    <row r="4471" spans="20:37">
      <c r="T4471" s="188"/>
      <c r="U4471" s="188"/>
      <c r="V4471" s="188"/>
      <c r="W4471" s="188"/>
      <c r="X4471" s="188"/>
      <c r="AG4471" s="188"/>
      <c r="AH4471" s="188"/>
      <c r="AI4471" s="188"/>
      <c r="AJ4471" s="188"/>
      <c r="AK4471" s="188"/>
    </row>
    <row r="4472" spans="20:37">
      <c r="T4472" s="188"/>
      <c r="U4472" s="188"/>
      <c r="V4472" s="188"/>
      <c r="W4472" s="188"/>
      <c r="X4472" s="188"/>
      <c r="AG4472" s="188"/>
      <c r="AH4472" s="188"/>
      <c r="AI4472" s="188"/>
      <c r="AJ4472" s="188"/>
      <c r="AK4472" s="188"/>
    </row>
    <row r="4473" spans="20:37">
      <c r="T4473" s="188"/>
      <c r="U4473" s="188"/>
      <c r="V4473" s="188"/>
      <c r="W4473" s="188"/>
      <c r="X4473" s="188"/>
      <c r="AG4473" s="188"/>
      <c r="AH4473" s="188"/>
      <c r="AI4473" s="188"/>
      <c r="AJ4473" s="188"/>
      <c r="AK4473" s="188"/>
    </row>
    <row r="4474" spans="20:37">
      <c r="T4474" s="188"/>
      <c r="U4474" s="188"/>
      <c r="V4474" s="188"/>
      <c r="W4474" s="188"/>
      <c r="X4474" s="188"/>
      <c r="AG4474" s="188"/>
      <c r="AH4474" s="188"/>
      <c r="AI4474" s="188"/>
      <c r="AJ4474" s="188"/>
      <c r="AK4474" s="188"/>
    </row>
    <row r="4475" spans="20:37">
      <c r="T4475" s="188"/>
      <c r="U4475" s="188"/>
      <c r="V4475" s="188"/>
      <c r="W4475" s="188"/>
      <c r="X4475" s="188"/>
      <c r="AG4475" s="188"/>
      <c r="AH4475" s="188"/>
      <c r="AI4475" s="188"/>
      <c r="AJ4475" s="188"/>
      <c r="AK4475" s="188"/>
    </row>
    <row r="4476" spans="20:37">
      <c r="T4476" s="188"/>
      <c r="U4476" s="188"/>
      <c r="V4476" s="188"/>
      <c r="W4476" s="188"/>
      <c r="X4476" s="188"/>
      <c r="AG4476" s="188"/>
      <c r="AH4476" s="188"/>
      <c r="AI4476" s="188"/>
      <c r="AJ4476" s="188"/>
      <c r="AK4476" s="188"/>
    </row>
    <row r="4477" spans="20:37">
      <c r="T4477" s="188"/>
      <c r="U4477" s="188"/>
      <c r="V4477" s="188"/>
      <c r="W4477" s="188"/>
      <c r="X4477" s="188"/>
      <c r="AG4477" s="188"/>
      <c r="AH4477" s="188"/>
      <c r="AI4477" s="188"/>
      <c r="AJ4477" s="188"/>
      <c r="AK4477" s="188"/>
    </row>
    <row r="4478" spans="20:37">
      <c r="T4478" s="188"/>
      <c r="U4478" s="188"/>
      <c r="V4478" s="188"/>
      <c r="W4478" s="188"/>
      <c r="X4478" s="188"/>
      <c r="AG4478" s="188"/>
      <c r="AH4478" s="188"/>
      <c r="AI4478" s="188"/>
      <c r="AJ4478" s="188"/>
      <c r="AK4478" s="188"/>
    </row>
    <row r="4479" spans="20:37">
      <c r="T4479" s="188"/>
      <c r="U4479" s="188"/>
      <c r="V4479" s="188"/>
      <c r="W4479" s="188"/>
      <c r="X4479" s="188"/>
      <c r="AG4479" s="188"/>
      <c r="AH4479" s="188"/>
      <c r="AI4479" s="188"/>
      <c r="AJ4479" s="188"/>
      <c r="AK4479" s="188"/>
    </row>
    <row r="4480" spans="20:37">
      <c r="T4480" s="188"/>
      <c r="U4480" s="188"/>
      <c r="V4480" s="188"/>
      <c r="W4480" s="188"/>
      <c r="X4480" s="188"/>
      <c r="AG4480" s="188"/>
      <c r="AH4480" s="188"/>
      <c r="AI4480" s="188"/>
      <c r="AJ4480" s="188"/>
      <c r="AK4480" s="188"/>
    </row>
    <row r="4481" spans="20:37">
      <c r="T4481" s="188"/>
      <c r="U4481" s="188"/>
      <c r="V4481" s="188"/>
      <c r="W4481" s="188"/>
      <c r="X4481" s="188"/>
      <c r="AG4481" s="188"/>
      <c r="AH4481" s="188"/>
      <c r="AI4481" s="188"/>
      <c r="AJ4481" s="188"/>
      <c r="AK4481" s="188"/>
    </row>
    <row r="4482" spans="20:37">
      <c r="T4482" s="188"/>
      <c r="U4482" s="188"/>
      <c r="V4482" s="188"/>
      <c r="W4482" s="188"/>
      <c r="X4482" s="188"/>
      <c r="AG4482" s="188"/>
      <c r="AH4482" s="188"/>
      <c r="AI4482" s="188"/>
      <c r="AJ4482" s="188"/>
      <c r="AK4482" s="188"/>
    </row>
    <row r="4483" spans="20:37">
      <c r="T4483" s="188"/>
      <c r="U4483" s="188"/>
      <c r="V4483" s="188"/>
      <c r="W4483" s="188"/>
      <c r="X4483" s="188"/>
      <c r="AG4483" s="188"/>
      <c r="AH4483" s="188"/>
      <c r="AI4483" s="188"/>
      <c r="AJ4483" s="188"/>
      <c r="AK4483" s="188"/>
    </row>
    <row r="4484" spans="20:37">
      <c r="T4484" s="188"/>
      <c r="U4484" s="188"/>
      <c r="V4484" s="188"/>
      <c r="W4484" s="188"/>
      <c r="X4484" s="188"/>
      <c r="AG4484" s="188"/>
      <c r="AH4484" s="188"/>
      <c r="AI4484" s="188"/>
      <c r="AJ4484" s="188"/>
      <c r="AK4484" s="188"/>
    </row>
    <row r="4485" spans="20:37">
      <c r="T4485" s="188"/>
      <c r="U4485" s="188"/>
      <c r="V4485" s="188"/>
      <c r="W4485" s="188"/>
      <c r="X4485" s="188"/>
      <c r="AG4485" s="188"/>
      <c r="AH4485" s="188"/>
      <c r="AI4485" s="188"/>
      <c r="AJ4485" s="188"/>
      <c r="AK4485" s="188"/>
    </row>
    <row r="4486" spans="20:37">
      <c r="T4486" s="188"/>
      <c r="U4486" s="188"/>
      <c r="V4486" s="188"/>
      <c r="W4486" s="188"/>
      <c r="X4486" s="188"/>
      <c r="AG4486" s="188"/>
      <c r="AH4486" s="188"/>
      <c r="AI4486" s="188"/>
      <c r="AJ4486" s="188"/>
      <c r="AK4486" s="188"/>
    </row>
    <row r="4487" spans="20:37">
      <c r="T4487" s="188"/>
      <c r="U4487" s="188"/>
      <c r="V4487" s="188"/>
      <c r="W4487" s="188"/>
      <c r="X4487" s="188"/>
      <c r="AG4487" s="188"/>
      <c r="AH4487" s="188"/>
      <c r="AI4487" s="188"/>
      <c r="AJ4487" s="188"/>
      <c r="AK4487" s="188"/>
    </row>
    <row r="4488" spans="20:37">
      <c r="T4488" s="188"/>
      <c r="U4488" s="188"/>
      <c r="V4488" s="188"/>
      <c r="W4488" s="188"/>
      <c r="X4488" s="188"/>
      <c r="AG4488" s="188"/>
      <c r="AH4488" s="188"/>
      <c r="AI4488" s="188"/>
      <c r="AJ4488" s="188"/>
      <c r="AK4488" s="188"/>
    </row>
    <row r="4489" spans="20:37">
      <c r="T4489" s="188"/>
      <c r="U4489" s="188"/>
      <c r="V4489" s="188"/>
      <c r="W4489" s="188"/>
      <c r="X4489" s="188"/>
      <c r="AG4489" s="188"/>
      <c r="AH4489" s="188"/>
      <c r="AI4489" s="188"/>
      <c r="AJ4489" s="188"/>
      <c r="AK4489" s="188"/>
    </row>
    <row r="4490" spans="20:37">
      <c r="T4490" s="188"/>
      <c r="U4490" s="188"/>
      <c r="V4490" s="188"/>
      <c r="W4490" s="188"/>
      <c r="X4490" s="188"/>
      <c r="AG4490" s="188"/>
      <c r="AH4490" s="188"/>
      <c r="AI4490" s="188"/>
      <c r="AJ4490" s="188"/>
      <c r="AK4490" s="188"/>
    </row>
    <row r="4491" spans="20:37">
      <c r="T4491" s="188"/>
      <c r="U4491" s="188"/>
      <c r="V4491" s="188"/>
      <c r="W4491" s="188"/>
      <c r="X4491" s="188"/>
      <c r="AG4491" s="188"/>
      <c r="AH4491" s="188"/>
      <c r="AI4491" s="188"/>
      <c r="AJ4491" s="188"/>
      <c r="AK4491" s="188"/>
    </row>
    <row r="4492" spans="20:37">
      <c r="T4492" s="188"/>
      <c r="U4492" s="188"/>
      <c r="V4492" s="188"/>
      <c r="W4492" s="188"/>
      <c r="X4492" s="188"/>
      <c r="AG4492" s="188"/>
      <c r="AH4492" s="188"/>
      <c r="AI4492" s="188"/>
      <c r="AJ4492" s="188"/>
      <c r="AK4492" s="188"/>
    </row>
    <row r="4493" spans="20:37">
      <c r="T4493" s="188"/>
      <c r="U4493" s="188"/>
      <c r="V4493" s="188"/>
      <c r="W4493" s="188"/>
      <c r="X4493" s="188"/>
      <c r="AG4493" s="188"/>
      <c r="AH4493" s="188"/>
      <c r="AI4493" s="188"/>
      <c r="AJ4493" s="188"/>
      <c r="AK4493" s="188"/>
    </row>
    <row r="4494" spans="20:37">
      <c r="T4494" s="188"/>
      <c r="U4494" s="188"/>
      <c r="V4494" s="188"/>
      <c r="W4494" s="188"/>
      <c r="X4494" s="188"/>
      <c r="AG4494" s="188"/>
      <c r="AH4494" s="188"/>
      <c r="AI4494" s="188"/>
      <c r="AJ4494" s="188"/>
      <c r="AK4494" s="188"/>
    </row>
    <row r="4495" spans="20:37">
      <c r="T4495" s="188"/>
      <c r="U4495" s="188"/>
      <c r="V4495" s="188"/>
      <c r="W4495" s="188"/>
      <c r="X4495" s="188"/>
      <c r="AG4495" s="188"/>
      <c r="AH4495" s="188"/>
      <c r="AI4495" s="188"/>
      <c r="AJ4495" s="188"/>
      <c r="AK4495" s="188"/>
    </row>
    <row r="4496" spans="20:37">
      <c r="T4496" s="188"/>
      <c r="U4496" s="188"/>
      <c r="V4496" s="188"/>
      <c r="W4496" s="188"/>
      <c r="X4496" s="188"/>
      <c r="AG4496" s="188"/>
      <c r="AH4496" s="188"/>
      <c r="AI4496" s="188"/>
      <c r="AJ4496" s="188"/>
      <c r="AK4496" s="188"/>
    </row>
    <row r="4497" spans="20:37">
      <c r="T4497" s="188"/>
      <c r="U4497" s="188"/>
      <c r="V4497" s="188"/>
      <c r="W4497" s="188"/>
      <c r="X4497" s="188"/>
      <c r="AG4497" s="188"/>
      <c r="AH4497" s="188"/>
      <c r="AI4497" s="188"/>
      <c r="AJ4497" s="188"/>
      <c r="AK4497" s="188"/>
    </row>
    <row r="4498" spans="20:37">
      <c r="T4498" s="188"/>
      <c r="U4498" s="188"/>
      <c r="V4498" s="188"/>
      <c r="W4498" s="188"/>
      <c r="X4498" s="188"/>
      <c r="AG4498" s="188"/>
      <c r="AH4498" s="188"/>
      <c r="AI4498" s="188"/>
      <c r="AJ4498" s="188"/>
      <c r="AK4498" s="188"/>
    </row>
    <row r="4499" spans="20:37">
      <c r="T4499" s="188"/>
      <c r="U4499" s="188"/>
      <c r="V4499" s="188"/>
      <c r="W4499" s="188"/>
      <c r="X4499" s="188"/>
      <c r="AG4499" s="188"/>
      <c r="AH4499" s="188"/>
      <c r="AI4499" s="188"/>
      <c r="AJ4499" s="188"/>
      <c r="AK4499" s="188"/>
    </row>
    <row r="4500" spans="20:37">
      <c r="T4500" s="188"/>
      <c r="U4500" s="188"/>
      <c r="V4500" s="188"/>
      <c r="W4500" s="188"/>
      <c r="X4500" s="188"/>
      <c r="AG4500" s="188"/>
      <c r="AH4500" s="188"/>
      <c r="AI4500" s="188"/>
      <c r="AJ4500" s="188"/>
      <c r="AK4500" s="188"/>
    </row>
    <row r="4501" spans="20:37">
      <c r="T4501" s="188"/>
      <c r="U4501" s="188"/>
      <c r="V4501" s="188"/>
      <c r="W4501" s="188"/>
      <c r="X4501" s="188"/>
      <c r="AG4501" s="188"/>
      <c r="AH4501" s="188"/>
      <c r="AI4501" s="188"/>
      <c r="AJ4501" s="188"/>
      <c r="AK4501" s="188"/>
    </row>
    <row r="4502" spans="20:37">
      <c r="T4502" s="188"/>
      <c r="U4502" s="188"/>
      <c r="V4502" s="188"/>
      <c r="W4502" s="188"/>
      <c r="X4502" s="188"/>
      <c r="AG4502" s="188"/>
      <c r="AH4502" s="188"/>
      <c r="AI4502" s="188"/>
      <c r="AJ4502" s="188"/>
      <c r="AK4502" s="188"/>
    </row>
    <row r="4503" spans="20:37">
      <c r="T4503" s="188"/>
      <c r="U4503" s="188"/>
      <c r="V4503" s="188"/>
      <c r="W4503" s="188"/>
      <c r="X4503" s="188"/>
      <c r="AG4503" s="188"/>
      <c r="AH4503" s="188"/>
      <c r="AI4503" s="188"/>
      <c r="AJ4503" s="188"/>
      <c r="AK4503" s="188"/>
    </row>
    <row r="4504" spans="20:37">
      <c r="T4504" s="188"/>
      <c r="U4504" s="188"/>
      <c r="V4504" s="188"/>
      <c r="W4504" s="188"/>
      <c r="X4504" s="188"/>
      <c r="AG4504" s="188"/>
      <c r="AH4504" s="188"/>
      <c r="AI4504" s="188"/>
      <c r="AJ4504" s="188"/>
      <c r="AK4504" s="188"/>
    </row>
    <row r="4505" spans="20:37">
      <c r="T4505" s="188"/>
      <c r="U4505" s="188"/>
      <c r="V4505" s="188"/>
      <c r="W4505" s="188"/>
      <c r="X4505" s="188"/>
      <c r="AG4505" s="188"/>
      <c r="AH4505" s="188"/>
      <c r="AI4505" s="188"/>
      <c r="AJ4505" s="188"/>
      <c r="AK4505" s="188"/>
    </row>
    <row r="4506" spans="20:37">
      <c r="T4506" s="188"/>
      <c r="U4506" s="188"/>
      <c r="V4506" s="188"/>
      <c r="W4506" s="188"/>
      <c r="X4506" s="188"/>
      <c r="AG4506" s="188"/>
      <c r="AH4506" s="188"/>
      <c r="AI4506" s="188"/>
      <c r="AJ4506" s="188"/>
      <c r="AK4506" s="188"/>
    </row>
    <row r="4507" spans="20:37">
      <c r="T4507" s="188"/>
      <c r="U4507" s="188"/>
      <c r="V4507" s="188"/>
      <c r="W4507" s="188"/>
      <c r="X4507" s="188"/>
      <c r="AG4507" s="188"/>
      <c r="AH4507" s="188"/>
      <c r="AI4507" s="188"/>
      <c r="AJ4507" s="188"/>
      <c r="AK4507" s="188"/>
    </row>
    <row r="4508" spans="20:37">
      <c r="T4508" s="188"/>
      <c r="U4508" s="188"/>
      <c r="V4508" s="188"/>
      <c r="W4508" s="188"/>
      <c r="X4508" s="188"/>
      <c r="AG4508" s="188"/>
      <c r="AH4508" s="188"/>
      <c r="AI4508" s="188"/>
      <c r="AJ4508" s="188"/>
      <c r="AK4508" s="188"/>
    </row>
    <row r="4509" spans="20:37">
      <c r="T4509" s="188"/>
      <c r="U4509" s="188"/>
      <c r="V4509" s="188"/>
      <c r="W4509" s="188"/>
      <c r="X4509" s="188"/>
      <c r="AG4509" s="188"/>
      <c r="AH4509" s="188"/>
      <c r="AI4509" s="188"/>
      <c r="AJ4509" s="188"/>
      <c r="AK4509" s="188"/>
    </row>
    <row r="4510" spans="20:37">
      <c r="T4510" s="188"/>
      <c r="U4510" s="188"/>
      <c r="V4510" s="188"/>
      <c r="W4510" s="188"/>
      <c r="X4510" s="188"/>
      <c r="AG4510" s="188"/>
      <c r="AH4510" s="188"/>
      <c r="AI4510" s="188"/>
      <c r="AJ4510" s="188"/>
      <c r="AK4510" s="188"/>
    </row>
    <row r="4511" spans="20:37">
      <c r="T4511" s="188"/>
      <c r="U4511" s="188"/>
      <c r="V4511" s="188"/>
      <c r="W4511" s="188"/>
      <c r="X4511" s="188"/>
      <c r="AG4511" s="188"/>
      <c r="AH4511" s="188"/>
      <c r="AI4511" s="188"/>
      <c r="AJ4511" s="188"/>
      <c r="AK4511" s="188"/>
    </row>
    <row r="4512" spans="20:37">
      <c r="T4512" s="188"/>
      <c r="U4512" s="188"/>
      <c r="V4512" s="188"/>
      <c r="W4512" s="188"/>
      <c r="X4512" s="188"/>
      <c r="AG4512" s="188"/>
      <c r="AH4512" s="188"/>
      <c r="AI4512" s="188"/>
      <c r="AJ4512" s="188"/>
      <c r="AK4512" s="188"/>
    </row>
    <row r="4513" spans="20:37">
      <c r="T4513" s="188"/>
      <c r="U4513" s="188"/>
      <c r="V4513" s="188"/>
      <c r="W4513" s="188"/>
      <c r="X4513" s="188"/>
      <c r="AG4513" s="188"/>
      <c r="AH4513" s="188"/>
      <c r="AI4513" s="188"/>
      <c r="AJ4513" s="188"/>
      <c r="AK4513" s="188"/>
    </row>
    <row r="4514" spans="20:37">
      <c r="T4514" s="188"/>
      <c r="U4514" s="188"/>
      <c r="V4514" s="188"/>
      <c r="W4514" s="188"/>
      <c r="X4514" s="188"/>
      <c r="AG4514" s="188"/>
      <c r="AH4514" s="188"/>
      <c r="AI4514" s="188"/>
      <c r="AJ4514" s="188"/>
      <c r="AK4514" s="188"/>
    </row>
    <row r="4515" spans="20:37">
      <c r="T4515" s="188"/>
      <c r="U4515" s="188"/>
      <c r="V4515" s="188"/>
      <c r="W4515" s="188"/>
      <c r="X4515" s="188"/>
      <c r="AG4515" s="188"/>
      <c r="AH4515" s="188"/>
      <c r="AI4515" s="188"/>
      <c r="AJ4515" s="188"/>
      <c r="AK4515" s="188"/>
    </row>
    <row r="4516" spans="20:37">
      <c r="T4516" s="188"/>
      <c r="U4516" s="188"/>
      <c r="V4516" s="188"/>
      <c r="W4516" s="188"/>
      <c r="X4516" s="188"/>
      <c r="AG4516" s="188"/>
      <c r="AH4516" s="188"/>
      <c r="AI4516" s="188"/>
      <c r="AJ4516" s="188"/>
      <c r="AK4516" s="188"/>
    </row>
    <row r="4517" spans="20:37">
      <c r="T4517" s="188"/>
      <c r="U4517" s="188"/>
      <c r="V4517" s="188"/>
      <c r="W4517" s="188"/>
      <c r="X4517" s="188"/>
      <c r="AG4517" s="188"/>
      <c r="AH4517" s="188"/>
      <c r="AI4517" s="188"/>
      <c r="AJ4517" s="188"/>
      <c r="AK4517" s="188"/>
    </row>
    <row r="4518" spans="20:37">
      <c r="T4518" s="188"/>
      <c r="U4518" s="188"/>
      <c r="V4518" s="188"/>
      <c r="W4518" s="188"/>
      <c r="X4518" s="188"/>
      <c r="AG4518" s="188"/>
      <c r="AH4518" s="188"/>
      <c r="AI4518" s="188"/>
      <c r="AJ4518" s="188"/>
      <c r="AK4518" s="188"/>
    </row>
    <row r="4519" spans="20:37">
      <c r="T4519" s="188"/>
      <c r="U4519" s="188"/>
      <c r="V4519" s="188"/>
      <c r="W4519" s="188"/>
      <c r="X4519" s="188"/>
      <c r="AG4519" s="188"/>
      <c r="AH4519" s="188"/>
      <c r="AI4519" s="188"/>
      <c r="AJ4519" s="188"/>
      <c r="AK4519" s="188"/>
    </row>
    <row r="4520" spans="20:37">
      <c r="T4520" s="188"/>
      <c r="U4520" s="188"/>
      <c r="V4520" s="188"/>
      <c r="W4520" s="188"/>
      <c r="X4520" s="188"/>
      <c r="AG4520" s="188"/>
      <c r="AH4520" s="188"/>
      <c r="AI4520" s="188"/>
      <c r="AJ4520" s="188"/>
      <c r="AK4520" s="188"/>
    </row>
    <row r="4521" spans="20:37">
      <c r="T4521" s="188"/>
      <c r="U4521" s="188"/>
      <c r="V4521" s="188"/>
      <c r="W4521" s="188"/>
      <c r="X4521" s="188"/>
      <c r="AG4521" s="188"/>
      <c r="AH4521" s="188"/>
      <c r="AI4521" s="188"/>
      <c r="AJ4521" s="188"/>
      <c r="AK4521" s="188"/>
    </row>
    <row r="4522" spans="20:37">
      <c r="T4522" s="188"/>
      <c r="U4522" s="188"/>
      <c r="V4522" s="188"/>
      <c r="W4522" s="188"/>
      <c r="X4522" s="188"/>
      <c r="AG4522" s="188"/>
      <c r="AH4522" s="188"/>
      <c r="AI4522" s="188"/>
      <c r="AJ4522" s="188"/>
      <c r="AK4522" s="188"/>
    </row>
    <row r="4523" spans="20:37">
      <c r="T4523" s="188"/>
      <c r="U4523" s="188"/>
      <c r="V4523" s="188"/>
      <c r="W4523" s="188"/>
      <c r="X4523" s="188"/>
      <c r="AG4523" s="188"/>
      <c r="AH4523" s="188"/>
      <c r="AI4523" s="188"/>
      <c r="AJ4523" s="188"/>
      <c r="AK4523" s="188"/>
    </row>
    <row r="4524" spans="20:37">
      <c r="T4524" s="188"/>
      <c r="U4524" s="188"/>
      <c r="V4524" s="188"/>
      <c r="W4524" s="188"/>
      <c r="X4524" s="188"/>
      <c r="AG4524" s="188"/>
      <c r="AH4524" s="188"/>
      <c r="AI4524" s="188"/>
      <c r="AJ4524" s="188"/>
      <c r="AK4524" s="188"/>
    </row>
    <row r="4525" spans="20:37">
      <c r="T4525" s="188"/>
      <c r="U4525" s="188"/>
      <c r="V4525" s="188"/>
      <c r="W4525" s="188"/>
      <c r="X4525" s="188"/>
      <c r="AG4525" s="188"/>
      <c r="AH4525" s="188"/>
      <c r="AI4525" s="188"/>
      <c r="AJ4525" s="188"/>
      <c r="AK4525" s="188"/>
    </row>
    <row r="4526" spans="20:37">
      <c r="T4526" s="188"/>
      <c r="U4526" s="188"/>
      <c r="V4526" s="188"/>
      <c r="W4526" s="188"/>
      <c r="X4526" s="188"/>
      <c r="AG4526" s="188"/>
      <c r="AH4526" s="188"/>
      <c r="AI4526" s="188"/>
      <c r="AJ4526" s="188"/>
      <c r="AK4526" s="188"/>
    </row>
    <row r="4527" spans="20:37">
      <c r="T4527" s="188"/>
      <c r="U4527" s="188"/>
      <c r="V4527" s="188"/>
      <c r="W4527" s="188"/>
      <c r="X4527" s="188"/>
      <c r="AG4527" s="188"/>
      <c r="AH4527" s="188"/>
      <c r="AI4527" s="188"/>
      <c r="AJ4527" s="188"/>
      <c r="AK4527" s="188"/>
    </row>
    <row r="4528" spans="20:37">
      <c r="T4528" s="188"/>
      <c r="U4528" s="188"/>
      <c r="V4528" s="188"/>
      <c r="W4528" s="188"/>
      <c r="X4528" s="188"/>
      <c r="AG4528" s="188"/>
      <c r="AH4528" s="188"/>
      <c r="AI4528" s="188"/>
      <c r="AJ4528" s="188"/>
      <c r="AK4528" s="188"/>
    </row>
    <row r="4529" spans="20:37">
      <c r="T4529" s="188"/>
      <c r="U4529" s="188"/>
      <c r="V4529" s="188"/>
      <c r="W4529" s="188"/>
      <c r="X4529" s="188"/>
      <c r="AG4529" s="188"/>
      <c r="AH4529" s="188"/>
      <c r="AI4529" s="188"/>
      <c r="AJ4529" s="188"/>
      <c r="AK4529" s="188"/>
    </row>
    <row r="4530" spans="20:37">
      <c r="T4530" s="188"/>
      <c r="U4530" s="188"/>
      <c r="V4530" s="188"/>
      <c r="W4530" s="188"/>
      <c r="X4530" s="188"/>
      <c r="AG4530" s="188"/>
      <c r="AH4530" s="188"/>
      <c r="AI4530" s="188"/>
      <c r="AJ4530" s="188"/>
      <c r="AK4530" s="188"/>
    </row>
    <row r="4531" spans="20:37">
      <c r="T4531" s="188"/>
      <c r="U4531" s="188"/>
      <c r="V4531" s="188"/>
      <c r="W4531" s="188"/>
      <c r="X4531" s="188"/>
      <c r="AG4531" s="188"/>
      <c r="AH4531" s="188"/>
      <c r="AI4531" s="188"/>
      <c r="AJ4531" s="188"/>
      <c r="AK4531" s="188"/>
    </row>
    <row r="4532" spans="20:37">
      <c r="T4532" s="188"/>
      <c r="U4532" s="188"/>
      <c r="V4532" s="188"/>
      <c r="W4532" s="188"/>
      <c r="X4532" s="188"/>
      <c r="AG4532" s="188"/>
      <c r="AH4532" s="188"/>
      <c r="AI4532" s="188"/>
      <c r="AJ4532" s="188"/>
      <c r="AK4532" s="188"/>
    </row>
    <row r="4533" spans="20:37">
      <c r="T4533" s="188"/>
      <c r="U4533" s="188"/>
      <c r="V4533" s="188"/>
      <c r="W4533" s="188"/>
      <c r="X4533" s="188"/>
      <c r="AG4533" s="188"/>
      <c r="AH4533" s="188"/>
      <c r="AI4533" s="188"/>
      <c r="AJ4533" s="188"/>
      <c r="AK4533" s="188"/>
    </row>
    <row r="4534" spans="20:37">
      <c r="T4534" s="188"/>
      <c r="U4534" s="188"/>
      <c r="V4534" s="188"/>
      <c r="W4534" s="188"/>
      <c r="X4534" s="188"/>
      <c r="AG4534" s="188"/>
      <c r="AH4534" s="188"/>
      <c r="AI4534" s="188"/>
      <c r="AJ4534" s="188"/>
      <c r="AK4534" s="188"/>
    </row>
    <row r="4535" spans="20:37">
      <c r="T4535" s="188"/>
      <c r="U4535" s="188"/>
      <c r="V4535" s="188"/>
      <c r="W4535" s="188"/>
      <c r="X4535" s="188"/>
      <c r="AG4535" s="188"/>
      <c r="AH4535" s="188"/>
      <c r="AI4535" s="188"/>
      <c r="AJ4535" s="188"/>
      <c r="AK4535" s="188"/>
    </row>
    <row r="4536" spans="20:37">
      <c r="T4536" s="188"/>
      <c r="U4536" s="188"/>
      <c r="V4536" s="188"/>
      <c r="W4536" s="188"/>
      <c r="X4536" s="188"/>
      <c r="AG4536" s="188"/>
      <c r="AH4536" s="188"/>
      <c r="AI4536" s="188"/>
      <c r="AJ4536" s="188"/>
      <c r="AK4536" s="188"/>
    </row>
    <row r="4537" spans="20:37">
      <c r="T4537" s="188"/>
      <c r="U4537" s="188"/>
      <c r="V4537" s="188"/>
      <c r="W4537" s="188"/>
      <c r="X4537" s="188"/>
      <c r="AG4537" s="188"/>
      <c r="AH4537" s="188"/>
      <c r="AI4537" s="188"/>
      <c r="AJ4537" s="188"/>
      <c r="AK4537" s="188"/>
    </row>
    <row r="4538" spans="20:37">
      <c r="T4538" s="188"/>
      <c r="U4538" s="188"/>
      <c r="V4538" s="188"/>
      <c r="W4538" s="188"/>
      <c r="X4538" s="188"/>
      <c r="AG4538" s="188"/>
      <c r="AH4538" s="188"/>
      <c r="AI4538" s="188"/>
      <c r="AJ4538" s="188"/>
      <c r="AK4538" s="188"/>
    </row>
    <row r="4539" spans="20:37">
      <c r="T4539" s="188"/>
      <c r="U4539" s="188"/>
      <c r="V4539" s="188"/>
      <c r="W4539" s="188"/>
      <c r="X4539" s="188"/>
      <c r="AG4539" s="188"/>
      <c r="AH4539" s="188"/>
      <c r="AI4539" s="188"/>
      <c r="AJ4539" s="188"/>
      <c r="AK4539" s="188"/>
    </row>
    <row r="4540" spans="20:37">
      <c r="T4540" s="188"/>
      <c r="U4540" s="188"/>
      <c r="V4540" s="188"/>
      <c r="W4540" s="188"/>
      <c r="X4540" s="188"/>
      <c r="AG4540" s="188"/>
      <c r="AH4540" s="188"/>
      <c r="AI4540" s="188"/>
      <c r="AJ4540" s="188"/>
      <c r="AK4540" s="188"/>
    </row>
    <row r="4541" spans="20:37">
      <c r="T4541" s="188"/>
      <c r="U4541" s="188"/>
      <c r="V4541" s="188"/>
      <c r="W4541" s="188"/>
      <c r="X4541" s="188"/>
      <c r="AG4541" s="188"/>
      <c r="AH4541" s="188"/>
      <c r="AI4541" s="188"/>
      <c r="AJ4541" s="188"/>
      <c r="AK4541" s="188"/>
    </row>
    <row r="4542" spans="20:37">
      <c r="T4542" s="188"/>
      <c r="U4542" s="188"/>
      <c r="V4542" s="188"/>
      <c r="W4542" s="188"/>
      <c r="X4542" s="188"/>
      <c r="AG4542" s="188"/>
      <c r="AH4542" s="188"/>
      <c r="AI4542" s="188"/>
      <c r="AJ4542" s="188"/>
      <c r="AK4542" s="188"/>
    </row>
    <row r="4543" spans="20:37">
      <c r="T4543" s="188"/>
      <c r="U4543" s="188"/>
      <c r="V4543" s="188"/>
      <c r="W4543" s="188"/>
      <c r="X4543" s="188"/>
      <c r="AG4543" s="188"/>
      <c r="AH4543" s="188"/>
      <c r="AI4543" s="188"/>
      <c r="AJ4543" s="188"/>
      <c r="AK4543" s="188"/>
    </row>
    <row r="4544" spans="20:37">
      <c r="T4544" s="188"/>
      <c r="U4544" s="188"/>
      <c r="V4544" s="188"/>
      <c r="W4544" s="188"/>
      <c r="X4544" s="188"/>
      <c r="AG4544" s="188"/>
      <c r="AH4544" s="188"/>
      <c r="AI4544" s="188"/>
      <c r="AJ4544" s="188"/>
      <c r="AK4544" s="188"/>
    </row>
    <row r="4545" spans="20:37">
      <c r="T4545" s="188"/>
      <c r="U4545" s="188"/>
      <c r="V4545" s="188"/>
      <c r="W4545" s="188"/>
      <c r="X4545" s="188"/>
      <c r="AG4545" s="188"/>
      <c r="AH4545" s="188"/>
      <c r="AI4545" s="188"/>
      <c r="AJ4545" s="188"/>
      <c r="AK4545" s="188"/>
    </row>
    <row r="4546" spans="20:37">
      <c r="T4546" s="188"/>
      <c r="U4546" s="188"/>
      <c r="V4546" s="188"/>
      <c r="W4546" s="188"/>
      <c r="X4546" s="188"/>
      <c r="AG4546" s="188"/>
      <c r="AH4546" s="188"/>
      <c r="AI4546" s="188"/>
      <c r="AJ4546" s="188"/>
      <c r="AK4546" s="188"/>
    </row>
    <row r="4547" spans="20:37">
      <c r="T4547" s="188"/>
      <c r="U4547" s="188"/>
      <c r="V4547" s="188"/>
      <c r="W4547" s="188"/>
      <c r="X4547" s="188"/>
      <c r="AG4547" s="188"/>
      <c r="AH4547" s="188"/>
      <c r="AI4547" s="188"/>
      <c r="AJ4547" s="188"/>
      <c r="AK4547" s="188"/>
    </row>
    <row r="4548" spans="20:37">
      <c r="T4548" s="188"/>
      <c r="U4548" s="188"/>
      <c r="V4548" s="188"/>
      <c r="W4548" s="188"/>
      <c r="X4548" s="188"/>
      <c r="AG4548" s="188"/>
      <c r="AH4548" s="188"/>
      <c r="AI4548" s="188"/>
      <c r="AJ4548" s="188"/>
      <c r="AK4548" s="188"/>
    </row>
    <row r="4549" spans="20:37">
      <c r="T4549" s="188"/>
      <c r="U4549" s="188"/>
      <c r="V4549" s="188"/>
      <c r="W4549" s="188"/>
      <c r="X4549" s="188"/>
      <c r="AG4549" s="188"/>
      <c r="AH4549" s="188"/>
      <c r="AI4549" s="188"/>
      <c r="AJ4549" s="188"/>
      <c r="AK4549" s="188"/>
    </row>
    <row r="4550" spans="20:37">
      <c r="T4550" s="188"/>
      <c r="U4550" s="188"/>
      <c r="V4550" s="188"/>
      <c r="W4550" s="188"/>
      <c r="X4550" s="188"/>
      <c r="AG4550" s="188"/>
      <c r="AH4550" s="188"/>
      <c r="AI4550" s="188"/>
      <c r="AJ4550" s="188"/>
      <c r="AK4550" s="188"/>
    </row>
    <row r="4551" spans="20:37">
      <c r="T4551" s="188"/>
      <c r="U4551" s="188"/>
      <c r="V4551" s="188"/>
      <c r="W4551" s="188"/>
      <c r="X4551" s="188"/>
      <c r="AG4551" s="188"/>
      <c r="AH4551" s="188"/>
      <c r="AI4551" s="188"/>
      <c r="AJ4551" s="188"/>
      <c r="AK4551" s="188"/>
    </row>
    <row r="4552" spans="20:37">
      <c r="T4552" s="188"/>
      <c r="U4552" s="188"/>
      <c r="V4552" s="188"/>
      <c r="W4552" s="188"/>
      <c r="X4552" s="188"/>
      <c r="AG4552" s="188"/>
      <c r="AH4552" s="188"/>
      <c r="AI4552" s="188"/>
      <c r="AJ4552" s="188"/>
      <c r="AK4552" s="188"/>
    </row>
    <row r="4553" spans="20:37">
      <c r="T4553" s="188"/>
      <c r="U4553" s="188"/>
      <c r="V4553" s="188"/>
      <c r="W4553" s="188"/>
      <c r="X4553" s="188"/>
      <c r="AG4553" s="188"/>
      <c r="AH4553" s="188"/>
      <c r="AI4553" s="188"/>
      <c r="AJ4553" s="188"/>
      <c r="AK4553" s="188"/>
    </row>
    <row r="4554" spans="20:37">
      <c r="T4554" s="188"/>
      <c r="U4554" s="188"/>
      <c r="V4554" s="188"/>
      <c r="W4554" s="188"/>
      <c r="X4554" s="188"/>
      <c r="AG4554" s="188"/>
      <c r="AH4554" s="188"/>
      <c r="AI4554" s="188"/>
      <c r="AJ4554" s="188"/>
      <c r="AK4554" s="188"/>
    </row>
    <row r="4555" spans="20:37">
      <c r="T4555" s="188"/>
      <c r="U4555" s="188"/>
      <c r="V4555" s="188"/>
      <c r="W4555" s="188"/>
      <c r="X4555" s="188"/>
      <c r="AG4555" s="188"/>
      <c r="AH4555" s="188"/>
      <c r="AI4555" s="188"/>
      <c r="AJ4555" s="188"/>
      <c r="AK4555" s="188"/>
    </row>
    <row r="4556" spans="20:37">
      <c r="T4556" s="188"/>
      <c r="U4556" s="188"/>
      <c r="V4556" s="188"/>
      <c r="W4556" s="188"/>
      <c r="X4556" s="188"/>
      <c r="AG4556" s="188"/>
      <c r="AH4556" s="188"/>
      <c r="AI4556" s="188"/>
      <c r="AJ4556" s="188"/>
      <c r="AK4556" s="188"/>
    </row>
    <row r="4557" spans="20:37">
      <c r="T4557" s="188"/>
      <c r="U4557" s="188"/>
      <c r="V4557" s="188"/>
      <c r="W4557" s="188"/>
      <c r="X4557" s="188"/>
      <c r="AG4557" s="188"/>
      <c r="AH4557" s="188"/>
      <c r="AI4557" s="188"/>
      <c r="AJ4557" s="188"/>
      <c r="AK4557" s="188"/>
    </row>
    <row r="4558" spans="20:37">
      <c r="T4558" s="188"/>
      <c r="U4558" s="188"/>
      <c r="V4558" s="188"/>
      <c r="W4558" s="188"/>
      <c r="X4558" s="188"/>
      <c r="AG4558" s="188"/>
      <c r="AH4558" s="188"/>
      <c r="AI4558" s="188"/>
      <c r="AJ4558" s="188"/>
      <c r="AK4558" s="188"/>
    </row>
    <row r="4559" spans="20:37">
      <c r="T4559" s="188"/>
      <c r="U4559" s="188"/>
      <c r="V4559" s="188"/>
      <c r="W4559" s="188"/>
      <c r="X4559" s="188"/>
      <c r="AG4559" s="188"/>
      <c r="AH4559" s="188"/>
      <c r="AI4559" s="188"/>
      <c r="AJ4559" s="188"/>
      <c r="AK4559" s="188"/>
    </row>
    <row r="4560" spans="20:37">
      <c r="T4560" s="188"/>
      <c r="U4560" s="188"/>
      <c r="V4560" s="188"/>
      <c r="W4560" s="188"/>
      <c r="X4560" s="188"/>
      <c r="AG4560" s="188"/>
      <c r="AH4560" s="188"/>
      <c r="AI4560" s="188"/>
      <c r="AJ4560" s="188"/>
      <c r="AK4560" s="188"/>
    </row>
    <row r="4561" spans="20:37">
      <c r="T4561" s="188"/>
      <c r="U4561" s="188"/>
      <c r="V4561" s="188"/>
      <c r="W4561" s="188"/>
      <c r="X4561" s="188"/>
      <c r="AG4561" s="188"/>
      <c r="AH4561" s="188"/>
      <c r="AI4561" s="188"/>
      <c r="AJ4561" s="188"/>
      <c r="AK4561" s="188"/>
    </row>
    <row r="4562" spans="20:37">
      <c r="T4562" s="188"/>
      <c r="U4562" s="188"/>
      <c r="V4562" s="188"/>
      <c r="W4562" s="188"/>
      <c r="X4562" s="188"/>
      <c r="AG4562" s="188"/>
      <c r="AH4562" s="188"/>
      <c r="AI4562" s="188"/>
      <c r="AJ4562" s="188"/>
      <c r="AK4562" s="188"/>
    </row>
    <row r="4563" spans="20:37">
      <c r="T4563" s="188"/>
      <c r="U4563" s="188"/>
      <c r="V4563" s="188"/>
      <c r="W4563" s="188"/>
      <c r="X4563" s="188"/>
      <c r="AG4563" s="188"/>
      <c r="AH4563" s="188"/>
      <c r="AI4563" s="188"/>
      <c r="AJ4563" s="188"/>
      <c r="AK4563" s="188"/>
    </row>
    <row r="4564" spans="20:37">
      <c r="T4564" s="188"/>
      <c r="U4564" s="188"/>
      <c r="V4564" s="188"/>
      <c r="W4564" s="188"/>
      <c r="X4564" s="188"/>
      <c r="AG4564" s="188"/>
      <c r="AH4564" s="188"/>
      <c r="AI4564" s="188"/>
      <c r="AJ4564" s="188"/>
      <c r="AK4564" s="188"/>
    </row>
    <row r="4565" spans="20:37">
      <c r="T4565" s="188"/>
      <c r="U4565" s="188"/>
      <c r="V4565" s="188"/>
      <c r="W4565" s="188"/>
      <c r="X4565" s="188"/>
      <c r="AG4565" s="188"/>
      <c r="AH4565" s="188"/>
      <c r="AI4565" s="188"/>
      <c r="AJ4565" s="188"/>
      <c r="AK4565" s="188"/>
    </row>
    <row r="4566" spans="20:37">
      <c r="T4566" s="188"/>
      <c r="U4566" s="188"/>
      <c r="V4566" s="188"/>
      <c r="W4566" s="188"/>
      <c r="X4566" s="188"/>
      <c r="AG4566" s="188"/>
      <c r="AH4566" s="188"/>
      <c r="AI4566" s="188"/>
      <c r="AJ4566" s="188"/>
      <c r="AK4566" s="188"/>
    </row>
    <row r="4567" spans="20:37">
      <c r="T4567" s="188"/>
      <c r="U4567" s="188"/>
      <c r="V4567" s="188"/>
      <c r="W4567" s="188"/>
      <c r="X4567" s="188"/>
      <c r="AG4567" s="188"/>
      <c r="AH4567" s="188"/>
      <c r="AI4567" s="188"/>
      <c r="AJ4567" s="188"/>
      <c r="AK4567" s="188"/>
    </row>
    <row r="4568" spans="20:37">
      <c r="T4568" s="188"/>
      <c r="U4568" s="188"/>
      <c r="V4568" s="188"/>
      <c r="W4568" s="188"/>
      <c r="X4568" s="188"/>
      <c r="AG4568" s="188"/>
      <c r="AH4568" s="188"/>
      <c r="AI4568" s="188"/>
      <c r="AJ4568" s="188"/>
      <c r="AK4568" s="188"/>
    </row>
    <row r="4569" spans="20:37">
      <c r="T4569" s="188"/>
      <c r="U4569" s="188"/>
      <c r="V4569" s="188"/>
      <c r="W4569" s="188"/>
      <c r="X4569" s="188"/>
      <c r="AG4569" s="188"/>
      <c r="AH4569" s="188"/>
      <c r="AI4569" s="188"/>
      <c r="AJ4569" s="188"/>
      <c r="AK4569" s="188"/>
    </row>
    <row r="4570" spans="20:37">
      <c r="T4570" s="188"/>
      <c r="U4570" s="188"/>
      <c r="V4570" s="188"/>
      <c r="W4570" s="188"/>
      <c r="X4570" s="188"/>
      <c r="AG4570" s="188"/>
      <c r="AH4570" s="188"/>
      <c r="AI4570" s="188"/>
      <c r="AJ4570" s="188"/>
      <c r="AK4570" s="188"/>
    </row>
    <row r="4571" spans="20:37">
      <c r="T4571" s="188"/>
      <c r="U4571" s="188"/>
      <c r="V4571" s="188"/>
      <c r="W4571" s="188"/>
      <c r="X4571" s="188"/>
      <c r="AG4571" s="188"/>
      <c r="AH4571" s="188"/>
      <c r="AI4571" s="188"/>
      <c r="AJ4571" s="188"/>
      <c r="AK4571" s="188"/>
    </row>
    <row r="4572" spans="20:37">
      <c r="T4572" s="188"/>
      <c r="U4572" s="188"/>
      <c r="V4572" s="188"/>
      <c r="W4572" s="188"/>
      <c r="X4572" s="188"/>
      <c r="AG4572" s="188"/>
      <c r="AH4572" s="188"/>
      <c r="AI4572" s="188"/>
      <c r="AJ4572" s="188"/>
      <c r="AK4572" s="188"/>
    </row>
    <row r="4573" spans="20:37">
      <c r="T4573" s="188"/>
      <c r="U4573" s="188"/>
      <c r="V4573" s="188"/>
      <c r="W4573" s="188"/>
      <c r="X4573" s="188"/>
      <c r="AG4573" s="188"/>
      <c r="AH4573" s="188"/>
      <c r="AI4573" s="188"/>
      <c r="AJ4573" s="188"/>
      <c r="AK4573" s="188"/>
    </row>
    <row r="4574" spans="20:37">
      <c r="T4574" s="188"/>
      <c r="U4574" s="188"/>
      <c r="V4574" s="188"/>
      <c r="W4574" s="188"/>
      <c r="X4574" s="188"/>
      <c r="AG4574" s="188"/>
      <c r="AH4574" s="188"/>
      <c r="AI4574" s="188"/>
      <c r="AJ4574" s="188"/>
      <c r="AK4574" s="188"/>
    </row>
    <row r="4575" spans="20:37">
      <c r="T4575" s="188"/>
      <c r="U4575" s="188"/>
      <c r="V4575" s="188"/>
      <c r="W4575" s="188"/>
      <c r="X4575" s="188"/>
      <c r="AG4575" s="188"/>
      <c r="AH4575" s="188"/>
      <c r="AI4575" s="188"/>
      <c r="AJ4575" s="188"/>
      <c r="AK4575" s="188"/>
    </row>
    <row r="4576" spans="20:37">
      <c r="T4576" s="188"/>
      <c r="U4576" s="188"/>
      <c r="V4576" s="188"/>
      <c r="W4576" s="188"/>
      <c r="X4576" s="188"/>
      <c r="AG4576" s="188"/>
      <c r="AH4576" s="188"/>
      <c r="AI4576" s="188"/>
      <c r="AJ4576" s="188"/>
      <c r="AK4576" s="188"/>
    </row>
    <row r="4577" spans="20:37">
      <c r="T4577" s="188"/>
      <c r="U4577" s="188"/>
      <c r="V4577" s="188"/>
      <c r="W4577" s="188"/>
      <c r="X4577" s="188"/>
      <c r="AG4577" s="188"/>
      <c r="AH4577" s="188"/>
      <c r="AI4577" s="188"/>
      <c r="AJ4577" s="188"/>
      <c r="AK4577" s="188"/>
    </row>
    <row r="4578" spans="20:37">
      <c r="T4578" s="188"/>
      <c r="U4578" s="188"/>
      <c r="V4578" s="188"/>
      <c r="W4578" s="188"/>
      <c r="X4578" s="188"/>
      <c r="AG4578" s="188"/>
      <c r="AH4578" s="188"/>
      <c r="AI4578" s="188"/>
      <c r="AJ4578" s="188"/>
      <c r="AK4578" s="188"/>
    </row>
    <row r="4579" spans="20:37">
      <c r="T4579" s="188"/>
      <c r="U4579" s="188"/>
      <c r="V4579" s="188"/>
      <c r="W4579" s="188"/>
      <c r="X4579" s="188"/>
      <c r="AG4579" s="188"/>
      <c r="AH4579" s="188"/>
      <c r="AI4579" s="188"/>
      <c r="AJ4579" s="188"/>
      <c r="AK4579" s="188"/>
    </row>
    <row r="4580" spans="20:37">
      <c r="T4580" s="188"/>
      <c r="U4580" s="188"/>
      <c r="V4580" s="188"/>
      <c r="W4580" s="188"/>
      <c r="X4580" s="188"/>
      <c r="AG4580" s="188"/>
      <c r="AH4580" s="188"/>
      <c r="AI4580" s="188"/>
      <c r="AJ4580" s="188"/>
      <c r="AK4580" s="188"/>
    </row>
    <row r="4581" spans="20:37">
      <c r="T4581" s="188"/>
      <c r="U4581" s="188"/>
      <c r="V4581" s="188"/>
      <c r="W4581" s="188"/>
      <c r="X4581" s="188"/>
      <c r="AG4581" s="188"/>
      <c r="AH4581" s="188"/>
      <c r="AI4581" s="188"/>
      <c r="AJ4581" s="188"/>
      <c r="AK4581" s="188"/>
    </row>
    <row r="4582" spans="20:37">
      <c r="T4582" s="188"/>
      <c r="U4582" s="188"/>
      <c r="V4582" s="188"/>
      <c r="W4582" s="188"/>
      <c r="X4582" s="188"/>
      <c r="AG4582" s="188"/>
      <c r="AH4582" s="188"/>
      <c r="AI4582" s="188"/>
      <c r="AJ4582" s="188"/>
      <c r="AK4582" s="188"/>
    </row>
    <row r="4583" spans="20:37">
      <c r="T4583" s="188"/>
      <c r="U4583" s="188"/>
      <c r="V4583" s="188"/>
      <c r="W4583" s="188"/>
      <c r="X4583" s="188"/>
      <c r="AG4583" s="188"/>
      <c r="AH4583" s="188"/>
      <c r="AI4583" s="188"/>
      <c r="AJ4583" s="188"/>
      <c r="AK4583" s="188"/>
    </row>
    <row r="4584" spans="20:37">
      <c r="T4584" s="188"/>
      <c r="U4584" s="188"/>
      <c r="V4584" s="188"/>
      <c r="W4584" s="188"/>
      <c r="X4584" s="188"/>
      <c r="AG4584" s="188"/>
      <c r="AH4584" s="188"/>
      <c r="AI4584" s="188"/>
      <c r="AJ4584" s="188"/>
      <c r="AK4584" s="188"/>
    </row>
    <row r="4585" spans="20:37">
      <c r="T4585" s="188"/>
      <c r="U4585" s="188"/>
      <c r="V4585" s="188"/>
      <c r="W4585" s="188"/>
      <c r="X4585" s="188"/>
      <c r="AG4585" s="188"/>
      <c r="AH4585" s="188"/>
      <c r="AI4585" s="188"/>
      <c r="AJ4585" s="188"/>
      <c r="AK4585" s="188"/>
    </row>
    <row r="4586" spans="20:37">
      <c r="T4586" s="188"/>
      <c r="U4586" s="188"/>
      <c r="V4586" s="188"/>
      <c r="W4586" s="188"/>
      <c r="X4586" s="188"/>
      <c r="AG4586" s="188"/>
      <c r="AH4586" s="188"/>
      <c r="AI4586" s="188"/>
      <c r="AJ4586" s="188"/>
      <c r="AK4586" s="188"/>
    </row>
    <row r="4587" spans="20:37">
      <c r="T4587" s="188"/>
      <c r="U4587" s="188"/>
      <c r="V4587" s="188"/>
      <c r="W4587" s="188"/>
      <c r="X4587" s="188"/>
      <c r="AG4587" s="188"/>
      <c r="AH4587" s="188"/>
      <c r="AI4587" s="188"/>
      <c r="AJ4587" s="188"/>
      <c r="AK4587" s="188"/>
    </row>
    <row r="4588" spans="20:37">
      <c r="T4588" s="188"/>
      <c r="U4588" s="188"/>
      <c r="V4588" s="188"/>
      <c r="W4588" s="188"/>
      <c r="X4588" s="188"/>
      <c r="AG4588" s="188"/>
      <c r="AH4588" s="188"/>
      <c r="AI4588" s="188"/>
      <c r="AJ4588" s="188"/>
      <c r="AK4588" s="188"/>
    </row>
    <row r="4589" spans="20:37">
      <c r="T4589" s="188"/>
      <c r="U4589" s="188"/>
      <c r="V4589" s="188"/>
      <c r="W4589" s="188"/>
      <c r="X4589" s="188"/>
      <c r="AG4589" s="188"/>
      <c r="AH4589" s="188"/>
      <c r="AI4589" s="188"/>
      <c r="AJ4589" s="188"/>
      <c r="AK4589" s="188"/>
    </row>
    <row r="4590" spans="20:37">
      <c r="T4590" s="188"/>
      <c r="U4590" s="188"/>
      <c r="V4590" s="188"/>
      <c r="W4590" s="188"/>
      <c r="X4590" s="188"/>
      <c r="AG4590" s="188"/>
      <c r="AH4590" s="188"/>
      <c r="AI4590" s="188"/>
      <c r="AJ4590" s="188"/>
      <c r="AK4590" s="188"/>
    </row>
    <row r="4591" spans="20:37">
      <c r="T4591" s="188"/>
      <c r="U4591" s="188"/>
      <c r="V4591" s="188"/>
      <c r="W4591" s="188"/>
      <c r="X4591" s="188"/>
      <c r="AG4591" s="188"/>
      <c r="AH4591" s="188"/>
      <c r="AI4591" s="188"/>
      <c r="AJ4591" s="188"/>
      <c r="AK4591" s="188"/>
    </row>
    <row r="4592" spans="20:37">
      <c r="T4592" s="188"/>
      <c r="U4592" s="188"/>
      <c r="V4592" s="188"/>
      <c r="W4592" s="188"/>
      <c r="X4592" s="188"/>
      <c r="AG4592" s="188"/>
      <c r="AH4592" s="188"/>
      <c r="AI4592" s="188"/>
      <c r="AJ4592" s="188"/>
      <c r="AK4592" s="188"/>
    </row>
    <row r="4593" spans="20:37">
      <c r="T4593" s="188"/>
      <c r="U4593" s="188"/>
      <c r="V4593" s="188"/>
      <c r="W4593" s="188"/>
      <c r="X4593" s="188"/>
      <c r="AG4593" s="188"/>
      <c r="AH4593" s="188"/>
      <c r="AI4593" s="188"/>
      <c r="AJ4593" s="188"/>
      <c r="AK4593" s="188"/>
    </row>
    <row r="4594" spans="20:37">
      <c r="T4594" s="188"/>
      <c r="U4594" s="188"/>
      <c r="V4594" s="188"/>
      <c r="W4594" s="188"/>
      <c r="X4594" s="188"/>
      <c r="AG4594" s="188"/>
      <c r="AH4594" s="188"/>
      <c r="AI4594" s="188"/>
      <c r="AJ4594" s="188"/>
      <c r="AK4594" s="188"/>
    </row>
    <row r="4595" spans="20:37">
      <c r="T4595" s="188"/>
      <c r="U4595" s="188"/>
      <c r="V4595" s="188"/>
      <c r="W4595" s="188"/>
      <c r="X4595" s="188"/>
      <c r="AG4595" s="188"/>
      <c r="AH4595" s="188"/>
      <c r="AI4595" s="188"/>
      <c r="AJ4595" s="188"/>
      <c r="AK4595" s="188"/>
    </row>
    <row r="4596" spans="20:37">
      <c r="T4596" s="188"/>
      <c r="U4596" s="188"/>
      <c r="V4596" s="188"/>
      <c r="W4596" s="188"/>
      <c r="X4596" s="188"/>
      <c r="AG4596" s="188"/>
      <c r="AH4596" s="188"/>
      <c r="AI4596" s="188"/>
      <c r="AJ4596" s="188"/>
      <c r="AK4596" s="188"/>
    </row>
    <row r="4597" spans="20:37">
      <c r="T4597" s="188"/>
      <c r="U4597" s="188"/>
      <c r="V4597" s="188"/>
      <c r="W4597" s="188"/>
      <c r="X4597" s="188"/>
      <c r="AG4597" s="188"/>
      <c r="AH4597" s="188"/>
      <c r="AI4597" s="188"/>
      <c r="AJ4597" s="188"/>
      <c r="AK4597" s="188"/>
    </row>
    <row r="4598" spans="20:37">
      <c r="T4598" s="188"/>
      <c r="U4598" s="188"/>
      <c r="V4598" s="188"/>
      <c r="W4598" s="188"/>
      <c r="X4598" s="188"/>
      <c r="AG4598" s="188"/>
      <c r="AH4598" s="188"/>
      <c r="AI4598" s="188"/>
      <c r="AJ4598" s="188"/>
      <c r="AK4598" s="188"/>
    </row>
    <row r="4599" spans="20:37">
      <c r="T4599" s="188"/>
      <c r="U4599" s="188"/>
      <c r="V4599" s="188"/>
      <c r="W4599" s="188"/>
      <c r="X4599" s="188"/>
      <c r="AG4599" s="188"/>
      <c r="AH4599" s="188"/>
      <c r="AI4599" s="188"/>
      <c r="AJ4599" s="188"/>
      <c r="AK4599" s="188"/>
    </row>
    <row r="4600" spans="20:37">
      <c r="T4600" s="188"/>
      <c r="U4600" s="188"/>
      <c r="V4600" s="188"/>
      <c r="W4600" s="188"/>
      <c r="X4600" s="188"/>
      <c r="AG4600" s="188"/>
      <c r="AH4600" s="188"/>
      <c r="AI4600" s="188"/>
      <c r="AJ4600" s="188"/>
      <c r="AK4600" s="188"/>
    </row>
    <row r="4601" spans="20:37">
      <c r="T4601" s="188"/>
      <c r="U4601" s="188"/>
      <c r="V4601" s="188"/>
      <c r="W4601" s="188"/>
      <c r="X4601" s="188"/>
      <c r="AG4601" s="188"/>
      <c r="AH4601" s="188"/>
      <c r="AI4601" s="188"/>
      <c r="AJ4601" s="188"/>
      <c r="AK4601" s="188"/>
    </row>
    <row r="4602" spans="20:37">
      <c r="T4602" s="188"/>
      <c r="U4602" s="188"/>
      <c r="V4602" s="188"/>
      <c r="W4602" s="188"/>
      <c r="X4602" s="188"/>
      <c r="AG4602" s="188"/>
      <c r="AH4602" s="188"/>
      <c r="AI4602" s="188"/>
      <c r="AJ4602" s="188"/>
      <c r="AK4602" s="188"/>
    </row>
    <row r="4603" spans="20:37">
      <c r="T4603" s="188"/>
      <c r="U4603" s="188"/>
      <c r="V4603" s="188"/>
      <c r="W4603" s="188"/>
      <c r="X4603" s="188"/>
      <c r="AG4603" s="188"/>
      <c r="AH4603" s="188"/>
      <c r="AI4603" s="188"/>
      <c r="AJ4603" s="188"/>
      <c r="AK4603" s="188"/>
    </row>
    <row r="4604" spans="20:37">
      <c r="T4604" s="188"/>
      <c r="U4604" s="188"/>
      <c r="V4604" s="188"/>
      <c r="W4604" s="188"/>
      <c r="X4604" s="188"/>
      <c r="AG4604" s="188"/>
      <c r="AH4604" s="188"/>
      <c r="AI4604" s="188"/>
      <c r="AJ4604" s="188"/>
      <c r="AK4604" s="188"/>
    </row>
    <row r="4605" spans="20:37">
      <c r="T4605" s="188"/>
      <c r="U4605" s="188"/>
      <c r="V4605" s="188"/>
      <c r="W4605" s="188"/>
      <c r="X4605" s="188"/>
      <c r="AG4605" s="188"/>
      <c r="AH4605" s="188"/>
      <c r="AI4605" s="188"/>
      <c r="AJ4605" s="188"/>
      <c r="AK4605" s="188"/>
    </row>
    <row r="4606" spans="20:37">
      <c r="T4606" s="188"/>
      <c r="U4606" s="188"/>
      <c r="V4606" s="188"/>
      <c r="W4606" s="188"/>
      <c r="X4606" s="188"/>
      <c r="AG4606" s="188"/>
      <c r="AH4606" s="188"/>
      <c r="AI4606" s="188"/>
      <c r="AJ4606" s="188"/>
      <c r="AK4606" s="188"/>
    </row>
    <row r="4607" spans="20:37">
      <c r="T4607" s="188"/>
      <c r="U4607" s="188"/>
      <c r="V4607" s="188"/>
      <c r="W4607" s="188"/>
      <c r="X4607" s="188"/>
      <c r="AG4607" s="188"/>
      <c r="AH4607" s="188"/>
      <c r="AI4607" s="188"/>
      <c r="AJ4607" s="188"/>
      <c r="AK4607" s="188"/>
    </row>
    <row r="4608" spans="20:37">
      <c r="T4608" s="188"/>
      <c r="U4608" s="188"/>
      <c r="V4608" s="188"/>
      <c r="W4608" s="188"/>
      <c r="X4608" s="188"/>
      <c r="AG4608" s="188"/>
      <c r="AH4608" s="188"/>
      <c r="AI4608" s="188"/>
      <c r="AJ4608" s="188"/>
      <c r="AK4608" s="188"/>
    </row>
    <row r="4609" spans="20:37">
      <c r="T4609" s="188"/>
      <c r="U4609" s="188"/>
      <c r="V4609" s="188"/>
      <c r="W4609" s="188"/>
      <c r="X4609" s="188"/>
      <c r="AG4609" s="188"/>
      <c r="AH4609" s="188"/>
      <c r="AI4609" s="188"/>
      <c r="AJ4609" s="188"/>
      <c r="AK4609" s="188"/>
    </row>
    <row r="4610" spans="20:37">
      <c r="T4610" s="188"/>
      <c r="U4610" s="188"/>
      <c r="V4610" s="188"/>
      <c r="W4610" s="188"/>
      <c r="X4610" s="188"/>
      <c r="AG4610" s="188"/>
      <c r="AH4610" s="188"/>
      <c r="AI4610" s="188"/>
      <c r="AJ4610" s="188"/>
      <c r="AK4610" s="188"/>
    </row>
    <row r="4611" spans="20:37">
      <c r="T4611" s="188"/>
      <c r="U4611" s="188"/>
      <c r="V4611" s="188"/>
      <c r="W4611" s="188"/>
      <c r="X4611" s="188"/>
      <c r="AG4611" s="188"/>
      <c r="AH4611" s="188"/>
      <c r="AI4611" s="188"/>
      <c r="AJ4611" s="188"/>
      <c r="AK4611" s="188"/>
    </row>
    <row r="4612" spans="20:37">
      <c r="T4612" s="188"/>
      <c r="U4612" s="188"/>
      <c r="V4612" s="188"/>
      <c r="W4612" s="188"/>
      <c r="X4612" s="188"/>
      <c r="AG4612" s="188"/>
      <c r="AH4612" s="188"/>
      <c r="AI4612" s="188"/>
      <c r="AJ4612" s="188"/>
      <c r="AK4612" s="188"/>
    </row>
    <row r="4613" spans="20:37">
      <c r="T4613" s="188"/>
      <c r="U4613" s="188"/>
      <c r="V4613" s="188"/>
      <c r="W4613" s="188"/>
      <c r="X4613" s="188"/>
      <c r="AG4613" s="188"/>
      <c r="AH4613" s="188"/>
      <c r="AI4613" s="188"/>
      <c r="AJ4613" s="188"/>
      <c r="AK4613" s="188"/>
    </row>
    <row r="4614" spans="20:37">
      <c r="T4614" s="188"/>
      <c r="U4614" s="188"/>
      <c r="V4614" s="188"/>
      <c r="W4614" s="188"/>
      <c r="X4614" s="188"/>
      <c r="AG4614" s="188"/>
      <c r="AH4614" s="188"/>
      <c r="AI4614" s="188"/>
      <c r="AJ4614" s="188"/>
      <c r="AK4614" s="188"/>
    </row>
    <row r="4615" spans="20:37">
      <c r="T4615" s="188"/>
      <c r="U4615" s="188"/>
      <c r="V4615" s="188"/>
      <c r="W4615" s="188"/>
      <c r="X4615" s="188"/>
      <c r="AG4615" s="188"/>
      <c r="AH4615" s="188"/>
      <c r="AI4615" s="188"/>
      <c r="AJ4615" s="188"/>
      <c r="AK4615" s="188"/>
    </row>
    <row r="4616" spans="20:37">
      <c r="T4616" s="188"/>
      <c r="U4616" s="188"/>
      <c r="V4616" s="188"/>
      <c r="W4616" s="188"/>
      <c r="X4616" s="188"/>
      <c r="AG4616" s="188"/>
      <c r="AH4616" s="188"/>
      <c r="AI4616" s="188"/>
      <c r="AJ4616" s="188"/>
      <c r="AK4616" s="188"/>
    </row>
    <row r="4617" spans="20:37">
      <c r="T4617" s="188"/>
      <c r="U4617" s="188"/>
      <c r="V4617" s="188"/>
      <c r="W4617" s="188"/>
      <c r="X4617" s="188"/>
      <c r="AG4617" s="188"/>
      <c r="AH4617" s="188"/>
      <c r="AI4617" s="188"/>
      <c r="AJ4617" s="188"/>
      <c r="AK4617" s="188"/>
    </row>
    <row r="4618" spans="20:37">
      <c r="T4618" s="188"/>
      <c r="U4618" s="188"/>
      <c r="V4618" s="188"/>
      <c r="W4618" s="188"/>
      <c r="X4618" s="188"/>
      <c r="AG4618" s="188"/>
      <c r="AH4618" s="188"/>
      <c r="AI4618" s="188"/>
      <c r="AJ4618" s="188"/>
      <c r="AK4618" s="188"/>
    </row>
    <row r="4619" spans="20:37">
      <c r="T4619" s="188"/>
      <c r="U4619" s="188"/>
      <c r="V4619" s="188"/>
      <c r="W4619" s="188"/>
      <c r="X4619" s="188"/>
      <c r="AG4619" s="188"/>
      <c r="AH4619" s="188"/>
      <c r="AI4619" s="188"/>
      <c r="AJ4619" s="188"/>
      <c r="AK4619" s="188"/>
    </row>
    <row r="4620" spans="20:37">
      <c r="T4620" s="188"/>
      <c r="U4620" s="188"/>
      <c r="V4620" s="188"/>
      <c r="W4620" s="188"/>
      <c r="X4620" s="188"/>
      <c r="AG4620" s="188"/>
      <c r="AH4620" s="188"/>
      <c r="AI4620" s="188"/>
      <c r="AJ4620" s="188"/>
      <c r="AK4620" s="188"/>
    </row>
    <row r="4621" spans="20:37">
      <c r="T4621" s="188"/>
      <c r="U4621" s="188"/>
      <c r="V4621" s="188"/>
      <c r="W4621" s="188"/>
      <c r="X4621" s="188"/>
      <c r="AG4621" s="188"/>
      <c r="AH4621" s="188"/>
      <c r="AI4621" s="188"/>
      <c r="AJ4621" s="188"/>
      <c r="AK4621" s="188"/>
    </row>
    <row r="4622" spans="20:37">
      <c r="T4622" s="188"/>
      <c r="U4622" s="188"/>
      <c r="V4622" s="188"/>
      <c r="W4622" s="188"/>
      <c r="X4622" s="188"/>
      <c r="AG4622" s="188"/>
      <c r="AH4622" s="188"/>
      <c r="AI4622" s="188"/>
      <c r="AJ4622" s="188"/>
      <c r="AK4622" s="188"/>
    </row>
    <row r="4623" spans="20:37">
      <c r="T4623" s="188"/>
      <c r="U4623" s="188"/>
      <c r="V4623" s="188"/>
      <c r="W4623" s="188"/>
      <c r="X4623" s="188"/>
      <c r="AG4623" s="188"/>
      <c r="AH4623" s="188"/>
      <c r="AI4623" s="188"/>
      <c r="AJ4623" s="188"/>
      <c r="AK4623" s="188"/>
    </row>
    <row r="4624" spans="20:37">
      <c r="T4624" s="188"/>
      <c r="U4624" s="188"/>
      <c r="V4624" s="188"/>
      <c r="W4624" s="188"/>
      <c r="X4624" s="188"/>
      <c r="AG4624" s="188"/>
      <c r="AH4624" s="188"/>
      <c r="AI4624" s="188"/>
      <c r="AJ4624" s="188"/>
      <c r="AK4624" s="188"/>
    </row>
    <row r="4625" spans="20:37">
      <c r="T4625" s="188"/>
      <c r="U4625" s="188"/>
      <c r="V4625" s="188"/>
      <c r="W4625" s="188"/>
      <c r="X4625" s="188"/>
      <c r="AG4625" s="188"/>
      <c r="AH4625" s="188"/>
      <c r="AI4625" s="188"/>
      <c r="AJ4625" s="188"/>
      <c r="AK4625" s="188"/>
    </row>
    <row r="4626" spans="20:37">
      <c r="T4626" s="188"/>
      <c r="U4626" s="188"/>
      <c r="V4626" s="188"/>
      <c r="W4626" s="188"/>
      <c r="X4626" s="188"/>
      <c r="AG4626" s="188"/>
      <c r="AH4626" s="188"/>
      <c r="AI4626" s="188"/>
      <c r="AJ4626" s="188"/>
      <c r="AK4626" s="188"/>
    </row>
    <row r="4627" spans="20:37">
      <c r="T4627" s="188"/>
      <c r="U4627" s="188"/>
      <c r="V4627" s="188"/>
      <c r="W4627" s="188"/>
      <c r="X4627" s="188"/>
      <c r="AG4627" s="188"/>
      <c r="AH4627" s="188"/>
      <c r="AI4627" s="188"/>
      <c r="AJ4627" s="188"/>
      <c r="AK4627" s="188"/>
    </row>
    <row r="4628" spans="20:37">
      <c r="T4628" s="188"/>
      <c r="U4628" s="188"/>
      <c r="V4628" s="188"/>
      <c r="W4628" s="188"/>
      <c r="X4628" s="188"/>
      <c r="AG4628" s="188"/>
      <c r="AH4628" s="188"/>
      <c r="AI4628" s="188"/>
      <c r="AJ4628" s="188"/>
      <c r="AK4628" s="188"/>
    </row>
    <row r="4629" spans="20:37">
      <c r="T4629" s="188"/>
      <c r="U4629" s="188"/>
      <c r="V4629" s="188"/>
      <c r="W4629" s="188"/>
      <c r="X4629" s="188"/>
      <c r="AG4629" s="188"/>
      <c r="AH4629" s="188"/>
      <c r="AI4629" s="188"/>
      <c r="AJ4629" s="188"/>
      <c r="AK4629" s="188"/>
    </row>
    <row r="4630" spans="20:37">
      <c r="T4630" s="188"/>
      <c r="U4630" s="188"/>
      <c r="V4630" s="188"/>
      <c r="W4630" s="188"/>
      <c r="X4630" s="188"/>
      <c r="AG4630" s="188"/>
      <c r="AH4630" s="188"/>
      <c r="AI4630" s="188"/>
      <c r="AJ4630" s="188"/>
      <c r="AK4630" s="188"/>
    </row>
    <row r="4631" spans="20:37">
      <c r="T4631" s="188"/>
      <c r="U4631" s="188"/>
      <c r="V4631" s="188"/>
      <c r="W4631" s="188"/>
      <c r="X4631" s="188"/>
      <c r="AG4631" s="188"/>
      <c r="AH4631" s="188"/>
      <c r="AI4631" s="188"/>
      <c r="AJ4631" s="188"/>
      <c r="AK4631" s="188"/>
    </row>
    <row r="4632" spans="20:37">
      <c r="T4632" s="188"/>
      <c r="U4632" s="188"/>
      <c r="V4632" s="188"/>
      <c r="W4632" s="188"/>
      <c r="X4632" s="188"/>
      <c r="AG4632" s="188"/>
      <c r="AH4632" s="188"/>
      <c r="AI4632" s="188"/>
      <c r="AJ4632" s="188"/>
      <c r="AK4632" s="188"/>
    </row>
    <row r="4633" spans="20:37">
      <c r="T4633" s="188"/>
      <c r="U4633" s="188"/>
      <c r="V4633" s="188"/>
      <c r="W4633" s="188"/>
      <c r="X4633" s="188"/>
      <c r="AG4633" s="188"/>
      <c r="AH4633" s="188"/>
      <c r="AI4633" s="188"/>
      <c r="AJ4633" s="188"/>
      <c r="AK4633" s="188"/>
    </row>
    <row r="4634" spans="20:37">
      <c r="T4634" s="188"/>
      <c r="U4634" s="188"/>
      <c r="V4634" s="188"/>
      <c r="W4634" s="188"/>
      <c r="X4634" s="188"/>
      <c r="AG4634" s="188"/>
      <c r="AH4634" s="188"/>
      <c r="AI4634" s="188"/>
      <c r="AJ4634" s="188"/>
      <c r="AK4634" s="188"/>
    </row>
    <row r="4635" spans="20:37">
      <c r="T4635" s="188"/>
      <c r="U4635" s="188"/>
      <c r="V4635" s="188"/>
      <c r="W4635" s="188"/>
      <c r="X4635" s="188"/>
      <c r="AG4635" s="188"/>
      <c r="AH4635" s="188"/>
      <c r="AI4635" s="188"/>
      <c r="AJ4635" s="188"/>
      <c r="AK4635" s="188"/>
    </row>
    <row r="4636" spans="20:37">
      <c r="T4636" s="188"/>
      <c r="U4636" s="188"/>
      <c r="V4636" s="188"/>
      <c r="W4636" s="188"/>
      <c r="X4636" s="188"/>
      <c r="AG4636" s="188"/>
      <c r="AH4636" s="188"/>
      <c r="AI4636" s="188"/>
      <c r="AJ4636" s="188"/>
      <c r="AK4636" s="188"/>
    </row>
    <row r="4637" spans="20:37">
      <c r="T4637" s="188"/>
      <c r="U4637" s="188"/>
      <c r="V4637" s="188"/>
      <c r="W4637" s="188"/>
      <c r="X4637" s="188"/>
      <c r="AG4637" s="188"/>
      <c r="AH4637" s="188"/>
      <c r="AI4637" s="188"/>
      <c r="AJ4637" s="188"/>
      <c r="AK4637" s="188"/>
    </row>
    <row r="4638" spans="20:37">
      <c r="T4638" s="188"/>
      <c r="U4638" s="188"/>
      <c r="V4638" s="188"/>
      <c r="W4638" s="188"/>
      <c r="X4638" s="188"/>
      <c r="AG4638" s="188"/>
      <c r="AH4638" s="188"/>
      <c r="AI4638" s="188"/>
      <c r="AJ4638" s="188"/>
      <c r="AK4638" s="188"/>
    </row>
    <row r="4639" spans="20:37">
      <c r="T4639" s="188"/>
      <c r="U4639" s="188"/>
      <c r="V4639" s="188"/>
      <c r="W4639" s="188"/>
      <c r="X4639" s="188"/>
      <c r="AG4639" s="188"/>
      <c r="AH4639" s="188"/>
      <c r="AI4639" s="188"/>
      <c r="AJ4639" s="188"/>
      <c r="AK4639" s="188"/>
    </row>
    <row r="4640" spans="20:37">
      <c r="T4640" s="188"/>
      <c r="U4640" s="188"/>
      <c r="V4640" s="188"/>
      <c r="W4640" s="188"/>
      <c r="X4640" s="188"/>
      <c r="AG4640" s="188"/>
      <c r="AH4640" s="188"/>
      <c r="AI4640" s="188"/>
      <c r="AJ4640" s="188"/>
      <c r="AK4640" s="188"/>
    </row>
    <row r="4641" spans="20:37">
      <c r="T4641" s="188"/>
      <c r="U4641" s="188"/>
      <c r="V4641" s="188"/>
      <c r="W4641" s="188"/>
      <c r="X4641" s="188"/>
      <c r="AG4641" s="188"/>
      <c r="AH4641" s="188"/>
      <c r="AI4641" s="188"/>
      <c r="AJ4641" s="188"/>
      <c r="AK4641" s="188"/>
    </row>
    <row r="4642" spans="20:37">
      <c r="T4642" s="188"/>
      <c r="U4642" s="188"/>
      <c r="V4642" s="188"/>
      <c r="W4642" s="188"/>
      <c r="X4642" s="188"/>
      <c r="AG4642" s="188"/>
      <c r="AH4642" s="188"/>
      <c r="AI4642" s="188"/>
      <c r="AJ4642" s="188"/>
      <c r="AK4642" s="188"/>
    </row>
    <row r="4643" spans="20:37">
      <c r="T4643" s="188"/>
      <c r="U4643" s="188"/>
      <c r="V4643" s="188"/>
      <c r="W4643" s="188"/>
      <c r="X4643" s="188"/>
      <c r="AG4643" s="188"/>
      <c r="AH4643" s="188"/>
      <c r="AI4643" s="188"/>
      <c r="AJ4643" s="188"/>
      <c r="AK4643" s="188"/>
    </row>
    <row r="4644" spans="20:37">
      <c r="T4644" s="188"/>
      <c r="U4644" s="188"/>
      <c r="V4644" s="188"/>
      <c r="W4644" s="188"/>
      <c r="X4644" s="188"/>
      <c r="AG4644" s="188"/>
      <c r="AH4644" s="188"/>
      <c r="AI4644" s="188"/>
      <c r="AJ4644" s="188"/>
      <c r="AK4644" s="188"/>
    </row>
    <row r="4645" spans="20:37">
      <c r="T4645" s="188"/>
      <c r="U4645" s="188"/>
      <c r="V4645" s="188"/>
      <c r="W4645" s="188"/>
      <c r="X4645" s="188"/>
      <c r="AG4645" s="188"/>
      <c r="AH4645" s="188"/>
      <c r="AI4645" s="188"/>
      <c r="AJ4645" s="188"/>
      <c r="AK4645" s="188"/>
    </row>
    <row r="4646" spans="20:37">
      <c r="T4646" s="188"/>
      <c r="U4646" s="188"/>
      <c r="V4646" s="188"/>
      <c r="W4646" s="188"/>
      <c r="X4646" s="188"/>
      <c r="AG4646" s="188"/>
      <c r="AH4646" s="188"/>
      <c r="AI4646" s="188"/>
      <c r="AJ4646" s="188"/>
      <c r="AK4646" s="188"/>
    </row>
    <row r="4647" spans="20:37">
      <c r="T4647" s="188"/>
      <c r="U4647" s="188"/>
      <c r="V4647" s="188"/>
      <c r="W4647" s="188"/>
      <c r="X4647" s="188"/>
      <c r="AG4647" s="188"/>
      <c r="AH4647" s="188"/>
      <c r="AI4647" s="188"/>
      <c r="AJ4647" s="188"/>
      <c r="AK4647" s="188"/>
    </row>
    <row r="4648" spans="20:37">
      <c r="T4648" s="188"/>
      <c r="U4648" s="188"/>
      <c r="V4648" s="188"/>
      <c r="W4648" s="188"/>
      <c r="X4648" s="188"/>
      <c r="AG4648" s="188"/>
      <c r="AH4648" s="188"/>
      <c r="AI4648" s="188"/>
      <c r="AJ4648" s="188"/>
      <c r="AK4648" s="188"/>
    </row>
    <row r="4649" spans="20:37">
      <c r="T4649" s="188"/>
      <c r="U4649" s="188"/>
      <c r="V4649" s="188"/>
      <c r="W4649" s="188"/>
      <c r="X4649" s="188"/>
      <c r="AG4649" s="188"/>
      <c r="AH4649" s="188"/>
      <c r="AI4649" s="188"/>
      <c r="AJ4649" s="188"/>
      <c r="AK4649" s="188"/>
    </row>
    <row r="4650" spans="20:37">
      <c r="T4650" s="188"/>
      <c r="U4650" s="188"/>
      <c r="V4650" s="188"/>
      <c r="W4650" s="188"/>
      <c r="X4650" s="188"/>
      <c r="AG4650" s="188"/>
      <c r="AH4650" s="188"/>
      <c r="AI4650" s="188"/>
      <c r="AJ4650" s="188"/>
      <c r="AK4650" s="188"/>
    </row>
    <row r="4651" spans="20:37">
      <c r="T4651" s="188"/>
      <c r="U4651" s="188"/>
      <c r="V4651" s="188"/>
      <c r="W4651" s="188"/>
      <c r="X4651" s="188"/>
      <c r="AG4651" s="188"/>
      <c r="AH4651" s="188"/>
      <c r="AI4651" s="188"/>
      <c r="AJ4651" s="188"/>
      <c r="AK4651" s="188"/>
    </row>
    <row r="4652" spans="20:37">
      <c r="T4652" s="188"/>
      <c r="U4652" s="188"/>
      <c r="V4652" s="188"/>
      <c r="W4652" s="188"/>
      <c r="X4652" s="188"/>
      <c r="AG4652" s="188"/>
      <c r="AH4652" s="188"/>
      <c r="AI4652" s="188"/>
      <c r="AJ4652" s="188"/>
      <c r="AK4652" s="188"/>
    </row>
    <row r="4653" spans="20:37">
      <c r="T4653" s="188"/>
      <c r="U4653" s="188"/>
      <c r="V4653" s="188"/>
      <c r="W4653" s="188"/>
      <c r="X4653" s="188"/>
      <c r="AG4653" s="188"/>
      <c r="AH4653" s="188"/>
      <c r="AI4653" s="188"/>
      <c r="AJ4653" s="188"/>
      <c r="AK4653" s="188"/>
    </row>
    <row r="4654" spans="20:37">
      <c r="T4654" s="188"/>
      <c r="U4654" s="188"/>
      <c r="V4654" s="188"/>
      <c r="W4654" s="188"/>
      <c r="X4654" s="188"/>
      <c r="AG4654" s="188"/>
      <c r="AH4654" s="188"/>
      <c r="AI4654" s="188"/>
      <c r="AJ4654" s="188"/>
      <c r="AK4654" s="188"/>
    </row>
    <row r="4655" spans="20:37">
      <c r="T4655" s="188"/>
      <c r="U4655" s="188"/>
      <c r="V4655" s="188"/>
      <c r="W4655" s="188"/>
      <c r="X4655" s="188"/>
      <c r="AG4655" s="188"/>
      <c r="AH4655" s="188"/>
      <c r="AI4655" s="188"/>
      <c r="AJ4655" s="188"/>
      <c r="AK4655" s="188"/>
    </row>
    <row r="4656" spans="20:37">
      <c r="T4656" s="188"/>
      <c r="U4656" s="188"/>
      <c r="V4656" s="188"/>
      <c r="W4656" s="188"/>
      <c r="X4656" s="188"/>
      <c r="AG4656" s="188"/>
      <c r="AH4656" s="188"/>
      <c r="AI4656" s="188"/>
      <c r="AJ4656" s="188"/>
      <c r="AK4656" s="188"/>
    </row>
    <row r="4657" spans="20:37">
      <c r="T4657" s="188"/>
      <c r="U4657" s="188"/>
      <c r="V4657" s="188"/>
      <c r="W4657" s="188"/>
      <c r="X4657" s="188"/>
      <c r="AG4657" s="188"/>
      <c r="AH4657" s="188"/>
      <c r="AI4657" s="188"/>
      <c r="AJ4657" s="188"/>
      <c r="AK4657" s="188"/>
    </row>
    <row r="4658" spans="20:37">
      <c r="T4658" s="188"/>
      <c r="U4658" s="188"/>
      <c r="V4658" s="188"/>
      <c r="W4658" s="188"/>
      <c r="X4658" s="188"/>
      <c r="AG4658" s="188"/>
      <c r="AH4658" s="188"/>
      <c r="AI4658" s="188"/>
      <c r="AJ4658" s="188"/>
      <c r="AK4658" s="188"/>
    </row>
    <row r="4659" spans="20:37">
      <c r="T4659" s="188"/>
      <c r="U4659" s="188"/>
      <c r="V4659" s="188"/>
      <c r="W4659" s="188"/>
      <c r="X4659" s="188"/>
      <c r="AG4659" s="188"/>
      <c r="AH4659" s="188"/>
      <c r="AI4659" s="188"/>
      <c r="AJ4659" s="188"/>
      <c r="AK4659" s="188"/>
    </row>
    <row r="4660" spans="20:37">
      <c r="T4660" s="188"/>
      <c r="U4660" s="188"/>
      <c r="V4660" s="188"/>
      <c r="W4660" s="188"/>
      <c r="X4660" s="188"/>
      <c r="AG4660" s="188"/>
      <c r="AH4660" s="188"/>
      <c r="AI4660" s="188"/>
      <c r="AJ4660" s="188"/>
      <c r="AK4660" s="188"/>
    </row>
    <row r="4661" spans="20:37">
      <c r="T4661" s="188"/>
      <c r="U4661" s="188"/>
      <c r="V4661" s="188"/>
      <c r="W4661" s="188"/>
      <c r="X4661" s="188"/>
      <c r="AG4661" s="188"/>
      <c r="AH4661" s="188"/>
      <c r="AI4661" s="188"/>
      <c r="AJ4661" s="188"/>
      <c r="AK4661" s="188"/>
    </row>
    <row r="4662" spans="20:37">
      <c r="T4662" s="188"/>
      <c r="U4662" s="188"/>
      <c r="V4662" s="188"/>
      <c r="W4662" s="188"/>
      <c r="X4662" s="188"/>
      <c r="AG4662" s="188"/>
      <c r="AH4662" s="188"/>
      <c r="AI4662" s="188"/>
      <c r="AJ4662" s="188"/>
      <c r="AK4662" s="188"/>
    </row>
    <row r="4663" spans="20:37">
      <c r="T4663" s="188"/>
      <c r="U4663" s="188"/>
      <c r="V4663" s="188"/>
      <c r="W4663" s="188"/>
      <c r="X4663" s="188"/>
      <c r="AG4663" s="188"/>
      <c r="AH4663" s="188"/>
      <c r="AI4663" s="188"/>
      <c r="AJ4663" s="188"/>
      <c r="AK4663" s="188"/>
    </row>
    <row r="4664" spans="20:37">
      <c r="T4664" s="188"/>
      <c r="U4664" s="188"/>
      <c r="V4664" s="188"/>
      <c r="W4664" s="188"/>
      <c r="X4664" s="188"/>
      <c r="AG4664" s="188"/>
      <c r="AH4664" s="188"/>
      <c r="AI4664" s="188"/>
      <c r="AJ4664" s="188"/>
      <c r="AK4664" s="188"/>
    </row>
    <row r="4665" spans="20:37">
      <c r="T4665" s="188"/>
      <c r="U4665" s="188"/>
      <c r="V4665" s="188"/>
      <c r="W4665" s="188"/>
      <c r="X4665" s="188"/>
      <c r="AG4665" s="188"/>
      <c r="AH4665" s="188"/>
      <c r="AI4665" s="188"/>
      <c r="AJ4665" s="188"/>
      <c r="AK4665" s="188"/>
    </row>
    <row r="4666" spans="20:37">
      <c r="T4666" s="188"/>
      <c r="U4666" s="188"/>
      <c r="V4666" s="188"/>
      <c r="W4666" s="188"/>
      <c r="X4666" s="188"/>
      <c r="AG4666" s="188"/>
      <c r="AH4666" s="188"/>
      <c r="AI4666" s="188"/>
      <c r="AJ4666" s="188"/>
      <c r="AK4666" s="188"/>
    </row>
    <row r="4667" spans="20:37">
      <c r="T4667" s="188"/>
      <c r="U4667" s="188"/>
      <c r="V4667" s="188"/>
      <c r="W4667" s="188"/>
      <c r="X4667" s="188"/>
      <c r="AG4667" s="188"/>
      <c r="AH4667" s="188"/>
      <c r="AI4667" s="188"/>
      <c r="AJ4667" s="188"/>
      <c r="AK4667" s="188"/>
    </row>
    <row r="4668" spans="20:37">
      <c r="T4668" s="188"/>
      <c r="U4668" s="188"/>
      <c r="V4668" s="188"/>
      <c r="W4668" s="188"/>
      <c r="X4668" s="188"/>
      <c r="AG4668" s="188"/>
      <c r="AH4668" s="188"/>
      <c r="AI4668" s="188"/>
      <c r="AJ4668" s="188"/>
      <c r="AK4668" s="188"/>
    </row>
    <row r="4669" spans="20:37">
      <c r="T4669" s="188"/>
      <c r="U4669" s="188"/>
      <c r="V4669" s="188"/>
      <c r="W4669" s="188"/>
      <c r="X4669" s="188"/>
      <c r="AG4669" s="188"/>
      <c r="AH4669" s="188"/>
      <c r="AI4669" s="188"/>
      <c r="AJ4669" s="188"/>
      <c r="AK4669" s="188"/>
    </row>
    <row r="4670" spans="20:37">
      <c r="T4670" s="188"/>
      <c r="U4670" s="188"/>
      <c r="V4670" s="188"/>
      <c r="W4670" s="188"/>
      <c r="X4670" s="188"/>
      <c r="AG4670" s="188"/>
      <c r="AH4670" s="188"/>
      <c r="AI4670" s="188"/>
      <c r="AJ4670" s="188"/>
      <c r="AK4670" s="188"/>
    </row>
    <row r="4671" spans="20:37">
      <c r="T4671" s="188"/>
      <c r="U4671" s="188"/>
      <c r="V4671" s="188"/>
      <c r="W4671" s="188"/>
      <c r="X4671" s="188"/>
      <c r="AG4671" s="188"/>
      <c r="AH4671" s="188"/>
      <c r="AI4671" s="188"/>
      <c r="AJ4671" s="188"/>
      <c r="AK4671" s="188"/>
    </row>
    <row r="4672" spans="20:37">
      <c r="T4672" s="188"/>
      <c r="U4672" s="188"/>
      <c r="V4672" s="188"/>
      <c r="W4672" s="188"/>
      <c r="X4672" s="188"/>
      <c r="AG4672" s="188"/>
      <c r="AH4672" s="188"/>
      <c r="AI4672" s="188"/>
      <c r="AJ4672" s="188"/>
      <c r="AK4672" s="188"/>
    </row>
    <row r="4673" spans="20:37">
      <c r="T4673" s="188"/>
      <c r="U4673" s="188"/>
      <c r="V4673" s="188"/>
      <c r="W4673" s="188"/>
      <c r="X4673" s="188"/>
      <c r="AG4673" s="188"/>
      <c r="AH4673" s="188"/>
      <c r="AI4673" s="188"/>
      <c r="AJ4673" s="188"/>
      <c r="AK4673" s="188"/>
    </row>
    <row r="4674" spans="20:37">
      <c r="T4674" s="188"/>
      <c r="U4674" s="188"/>
      <c r="V4674" s="188"/>
      <c r="W4674" s="188"/>
      <c r="X4674" s="188"/>
      <c r="AG4674" s="188"/>
      <c r="AH4674" s="188"/>
      <c r="AI4674" s="188"/>
      <c r="AJ4674" s="188"/>
      <c r="AK4674" s="188"/>
    </row>
    <row r="4675" spans="20:37">
      <c r="T4675" s="188"/>
      <c r="U4675" s="188"/>
      <c r="V4675" s="188"/>
      <c r="W4675" s="188"/>
      <c r="X4675" s="188"/>
      <c r="AG4675" s="188"/>
      <c r="AH4675" s="188"/>
      <c r="AI4675" s="188"/>
      <c r="AJ4675" s="188"/>
      <c r="AK4675" s="188"/>
    </row>
    <row r="4676" spans="20:37">
      <c r="T4676" s="188"/>
      <c r="U4676" s="188"/>
      <c r="V4676" s="188"/>
      <c r="W4676" s="188"/>
      <c r="X4676" s="188"/>
      <c r="AG4676" s="188"/>
      <c r="AH4676" s="188"/>
      <c r="AI4676" s="188"/>
      <c r="AJ4676" s="188"/>
      <c r="AK4676" s="188"/>
    </row>
    <row r="4677" spans="20:37">
      <c r="T4677" s="188"/>
      <c r="U4677" s="188"/>
      <c r="V4677" s="188"/>
      <c r="W4677" s="188"/>
      <c r="X4677" s="188"/>
      <c r="AG4677" s="188"/>
      <c r="AH4677" s="188"/>
      <c r="AI4677" s="188"/>
      <c r="AJ4677" s="188"/>
      <c r="AK4677" s="188"/>
    </row>
    <row r="4678" spans="20:37">
      <c r="T4678" s="188"/>
      <c r="U4678" s="188"/>
      <c r="V4678" s="188"/>
      <c r="W4678" s="188"/>
      <c r="X4678" s="188"/>
      <c r="AG4678" s="188"/>
      <c r="AH4678" s="188"/>
      <c r="AI4678" s="188"/>
      <c r="AJ4678" s="188"/>
      <c r="AK4678" s="188"/>
    </row>
    <row r="4679" spans="20:37">
      <c r="T4679" s="188"/>
      <c r="U4679" s="188"/>
      <c r="V4679" s="188"/>
      <c r="W4679" s="188"/>
      <c r="X4679" s="188"/>
      <c r="AG4679" s="188"/>
      <c r="AH4679" s="188"/>
      <c r="AI4679" s="188"/>
      <c r="AJ4679" s="188"/>
      <c r="AK4679" s="188"/>
    </row>
    <row r="4680" spans="20:37">
      <c r="T4680" s="188"/>
      <c r="U4680" s="188"/>
      <c r="V4680" s="188"/>
      <c r="W4680" s="188"/>
      <c r="X4680" s="188"/>
      <c r="AG4680" s="188"/>
      <c r="AH4680" s="188"/>
      <c r="AI4680" s="188"/>
      <c r="AJ4680" s="188"/>
      <c r="AK4680" s="188"/>
    </row>
    <row r="4681" spans="20:37">
      <c r="T4681" s="188"/>
      <c r="U4681" s="188"/>
      <c r="V4681" s="188"/>
      <c r="W4681" s="188"/>
      <c r="X4681" s="188"/>
      <c r="AG4681" s="188"/>
      <c r="AH4681" s="188"/>
      <c r="AI4681" s="188"/>
      <c r="AJ4681" s="188"/>
      <c r="AK4681" s="188"/>
    </row>
    <row r="4682" spans="20:37">
      <c r="T4682" s="188"/>
      <c r="U4682" s="188"/>
      <c r="V4682" s="188"/>
      <c r="W4682" s="188"/>
      <c r="X4682" s="188"/>
      <c r="AG4682" s="188"/>
      <c r="AH4682" s="188"/>
      <c r="AI4682" s="188"/>
      <c r="AJ4682" s="188"/>
      <c r="AK4682" s="188"/>
    </row>
    <row r="4683" spans="20:37">
      <c r="T4683" s="188"/>
      <c r="U4683" s="188"/>
      <c r="V4683" s="188"/>
      <c r="W4683" s="188"/>
      <c r="X4683" s="188"/>
      <c r="AG4683" s="188"/>
      <c r="AH4683" s="188"/>
      <c r="AI4683" s="188"/>
      <c r="AJ4683" s="188"/>
      <c r="AK4683" s="188"/>
    </row>
    <row r="4684" spans="20:37">
      <c r="T4684" s="188"/>
      <c r="U4684" s="188"/>
      <c r="V4684" s="188"/>
      <c r="W4684" s="188"/>
      <c r="X4684" s="188"/>
      <c r="AG4684" s="188"/>
      <c r="AH4684" s="188"/>
      <c r="AI4684" s="188"/>
      <c r="AJ4684" s="188"/>
      <c r="AK4684" s="188"/>
    </row>
    <row r="4685" spans="20:37">
      <c r="T4685" s="188"/>
      <c r="U4685" s="188"/>
      <c r="V4685" s="188"/>
      <c r="W4685" s="188"/>
      <c r="X4685" s="188"/>
      <c r="AG4685" s="188"/>
      <c r="AH4685" s="188"/>
      <c r="AI4685" s="188"/>
      <c r="AJ4685" s="188"/>
      <c r="AK4685" s="188"/>
    </row>
    <row r="4686" spans="20:37">
      <c r="T4686" s="188"/>
      <c r="U4686" s="188"/>
      <c r="V4686" s="188"/>
      <c r="W4686" s="188"/>
      <c r="X4686" s="188"/>
      <c r="AG4686" s="188"/>
      <c r="AH4686" s="188"/>
      <c r="AI4686" s="188"/>
      <c r="AJ4686" s="188"/>
      <c r="AK4686" s="188"/>
    </row>
    <row r="4687" spans="20:37">
      <c r="T4687" s="188"/>
      <c r="U4687" s="188"/>
      <c r="V4687" s="188"/>
      <c r="W4687" s="188"/>
      <c r="X4687" s="188"/>
      <c r="AG4687" s="188"/>
      <c r="AH4687" s="188"/>
      <c r="AI4687" s="188"/>
      <c r="AJ4687" s="188"/>
      <c r="AK4687" s="188"/>
    </row>
    <row r="4688" spans="20:37">
      <c r="T4688" s="188"/>
      <c r="U4688" s="188"/>
      <c r="V4688" s="188"/>
      <c r="W4688" s="188"/>
      <c r="X4688" s="188"/>
      <c r="AG4688" s="188"/>
      <c r="AH4688" s="188"/>
      <c r="AI4688" s="188"/>
      <c r="AJ4688" s="188"/>
      <c r="AK4688" s="188"/>
    </row>
    <row r="4689" spans="20:37">
      <c r="T4689" s="188"/>
      <c r="U4689" s="188"/>
      <c r="V4689" s="188"/>
      <c r="W4689" s="188"/>
      <c r="X4689" s="188"/>
      <c r="AG4689" s="188"/>
      <c r="AH4689" s="188"/>
      <c r="AI4689" s="188"/>
      <c r="AJ4689" s="188"/>
      <c r="AK4689" s="188"/>
    </row>
    <row r="4690" spans="20:37">
      <c r="T4690" s="188"/>
      <c r="U4690" s="188"/>
      <c r="V4690" s="188"/>
      <c r="W4690" s="188"/>
      <c r="X4690" s="188"/>
      <c r="AG4690" s="188"/>
      <c r="AH4690" s="188"/>
      <c r="AI4690" s="188"/>
      <c r="AJ4690" s="188"/>
      <c r="AK4690" s="188"/>
    </row>
    <row r="4691" spans="20:37">
      <c r="T4691" s="188"/>
      <c r="U4691" s="188"/>
      <c r="V4691" s="188"/>
      <c r="W4691" s="188"/>
      <c r="X4691" s="188"/>
      <c r="AG4691" s="188"/>
      <c r="AH4691" s="188"/>
      <c r="AI4691" s="188"/>
      <c r="AJ4691" s="188"/>
      <c r="AK4691" s="188"/>
    </row>
    <row r="4692" spans="20:37">
      <c r="T4692" s="188"/>
      <c r="U4692" s="188"/>
      <c r="V4692" s="188"/>
      <c r="W4692" s="188"/>
      <c r="X4692" s="188"/>
      <c r="AG4692" s="188"/>
      <c r="AH4692" s="188"/>
      <c r="AI4692" s="188"/>
      <c r="AJ4692" s="188"/>
      <c r="AK4692" s="188"/>
    </row>
    <row r="4693" spans="20:37">
      <c r="T4693" s="188"/>
      <c r="U4693" s="188"/>
      <c r="V4693" s="188"/>
      <c r="W4693" s="188"/>
      <c r="X4693" s="188"/>
      <c r="AG4693" s="188"/>
      <c r="AH4693" s="188"/>
      <c r="AI4693" s="188"/>
      <c r="AJ4693" s="188"/>
      <c r="AK4693" s="188"/>
    </row>
    <row r="4694" spans="20:37">
      <c r="T4694" s="188"/>
      <c r="U4694" s="188"/>
      <c r="V4694" s="188"/>
      <c r="W4694" s="188"/>
      <c r="X4694" s="188"/>
      <c r="AG4694" s="188"/>
      <c r="AH4694" s="188"/>
      <c r="AI4694" s="188"/>
      <c r="AJ4694" s="188"/>
      <c r="AK4694" s="188"/>
    </row>
    <row r="4695" spans="20:37">
      <c r="T4695" s="188"/>
      <c r="U4695" s="188"/>
      <c r="V4695" s="188"/>
      <c r="W4695" s="188"/>
      <c r="X4695" s="188"/>
      <c r="AG4695" s="188"/>
      <c r="AH4695" s="188"/>
      <c r="AI4695" s="188"/>
      <c r="AJ4695" s="188"/>
      <c r="AK4695" s="188"/>
    </row>
    <row r="4696" spans="20:37">
      <c r="T4696" s="188"/>
      <c r="U4696" s="188"/>
      <c r="V4696" s="188"/>
      <c r="W4696" s="188"/>
      <c r="X4696" s="188"/>
      <c r="AG4696" s="188"/>
      <c r="AH4696" s="188"/>
      <c r="AI4696" s="188"/>
      <c r="AJ4696" s="188"/>
      <c r="AK4696" s="188"/>
    </row>
    <row r="4697" spans="20:37">
      <c r="T4697" s="188"/>
      <c r="U4697" s="188"/>
      <c r="V4697" s="188"/>
      <c r="W4697" s="188"/>
      <c r="X4697" s="188"/>
      <c r="AG4697" s="188"/>
      <c r="AH4697" s="188"/>
      <c r="AI4697" s="188"/>
      <c r="AJ4697" s="188"/>
      <c r="AK4697" s="188"/>
    </row>
    <row r="4698" spans="20:37">
      <c r="T4698" s="188"/>
      <c r="U4698" s="188"/>
      <c r="V4698" s="188"/>
      <c r="W4698" s="188"/>
      <c r="X4698" s="188"/>
      <c r="AG4698" s="188"/>
      <c r="AH4698" s="188"/>
      <c r="AI4698" s="188"/>
      <c r="AJ4698" s="188"/>
      <c r="AK4698" s="188"/>
    </row>
    <row r="4699" spans="20:37">
      <c r="T4699" s="188"/>
      <c r="U4699" s="188"/>
      <c r="V4699" s="188"/>
      <c r="W4699" s="188"/>
      <c r="X4699" s="188"/>
      <c r="AG4699" s="188"/>
      <c r="AH4699" s="188"/>
      <c r="AI4699" s="188"/>
      <c r="AJ4699" s="188"/>
      <c r="AK4699" s="188"/>
    </row>
    <row r="4700" spans="20:37">
      <c r="T4700" s="188"/>
      <c r="U4700" s="188"/>
      <c r="V4700" s="188"/>
      <c r="W4700" s="188"/>
      <c r="X4700" s="188"/>
      <c r="AG4700" s="188"/>
      <c r="AH4700" s="188"/>
      <c r="AI4700" s="188"/>
      <c r="AJ4700" s="188"/>
      <c r="AK4700" s="188"/>
    </row>
    <row r="4701" spans="20:37">
      <c r="T4701" s="188"/>
      <c r="U4701" s="188"/>
      <c r="V4701" s="188"/>
      <c r="W4701" s="188"/>
      <c r="X4701" s="188"/>
      <c r="AG4701" s="188"/>
      <c r="AH4701" s="188"/>
      <c r="AI4701" s="188"/>
      <c r="AJ4701" s="188"/>
      <c r="AK4701" s="188"/>
    </row>
    <row r="4702" spans="20:37">
      <c r="T4702" s="188"/>
      <c r="U4702" s="188"/>
      <c r="V4702" s="188"/>
      <c r="W4702" s="188"/>
      <c r="X4702" s="188"/>
      <c r="AG4702" s="188"/>
      <c r="AH4702" s="188"/>
      <c r="AI4702" s="188"/>
      <c r="AJ4702" s="188"/>
      <c r="AK4702" s="188"/>
    </row>
    <row r="4703" spans="20:37">
      <c r="T4703" s="188"/>
      <c r="U4703" s="188"/>
      <c r="V4703" s="188"/>
      <c r="W4703" s="188"/>
      <c r="X4703" s="188"/>
      <c r="AG4703" s="188"/>
      <c r="AH4703" s="188"/>
      <c r="AI4703" s="188"/>
      <c r="AJ4703" s="188"/>
      <c r="AK4703" s="188"/>
    </row>
    <row r="4704" spans="20:37">
      <c r="T4704" s="188"/>
      <c r="U4704" s="188"/>
      <c r="V4704" s="188"/>
      <c r="W4704" s="188"/>
      <c r="X4704" s="188"/>
      <c r="AG4704" s="188"/>
      <c r="AH4704" s="188"/>
      <c r="AI4704" s="188"/>
      <c r="AJ4704" s="188"/>
      <c r="AK4704" s="188"/>
    </row>
    <row r="4705" spans="20:37">
      <c r="T4705" s="188"/>
      <c r="U4705" s="188"/>
      <c r="V4705" s="188"/>
      <c r="W4705" s="188"/>
      <c r="X4705" s="188"/>
      <c r="AG4705" s="188"/>
      <c r="AH4705" s="188"/>
      <c r="AI4705" s="188"/>
      <c r="AJ4705" s="188"/>
      <c r="AK4705" s="188"/>
    </row>
    <row r="4706" spans="20:37">
      <c r="T4706" s="188"/>
      <c r="U4706" s="188"/>
      <c r="V4706" s="188"/>
      <c r="W4706" s="188"/>
      <c r="X4706" s="188"/>
      <c r="AG4706" s="188"/>
      <c r="AH4706" s="188"/>
      <c r="AI4706" s="188"/>
      <c r="AJ4706" s="188"/>
      <c r="AK4706" s="188"/>
    </row>
    <row r="4707" spans="20:37">
      <c r="T4707" s="188"/>
      <c r="U4707" s="188"/>
      <c r="V4707" s="188"/>
      <c r="W4707" s="188"/>
      <c r="X4707" s="188"/>
      <c r="AG4707" s="188"/>
      <c r="AH4707" s="188"/>
      <c r="AI4707" s="188"/>
      <c r="AJ4707" s="188"/>
      <c r="AK4707" s="188"/>
    </row>
    <row r="4708" spans="20:37">
      <c r="T4708" s="188"/>
      <c r="U4708" s="188"/>
      <c r="V4708" s="188"/>
      <c r="W4708" s="188"/>
      <c r="X4708" s="188"/>
      <c r="AG4708" s="188"/>
      <c r="AH4708" s="188"/>
      <c r="AI4708" s="188"/>
      <c r="AJ4708" s="188"/>
      <c r="AK4708" s="188"/>
    </row>
    <row r="4709" spans="20:37">
      <c r="T4709" s="188"/>
      <c r="U4709" s="188"/>
      <c r="V4709" s="188"/>
      <c r="W4709" s="188"/>
      <c r="X4709" s="188"/>
      <c r="AG4709" s="188"/>
      <c r="AH4709" s="188"/>
      <c r="AI4709" s="188"/>
      <c r="AJ4709" s="188"/>
      <c r="AK4709" s="188"/>
    </row>
    <row r="4710" spans="20:37">
      <c r="T4710" s="188"/>
      <c r="U4710" s="188"/>
      <c r="V4710" s="188"/>
      <c r="W4710" s="188"/>
      <c r="X4710" s="188"/>
      <c r="AG4710" s="188"/>
      <c r="AH4710" s="188"/>
      <c r="AI4710" s="188"/>
      <c r="AJ4710" s="188"/>
      <c r="AK4710" s="188"/>
    </row>
    <row r="4711" spans="20:37">
      <c r="T4711" s="188"/>
      <c r="U4711" s="188"/>
      <c r="V4711" s="188"/>
      <c r="W4711" s="188"/>
      <c r="X4711" s="188"/>
      <c r="AG4711" s="188"/>
      <c r="AH4711" s="188"/>
      <c r="AI4711" s="188"/>
      <c r="AJ4711" s="188"/>
      <c r="AK4711" s="188"/>
    </row>
    <row r="4712" spans="20:37">
      <c r="T4712" s="188"/>
      <c r="U4712" s="188"/>
      <c r="V4712" s="188"/>
      <c r="W4712" s="188"/>
      <c r="X4712" s="188"/>
      <c r="AG4712" s="188"/>
      <c r="AH4712" s="188"/>
      <c r="AI4712" s="188"/>
      <c r="AJ4712" s="188"/>
      <c r="AK4712" s="188"/>
    </row>
    <row r="4713" spans="20:37">
      <c r="T4713" s="188"/>
      <c r="U4713" s="188"/>
      <c r="V4713" s="188"/>
      <c r="W4713" s="188"/>
      <c r="X4713" s="188"/>
      <c r="AG4713" s="188"/>
      <c r="AH4713" s="188"/>
      <c r="AI4713" s="188"/>
      <c r="AJ4713" s="188"/>
      <c r="AK4713" s="188"/>
    </row>
    <row r="4714" spans="20:37">
      <c r="T4714" s="188"/>
      <c r="U4714" s="188"/>
      <c r="V4714" s="188"/>
      <c r="W4714" s="188"/>
      <c r="X4714" s="188"/>
      <c r="AG4714" s="188"/>
      <c r="AH4714" s="188"/>
      <c r="AI4714" s="188"/>
      <c r="AJ4714" s="188"/>
      <c r="AK4714" s="188"/>
    </row>
    <row r="4715" spans="20:37">
      <c r="T4715" s="188"/>
      <c r="U4715" s="188"/>
      <c r="V4715" s="188"/>
      <c r="W4715" s="188"/>
      <c r="X4715" s="188"/>
      <c r="AG4715" s="188"/>
      <c r="AH4715" s="188"/>
      <c r="AI4715" s="188"/>
      <c r="AJ4715" s="188"/>
      <c r="AK4715" s="188"/>
    </row>
    <row r="4716" spans="20:37">
      <c r="T4716" s="188"/>
      <c r="U4716" s="188"/>
      <c r="V4716" s="188"/>
      <c r="W4716" s="188"/>
      <c r="X4716" s="188"/>
      <c r="AG4716" s="188"/>
      <c r="AH4716" s="188"/>
      <c r="AI4716" s="188"/>
      <c r="AJ4716" s="188"/>
      <c r="AK4716" s="188"/>
    </row>
    <row r="4717" spans="20:37">
      <c r="T4717" s="188"/>
      <c r="U4717" s="188"/>
      <c r="V4717" s="188"/>
      <c r="W4717" s="188"/>
      <c r="X4717" s="188"/>
      <c r="AG4717" s="188"/>
      <c r="AH4717" s="188"/>
      <c r="AI4717" s="188"/>
      <c r="AJ4717" s="188"/>
      <c r="AK4717" s="188"/>
    </row>
    <row r="4718" spans="20:37">
      <c r="T4718" s="188"/>
      <c r="U4718" s="188"/>
      <c r="V4718" s="188"/>
      <c r="W4718" s="188"/>
      <c r="X4718" s="188"/>
      <c r="AG4718" s="188"/>
      <c r="AH4718" s="188"/>
      <c r="AI4718" s="188"/>
      <c r="AJ4718" s="188"/>
      <c r="AK4718" s="188"/>
    </row>
    <row r="4719" spans="20:37">
      <c r="T4719" s="188"/>
      <c r="U4719" s="188"/>
      <c r="V4719" s="188"/>
      <c r="W4719" s="188"/>
      <c r="X4719" s="188"/>
      <c r="AG4719" s="188"/>
      <c r="AH4719" s="188"/>
      <c r="AI4719" s="188"/>
      <c r="AJ4719" s="188"/>
      <c r="AK4719" s="188"/>
    </row>
    <row r="4720" spans="20:37">
      <c r="T4720" s="188"/>
      <c r="U4720" s="188"/>
      <c r="V4720" s="188"/>
      <c r="W4720" s="188"/>
      <c r="X4720" s="188"/>
      <c r="AG4720" s="188"/>
      <c r="AH4720" s="188"/>
      <c r="AI4720" s="188"/>
      <c r="AJ4720" s="188"/>
      <c r="AK4720" s="188"/>
    </row>
    <row r="4721" spans="20:37">
      <c r="T4721" s="188"/>
      <c r="U4721" s="188"/>
      <c r="V4721" s="188"/>
      <c r="W4721" s="188"/>
      <c r="X4721" s="188"/>
      <c r="AG4721" s="188"/>
      <c r="AH4721" s="188"/>
      <c r="AI4721" s="188"/>
      <c r="AJ4721" s="188"/>
      <c r="AK4721" s="188"/>
    </row>
    <row r="4722" spans="20:37">
      <c r="T4722" s="188"/>
      <c r="U4722" s="188"/>
      <c r="V4722" s="188"/>
      <c r="W4722" s="188"/>
      <c r="X4722" s="188"/>
      <c r="AG4722" s="188"/>
      <c r="AH4722" s="188"/>
      <c r="AI4722" s="188"/>
      <c r="AJ4722" s="188"/>
      <c r="AK4722" s="188"/>
    </row>
    <row r="4723" spans="20:37">
      <c r="T4723" s="188"/>
      <c r="U4723" s="188"/>
      <c r="V4723" s="188"/>
      <c r="W4723" s="188"/>
      <c r="X4723" s="188"/>
      <c r="AG4723" s="188"/>
      <c r="AH4723" s="188"/>
      <c r="AI4723" s="188"/>
      <c r="AJ4723" s="188"/>
      <c r="AK4723" s="188"/>
    </row>
    <row r="4724" spans="20:37">
      <c r="T4724" s="188"/>
      <c r="U4724" s="188"/>
      <c r="V4724" s="188"/>
      <c r="W4724" s="188"/>
      <c r="X4724" s="188"/>
      <c r="AG4724" s="188"/>
      <c r="AH4724" s="188"/>
      <c r="AI4724" s="188"/>
      <c r="AJ4724" s="188"/>
      <c r="AK4724" s="188"/>
    </row>
    <row r="4725" spans="20:37">
      <c r="T4725" s="188"/>
      <c r="U4725" s="188"/>
      <c r="V4725" s="188"/>
      <c r="W4725" s="188"/>
      <c r="X4725" s="188"/>
      <c r="AG4725" s="188"/>
      <c r="AH4725" s="188"/>
      <c r="AI4725" s="188"/>
      <c r="AJ4725" s="188"/>
      <c r="AK4725" s="188"/>
    </row>
    <row r="4726" spans="20:37">
      <c r="T4726" s="188"/>
      <c r="U4726" s="188"/>
      <c r="V4726" s="188"/>
      <c r="W4726" s="188"/>
      <c r="X4726" s="188"/>
      <c r="AG4726" s="188"/>
      <c r="AH4726" s="188"/>
      <c r="AI4726" s="188"/>
      <c r="AJ4726" s="188"/>
      <c r="AK4726" s="188"/>
    </row>
    <row r="4727" spans="20:37">
      <c r="T4727" s="188"/>
      <c r="U4727" s="188"/>
      <c r="V4727" s="188"/>
      <c r="W4727" s="188"/>
      <c r="X4727" s="188"/>
      <c r="AG4727" s="188"/>
      <c r="AH4727" s="188"/>
      <c r="AI4727" s="188"/>
      <c r="AJ4727" s="188"/>
      <c r="AK4727" s="188"/>
    </row>
    <row r="4728" spans="20:37">
      <c r="T4728" s="188"/>
      <c r="U4728" s="188"/>
      <c r="V4728" s="188"/>
      <c r="W4728" s="188"/>
      <c r="X4728" s="188"/>
      <c r="AG4728" s="188"/>
      <c r="AH4728" s="188"/>
      <c r="AI4728" s="188"/>
      <c r="AJ4728" s="188"/>
      <c r="AK4728" s="188"/>
    </row>
    <row r="4729" spans="20:37">
      <c r="T4729" s="188"/>
      <c r="U4729" s="188"/>
      <c r="V4729" s="188"/>
      <c r="W4729" s="188"/>
      <c r="X4729" s="188"/>
      <c r="AG4729" s="188"/>
      <c r="AH4729" s="188"/>
      <c r="AI4729" s="188"/>
      <c r="AJ4729" s="188"/>
      <c r="AK4729" s="188"/>
    </row>
    <row r="4730" spans="20:37">
      <c r="T4730" s="188"/>
      <c r="U4730" s="188"/>
      <c r="V4730" s="188"/>
      <c r="W4730" s="188"/>
      <c r="X4730" s="188"/>
      <c r="AG4730" s="188"/>
      <c r="AH4730" s="188"/>
      <c r="AI4730" s="188"/>
      <c r="AJ4730" s="188"/>
      <c r="AK4730" s="188"/>
    </row>
    <row r="4731" spans="20:37">
      <c r="T4731" s="188"/>
      <c r="U4731" s="188"/>
      <c r="V4731" s="188"/>
      <c r="W4731" s="188"/>
      <c r="X4731" s="188"/>
      <c r="AG4731" s="188"/>
      <c r="AH4731" s="188"/>
      <c r="AI4731" s="188"/>
      <c r="AJ4731" s="188"/>
      <c r="AK4731" s="188"/>
    </row>
    <row r="4732" spans="20:37">
      <c r="T4732" s="188"/>
      <c r="U4732" s="188"/>
      <c r="V4732" s="188"/>
      <c r="W4732" s="188"/>
      <c r="X4732" s="188"/>
      <c r="AG4732" s="188"/>
      <c r="AH4732" s="188"/>
      <c r="AI4732" s="188"/>
      <c r="AJ4732" s="188"/>
      <c r="AK4732" s="188"/>
    </row>
    <row r="4733" spans="20:37">
      <c r="T4733" s="188"/>
      <c r="U4733" s="188"/>
      <c r="V4733" s="188"/>
      <c r="W4733" s="188"/>
      <c r="X4733" s="188"/>
      <c r="AG4733" s="188"/>
      <c r="AH4733" s="188"/>
      <c r="AI4733" s="188"/>
      <c r="AJ4733" s="188"/>
      <c r="AK4733" s="188"/>
    </row>
    <row r="4734" spans="20:37">
      <c r="T4734" s="188"/>
      <c r="U4734" s="188"/>
      <c r="V4734" s="188"/>
      <c r="W4734" s="188"/>
      <c r="X4734" s="188"/>
      <c r="AG4734" s="188"/>
      <c r="AH4734" s="188"/>
      <c r="AI4734" s="188"/>
      <c r="AJ4734" s="188"/>
      <c r="AK4734" s="188"/>
    </row>
    <row r="4735" spans="20:37">
      <c r="T4735" s="188"/>
      <c r="U4735" s="188"/>
      <c r="V4735" s="188"/>
      <c r="W4735" s="188"/>
      <c r="X4735" s="188"/>
      <c r="AG4735" s="188"/>
      <c r="AH4735" s="188"/>
      <c r="AI4735" s="188"/>
      <c r="AJ4735" s="188"/>
      <c r="AK4735" s="188"/>
    </row>
    <row r="4736" spans="20:37">
      <c r="T4736" s="188"/>
      <c r="U4736" s="188"/>
      <c r="V4736" s="188"/>
      <c r="W4736" s="188"/>
      <c r="X4736" s="188"/>
      <c r="AG4736" s="188"/>
      <c r="AH4736" s="188"/>
      <c r="AI4736" s="188"/>
      <c r="AJ4736" s="188"/>
      <c r="AK4736" s="188"/>
    </row>
    <row r="4737" spans="20:37">
      <c r="T4737" s="188"/>
      <c r="U4737" s="188"/>
      <c r="V4737" s="188"/>
      <c r="W4737" s="188"/>
      <c r="X4737" s="188"/>
      <c r="AG4737" s="188"/>
      <c r="AH4737" s="188"/>
      <c r="AI4737" s="188"/>
      <c r="AJ4737" s="188"/>
      <c r="AK4737" s="188"/>
    </row>
    <row r="4738" spans="20:37">
      <c r="T4738" s="188"/>
      <c r="U4738" s="188"/>
      <c r="V4738" s="188"/>
      <c r="W4738" s="188"/>
      <c r="X4738" s="188"/>
      <c r="AG4738" s="188"/>
      <c r="AH4738" s="188"/>
      <c r="AI4738" s="188"/>
      <c r="AJ4738" s="188"/>
      <c r="AK4738" s="188"/>
    </row>
    <row r="4739" spans="20:37">
      <c r="T4739" s="188"/>
      <c r="U4739" s="188"/>
      <c r="V4739" s="188"/>
      <c r="W4739" s="188"/>
      <c r="X4739" s="188"/>
      <c r="AG4739" s="188"/>
      <c r="AH4739" s="188"/>
      <c r="AI4739" s="188"/>
      <c r="AJ4739" s="188"/>
      <c r="AK4739" s="188"/>
    </row>
    <row r="4740" spans="20:37">
      <c r="T4740" s="188"/>
      <c r="U4740" s="188"/>
      <c r="V4740" s="188"/>
      <c r="W4740" s="188"/>
      <c r="X4740" s="188"/>
      <c r="AG4740" s="188"/>
      <c r="AH4740" s="188"/>
      <c r="AI4740" s="188"/>
      <c r="AJ4740" s="188"/>
      <c r="AK4740" s="188"/>
    </row>
    <row r="4741" spans="20:37">
      <c r="T4741" s="188"/>
      <c r="U4741" s="188"/>
      <c r="V4741" s="188"/>
      <c r="W4741" s="188"/>
      <c r="X4741" s="188"/>
      <c r="AG4741" s="188"/>
      <c r="AH4741" s="188"/>
      <c r="AI4741" s="188"/>
      <c r="AJ4741" s="188"/>
      <c r="AK4741" s="188"/>
    </row>
    <row r="4742" spans="20:37">
      <c r="T4742" s="188"/>
      <c r="U4742" s="188"/>
      <c r="V4742" s="188"/>
      <c r="W4742" s="188"/>
      <c r="X4742" s="188"/>
      <c r="AG4742" s="188"/>
      <c r="AH4742" s="188"/>
      <c r="AI4742" s="188"/>
      <c r="AJ4742" s="188"/>
      <c r="AK4742" s="188"/>
    </row>
    <row r="4743" spans="20:37">
      <c r="T4743" s="188"/>
      <c r="U4743" s="188"/>
      <c r="V4743" s="188"/>
      <c r="W4743" s="188"/>
      <c r="X4743" s="188"/>
      <c r="AG4743" s="188"/>
      <c r="AH4743" s="188"/>
      <c r="AI4743" s="188"/>
      <c r="AJ4743" s="188"/>
      <c r="AK4743" s="188"/>
    </row>
    <row r="4744" spans="20:37">
      <c r="T4744" s="188"/>
      <c r="U4744" s="188"/>
      <c r="V4744" s="188"/>
      <c r="W4744" s="188"/>
      <c r="X4744" s="188"/>
      <c r="AG4744" s="188"/>
      <c r="AH4744" s="188"/>
      <c r="AI4744" s="188"/>
      <c r="AJ4744" s="188"/>
      <c r="AK4744" s="188"/>
    </row>
    <row r="4745" spans="20:37">
      <c r="T4745" s="188"/>
      <c r="U4745" s="188"/>
      <c r="V4745" s="188"/>
      <c r="W4745" s="188"/>
      <c r="X4745" s="188"/>
      <c r="AG4745" s="188"/>
      <c r="AH4745" s="188"/>
      <c r="AI4745" s="188"/>
      <c r="AJ4745" s="188"/>
      <c r="AK4745" s="188"/>
    </row>
    <row r="4746" spans="20:37">
      <c r="T4746" s="188"/>
      <c r="U4746" s="188"/>
      <c r="V4746" s="188"/>
      <c r="W4746" s="188"/>
      <c r="X4746" s="188"/>
      <c r="AG4746" s="188"/>
      <c r="AH4746" s="188"/>
      <c r="AI4746" s="188"/>
      <c r="AJ4746" s="188"/>
      <c r="AK4746" s="188"/>
    </row>
    <row r="4747" spans="20:37">
      <c r="T4747" s="188"/>
      <c r="U4747" s="188"/>
      <c r="V4747" s="188"/>
      <c r="W4747" s="188"/>
      <c r="X4747" s="188"/>
      <c r="AG4747" s="188"/>
      <c r="AH4747" s="188"/>
      <c r="AI4747" s="188"/>
      <c r="AJ4747" s="188"/>
      <c r="AK4747" s="188"/>
    </row>
    <row r="4748" spans="20:37">
      <c r="T4748" s="188"/>
      <c r="U4748" s="188"/>
      <c r="V4748" s="188"/>
      <c r="W4748" s="188"/>
      <c r="X4748" s="188"/>
      <c r="AG4748" s="188"/>
      <c r="AH4748" s="188"/>
      <c r="AI4748" s="188"/>
      <c r="AJ4748" s="188"/>
      <c r="AK4748" s="188"/>
    </row>
    <row r="4749" spans="20:37">
      <c r="T4749" s="188"/>
      <c r="U4749" s="188"/>
      <c r="V4749" s="188"/>
      <c r="W4749" s="188"/>
      <c r="X4749" s="188"/>
      <c r="AG4749" s="188"/>
      <c r="AH4749" s="188"/>
      <c r="AI4749" s="188"/>
      <c r="AJ4749" s="188"/>
      <c r="AK4749" s="188"/>
    </row>
    <row r="4750" spans="20:37">
      <c r="T4750" s="188"/>
      <c r="U4750" s="188"/>
      <c r="V4750" s="188"/>
      <c r="W4750" s="188"/>
      <c r="X4750" s="188"/>
      <c r="AG4750" s="188"/>
      <c r="AH4750" s="188"/>
      <c r="AI4750" s="188"/>
      <c r="AJ4750" s="188"/>
      <c r="AK4750" s="188"/>
    </row>
    <row r="4751" spans="20:37">
      <c r="T4751" s="188"/>
      <c r="U4751" s="188"/>
      <c r="V4751" s="188"/>
      <c r="W4751" s="188"/>
      <c r="X4751" s="188"/>
      <c r="AG4751" s="188"/>
      <c r="AH4751" s="188"/>
      <c r="AI4751" s="188"/>
      <c r="AJ4751" s="188"/>
      <c r="AK4751" s="188"/>
    </row>
    <row r="4752" spans="20:37">
      <c r="T4752" s="188"/>
      <c r="U4752" s="188"/>
      <c r="V4752" s="188"/>
      <c r="W4752" s="188"/>
      <c r="X4752" s="188"/>
      <c r="AG4752" s="188"/>
      <c r="AH4752" s="188"/>
      <c r="AI4752" s="188"/>
      <c r="AJ4752" s="188"/>
      <c r="AK4752" s="188"/>
    </row>
    <row r="4753" spans="20:37">
      <c r="T4753" s="188"/>
      <c r="U4753" s="188"/>
      <c r="V4753" s="188"/>
      <c r="W4753" s="188"/>
      <c r="X4753" s="188"/>
      <c r="AG4753" s="188"/>
      <c r="AH4753" s="188"/>
      <c r="AI4753" s="188"/>
      <c r="AJ4753" s="188"/>
      <c r="AK4753" s="188"/>
    </row>
    <row r="4754" spans="20:37">
      <c r="T4754" s="188"/>
      <c r="U4754" s="188"/>
      <c r="V4754" s="188"/>
      <c r="W4754" s="188"/>
      <c r="X4754" s="188"/>
      <c r="AG4754" s="188"/>
      <c r="AH4754" s="188"/>
      <c r="AI4754" s="188"/>
      <c r="AJ4754" s="188"/>
      <c r="AK4754" s="188"/>
    </row>
    <row r="4755" spans="20:37">
      <c r="T4755" s="188"/>
      <c r="U4755" s="188"/>
      <c r="V4755" s="188"/>
      <c r="W4755" s="188"/>
      <c r="X4755" s="188"/>
      <c r="AG4755" s="188"/>
      <c r="AH4755" s="188"/>
      <c r="AI4755" s="188"/>
      <c r="AJ4755" s="188"/>
      <c r="AK4755" s="188"/>
    </row>
    <row r="4756" spans="20:37">
      <c r="T4756" s="188"/>
      <c r="U4756" s="188"/>
      <c r="V4756" s="188"/>
      <c r="W4756" s="188"/>
      <c r="X4756" s="188"/>
      <c r="AG4756" s="188"/>
      <c r="AH4756" s="188"/>
      <c r="AI4756" s="188"/>
      <c r="AJ4756" s="188"/>
      <c r="AK4756" s="188"/>
    </row>
    <row r="4757" spans="20:37">
      <c r="T4757" s="188"/>
      <c r="U4757" s="188"/>
      <c r="V4757" s="188"/>
      <c r="W4757" s="188"/>
      <c r="X4757" s="188"/>
      <c r="AG4757" s="188"/>
      <c r="AH4757" s="188"/>
      <c r="AI4757" s="188"/>
      <c r="AJ4757" s="188"/>
      <c r="AK4757" s="188"/>
    </row>
    <row r="4758" spans="20:37">
      <c r="T4758" s="188"/>
      <c r="U4758" s="188"/>
      <c r="V4758" s="188"/>
      <c r="W4758" s="188"/>
      <c r="X4758" s="188"/>
      <c r="AG4758" s="188"/>
      <c r="AH4758" s="188"/>
      <c r="AI4758" s="188"/>
      <c r="AJ4758" s="188"/>
      <c r="AK4758" s="188"/>
    </row>
    <row r="4759" spans="20:37">
      <c r="T4759" s="188"/>
      <c r="U4759" s="188"/>
      <c r="V4759" s="188"/>
      <c r="W4759" s="188"/>
      <c r="X4759" s="188"/>
      <c r="AG4759" s="188"/>
      <c r="AH4759" s="188"/>
      <c r="AI4759" s="188"/>
      <c r="AJ4759" s="188"/>
      <c r="AK4759" s="188"/>
    </row>
    <row r="4760" spans="20:37">
      <c r="T4760" s="188"/>
      <c r="U4760" s="188"/>
      <c r="V4760" s="188"/>
      <c r="W4760" s="188"/>
      <c r="X4760" s="188"/>
      <c r="AG4760" s="188"/>
      <c r="AH4760" s="188"/>
      <c r="AI4760" s="188"/>
      <c r="AJ4760" s="188"/>
      <c r="AK4760" s="188"/>
    </row>
    <row r="4761" spans="20:37">
      <c r="T4761" s="188"/>
      <c r="U4761" s="188"/>
      <c r="V4761" s="188"/>
      <c r="W4761" s="188"/>
      <c r="X4761" s="188"/>
      <c r="AG4761" s="188"/>
      <c r="AH4761" s="188"/>
      <c r="AI4761" s="188"/>
      <c r="AJ4761" s="188"/>
      <c r="AK4761" s="188"/>
    </row>
    <row r="4762" spans="20:37">
      <c r="T4762" s="188"/>
      <c r="U4762" s="188"/>
      <c r="V4762" s="188"/>
      <c r="W4762" s="188"/>
      <c r="X4762" s="188"/>
      <c r="AG4762" s="188"/>
      <c r="AH4762" s="188"/>
      <c r="AI4762" s="188"/>
      <c r="AJ4762" s="188"/>
      <c r="AK4762" s="188"/>
    </row>
    <row r="4763" spans="20:37">
      <c r="T4763" s="188"/>
      <c r="U4763" s="188"/>
      <c r="V4763" s="188"/>
      <c r="W4763" s="188"/>
      <c r="X4763" s="188"/>
      <c r="AG4763" s="188"/>
      <c r="AH4763" s="188"/>
      <c r="AI4763" s="188"/>
      <c r="AJ4763" s="188"/>
      <c r="AK4763" s="188"/>
    </row>
    <row r="4764" spans="20:37">
      <c r="T4764" s="188"/>
      <c r="U4764" s="188"/>
      <c r="V4764" s="188"/>
      <c r="W4764" s="188"/>
      <c r="X4764" s="188"/>
      <c r="AG4764" s="188"/>
      <c r="AH4764" s="188"/>
      <c r="AI4764" s="188"/>
      <c r="AJ4764" s="188"/>
      <c r="AK4764" s="188"/>
    </row>
    <row r="4765" spans="20:37">
      <c r="T4765" s="188"/>
      <c r="U4765" s="188"/>
      <c r="V4765" s="188"/>
      <c r="W4765" s="188"/>
      <c r="X4765" s="188"/>
      <c r="AG4765" s="188"/>
      <c r="AH4765" s="188"/>
      <c r="AI4765" s="188"/>
      <c r="AJ4765" s="188"/>
      <c r="AK4765" s="188"/>
    </row>
    <row r="4766" spans="20:37">
      <c r="T4766" s="188"/>
      <c r="U4766" s="188"/>
      <c r="V4766" s="188"/>
      <c r="W4766" s="188"/>
      <c r="X4766" s="188"/>
      <c r="AG4766" s="188"/>
      <c r="AH4766" s="188"/>
      <c r="AI4766" s="188"/>
      <c r="AJ4766" s="188"/>
      <c r="AK4766" s="188"/>
    </row>
    <row r="4767" spans="20:37">
      <c r="T4767" s="188"/>
      <c r="U4767" s="188"/>
      <c r="V4767" s="188"/>
      <c r="W4767" s="188"/>
      <c r="X4767" s="188"/>
      <c r="AG4767" s="188"/>
      <c r="AH4767" s="188"/>
      <c r="AI4767" s="188"/>
      <c r="AJ4767" s="188"/>
      <c r="AK4767" s="188"/>
    </row>
    <row r="4768" spans="20:37">
      <c r="T4768" s="188"/>
      <c r="U4768" s="188"/>
      <c r="V4768" s="188"/>
      <c r="W4768" s="188"/>
      <c r="X4768" s="188"/>
      <c r="AG4768" s="188"/>
      <c r="AH4768" s="188"/>
      <c r="AI4768" s="188"/>
      <c r="AJ4768" s="188"/>
      <c r="AK4768" s="188"/>
    </row>
    <row r="4769" spans="20:37">
      <c r="T4769" s="188"/>
      <c r="U4769" s="188"/>
      <c r="V4769" s="188"/>
      <c r="W4769" s="188"/>
      <c r="X4769" s="188"/>
      <c r="AG4769" s="188"/>
      <c r="AH4769" s="188"/>
      <c r="AI4769" s="188"/>
      <c r="AJ4769" s="188"/>
      <c r="AK4769" s="188"/>
    </row>
    <row r="4770" spans="20:37">
      <c r="T4770" s="188"/>
      <c r="U4770" s="188"/>
      <c r="V4770" s="188"/>
      <c r="W4770" s="188"/>
      <c r="X4770" s="188"/>
      <c r="AG4770" s="188"/>
      <c r="AH4770" s="188"/>
      <c r="AI4770" s="188"/>
      <c r="AJ4770" s="188"/>
      <c r="AK4770" s="188"/>
    </row>
    <row r="4771" spans="20:37">
      <c r="T4771" s="188"/>
      <c r="U4771" s="188"/>
      <c r="V4771" s="188"/>
      <c r="W4771" s="188"/>
      <c r="X4771" s="188"/>
      <c r="AG4771" s="188"/>
      <c r="AH4771" s="188"/>
      <c r="AI4771" s="188"/>
      <c r="AJ4771" s="188"/>
      <c r="AK4771" s="188"/>
    </row>
    <row r="4772" spans="20:37">
      <c r="T4772" s="188"/>
      <c r="U4772" s="188"/>
      <c r="V4772" s="188"/>
      <c r="W4772" s="188"/>
      <c r="X4772" s="188"/>
      <c r="AG4772" s="188"/>
      <c r="AH4772" s="188"/>
      <c r="AI4772" s="188"/>
      <c r="AJ4772" s="188"/>
      <c r="AK4772" s="188"/>
    </row>
    <row r="4773" spans="20:37">
      <c r="T4773" s="188"/>
      <c r="U4773" s="188"/>
      <c r="V4773" s="188"/>
      <c r="W4773" s="188"/>
      <c r="X4773" s="188"/>
      <c r="AG4773" s="188"/>
      <c r="AH4773" s="188"/>
      <c r="AI4773" s="188"/>
      <c r="AJ4773" s="188"/>
      <c r="AK4773" s="188"/>
    </row>
    <row r="4774" spans="20:37">
      <c r="T4774" s="188"/>
      <c r="U4774" s="188"/>
      <c r="V4774" s="188"/>
      <c r="W4774" s="188"/>
      <c r="X4774" s="188"/>
      <c r="AG4774" s="188"/>
      <c r="AH4774" s="188"/>
      <c r="AI4774" s="188"/>
      <c r="AJ4774" s="188"/>
      <c r="AK4774" s="188"/>
    </row>
    <row r="4775" spans="20:37">
      <c r="T4775" s="188"/>
      <c r="U4775" s="188"/>
      <c r="V4775" s="188"/>
      <c r="W4775" s="188"/>
      <c r="X4775" s="188"/>
      <c r="AG4775" s="188"/>
      <c r="AH4775" s="188"/>
      <c r="AI4775" s="188"/>
      <c r="AJ4775" s="188"/>
      <c r="AK4775" s="188"/>
    </row>
    <row r="4776" spans="20:37">
      <c r="T4776" s="188"/>
      <c r="U4776" s="188"/>
      <c r="V4776" s="188"/>
      <c r="W4776" s="188"/>
      <c r="X4776" s="188"/>
      <c r="AG4776" s="188"/>
      <c r="AH4776" s="188"/>
      <c r="AI4776" s="188"/>
      <c r="AJ4776" s="188"/>
      <c r="AK4776" s="188"/>
    </row>
    <row r="4777" spans="20:37">
      <c r="T4777" s="188"/>
      <c r="U4777" s="188"/>
      <c r="V4777" s="188"/>
      <c r="W4777" s="188"/>
      <c r="X4777" s="188"/>
      <c r="AG4777" s="188"/>
      <c r="AH4777" s="188"/>
      <c r="AI4777" s="188"/>
      <c r="AJ4777" s="188"/>
      <c r="AK4777" s="188"/>
    </row>
    <row r="4778" spans="20:37">
      <c r="T4778" s="188"/>
      <c r="U4778" s="188"/>
      <c r="V4778" s="188"/>
      <c r="W4778" s="188"/>
      <c r="X4778" s="188"/>
      <c r="AG4778" s="188"/>
      <c r="AH4778" s="188"/>
      <c r="AI4778" s="188"/>
      <c r="AJ4778" s="188"/>
      <c r="AK4778" s="188"/>
    </row>
    <row r="4779" spans="20:37">
      <c r="T4779" s="188"/>
      <c r="U4779" s="188"/>
      <c r="V4779" s="188"/>
      <c r="W4779" s="188"/>
      <c r="X4779" s="188"/>
      <c r="AG4779" s="188"/>
      <c r="AH4779" s="188"/>
      <c r="AI4779" s="188"/>
      <c r="AJ4779" s="188"/>
      <c r="AK4779" s="188"/>
    </row>
    <row r="4780" spans="20:37">
      <c r="T4780" s="188"/>
      <c r="U4780" s="188"/>
      <c r="V4780" s="188"/>
      <c r="W4780" s="188"/>
      <c r="X4780" s="188"/>
      <c r="AG4780" s="188"/>
      <c r="AH4780" s="188"/>
      <c r="AI4780" s="188"/>
      <c r="AJ4780" s="188"/>
      <c r="AK4780" s="188"/>
    </row>
    <row r="4781" spans="20:37">
      <c r="T4781" s="188"/>
      <c r="U4781" s="188"/>
      <c r="V4781" s="188"/>
      <c r="W4781" s="188"/>
      <c r="X4781" s="188"/>
      <c r="AG4781" s="188"/>
      <c r="AH4781" s="188"/>
      <c r="AI4781" s="188"/>
      <c r="AJ4781" s="188"/>
      <c r="AK4781" s="188"/>
    </row>
    <row r="4782" spans="20:37">
      <c r="T4782" s="188"/>
      <c r="U4782" s="188"/>
      <c r="V4782" s="188"/>
      <c r="W4782" s="188"/>
      <c r="X4782" s="188"/>
      <c r="AG4782" s="188"/>
      <c r="AH4782" s="188"/>
      <c r="AI4782" s="188"/>
      <c r="AJ4782" s="188"/>
      <c r="AK4782" s="188"/>
    </row>
    <row r="4783" spans="20:37">
      <c r="T4783" s="188"/>
      <c r="U4783" s="188"/>
      <c r="V4783" s="188"/>
      <c r="W4783" s="188"/>
      <c r="X4783" s="188"/>
      <c r="AG4783" s="188"/>
      <c r="AH4783" s="188"/>
      <c r="AI4783" s="188"/>
      <c r="AJ4783" s="188"/>
      <c r="AK4783" s="188"/>
    </row>
    <row r="4784" spans="20:37">
      <c r="T4784" s="188"/>
      <c r="U4784" s="188"/>
      <c r="V4784" s="188"/>
      <c r="W4784" s="188"/>
      <c r="X4784" s="188"/>
      <c r="AG4784" s="188"/>
      <c r="AH4784" s="188"/>
      <c r="AI4784" s="188"/>
      <c r="AJ4784" s="188"/>
      <c r="AK4784" s="188"/>
    </row>
    <row r="4785" spans="20:37">
      <c r="T4785" s="188"/>
      <c r="U4785" s="188"/>
      <c r="V4785" s="188"/>
      <c r="W4785" s="188"/>
      <c r="X4785" s="188"/>
      <c r="AG4785" s="188"/>
      <c r="AH4785" s="188"/>
      <c r="AI4785" s="188"/>
      <c r="AJ4785" s="188"/>
      <c r="AK4785" s="188"/>
    </row>
    <row r="4786" spans="20:37">
      <c r="T4786" s="188"/>
      <c r="U4786" s="188"/>
      <c r="V4786" s="188"/>
      <c r="W4786" s="188"/>
      <c r="X4786" s="188"/>
      <c r="AG4786" s="188"/>
      <c r="AH4786" s="188"/>
      <c r="AI4786" s="188"/>
      <c r="AJ4786" s="188"/>
      <c r="AK4786" s="188"/>
    </row>
    <row r="4787" spans="20:37">
      <c r="T4787" s="188"/>
      <c r="U4787" s="188"/>
      <c r="V4787" s="188"/>
      <c r="W4787" s="188"/>
      <c r="X4787" s="188"/>
      <c r="AG4787" s="188"/>
      <c r="AH4787" s="188"/>
      <c r="AI4787" s="188"/>
      <c r="AJ4787" s="188"/>
      <c r="AK4787" s="188"/>
    </row>
    <row r="4788" spans="20:37">
      <c r="T4788" s="188"/>
      <c r="U4788" s="188"/>
      <c r="V4788" s="188"/>
      <c r="W4788" s="188"/>
      <c r="X4788" s="188"/>
      <c r="AG4788" s="188"/>
      <c r="AH4788" s="188"/>
      <c r="AI4788" s="188"/>
      <c r="AJ4788" s="188"/>
      <c r="AK4788" s="188"/>
    </row>
    <row r="4789" spans="20:37">
      <c r="T4789" s="188"/>
      <c r="U4789" s="188"/>
      <c r="V4789" s="188"/>
      <c r="W4789" s="188"/>
      <c r="X4789" s="188"/>
      <c r="AG4789" s="188"/>
      <c r="AH4789" s="188"/>
      <c r="AI4789" s="188"/>
      <c r="AJ4789" s="188"/>
      <c r="AK4789" s="188"/>
    </row>
    <row r="4790" spans="20:37">
      <c r="T4790" s="188"/>
      <c r="U4790" s="188"/>
      <c r="V4790" s="188"/>
      <c r="W4790" s="188"/>
      <c r="X4790" s="188"/>
      <c r="AG4790" s="188"/>
      <c r="AH4790" s="188"/>
      <c r="AI4790" s="188"/>
      <c r="AJ4790" s="188"/>
      <c r="AK4790" s="188"/>
    </row>
    <row r="4791" spans="20:37">
      <c r="T4791" s="188"/>
      <c r="U4791" s="188"/>
      <c r="V4791" s="188"/>
      <c r="W4791" s="188"/>
      <c r="X4791" s="188"/>
      <c r="AG4791" s="188"/>
      <c r="AH4791" s="188"/>
      <c r="AI4791" s="188"/>
      <c r="AJ4791" s="188"/>
      <c r="AK4791" s="188"/>
    </row>
    <row r="4792" spans="20:37">
      <c r="T4792" s="188"/>
      <c r="U4792" s="188"/>
      <c r="V4792" s="188"/>
      <c r="W4792" s="188"/>
      <c r="X4792" s="188"/>
      <c r="AG4792" s="188"/>
      <c r="AH4792" s="188"/>
      <c r="AI4792" s="188"/>
      <c r="AJ4792" s="188"/>
      <c r="AK4792" s="188"/>
    </row>
    <row r="4793" spans="20:37">
      <c r="T4793" s="188"/>
      <c r="U4793" s="188"/>
      <c r="V4793" s="188"/>
      <c r="W4793" s="188"/>
      <c r="X4793" s="188"/>
      <c r="AG4793" s="188"/>
      <c r="AH4793" s="188"/>
      <c r="AI4793" s="188"/>
      <c r="AJ4793" s="188"/>
      <c r="AK4793" s="188"/>
    </row>
    <row r="4794" spans="20:37">
      <c r="T4794" s="188"/>
      <c r="U4794" s="188"/>
      <c r="V4794" s="188"/>
      <c r="W4794" s="188"/>
      <c r="X4794" s="188"/>
      <c r="AG4794" s="188"/>
      <c r="AH4794" s="188"/>
      <c r="AI4794" s="188"/>
      <c r="AJ4794" s="188"/>
      <c r="AK4794" s="188"/>
    </row>
    <row r="4795" spans="20:37">
      <c r="T4795" s="188"/>
      <c r="U4795" s="188"/>
      <c r="V4795" s="188"/>
      <c r="W4795" s="188"/>
      <c r="X4795" s="188"/>
      <c r="AG4795" s="188"/>
      <c r="AH4795" s="188"/>
      <c r="AI4795" s="188"/>
      <c r="AJ4795" s="188"/>
      <c r="AK4795" s="188"/>
    </row>
    <row r="4796" spans="20:37">
      <c r="T4796" s="188"/>
      <c r="U4796" s="188"/>
      <c r="V4796" s="188"/>
      <c r="W4796" s="188"/>
      <c r="X4796" s="188"/>
      <c r="AG4796" s="188"/>
      <c r="AH4796" s="188"/>
      <c r="AI4796" s="188"/>
      <c r="AJ4796" s="188"/>
      <c r="AK4796" s="188"/>
    </row>
    <row r="4797" spans="20:37">
      <c r="T4797" s="188"/>
      <c r="U4797" s="188"/>
      <c r="V4797" s="188"/>
      <c r="W4797" s="188"/>
      <c r="X4797" s="188"/>
      <c r="AG4797" s="188"/>
      <c r="AH4797" s="188"/>
      <c r="AI4797" s="188"/>
      <c r="AJ4797" s="188"/>
      <c r="AK4797" s="188"/>
    </row>
    <row r="4798" spans="20:37">
      <c r="T4798" s="188"/>
      <c r="U4798" s="188"/>
      <c r="V4798" s="188"/>
      <c r="W4798" s="188"/>
      <c r="X4798" s="188"/>
      <c r="AG4798" s="188"/>
      <c r="AH4798" s="188"/>
      <c r="AI4798" s="188"/>
      <c r="AJ4798" s="188"/>
      <c r="AK4798" s="188"/>
    </row>
    <row r="4799" spans="20:37">
      <c r="T4799" s="188"/>
      <c r="U4799" s="188"/>
      <c r="V4799" s="188"/>
      <c r="W4799" s="188"/>
      <c r="X4799" s="188"/>
      <c r="AG4799" s="188"/>
      <c r="AH4799" s="188"/>
      <c r="AI4799" s="188"/>
      <c r="AJ4799" s="188"/>
      <c r="AK4799" s="188"/>
    </row>
    <row r="4800" spans="20:37">
      <c r="T4800" s="188"/>
      <c r="U4800" s="188"/>
      <c r="V4800" s="188"/>
      <c r="W4800" s="188"/>
      <c r="X4800" s="188"/>
      <c r="AG4800" s="188"/>
      <c r="AH4800" s="188"/>
      <c r="AI4800" s="188"/>
      <c r="AJ4800" s="188"/>
      <c r="AK4800" s="188"/>
    </row>
    <row r="4801" spans="20:37">
      <c r="T4801" s="188"/>
      <c r="U4801" s="188"/>
      <c r="V4801" s="188"/>
      <c r="W4801" s="188"/>
      <c r="X4801" s="188"/>
      <c r="AG4801" s="188"/>
      <c r="AH4801" s="188"/>
      <c r="AI4801" s="188"/>
      <c r="AJ4801" s="188"/>
      <c r="AK4801" s="188"/>
    </row>
    <row r="4802" spans="20:37">
      <c r="T4802" s="188"/>
      <c r="U4802" s="188"/>
      <c r="V4802" s="188"/>
      <c r="W4802" s="188"/>
      <c r="X4802" s="188"/>
      <c r="AG4802" s="188"/>
      <c r="AH4802" s="188"/>
      <c r="AI4802" s="188"/>
      <c r="AJ4802" s="188"/>
      <c r="AK4802" s="188"/>
    </row>
    <row r="4803" spans="20:37">
      <c r="T4803" s="188"/>
      <c r="U4803" s="188"/>
      <c r="V4803" s="188"/>
      <c r="W4803" s="188"/>
      <c r="X4803" s="188"/>
      <c r="AG4803" s="188"/>
      <c r="AH4803" s="188"/>
      <c r="AI4803" s="188"/>
      <c r="AJ4803" s="188"/>
      <c r="AK4803" s="188"/>
    </row>
    <row r="4804" spans="20:37">
      <c r="T4804" s="188"/>
      <c r="U4804" s="188"/>
      <c r="V4804" s="188"/>
      <c r="W4804" s="188"/>
      <c r="X4804" s="188"/>
      <c r="AG4804" s="188"/>
      <c r="AH4804" s="188"/>
      <c r="AI4804" s="188"/>
      <c r="AJ4804" s="188"/>
      <c r="AK4804" s="188"/>
    </row>
    <row r="4805" spans="20:37">
      <c r="T4805" s="188"/>
      <c r="U4805" s="188"/>
      <c r="V4805" s="188"/>
      <c r="W4805" s="188"/>
      <c r="X4805" s="188"/>
      <c r="AG4805" s="188"/>
      <c r="AH4805" s="188"/>
      <c r="AI4805" s="188"/>
      <c r="AJ4805" s="188"/>
      <c r="AK4805" s="188"/>
    </row>
    <row r="4806" spans="20:37">
      <c r="T4806" s="188"/>
      <c r="U4806" s="188"/>
      <c r="V4806" s="188"/>
      <c r="W4806" s="188"/>
      <c r="X4806" s="188"/>
      <c r="AG4806" s="188"/>
      <c r="AH4806" s="188"/>
      <c r="AI4806" s="188"/>
      <c r="AJ4806" s="188"/>
      <c r="AK4806" s="188"/>
    </row>
    <row r="4807" spans="20:37">
      <c r="T4807" s="188"/>
      <c r="U4807" s="188"/>
      <c r="V4807" s="188"/>
      <c r="W4807" s="188"/>
      <c r="X4807" s="188"/>
      <c r="AG4807" s="188"/>
      <c r="AH4807" s="188"/>
      <c r="AI4807" s="188"/>
      <c r="AJ4807" s="188"/>
      <c r="AK4807" s="188"/>
    </row>
    <row r="4808" spans="20:37">
      <c r="T4808" s="188"/>
      <c r="U4808" s="188"/>
      <c r="V4808" s="188"/>
      <c r="W4808" s="188"/>
      <c r="X4808" s="188"/>
      <c r="AG4808" s="188"/>
      <c r="AH4808" s="188"/>
      <c r="AI4808" s="188"/>
      <c r="AJ4808" s="188"/>
      <c r="AK4808" s="188"/>
    </row>
    <row r="4809" spans="20:37">
      <c r="T4809" s="188"/>
      <c r="U4809" s="188"/>
      <c r="V4809" s="188"/>
      <c r="W4809" s="188"/>
      <c r="X4809" s="188"/>
      <c r="AG4809" s="188"/>
      <c r="AH4809" s="188"/>
      <c r="AI4809" s="188"/>
      <c r="AJ4809" s="188"/>
      <c r="AK4809" s="188"/>
    </row>
    <row r="4810" spans="20:37">
      <c r="T4810" s="188"/>
      <c r="U4810" s="188"/>
      <c r="V4810" s="188"/>
      <c r="W4810" s="188"/>
      <c r="X4810" s="188"/>
      <c r="AG4810" s="188"/>
      <c r="AH4810" s="188"/>
      <c r="AI4810" s="188"/>
      <c r="AJ4810" s="188"/>
      <c r="AK4810" s="188"/>
    </row>
    <row r="4811" spans="20:37">
      <c r="T4811" s="188"/>
      <c r="U4811" s="188"/>
      <c r="V4811" s="188"/>
      <c r="W4811" s="188"/>
      <c r="X4811" s="188"/>
      <c r="AG4811" s="188"/>
      <c r="AH4811" s="188"/>
      <c r="AI4811" s="188"/>
      <c r="AJ4811" s="188"/>
      <c r="AK4811" s="188"/>
    </row>
    <row r="4812" spans="20:37">
      <c r="T4812" s="188"/>
      <c r="U4812" s="188"/>
      <c r="V4812" s="188"/>
      <c r="W4812" s="188"/>
      <c r="X4812" s="188"/>
      <c r="AG4812" s="188"/>
      <c r="AH4812" s="188"/>
      <c r="AI4812" s="188"/>
      <c r="AJ4812" s="188"/>
      <c r="AK4812" s="188"/>
    </row>
    <row r="4813" spans="20:37">
      <c r="T4813" s="188"/>
      <c r="U4813" s="188"/>
      <c r="V4813" s="188"/>
      <c r="W4813" s="188"/>
      <c r="X4813" s="188"/>
      <c r="AG4813" s="188"/>
      <c r="AH4813" s="188"/>
      <c r="AI4813" s="188"/>
      <c r="AJ4813" s="188"/>
      <c r="AK4813" s="188"/>
    </row>
    <row r="4814" spans="20:37">
      <c r="T4814" s="188"/>
      <c r="U4814" s="188"/>
      <c r="V4814" s="188"/>
      <c r="W4814" s="188"/>
      <c r="X4814" s="188"/>
      <c r="AG4814" s="188"/>
      <c r="AH4814" s="188"/>
      <c r="AI4814" s="188"/>
      <c r="AJ4814" s="188"/>
      <c r="AK4814" s="188"/>
    </row>
    <row r="4815" spans="20:37">
      <c r="T4815" s="188"/>
      <c r="U4815" s="188"/>
      <c r="V4815" s="188"/>
      <c r="W4815" s="188"/>
      <c r="X4815" s="188"/>
      <c r="AG4815" s="188"/>
      <c r="AH4815" s="188"/>
      <c r="AI4815" s="188"/>
      <c r="AJ4815" s="188"/>
      <c r="AK4815" s="188"/>
    </row>
    <row r="4816" spans="20:37">
      <c r="T4816" s="188"/>
      <c r="U4816" s="188"/>
      <c r="V4816" s="188"/>
      <c r="W4816" s="188"/>
      <c r="X4816" s="188"/>
      <c r="AG4816" s="188"/>
      <c r="AH4816" s="188"/>
      <c r="AI4816" s="188"/>
      <c r="AJ4816" s="188"/>
      <c r="AK4816" s="188"/>
    </row>
    <row r="4817" spans="20:37">
      <c r="T4817" s="188"/>
      <c r="U4817" s="188"/>
      <c r="V4817" s="188"/>
      <c r="W4817" s="188"/>
      <c r="X4817" s="188"/>
      <c r="AG4817" s="188"/>
      <c r="AH4817" s="188"/>
      <c r="AI4817" s="188"/>
      <c r="AJ4817" s="188"/>
      <c r="AK4817" s="188"/>
    </row>
    <row r="4818" spans="20:37">
      <c r="T4818" s="188"/>
      <c r="U4818" s="188"/>
      <c r="V4818" s="188"/>
      <c r="W4818" s="188"/>
      <c r="X4818" s="188"/>
      <c r="AG4818" s="188"/>
      <c r="AH4818" s="188"/>
      <c r="AI4818" s="188"/>
      <c r="AJ4818" s="188"/>
      <c r="AK4818" s="188"/>
    </row>
    <row r="4819" spans="20:37">
      <c r="T4819" s="188"/>
      <c r="U4819" s="188"/>
      <c r="V4819" s="188"/>
      <c r="W4819" s="188"/>
      <c r="X4819" s="188"/>
      <c r="AG4819" s="188"/>
      <c r="AH4819" s="188"/>
      <c r="AI4819" s="188"/>
      <c r="AJ4819" s="188"/>
      <c r="AK4819" s="188"/>
    </row>
    <row r="4820" spans="20:37">
      <c r="T4820" s="188"/>
      <c r="U4820" s="188"/>
      <c r="V4820" s="188"/>
      <c r="W4820" s="188"/>
      <c r="X4820" s="188"/>
      <c r="AG4820" s="188"/>
      <c r="AH4820" s="188"/>
      <c r="AI4820" s="188"/>
      <c r="AJ4820" s="188"/>
      <c r="AK4820" s="188"/>
    </row>
    <row r="4821" spans="20:37">
      <c r="T4821" s="188"/>
      <c r="U4821" s="188"/>
      <c r="V4821" s="188"/>
      <c r="W4821" s="188"/>
      <c r="X4821" s="188"/>
      <c r="AG4821" s="188"/>
      <c r="AH4821" s="188"/>
      <c r="AI4821" s="188"/>
      <c r="AJ4821" s="188"/>
      <c r="AK4821" s="188"/>
    </row>
    <row r="4822" spans="20:37">
      <c r="T4822" s="188"/>
      <c r="U4822" s="188"/>
      <c r="V4822" s="188"/>
      <c r="W4822" s="188"/>
      <c r="X4822" s="188"/>
      <c r="AG4822" s="188"/>
      <c r="AH4822" s="188"/>
      <c r="AI4822" s="188"/>
      <c r="AJ4822" s="188"/>
      <c r="AK4822" s="188"/>
    </row>
    <row r="4823" spans="20:37">
      <c r="T4823" s="188"/>
      <c r="U4823" s="188"/>
      <c r="V4823" s="188"/>
      <c r="W4823" s="188"/>
      <c r="X4823" s="188"/>
      <c r="AG4823" s="188"/>
      <c r="AH4823" s="188"/>
      <c r="AI4823" s="188"/>
      <c r="AJ4823" s="188"/>
      <c r="AK4823" s="188"/>
    </row>
    <row r="4824" spans="20:37">
      <c r="T4824" s="188"/>
      <c r="U4824" s="188"/>
      <c r="V4824" s="188"/>
      <c r="W4824" s="188"/>
      <c r="X4824" s="188"/>
      <c r="AG4824" s="188"/>
      <c r="AH4824" s="188"/>
      <c r="AI4824" s="188"/>
      <c r="AJ4824" s="188"/>
      <c r="AK4824" s="188"/>
    </row>
    <row r="4825" spans="20:37">
      <c r="T4825" s="188"/>
      <c r="U4825" s="188"/>
      <c r="V4825" s="188"/>
      <c r="W4825" s="188"/>
      <c r="X4825" s="188"/>
      <c r="AG4825" s="188"/>
      <c r="AH4825" s="188"/>
      <c r="AI4825" s="188"/>
      <c r="AJ4825" s="188"/>
      <c r="AK4825" s="188"/>
    </row>
    <row r="4826" spans="20:37">
      <c r="T4826" s="188"/>
      <c r="U4826" s="188"/>
      <c r="V4826" s="188"/>
      <c r="W4826" s="188"/>
      <c r="X4826" s="188"/>
      <c r="AG4826" s="188"/>
      <c r="AH4826" s="188"/>
      <c r="AI4826" s="188"/>
      <c r="AJ4826" s="188"/>
      <c r="AK4826" s="188"/>
    </row>
    <row r="4827" spans="20:37">
      <c r="T4827" s="188"/>
      <c r="U4827" s="188"/>
      <c r="V4827" s="188"/>
      <c r="W4827" s="188"/>
      <c r="X4827" s="188"/>
      <c r="AG4827" s="188"/>
      <c r="AH4827" s="188"/>
      <c r="AI4827" s="188"/>
      <c r="AJ4827" s="188"/>
      <c r="AK4827" s="188"/>
    </row>
    <row r="4828" spans="20:37">
      <c r="T4828" s="188"/>
      <c r="U4828" s="188"/>
      <c r="V4828" s="188"/>
      <c r="W4828" s="188"/>
      <c r="X4828" s="188"/>
      <c r="AG4828" s="188"/>
      <c r="AH4828" s="188"/>
      <c r="AI4828" s="188"/>
      <c r="AJ4828" s="188"/>
      <c r="AK4828" s="188"/>
    </row>
    <row r="4829" spans="20:37">
      <c r="T4829" s="188"/>
      <c r="U4829" s="188"/>
      <c r="V4829" s="188"/>
      <c r="W4829" s="188"/>
      <c r="X4829" s="188"/>
      <c r="AG4829" s="188"/>
      <c r="AH4829" s="188"/>
      <c r="AI4829" s="188"/>
      <c r="AJ4829" s="188"/>
      <c r="AK4829" s="188"/>
    </row>
    <row r="4830" spans="20:37">
      <c r="T4830" s="188"/>
      <c r="U4830" s="188"/>
      <c r="V4830" s="188"/>
      <c r="W4830" s="188"/>
      <c r="X4830" s="188"/>
      <c r="AG4830" s="188"/>
      <c r="AH4830" s="188"/>
      <c r="AI4830" s="188"/>
      <c r="AJ4830" s="188"/>
      <c r="AK4830" s="188"/>
    </row>
    <row r="4831" spans="20:37">
      <c r="T4831" s="188"/>
      <c r="U4831" s="188"/>
      <c r="V4831" s="188"/>
      <c r="W4831" s="188"/>
      <c r="X4831" s="188"/>
      <c r="AG4831" s="188"/>
      <c r="AH4831" s="188"/>
      <c r="AI4831" s="188"/>
      <c r="AJ4831" s="188"/>
      <c r="AK4831" s="188"/>
    </row>
    <row r="4832" spans="20:37">
      <c r="T4832" s="188"/>
      <c r="U4832" s="188"/>
      <c r="V4832" s="188"/>
      <c r="W4832" s="188"/>
      <c r="X4832" s="188"/>
      <c r="AG4832" s="188"/>
      <c r="AH4832" s="188"/>
      <c r="AI4832" s="188"/>
      <c r="AJ4832" s="188"/>
      <c r="AK4832" s="188"/>
    </row>
    <row r="4833" spans="20:37">
      <c r="T4833" s="188"/>
      <c r="U4833" s="188"/>
      <c r="V4833" s="188"/>
      <c r="W4833" s="188"/>
      <c r="X4833" s="188"/>
      <c r="AG4833" s="188"/>
      <c r="AH4833" s="188"/>
      <c r="AI4833" s="188"/>
      <c r="AJ4833" s="188"/>
      <c r="AK4833" s="188"/>
    </row>
    <row r="4834" spans="20:37">
      <c r="T4834" s="188"/>
      <c r="U4834" s="188"/>
      <c r="V4834" s="188"/>
      <c r="W4834" s="188"/>
      <c r="X4834" s="188"/>
      <c r="AG4834" s="188"/>
      <c r="AH4834" s="188"/>
      <c r="AI4834" s="188"/>
      <c r="AJ4834" s="188"/>
      <c r="AK4834" s="188"/>
    </row>
    <row r="4835" spans="20:37">
      <c r="T4835" s="188"/>
      <c r="U4835" s="188"/>
      <c r="V4835" s="188"/>
      <c r="W4835" s="188"/>
      <c r="X4835" s="188"/>
      <c r="AG4835" s="188"/>
      <c r="AH4835" s="188"/>
      <c r="AI4835" s="188"/>
      <c r="AJ4835" s="188"/>
      <c r="AK4835" s="188"/>
    </row>
    <row r="4836" spans="20:37">
      <c r="T4836" s="188"/>
      <c r="U4836" s="188"/>
      <c r="V4836" s="188"/>
      <c r="W4836" s="188"/>
      <c r="X4836" s="188"/>
      <c r="AG4836" s="188"/>
      <c r="AH4836" s="188"/>
      <c r="AI4836" s="188"/>
      <c r="AJ4836" s="188"/>
      <c r="AK4836" s="188"/>
    </row>
    <row r="4837" spans="20:37">
      <c r="T4837" s="188"/>
      <c r="U4837" s="188"/>
      <c r="V4837" s="188"/>
      <c r="W4837" s="188"/>
      <c r="X4837" s="188"/>
      <c r="AG4837" s="188"/>
      <c r="AH4837" s="188"/>
      <c r="AI4837" s="188"/>
      <c r="AJ4837" s="188"/>
      <c r="AK4837" s="188"/>
    </row>
    <row r="4838" spans="20:37">
      <c r="T4838" s="188"/>
      <c r="U4838" s="188"/>
      <c r="V4838" s="188"/>
      <c r="W4838" s="188"/>
      <c r="X4838" s="188"/>
      <c r="AG4838" s="188"/>
      <c r="AH4838" s="188"/>
      <c r="AI4838" s="188"/>
      <c r="AJ4838" s="188"/>
      <c r="AK4838" s="188"/>
    </row>
    <row r="4839" spans="20:37">
      <c r="T4839" s="188"/>
      <c r="U4839" s="188"/>
      <c r="V4839" s="188"/>
      <c r="W4839" s="188"/>
      <c r="X4839" s="188"/>
      <c r="AG4839" s="188"/>
      <c r="AH4839" s="188"/>
      <c r="AI4839" s="188"/>
      <c r="AJ4839" s="188"/>
      <c r="AK4839" s="188"/>
    </row>
    <row r="4840" spans="20:37">
      <c r="T4840" s="188"/>
      <c r="U4840" s="188"/>
      <c r="V4840" s="188"/>
      <c r="W4840" s="188"/>
      <c r="X4840" s="188"/>
      <c r="AG4840" s="188"/>
      <c r="AH4840" s="188"/>
      <c r="AI4840" s="188"/>
      <c r="AJ4840" s="188"/>
      <c r="AK4840" s="188"/>
    </row>
    <row r="4841" spans="20:37">
      <c r="T4841" s="188"/>
      <c r="U4841" s="188"/>
      <c r="V4841" s="188"/>
      <c r="W4841" s="188"/>
      <c r="X4841" s="188"/>
      <c r="AG4841" s="188"/>
      <c r="AH4841" s="188"/>
      <c r="AI4841" s="188"/>
      <c r="AJ4841" s="188"/>
      <c r="AK4841" s="188"/>
    </row>
    <row r="4842" spans="20:37">
      <c r="T4842" s="188"/>
      <c r="U4842" s="188"/>
      <c r="V4842" s="188"/>
      <c r="W4842" s="188"/>
      <c r="X4842" s="188"/>
      <c r="AG4842" s="188"/>
      <c r="AH4842" s="188"/>
      <c r="AI4842" s="188"/>
      <c r="AJ4842" s="188"/>
      <c r="AK4842" s="188"/>
    </row>
    <row r="4843" spans="20:37">
      <c r="T4843" s="188"/>
      <c r="U4843" s="188"/>
      <c r="V4843" s="188"/>
      <c r="W4843" s="188"/>
      <c r="X4843" s="188"/>
      <c r="AG4843" s="188"/>
      <c r="AH4843" s="188"/>
      <c r="AI4843" s="188"/>
      <c r="AJ4843" s="188"/>
      <c r="AK4843" s="188"/>
    </row>
    <row r="4844" spans="20:37">
      <c r="T4844" s="188"/>
      <c r="U4844" s="188"/>
      <c r="V4844" s="188"/>
      <c r="W4844" s="188"/>
      <c r="X4844" s="188"/>
      <c r="AG4844" s="188"/>
      <c r="AH4844" s="188"/>
      <c r="AI4844" s="188"/>
      <c r="AJ4844" s="188"/>
      <c r="AK4844" s="188"/>
    </row>
    <row r="4845" spans="20:37">
      <c r="T4845" s="188"/>
      <c r="U4845" s="188"/>
      <c r="V4845" s="188"/>
      <c r="W4845" s="188"/>
      <c r="X4845" s="188"/>
      <c r="AG4845" s="188"/>
      <c r="AH4845" s="188"/>
      <c r="AI4845" s="188"/>
      <c r="AJ4845" s="188"/>
      <c r="AK4845" s="188"/>
    </row>
    <row r="4846" spans="20:37">
      <c r="T4846" s="188"/>
      <c r="U4846" s="188"/>
      <c r="V4846" s="188"/>
      <c r="W4846" s="188"/>
      <c r="X4846" s="188"/>
      <c r="AG4846" s="188"/>
      <c r="AH4846" s="188"/>
      <c r="AI4846" s="188"/>
      <c r="AJ4846" s="188"/>
      <c r="AK4846" s="188"/>
    </row>
    <row r="4847" spans="20:37">
      <c r="T4847" s="188"/>
      <c r="U4847" s="188"/>
      <c r="V4847" s="188"/>
      <c r="W4847" s="188"/>
      <c r="X4847" s="188"/>
      <c r="AG4847" s="188"/>
      <c r="AH4847" s="188"/>
      <c r="AI4847" s="188"/>
      <c r="AJ4847" s="188"/>
      <c r="AK4847" s="188"/>
    </row>
    <row r="4848" spans="20:37">
      <c r="T4848" s="188"/>
      <c r="U4848" s="188"/>
      <c r="V4848" s="188"/>
      <c r="W4848" s="188"/>
      <c r="X4848" s="188"/>
      <c r="AG4848" s="188"/>
      <c r="AH4848" s="188"/>
      <c r="AI4848" s="188"/>
      <c r="AJ4848" s="188"/>
      <c r="AK4848" s="188"/>
    </row>
    <row r="4849" spans="20:37">
      <c r="T4849" s="188"/>
      <c r="U4849" s="188"/>
      <c r="V4849" s="188"/>
      <c r="W4849" s="188"/>
      <c r="X4849" s="188"/>
      <c r="AG4849" s="188"/>
      <c r="AH4849" s="188"/>
      <c r="AI4849" s="188"/>
      <c r="AJ4849" s="188"/>
      <c r="AK4849" s="188"/>
    </row>
    <row r="4850" spans="20:37">
      <c r="T4850" s="188"/>
      <c r="U4850" s="188"/>
      <c r="V4850" s="188"/>
      <c r="W4850" s="188"/>
      <c r="X4850" s="188"/>
      <c r="AG4850" s="188"/>
      <c r="AH4850" s="188"/>
      <c r="AI4850" s="188"/>
      <c r="AJ4850" s="188"/>
      <c r="AK4850" s="188"/>
    </row>
    <row r="4851" spans="20:37">
      <c r="T4851" s="188"/>
      <c r="U4851" s="188"/>
      <c r="V4851" s="188"/>
      <c r="W4851" s="188"/>
      <c r="X4851" s="188"/>
      <c r="AG4851" s="188"/>
      <c r="AH4851" s="188"/>
      <c r="AI4851" s="188"/>
      <c r="AJ4851" s="188"/>
      <c r="AK4851" s="188"/>
    </row>
    <row r="4852" spans="20:37">
      <c r="T4852" s="188"/>
      <c r="U4852" s="188"/>
      <c r="V4852" s="188"/>
      <c r="W4852" s="188"/>
      <c r="X4852" s="188"/>
      <c r="AG4852" s="188"/>
      <c r="AH4852" s="188"/>
      <c r="AI4852" s="188"/>
      <c r="AJ4852" s="188"/>
      <c r="AK4852" s="188"/>
    </row>
    <row r="4853" spans="20:37">
      <c r="T4853" s="188"/>
      <c r="U4853" s="188"/>
      <c r="V4853" s="188"/>
      <c r="W4853" s="188"/>
      <c r="X4853" s="188"/>
      <c r="AG4853" s="188"/>
      <c r="AH4853" s="188"/>
      <c r="AI4853" s="188"/>
      <c r="AJ4853" s="188"/>
      <c r="AK4853" s="188"/>
    </row>
    <row r="4854" spans="20:37">
      <c r="T4854" s="188"/>
      <c r="U4854" s="188"/>
      <c r="V4854" s="188"/>
      <c r="W4854" s="188"/>
      <c r="X4854" s="188"/>
      <c r="AG4854" s="188"/>
      <c r="AH4854" s="188"/>
      <c r="AI4854" s="188"/>
      <c r="AJ4854" s="188"/>
      <c r="AK4854" s="188"/>
    </row>
    <row r="4855" spans="20:37">
      <c r="T4855" s="188"/>
      <c r="U4855" s="188"/>
      <c r="V4855" s="188"/>
      <c r="W4855" s="188"/>
      <c r="X4855" s="188"/>
      <c r="AG4855" s="188"/>
      <c r="AH4855" s="188"/>
      <c r="AI4855" s="188"/>
      <c r="AJ4855" s="188"/>
      <c r="AK4855" s="188"/>
    </row>
    <row r="4856" spans="20:37">
      <c r="T4856" s="188"/>
      <c r="U4856" s="188"/>
      <c r="V4856" s="188"/>
      <c r="W4856" s="188"/>
      <c r="X4856" s="188"/>
      <c r="AG4856" s="188"/>
      <c r="AH4856" s="188"/>
      <c r="AI4856" s="188"/>
      <c r="AJ4856" s="188"/>
      <c r="AK4856" s="188"/>
    </row>
    <row r="4857" spans="20:37">
      <c r="T4857" s="188"/>
      <c r="U4857" s="188"/>
      <c r="V4857" s="188"/>
      <c r="W4857" s="188"/>
      <c r="X4857" s="188"/>
      <c r="AG4857" s="188"/>
      <c r="AH4857" s="188"/>
      <c r="AI4857" s="188"/>
      <c r="AJ4857" s="188"/>
      <c r="AK4857" s="188"/>
    </row>
    <row r="4858" spans="20:37">
      <c r="T4858" s="188"/>
      <c r="U4858" s="188"/>
      <c r="V4858" s="188"/>
      <c r="W4858" s="188"/>
      <c r="X4858" s="188"/>
      <c r="AG4858" s="188"/>
      <c r="AH4858" s="188"/>
      <c r="AI4858" s="188"/>
      <c r="AJ4858" s="188"/>
      <c r="AK4858" s="188"/>
    </row>
    <row r="4859" spans="20:37">
      <c r="T4859" s="188"/>
      <c r="U4859" s="188"/>
      <c r="V4859" s="188"/>
      <c r="W4859" s="188"/>
      <c r="X4859" s="188"/>
      <c r="AG4859" s="188"/>
      <c r="AH4859" s="188"/>
      <c r="AI4859" s="188"/>
      <c r="AJ4859" s="188"/>
      <c r="AK4859" s="188"/>
    </row>
    <row r="4860" spans="20:37">
      <c r="T4860" s="188"/>
      <c r="U4860" s="188"/>
      <c r="V4860" s="188"/>
      <c r="W4860" s="188"/>
      <c r="X4860" s="188"/>
      <c r="AG4860" s="188"/>
      <c r="AH4860" s="188"/>
      <c r="AI4860" s="188"/>
      <c r="AJ4860" s="188"/>
      <c r="AK4860" s="188"/>
    </row>
    <row r="4861" spans="20:37">
      <c r="T4861" s="188"/>
      <c r="U4861" s="188"/>
      <c r="V4861" s="188"/>
      <c r="W4861" s="188"/>
      <c r="X4861" s="188"/>
      <c r="AG4861" s="188"/>
      <c r="AH4861" s="188"/>
      <c r="AI4861" s="188"/>
      <c r="AJ4861" s="188"/>
      <c r="AK4861" s="188"/>
    </row>
    <row r="4862" spans="20:37">
      <c r="T4862" s="188"/>
      <c r="U4862" s="188"/>
      <c r="V4862" s="188"/>
      <c r="W4862" s="188"/>
      <c r="X4862" s="188"/>
      <c r="AG4862" s="188"/>
      <c r="AH4862" s="188"/>
      <c r="AI4862" s="188"/>
      <c r="AJ4862" s="188"/>
      <c r="AK4862" s="188"/>
    </row>
    <row r="4863" spans="20:37">
      <c r="T4863" s="188"/>
      <c r="U4863" s="188"/>
      <c r="V4863" s="188"/>
      <c r="W4863" s="188"/>
      <c r="X4863" s="188"/>
      <c r="AG4863" s="188"/>
      <c r="AH4863" s="188"/>
      <c r="AI4863" s="188"/>
      <c r="AJ4863" s="188"/>
      <c r="AK4863" s="188"/>
    </row>
    <row r="4864" spans="20:37">
      <c r="T4864" s="188"/>
      <c r="U4864" s="188"/>
      <c r="V4864" s="188"/>
      <c r="W4864" s="188"/>
      <c r="X4864" s="188"/>
      <c r="AG4864" s="188"/>
      <c r="AH4864" s="188"/>
      <c r="AI4864" s="188"/>
      <c r="AJ4864" s="188"/>
      <c r="AK4864" s="188"/>
    </row>
    <row r="4865" spans="20:37">
      <c r="T4865" s="188"/>
      <c r="U4865" s="188"/>
      <c r="V4865" s="188"/>
      <c r="W4865" s="188"/>
      <c r="X4865" s="188"/>
      <c r="AG4865" s="188"/>
      <c r="AH4865" s="188"/>
      <c r="AI4865" s="188"/>
      <c r="AJ4865" s="188"/>
      <c r="AK4865" s="188"/>
    </row>
    <row r="4866" spans="20:37">
      <c r="T4866" s="188"/>
      <c r="U4866" s="188"/>
      <c r="V4866" s="188"/>
      <c r="W4866" s="188"/>
      <c r="X4866" s="188"/>
      <c r="AG4866" s="188"/>
      <c r="AH4866" s="188"/>
      <c r="AI4866" s="188"/>
      <c r="AJ4866" s="188"/>
      <c r="AK4866" s="188"/>
    </row>
    <row r="4867" spans="20:37">
      <c r="T4867" s="188"/>
      <c r="U4867" s="188"/>
      <c r="V4867" s="188"/>
      <c r="W4867" s="188"/>
      <c r="X4867" s="188"/>
      <c r="AG4867" s="188"/>
      <c r="AH4867" s="188"/>
      <c r="AI4867" s="188"/>
      <c r="AJ4867" s="188"/>
      <c r="AK4867" s="188"/>
    </row>
    <row r="4868" spans="20:37">
      <c r="T4868" s="188"/>
      <c r="U4868" s="188"/>
      <c r="V4868" s="188"/>
      <c r="W4868" s="188"/>
      <c r="X4868" s="188"/>
      <c r="AG4868" s="188"/>
      <c r="AH4868" s="188"/>
      <c r="AI4868" s="188"/>
      <c r="AJ4868" s="188"/>
      <c r="AK4868" s="188"/>
    </row>
    <row r="4869" spans="20:37">
      <c r="T4869" s="188"/>
      <c r="U4869" s="188"/>
      <c r="V4869" s="188"/>
      <c r="W4869" s="188"/>
      <c r="X4869" s="188"/>
      <c r="AG4869" s="188"/>
      <c r="AH4869" s="188"/>
      <c r="AI4869" s="188"/>
      <c r="AJ4869" s="188"/>
      <c r="AK4869" s="188"/>
    </row>
    <row r="4870" spans="20:37">
      <c r="T4870" s="188"/>
      <c r="U4870" s="188"/>
      <c r="V4870" s="188"/>
      <c r="W4870" s="188"/>
      <c r="X4870" s="188"/>
      <c r="AG4870" s="188"/>
      <c r="AH4870" s="188"/>
      <c r="AI4870" s="188"/>
      <c r="AJ4870" s="188"/>
      <c r="AK4870" s="188"/>
    </row>
    <row r="4871" spans="20:37">
      <c r="T4871" s="188"/>
      <c r="U4871" s="188"/>
      <c r="V4871" s="188"/>
      <c r="W4871" s="188"/>
      <c r="X4871" s="188"/>
      <c r="AG4871" s="188"/>
      <c r="AH4871" s="188"/>
      <c r="AI4871" s="188"/>
      <c r="AJ4871" s="188"/>
      <c r="AK4871" s="188"/>
    </row>
    <row r="4872" spans="20:37">
      <c r="T4872" s="188"/>
      <c r="U4872" s="188"/>
      <c r="V4872" s="188"/>
      <c r="W4872" s="188"/>
      <c r="X4872" s="188"/>
      <c r="AG4872" s="188"/>
      <c r="AH4872" s="188"/>
      <c r="AI4872" s="188"/>
      <c r="AJ4872" s="188"/>
      <c r="AK4872" s="188"/>
    </row>
    <row r="4873" spans="20:37">
      <c r="T4873" s="188"/>
      <c r="U4873" s="188"/>
      <c r="V4873" s="188"/>
      <c r="W4873" s="188"/>
      <c r="X4873" s="188"/>
      <c r="AG4873" s="188"/>
      <c r="AH4873" s="188"/>
      <c r="AI4873" s="188"/>
      <c r="AJ4873" s="188"/>
      <c r="AK4873" s="188"/>
    </row>
    <row r="4874" spans="20:37">
      <c r="T4874" s="188"/>
      <c r="U4874" s="188"/>
      <c r="V4874" s="188"/>
      <c r="W4874" s="188"/>
      <c r="X4874" s="188"/>
      <c r="AG4874" s="188"/>
      <c r="AH4874" s="188"/>
      <c r="AI4874" s="188"/>
      <c r="AJ4874" s="188"/>
      <c r="AK4874" s="188"/>
    </row>
    <row r="4875" spans="20:37">
      <c r="T4875" s="188"/>
      <c r="U4875" s="188"/>
      <c r="V4875" s="188"/>
      <c r="W4875" s="188"/>
      <c r="X4875" s="188"/>
      <c r="AG4875" s="188"/>
      <c r="AH4875" s="188"/>
      <c r="AI4875" s="188"/>
      <c r="AJ4875" s="188"/>
      <c r="AK4875" s="188"/>
    </row>
    <row r="4876" spans="20:37">
      <c r="T4876" s="188"/>
      <c r="U4876" s="188"/>
      <c r="V4876" s="188"/>
      <c r="W4876" s="188"/>
      <c r="X4876" s="188"/>
      <c r="AG4876" s="188"/>
      <c r="AH4876" s="188"/>
      <c r="AI4876" s="188"/>
      <c r="AJ4876" s="188"/>
      <c r="AK4876" s="188"/>
    </row>
    <row r="4877" spans="20:37">
      <c r="T4877" s="188"/>
      <c r="U4877" s="188"/>
      <c r="V4877" s="188"/>
      <c r="W4877" s="188"/>
      <c r="X4877" s="188"/>
      <c r="AG4877" s="188"/>
      <c r="AH4877" s="188"/>
      <c r="AI4877" s="188"/>
      <c r="AJ4877" s="188"/>
      <c r="AK4877" s="188"/>
    </row>
    <row r="4878" spans="20:37">
      <c r="T4878" s="188"/>
      <c r="U4878" s="188"/>
      <c r="V4878" s="188"/>
      <c r="W4878" s="188"/>
      <c r="X4878" s="188"/>
      <c r="AG4878" s="188"/>
      <c r="AH4878" s="188"/>
      <c r="AI4878" s="188"/>
      <c r="AJ4878" s="188"/>
      <c r="AK4878" s="188"/>
    </row>
    <row r="4879" spans="20:37">
      <c r="T4879" s="188"/>
      <c r="U4879" s="188"/>
      <c r="V4879" s="188"/>
      <c r="W4879" s="188"/>
      <c r="X4879" s="188"/>
      <c r="AG4879" s="188"/>
      <c r="AH4879" s="188"/>
      <c r="AI4879" s="188"/>
      <c r="AJ4879" s="188"/>
      <c r="AK4879" s="188"/>
    </row>
    <row r="4880" spans="20:37">
      <c r="T4880" s="188"/>
      <c r="U4880" s="188"/>
      <c r="V4880" s="188"/>
      <c r="W4880" s="188"/>
      <c r="X4880" s="188"/>
      <c r="AG4880" s="188"/>
      <c r="AH4880" s="188"/>
      <c r="AI4880" s="188"/>
      <c r="AJ4880" s="188"/>
      <c r="AK4880" s="188"/>
    </row>
    <row r="4881" spans="20:37">
      <c r="T4881" s="188"/>
      <c r="U4881" s="188"/>
      <c r="V4881" s="188"/>
      <c r="W4881" s="188"/>
      <c r="X4881" s="188"/>
      <c r="AG4881" s="188"/>
      <c r="AH4881" s="188"/>
      <c r="AI4881" s="188"/>
      <c r="AJ4881" s="188"/>
      <c r="AK4881" s="188"/>
    </row>
    <row r="4882" spans="20:37">
      <c r="T4882" s="188"/>
      <c r="U4882" s="188"/>
      <c r="V4882" s="188"/>
      <c r="W4882" s="188"/>
      <c r="X4882" s="188"/>
      <c r="AG4882" s="188"/>
      <c r="AH4882" s="188"/>
      <c r="AI4882" s="188"/>
      <c r="AJ4882" s="188"/>
      <c r="AK4882" s="188"/>
    </row>
    <row r="4883" spans="20:37">
      <c r="T4883" s="188"/>
      <c r="U4883" s="188"/>
      <c r="V4883" s="188"/>
      <c r="W4883" s="188"/>
      <c r="X4883" s="188"/>
      <c r="AG4883" s="188"/>
      <c r="AH4883" s="188"/>
      <c r="AI4883" s="188"/>
      <c r="AJ4883" s="188"/>
      <c r="AK4883" s="188"/>
    </row>
    <row r="4884" spans="20:37">
      <c r="T4884" s="188"/>
      <c r="U4884" s="188"/>
      <c r="V4884" s="188"/>
      <c r="W4884" s="188"/>
      <c r="X4884" s="188"/>
      <c r="AG4884" s="188"/>
      <c r="AH4884" s="188"/>
      <c r="AI4884" s="188"/>
      <c r="AJ4884" s="188"/>
      <c r="AK4884" s="188"/>
    </row>
    <row r="4885" spans="20:37">
      <c r="T4885" s="188"/>
      <c r="U4885" s="188"/>
      <c r="V4885" s="188"/>
      <c r="W4885" s="188"/>
      <c r="X4885" s="188"/>
      <c r="AG4885" s="188"/>
      <c r="AH4885" s="188"/>
      <c r="AI4885" s="188"/>
      <c r="AJ4885" s="188"/>
      <c r="AK4885" s="188"/>
    </row>
    <row r="4886" spans="20:37">
      <c r="T4886" s="188"/>
      <c r="U4886" s="188"/>
      <c r="V4886" s="188"/>
      <c r="W4886" s="188"/>
      <c r="X4886" s="188"/>
      <c r="AG4886" s="188"/>
      <c r="AH4886" s="188"/>
      <c r="AI4886" s="188"/>
      <c r="AJ4886" s="188"/>
      <c r="AK4886" s="188"/>
    </row>
    <row r="4887" spans="20:37">
      <c r="T4887" s="188"/>
      <c r="U4887" s="188"/>
      <c r="V4887" s="188"/>
      <c r="W4887" s="188"/>
      <c r="X4887" s="188"/>
      <c r="AG4887" s="188"/>
      <c r="AH4887" s="188"/>
      <c r="AI4887" s="188"/>
      <c r="AJ4887" s="188"/>
      <c r="AK4887" s="188"/>
    </row>
    <row r="4888" spans="20:37">
      <c r="T4888" s="188"/>
      <c r="U4888" s="188"/>
      <c r="V4888" s="188"/>
      <c r="W4888" s="188"/>
      <c r="X4888" s="188"/>
      <c r="AG4888" s="188"/>
      <c r="AH4888" s="188"/>
      <c r="AI4888" s="188"/>
      <c r="AJ4888" s="188"/>
      <c r="AK4888" s="188"/>
    </row>
    <row r="4889" spans="20:37">
      <c r="T4889" s="188"/>
      <c r="U4889" s="188"/>
      <c r="V4889" s="188"/>
      <c r="W4889" s="188"/>
      <c r="X4889" s="188"/>
      <c r="AG4889" s="188"/>
      <c r="AH4889" s="188"/>
      <c r="AI4889" s="188"/>
      <c r="AJ4889" s="188"/>
      <c r="AK4889" s="188"/>
    </row>
    <row r="4890" spans="20:37">
      <c r="T4890" s="188"/>
      <c r="U4890" s="188"/>
      <c r="V4890" s="188"/>
      <c r="W4890" s="188"/>
      <c r="X4890" s="188"/>
      <c r="AG4890" s="188"/>
      <c r="AH4890" s="188"/>
      <c r="AI4890" s="188"/>
      <c r="AJ4890" s="188"/>
      <c r="AK4890" s="188"/>
    </row>
    <row r="4891" spans="20:37">
      <c r="T4891" s="188"/>
      <c r="U4891" s="188"/>
      <c r="V4891" s="188"/>
      <c r="W4891" s="188"/>
      <c r="X4891" s="188"/>
      <c r="AG4891" s="188"/>
      <c r="AH4891" s="188"/>
      <c r="AI4891" s="188"/>
      <c r="AJ4891" s="188"/>
      <c r="AK4891" s="188"/>
    </row>
    <row r="4892" spans="20:37">
      <c r="T4892" s="188"/>
      <c r="U4892" s="188"/>
      <c r="V4892" s="188"/>
      <c r="W4892" s="188"/>
      <c r="X4892" s="188"/>
      <c r="AG4892" s="188"/>
      <c r="AH4892" s="188"/>
      <c r="AI4892" s="188"/>
      <c r="AJ4892" s="188"/>
      <c r="AK4892" s="188"/>
    </row>
    <row r="4893" spans="20:37">
      <c r="T4893" s="188"/>
      <c r="U4893" s="188"/>
      <c r="V4893" s="188"/>
      <c r="W4893" s="188"/>
      <c r="X4893" s="188"/>
      <c r="AG4893" s="188"/>
      <c r="AH4893" s="188"/>
      <c r="AI4893" s="188"/>
      <c r="AJ4893" s="188"/>
      <c r="AK4893" s="188"/>
    </row>
    <row r="4894" spans="20:37">
      <c r="T4894" s="188"/>
      <c r="U4894" s="188"/>
      <c r="V4894" s="188"/>
      <c r="W4894" s="188"/>
      <c r="X4894" s="188"/>
      <c r="AG4894" s="188"/>
      <c r="AH4894" s="188"/>
      <c r="AI4894" s="188"/>
      <c r="AJ4894" s="188"/>
      <c r="AK4894" s="188"/>
    </row>
    <row r="4895" spans="20:37">
      <c r="T4895" s="188"/>
      <c r="U4895" s="188"/>
      <c r="V4895" s="188"/>
      <c r="W4895" s="188"/>
      <c r="X4895" s="188"/>
      <c r="AG4895" s="188"/>
      <c r="AH4895" s="188"/>
      <c r="AI4895" s="188"/>
      <c r="AJ4895" s="188"/>
      <c r="AK4895" s="188"/>
    </row>
    <row r="4896" spans="20:37">
      <c r="T4896" s="188"/>
      <c r="U4896" s="188"/>
      <c r="V4896" s="188"/>
      <c r="W4896" s="188"/>
      <c r="X4896" s="188"/>
      <c r="AG4896" s="188"/>
      <c r="AH4896" s="188"/>
      <c r="AI4896" s="188"/>
      <c r="AJ4896" s="188"/>
      <c r="AK4896" s="188"/>
    </row>
    <row r="4897" spans="20:37">
      <c r="T4897" s="188"/>
      <c r="U4897" s="188"/>
      <c r="V4897" s="188"/>
      <c r="W4897" s="188"/>
      <c r="X4897" s="188"/>
      <c r="AG4897" s="188"/>
      <c r="AH4897" s="188"/>
      <c r="AI4897" s="188"/>
      <c r="AJ4897" s="188"/>
      <c r="AK4897" s="188"/>
    </row>
    <row r="4898" spans="20:37">
      <c r="T4898" s="188"/>
      <c r="U4898" s="188"/>
      <c r="V4898" s="188"/>
      <c r="W4898" s="188"/>
      <c r="X4898" s="188"/>
      <c r="AG4898" s="188"/>
      <c r="AH4898" s="188"/>
      <c r="AI4898" s="188"/>
      <c r="AJ4898" s="188"/>
      <c r="AK4898" s="188"/>
    </row>
    <row r="4899" spans="20:37">
      <c r="T4899" s="188"/>
      <c r="U4899" s="188"/>
      <c r="V4899" s="188"/>
      <c r="W4899" s="188"/>
      <c r="X4899" s="188"/>
      <c r="AG4899" s="188"/>
      <c r="AH4899" s="188"/>
      <c r="AI4899" s="188"/>
      <c r="AJ4899" s="188"/>
      <c r="AK4899" s="188"/>
    </row>
    <row r="4900" spans="20:37">
      <c r="T4900" s="188"/>
      <c r="U4900" s="188"/>
      <c r="V4900" s="188"/>
      <c r="W4900" s="188"/>
      <c r="X4900" s="188"/>
      <c r="AG4900" s="188"/>
      <c r="AH4900" s="188"/>
      <c r="AI4900" s="188"/>
      <c r="AJ4900" s="188"/>
      <c r="AK4900" s="188"/>
    </row>
    <row r="4901" spans="20:37">
      <c r="T4901" s="188"/>
      <c r="U4901" s="188"/>
      <c r="V4901" s="188"/>
      <c r="W4901" s="188"/>
      <c r="X4901" s="188"/>
      <c r="AG4901" s="188"/>
      <c r="AH4901" s="188"/>
      <c r="AI4901" s="188"/>
      <c r="AJ4901" s="188"/>
      <c r="AK4901" s="188"/>
    </row>
    <row r="4902" spans="20:37">
      <c r="T4902" s="188"/>
      <c r="U4902" s="188"/>
      <c r="V4902" s="188"/>
      <c r="W4902" s="188"/>
      <c r="X4902" s="188"/>
      <c r="AG4902" s="188"/>
      <c r="AH4902" s="188"/>
      <c r="AI4902" s="188"/>
      <c r="AJ4902" s="188"/>
      <c r="AK4902" s="188"/>
    </row>
    <row r="4903" spans="20:37">
      <c r="T4903" s="188"/>
      <c r="U4903" s="188"/>
      <c r="V4903" s="188"/>
      <c r="W4903" s="188"/>
      <c r="X4903" s="188"/>
      <c r="AG4903" s="188"/>
      <c r="AH4903" s="188"/>
      <c r="AI4903" s="188"/>
      <c r="AJ4903" s="188"/>
      <c r="AK4903" s="188"/>
    </row>
    <row r="4904" spans="20:37">
      <c r="T4904" s="188"/>
      <c r="U4904" s="188"/>
      <c r="V4904" s="188"/>
      <c r="W4904" s="188"/>
      <c r="X4904" s="188"/>
      <c r="AG4904" s="188"/>
      <c r="AH4904" s="188"/>
      <c r="AI4904" s="188"/>
      <c r="AJ4904" s="188"/>
      <c r="AK4904" s="188"/>
    </row>
    <row r="4905" spans="20:37">
      <c r="T4905" s="188"/>
      <c r="U4905" s="188"/>
      <c r="V4905" s="188"/>
      <c r="W4905" s="188"/>
      <c r="X4905" s="188"/>
      <c r="AG4905" s="188"/>
      <c r="AH4905" s="188"/>
      <c r="AI4905" s="188"/>
      <c r="AJ4905" s="188"/>
      <c r="AK4905" s="188"/>
    </row>
    <row r="4906" spans="20:37">
      <c r="T4906" s="188"/>
      <c r="U4906" s="188"/>
      <c r="V4906" s="188"/>
      <c r="W4906" s="188"/>
      <c r="X4906" s="188"/>
      <c r="AG4906" s="188"/>
      <c r="AH4906" s="188"/>
      <c r="AI4906" s="188"/>
      <c r="AJ4906" s="188"/>
      <c r="AK4906" s="188"/>
    </row>
    <row r="4907" spans="20:37">
      <c r="T4907" s="188"/>
      <c r="U4907" s="188"/>
      <c r="V4907" s="188"/>
      <c r="W4907" s="188"/>
      <c r="X4907" s="188"/>
      <c r="AG4907" s="188"/>
      <c r="AH4907" s="188"/>
      <c r="AI4907" s="188"/>
      <c r="AJ4907" s="188"/>
      <c r="AK4907" s="188"/>
    </row>
    <row r="4908" spans="20:37">
      <c r="T4908" s="188"/>
      <c r="U4908" s="188"/>
      <c r="V4908" s="188"/>
      <c r="W4908" s="188"/>
      <c r="X4908" s="188"/>
      <c r="AG4908" s="188"/>
      <c r="AH4908" s="188"/>
      <c r="AI4908" s="188"/>
      <c r="AJ4908" s="188"/>
      <c r="AK4908" s="188"/>
    </row>
    <row r="4909" spans="20:37">
      <c r="T4909" s="188"/>
      <c r="U4909" s="188"/>
      <c r="V4909" s="188"/>
      <c r="W4909" s="188"/>
      <c r="X4909" s="188"/>
      <c r="AG4909" s="188"/>
      <c r="AH4909" s="188"/>
      <c r="AI4909" s="188"/>
      <c r="AJ4909" s="188"/>
      <c r="AK4909" s="188"/>
    </row>
    <row r="4910" spans="20:37">
      <c r="T4910" s="188"/>
      <c r="U4910" s="188"/>
      <c r="V4910" s="188"/>
      <c r="W4910" s="188"/>
      <c r="X4910" s="188"/>
      <c r="AG4910" s="188"/>
      <c r="AH4910" s="188"/>
      <c r="AI4910" s="188"/>
      <c r="AJ4910" s="188"/>
      <c r="AK4910" s="188"/>
    </row>
    <row r="4911" spans="20:37">
      <c r="T4911" s="188"/>
      <c r="U4911" s="188"/>
      <c r="V4911" s="188"/>
      <c r="W4911" s="188"/>
      <c r="X4911" s="188"/>
      <c r="AG4911" s="188"/>
      <c r="AH4911" s="188"/>
      <c r="AI4911" s="188"/>
      <c r="AJ4911" s="188"/>
      <c r="AK4911" s="188"/>
    </row>
    <row r="4912" spans="20:37">
      <c r="T4912" s="188"/>
      <c r="U4912" s="188"/>
      <c r="V4912" s="188"/>
      <c r="W4912" s="188"/>
      <c r="X4912" s="188"/>
      <c r="AG4912" s="188"/>
      <c r="AH4912" s="188"/>
      <c r="AI4912" s="188"/>
      <c r="AJ4912" s="188"/>
      <c r="AK4912" s="188"/>
    </row>
    <row r="4913" spans="20:37">
      <c r="T4913" s="188"/>
      <c r="U4913" s="188"/>
      <c r="V4913" s="188"/>
      <c r="W4913" s="188"/>
      <c r="X4913" s="188"/>
      <c r="AG4913" s="188"/>
      <c r="AH4913" s="188"/>
      <c r="AI4913" s="188"/>
      <c r="AJ4913" s="188"/>
      <c r="AK4913" s="188"/>
    </row>
    <row r="4914" spans="20:37">
      <c r="T4914" s="188"/>
      <c r="U4914" s="188"/>
      <c r="V4914" s="188"/>
      <c r="W4914" s="188"/>
      <c r="X4914" s="188"/>
      <c r="AG4914" s="188"/>
      <c r="AH4914" s="188"/>
      <c r="AI4914" s="188"/>
      <c r="AJ4914" s="188"/>
      <c r="AK4914" s="188"/>
    </row>
    <row r="4915" spans="20:37">
      <c r="T4915" s="188"/>
      <c r="U4915" s="188"/>
      <c r="V4915" s="188"/>
      <c r="W4915" s="188"/>
      <c r="X4915" s="188"/>
      <c r="AG4915" s="188"/>
      <c r="AH4915" s="188"/>
      <c r="AI4915" s="188"/>
      <c r="AJ4915" s="188"/>
      <c r="AK4915" s="188"/>
    </row>
    <row r="4916" spans="20:37">
      <c r="T4916" s="188"/>
      <c r="U4916" s="188"/>
      <c r="V4916" s="188"/>
      <c r="W4916" s="188"/>
      <c r="X4916" s="188"/>
      <c r="AG4916" s="188"/>
      <c r="AH4916" s="188"/>
      <c r="AI4916" s="188"/>
      <c r="AJ4916" s="188"/>
      <c r="AK4916" s="188"/>
    </row>
    <row r="4917" spans="20:37">
      <c r="T4917" s="188"/>
      <c r="U4917" s="188"/>
      <c r="V4917" s="188"/>
      <c r="W4917" s="188"/>
      <c r="X4917" s="188"/>
      <c r="AG4917" s="188"/>
      <c r="AH4917" s="188"/>
      <c r="AI4917" s="188"/>
      <c r="AJ4917" s="188"/>
      <c r="AK4917" s="188"/>
    </row>
    <row r="4918" spans="20:37">
      <c r="T4918" s="188"/>
      <c r="U4918" s="188"/>
      <c r="V4918" s="188"/>
      <c r="W4918" s="188"/>
      <c r="X4918" s="188"/>
      <c r="AG4918" s="188"/>
      <c r="AH4918" s="188"/>
      <c r="AI4918" s="188"/>
      <c r="AJ4918" s="188"/>
      <c r="AK4918" s="188"/>
    </row>
    <row r="4919" spans="20:37">
      <c r="T4919" s="188"/>
      <c r="U4919" s="188"/>
      <c r="V4919" s="188"/>
      <c r="W4919" s="188"/>
      <c r="X4919" s="188"/>
      <c r="AG4919" s="188"/>
      <c r="AH4919" s="188"/>
      <c r="AI4919" s="188"/>
      <c r="AJ4919" s="188"/>
      <c r="AK4919" s="188"/>
    </row>
    <row r="4920" spans="20:37">
      <c r="T4920" s="188"/>
      <c r="U4920" s="188"/>
      <c r="V4920" s="188"/>
      <c r="W4920" s="188"/>
      <c r="X4920" s="188"/>
      <c r="AG4920" s="188"/>
      <c r="AH4920" s="188"/>
      <c r="AI4920" s="188"/>
      <c r="AJ4920" s="188"/>
      <c r="AK4920" s="188"/>
    </row>
    <row r="4921" spans="20:37">
      <c r="T4921" s="188"/>
      <c r="U4921" s="188"/>
      <c r="V4921" s="188"/>
      <c r="W4921" s="188"/>
      <c r="X4921" s="188"/>
      <c r="AG4921" s="188"/>
      <c r="AH4921" s="188"/>
      <c r="AI4921" s="188"/>
      <c r="AJ4921" s="188"/>
      <c r="AK4921" s="188"/>
    </row>
    <row r="4922" spans="20:37">
      <c r="T4922" s="188"/>
      <c r="U4922" s="188"/>
      <c r="V4922" s="188"/>
      <c r="W4922" s="188"/>
      <c r="X4922" s="188"/>
      <c r="AG4922" s="188"/>
      <c r="AH4922" s="188"/>
      <c r="AI4922" s="188"/>
      <c r="AJ4922" s="188"/>
      <c r="AK4922" s="188"/>
    </row>
    <row r="4923" spans="20:37">
      <c r="T4923" s="188"/>
      <c r="U4923" s="188"/>
      <c r="V4923" s="188"/>
      <c r="W4923" s="188"/>
      <c r="X4923" s="188"/>
      <c r="AG4923" s="188"/>
      <c r="AH4923" s="188"/>
      <c r="AI4923" s="188"/>
      <c r="AJ4923" s="188"/>
      <c r="AK4923" s="188"/>
    </row>
    <row r="4924" spans="20:37">
      <c r="T4924" s="188"/>
      <c r="U4924" s="188"/>
      <c r="V4924" s="188"/>
      <c r="W4924" s="188"/>
      <c r="X4924" s="188"/>
      <c r="AG4924" s="188"/>
      <c r="AH4924" s="188"/>
      <c r="AI4924" s="188"/>
      <c r="AJ4924" s="188"/>
      <c r="AK4924" s="188"/>
    </row>
    <row r="4925" spans="20:37">
      <c r="T4925" s="188"/>
      <c r="U4925" s="188"/>
      <c r="V4925" s="188"/>
      <c r="W4925" s="188"/>
      <c r="X4925" s="188"/>
      <c r="AG4925" s="188"/>
      <c r="AH4925" s="188"/>
      <c r="AI4925" s="188"/>
      <c r="AJ4925" s="188"/>
      <c r="AK4925" s="188"/>
    </row>
    <row r="4926" spans="20:37">
      <c r="T4926" s="188"/>
      <c r="U4926" s="188"/>
      <c r="V4926" s="188"/>
      <c r="W4926" s="188"/>
      <c r="X4926" s="188"/>
      <c r="AG4926" s="188"/>
      <c r="AH4926" s="188"/>
      <c r="AI4926" s="188"/>
      <c r="AJ4926" s="188"/>
      <c r="AK4926" s="188"/>
    </row>
    <row r="4927" spans="20:37">
      <c r="T4927" s="188"/>
      <c r="U4927" s="188"/>
      <c r="V4927" s="188"/>
      <c r="W4927" s="188"/>
      <c r="X4927" s="188"/>
      <c r="AG4927" s="188"/>
      <c r="AH4927" s="188"/>
      <c r="AI4927" s="188"/>
      <c r="AJ4927" s="188"/>
      <c r="AK4927" s="188"/>
    </row>
    <row r="4928" spans="20:37">
      <c r="T4928" s="188"/>
      <c r="U4928" s="188"/>
      <c r="V4928" s="188"/>
      <c r="W4928" s="188"/>
      <c r="X4928" s="188"/>
      <c r="AG4928" s="188"/>
      <c r="AH4928" s="188"/>
      <c r="AI4928" s="188"/>
      <c r="AJ4928" s="188"/>
      <c r="AK4928" s="188"/>
    </row>
    <row r="4929" spans="20:37">
      <c r="T4929" s="188"/>
      <c r="U4929" s="188"/>
      <c r="V4929" s="188"/>
      <c r="W4929" s="188"/>
      <c r="X4929" s="188"/>
      <c r="AG4929" s="188"/>
      <c r="AH4929" s="188"/>
      <c r="AI4929" s="188"/>
      <c r="AJ4929" s="188"/>
      <c r="AK4929" s="188"/>
    </row>
    <row r="4930" spans="20:37">
      <c r="T4930" s="188"/>
      <c r="U4930" s="188"/>
      <c r="V4930" s="188"/>
      <c r="W4930" s="188"/>
      <c r="X4930" s="188"/>
      <c r="AG4930" s="188"/>
      <c r="AH4930" s="188"/>
      <c r="AI4930" s="188"/>
      <c r="AJ4930" s="188"/>
      <c r="AK4930" s="188"/>
    </row>
    <row r="4931" spans="20:37">
      <c r="T4931" s="188"/>
      <c r="U4931" s="188"/>
      <c r="V4931" s="188"/>
      <c r="W4931" s="188"/>
      <c r="X4931" s="188"/>
      <c r="AG4931" s="188"/>
      <c r="AH4931" s="188"/>
      <c r="AI4931" s="188"/>
      <c r="AJ4931" s="188"/>
      <c r="AK4931" s="188"/>
    </row>
    <row r="4932" spans="20:37">
      <c r="T4932" s="188"/>
      <c r="U4932" s="188"/>
      <c r="V4932" s="188"/>
      <c r="W4932" s="188"/>
      <c r="X4932" s="188"/>
      <c r="AG4932" s="188"/>
      <c r="AH4932" s="188"/>
      <c r="AI4932" s="188"/>
      <c r="AJ4932" s="188"/>
      <c r="AK4932" s="188"/>
    </row>
    <row r="4933" spans="20:37">
      <c r="T4933" s="188"/>
      <c r="U4933" s="188"/>
      <c r="V4933" s="188"/>
      <c r="W4933" s="188"/>
      <c r="X4933" s="188"/>
      <c r="AG4933" s="188"/>
      <c r="AH4933" s="188"/>
      <c r="AI4933" s="188"/>
      <c r="AJ4933" s="188"/>
      <c r="AK4933" s="188"/>
    </row>
    <row r="4934" spans="20:37">
      <c r="T4934" s="188"/>
      <c r="U4934" s="188"/>
      <c r="V4934" s="188"/>
      <c r="W4934" s="188"/>
      <c r="X4934" s="188"/>
      <c r="AG4934" s="188"/>
      <c r="AH4934" s="188"/>
      <c r="AI4934" s="188"/>
      <c r="AJ4934" s="188"/>
      <c r="AK4934" s="188"/>
    </row>
    <row r="4935" spans="20:37">
      <c r="T4935" s="188"/>
      <c r="U4935" s="188"/>
      <c r="V4935" s="188"/>
      <c r="W4935" s="188"/>
      <c r="X4935" s="188"/>
      <c r="AG4935" s="188"/>
      <c r="AH4935" s="188"/>
      <c r="AI4935" s="188"/>
      <c r="AJ4935" s="188"/>
      <c r="AK4935" s="188"/>
    </row>
    <row r="4936" spans="20:37">
      <c r="T4936" s="188"/>
      <c r="U4936" s="188"/>
      <c r="V4936" s="188"/>
      <c r="W4936" s="188"/>
      <c r="X4936" s="188"/>
      <c r="AG4936" s="188"/>
      <c r="AH4936" s="188"/>
      <c r="AI4936" s="188"/>
      <c r="AJ4936" s="188"/>
      <c r="AK4936" s="188"/>
    </row>
    <row r="4937" spans="20:37">
      <c r="T4937" s="188"/>
      <c r="U4937" s="188"/>
      <c r="V4937" s="188"/>
      <c r="W4937" s="188"/>
      <c r="X4937" s="188"/>
      <c r="AG4937" s="188"/>
      <c r="AH4937" s="188"/>
      <c r="AI4937" s="188"/>
      <c r="AJ4937" s="188"/>
      <c r="AK4937" s="188"/>
    </row>
    <row r="4938" spans="20:37">
      <c r="T4938" s="188"/>
      <c r="U4938" s="188"/>
      <c r="V4938" s="188"/>
      <c r="W4938" s="188"/>
      <c r="X4938" s="188"/>
      <c r="AG4938" s="188"/>
      <c r="AH4938" s="188"/>
      <c r="AI4938" s="188"/>
      <c r="AJ4938" s="188"/>
      <c r="AK4938" s="188"/>
    </row>
    <row r="4939" spans="20:37">
      <c r="T4939" s="188"/>
      <c r="U4939" s="188"/>
      <c r="V4939" s="188"/>
      <c r="W4939" s="188"/>
      <c r="X4939" s="188"/>
      <c r="AG4939" s="188"/>
      <c r="AH4939" s="188"/>
      <c r="AI4939" s="188"/>
      <c r="AJ4939" s="188"/>
      <c r="AK4939" s="188"/>
    </row>
    <row r="4940" spans="20:37">
      <c r="T4940" s="188"/>
      <c r="U4940" s="188"/>
      <c r="V4940" s="188"/>
      <c r="W4940" s="188"/>
      <c r="X4940" s="188"/>
      <c r="AG4940" s="188"/>
      <c r="AH4940" s="188"/>
      <c r="AI4940" s="188"/>
      <c r="AJ4940" s="188"/>
      <c r="AK4940" s="188"/>
    </row>
    <row r="4941" spans="20:37">
      <c r="T4941" s="188"/>
      <c r="U4941" s="188"/>
      <c r="V4941" s="188"/>
      <c r="W4941" s="188"/>
      <c r="X4941" s="188"/>
      <c r="AG4941" s="188"/>
      <c r="AH4941" s="188"/>
      <c r="AI4941" s="188"/>
      <c r="AJ4941" s="188"/>
      <c r="AK4941" s="188"/>
    </row>
    <row r="4942" spans="20:37">
      <c r="T4942" s="188"/>
      <c r="U4942" s="188"/>
      <c r="V4942" s="188"/>
      <c r="W4942" s="188"/>
      <c r="X4942" s="188"/>
      <c r="AG4942" s="188"/>
      <c r="AH4942" s="188"/>
      <c r="AI4942" s="188"/>
      <c r="AJ4942" s="188"/>
      <c r="AK4942" s="188"/>
    </row>
    <row r="4943" spans="20:37">
      <c r="T4943" s="188"/>
      <c r="U4943" s="188"/>
      <c r="V4943" s="188"/>
      <c r="W4943" s="188"/>
      <c r="X4943" s="188"/>
      <c r="AG4943" s="188"/>
      <c r="AH4943" s="188"/>
      <c r="AI4943" s="188"/>
      <c r="AJ4943" s="188"/>
      <c r="AK4943" s="188"/>
    </row>
    <row r="4944" spans="20:37">
      <c r="T4944" s="188"/>
      <c r="U4944" s="188"/>
      <c r="V4944" s="188"/>
      <c r="W4944" s="188"/>
      <c r="X4944" s="188"/>
      <c r="AG4944" s="188"/>
      <c r="AH4944" s="188"/>
      <c r="AI4944" s="188"/>
      <c r="AJ4944" s="188"/>
      <c r="AK4944" s="188"/>
    </row>
    <row r="4945" spans="20:37">
      <c r="T4945" s="188"/>
      <c r="U4945" s="188"/>
      <c r="V4945" s="188"/>
      <c r="W4945" s="188"/>
      <c r="X4945" s="188"/>
      <c r="AG4945" s="188"/>
      <c r="AH4945" s="188"/>
      <c r="AI4945" s="188"/>
      <c r="AJ4945" s="188"/>
      <c r="AK4945" s="188"/>
    </row>
    <row r="4946" spans="20:37">
      <c r="T4946" s="188"/>
      <c r="U4946" s="188"/>
      <c r="V4946" s="188"/>
      <c r="W4946" s="188"/>
      <c r="X4946" s="188"/>
      <c r="AG4946" s="188"/>
      <c r="AH4946" s="188"/>
      <c r="AI4946" s="188"/>
      <c r="AJ4946" s="188"/>
      <c r="AK4946" s="188"/>
    </row>
    <row r="4947" spans="20:37">
      <c r="T4947" s="188"/>
      <c r="U4947" s="188"/>
      <c r="V4947" s="188"/>
      <c r="W4947" s="188"/>
      <c r="X4947" s="188"/>
      <c r="AG4947" s="188"/>
      <c r="AH4947" s="188"/>
      <c r="AI4947" s="188"/>
      <c r="AJ4947" s="188"/>
      <c r="AK4947" s="188"/>
    </row>
    <row r="4948" spans="20:37">
      <c r="T4948" s="188"/>
      <c r="U4948" s="188"/>
      <c r="V4948" s="188"/>
      <c r="W4948" s="188"/>
      <c r="X4948" s="188"/>
      <c r="AG4948" s="188"/>
      <c r="AH4948" s="188"/>
      <c r="AI4948" s="188"/>
      <c r="AJ4948" s="188"/>
      <c r="AK4948" s="188"/>
    </row>
    <row r="4949" spans="20:37">
      <c r="T4949" s="188"/>
      <c r="U4949" s="188"/>
      <c r="V4949" s="188"/>
      <c r="W4949" s="188"/>
      <c r="X4949" s="188"/>
      <c r="AG4949" s="188"/>
      <c r="AH4949" s="188"/>
      <c r="AI4949" s="188"/>
      <c r="AJ4949" s="188"/>
      <c r="AK4949" s="188"/>
    </row>
    <row r="4950" spans="20:37">
      <c r="T4950" s="188"/>
      <c r="U4950" s="188"/>
      <c r="V4950" s="188"/>
      <c r="W4950" s="188"/>
      <c r="X4950" s="188"/>
      <c r="AG4950" s="188"/>
      <c r="AH4950" s="188"/>
      <c r="AI4950" s="188"/>
      <c r="AJ4950" s="188"/>
      <c r="AK4950" s="188"/>
    </row>
    <row r="4951" spans="20:37">
      <c r="T4951" s="188"/>
      <c r="U4951" s="188"/>
      <c r="V4951" s="188"/>
      <c r="W4951" s="188"/>
      <c r="X4951" s="188"/>
      <c r="AG4951" s="188"/>
      <c r="AH4951" s="188"/>
      <c r="AI4951" s="188"/>
      <c r="AJ4951" s="188"/>
      <c r="AK4951" s="188"/>
    </row>
    <row r="4952" spans="20:37">
      <c r="T4952" s="188"/>
      <c r="U4952" s="188"/>
      <c r="V4952" s="188"/>
      <c r="W4952" s="188"/>
      <c r="X4952" s="188"/>
      <c r="AG4952" s="188"/>
      <c r="AH4952" s="188"/>
      <c r="AI4952" s="188"/>
      <c r="AJ4952" s="188"/>
      <c r="AK4952" s="188"/>
    </row>
    <row r="4953" spans="20:37">
      <c r="T4953" s="188"/>
      <c r="U4953" s="188"/>
      <c r="V4953" s="188"/>
      <c r="W4953" s="188"/>
      <c r="X4953" s="188"/>
      <c r="AG4953" s="188"/>
      <c r="AH4953" s="188"/>
      <c r="AI4953" s="188"/>
      <c r="AJ4953" s="188"/>
      <c r="AK4953" s="188"/>
    </row>
    <row r="4954" spans="20:37">
      <c r="T4954" s="188"/>
      <c r="U4954" s="188"/>
      <c r="V4954" s="188"/>
      <c r="W4954" s="188"/>
      <c r="X4954" s="188"/>
      <c r="AG4954" s="188"/>
      <c r="AH4954" s="188"/>
      <c r="AI4954" s="188"/>
      <c r="AJ4954" s="188"/>
      <c r="AK4954" s="188"/>
    </row>
    <row r="4955" spans="20:37">
      <c r="T4955" s="188"/>
      <c r="U4955" s="188"/>
      <c r="V4955" s="188"/>
      <c r="W4955" s="188"/>
      <c r="X4955" s="188"/>
      <c r="AG4955" s="188"/>
      <c r="AH4955" s="188"/>
      <c r="AI4955" s="188"/>
      <c r="AJ4955" s="188"/>
      <c r="AK4955" s="188"/>
    </row>
    <row r="4956" spans="20:37">
      <c r="T4956" s="188"/>
      <c r="U4956" s="188"/>
      <c r="V4956" s="188"/>
      <c r="W4956" s="188"/>
      <c r="X4956" s="188"/>
      <c r="AG4956" s="188"/>
      <c r="AH4956" s="188"/>
      <c r="AI4956" s="188"/>
      <c r="AJ4956" s="188"/>
      <c r="AK4956" s="188"/>
    </row>
    <row r="4957" spans="20:37">
      <c r="T4957" s="188"/>
      <c r="U4957" s="188"/>
      <c r="V4957" s="188"/>
      <c r="W4957" s="188"/>
      <c r="X4957" s="188"/>
      <c r="AG4957" s="188"/>
      <c r="AH4957" s="188"/>
      <c r="AI4957" s="188"/>
      <c r="AJ4957" s="188"/>
      <c r="AK4957" s="188"/>
    </row>
    <row r="4958" spans="20:37">
      <c r="T4958" s="188"/>
      <c r="U4958" s="188"/>
      <c r="V4958" s="188"/>
      <c r="W4958" s="188"/>
      <c r="X4958" s="188"/>
      <c r="AG4958" s="188"/>
      <c r="AH4958" s="188"/>
      <c r="AI4958" s="188"/>
      <c r="AJ4958" s="188"/>
      <c r="AK4958" s="188"/>
    </row>
    <row r="4959" spans="20:37">
      <c r="T4959" s="188"/>
      <c r="U4959" s="188"/>
      <c r="V4959" s="188"/>
      <c r="W4959" s="188"/>
      <c r="X4959" s="188"/>
      <c r="AG4959" s="188"/>
      <c r="AH4959" s="188"/>
      <c r="AI4959" s="188"/>
      <c r="AJ4959" s="188"/>
      <c r="AK4959" s="188"/>
    </row>
    <row r="4960" spans="20:37">
      <c r="T4960" s="188"/>
      <c r="U4960" s="188"/>
      <c r="V4960" s="188"/>
      <c r="W4960" s="188"/>
      <c r="X4960" s="188"/>
      <c r="AG4960" s="188"/>
      <c r="AH4960" s="188"/>
      <c r="AI4960" s="188"/>
      <c r="AJ4960" s="188"/>
      <c r="AK4960" s="188"/>
    </row>
    <row r="4961" spans="20:37">
      <c r="T4961" s="188"/>
      <c r="U4961" s="188"/>
      <c r="V4961" s="188"/>
      <c r="W4961" s="188"/>
      <c r="X4961" s="188"/>
      <c r="AG4961" s="188"/>
      <c r="AH4961" s="188"/>
      <c r="AI4961" s="188"/>
      <c r="AJ4961" s="188"/>
      <c r="AK4961" s="188"/>
    </row>
    <row r="4962" spans="20:37">
      <c r="T4962" s="188"/>
      <c r="U4962" s="188"/>
      <c r="V4962" s="188"/>
      <c r="W4962" s="188"/>
      <c r="X4962" s="188"/>
      <c r="AG4962" s="188"/>
      <c r="AH4962" s="188"/>
      <c r="AI4962" s="188"/>
      <c r="AJ4962" s="188"/>
      <c r="AK4962" s="188"/>
    </row>
    <row r="4963" spans="20:37">
      <c r="T4963" s="188"/>
      <c r="U4963" s="188"/>
      <c r="V4963" s="188"/>
      <c r="W4963" s="188"/>
      <c r="X4963" s="188"/>
      <c r="AG4963" s="188"/>
      <c r="AH4963" s="188"/>
      <c r="AI4963" s="188"/>
      <c r="AJ4963" s="188"/>
      <c r="AK4963" s="188"/>
    </row>
    <row r="4964" spans="20:37">
      <c r="T4964" s="188"/>
      <c r="U4964" s="188"/>
      <c r="V4964" s="188"/>
      <c r="W4964" s="188"/>
      <c r="X4964" s="188"/>
      <c r="AG4964" s="188"/>
      <c r="AH4964" s="188"/>
      <c r="AI4964" s="188"/>
      <c r="AJ4964" s="188"/>
      <c r="AK4964" s="188"/>
    </row>
    <row r="4965" spans="20:37">
      <c r="T4965" s="188"/>
      <c r="U4965" s="188"/>
      <c r="V4965" s="188"/>
      <c r="W4965" s="188"/>
      <c r="X4965" s="188"/>
      <c r="AG4965" s="188"/>
      <c r="AH4965" s="188"/>
      <c r="AI4965" s="188"/>
      <c r="AJ4965" s="188"/>
      <c r="AK4965" s="188"/>
    </row>
    <row r="4966" spans="20:37">
      <c r="T4966" s="188"/>
      <c r="U4966" s="188"/>
      <c r="V4966" s="188"/>
      <c r="W4966" s="188"/>
      <c r="X4966" s="188"/>
      <c r="AG4966" s="188"/>
      <c r="AH4966" s="188"/>
      <c r="AI4966" s="188"/>
      <c r="AJ4966" s="188"/>
      <c r="AK4966" s="188"/>
    </row>
    <row r="4967" spans="20:37">
      <c r="T4967" s="188"/>
      <c r="U4967" s="188"/>
      <c r="V4967" s="188"/>
      <c r="W4967" s="188"/>
      <c r="X4967" s="188"/>
      <c r="AG4967" s="188"/>
      <c r="AH4967" s="188"/>
      <c r="AI4967" s="188"/>
      <c r="AJ4967" s="188"/>
      <c r="AK4967" s="188"/>
    </row>
    <row r="4968" spans="20:37">
      <c r="T4968" s="188"/>
      <c r="U4968" s="188"/>
      <c r="V4968" s="188"/>
      <c r="W4968" s="188"/>
      <c r="X4968" s="188"/>
      <c r="AG4968" s="188"/>
      <c r="AH4968" s="188"/>
      <c r="AI4968" s="188"/>
      <c r="AJ4968" s="188"/>
      <c r="AK4968" s="188"/>
    </row>
    <row r="4969" spans="20:37">
      <c r="T4969" s="188"/>
      <c r="U4969" s="188"/>
      <c r="V4969" s="188"/>
      <c r="W4969" s="188"/>
      <c r="X4969" s="188"/>
      <c r="AG4969" s="188"/>
      <c r="AH4969" s="188"/>
      <c r="AI4969" s="188"/>
      <c r="AJ4969" s="188"/>
      <c r="AK4969" s="188"/>
    </row>
    <row r="4970" spans="20:37">
      <c r="T4970" s="188"/>
      <c r="U4970" s="188"/>
      <c r="V4970" s="188"/>
      <c r="W4970" s="188"/>
      <c r="X4970" s="188"/>
      <c r="AG4970" s="188"/>
      <c r="AH4970" s="188"/>
      <c r="AI4970" s="188"/>
      <c r="AJ4970" s="188"/>
      <c r="AK4970" s="188"/>
    </row>
    <row r="4971" spans="20:37">
      <c r="T4971" s="188"/>
      <c r="U4971" s="188"/>
      <c r="V4971" s="188"/>
      <c r="W4971" s="188"/>
      <c r="X4971" s="188"/>
      <c r="AG4971" s="188"/>
      <c r="AH4971" s="188"/>
      <c r="AI4971" s="188"/>
      <c r="AJ4971" s="188"/>
      <c r="AK4971" s="188"/>
    </row>
    <row r="4972" spans="20:37">
      <c r="T4972" s="188"/>
      <c r="U4972" s="188"/>
      <c r="V4972" s="188"/>
      <c r="W4972" s="188"/>
      <c r="X4972" s="188"/>
      <c r="AG4972" s="188"/>
      <c r="AH4972" s="188"/>
      <c r="AI4972" s="188"/>
      <c r="AJ4972" s="188"/>
      <c r="AK4972" s="188"/>
    </row>
    <row r="4973" spans="20:37">
      <c r="T4973" s="188"/>
      <c r="U4973" s="188"/>
      <c r="V4973" s="188"/>
      <c r="W4973" s="188"/>
      <c r="X4973" s="188"/>
      <c r="AG4973" s="188"/>
      <c r="AH4973" s="188"/>
      <c r="AI4973" s="188"/>
      <c r="AJ4973" s="188"/>
      <c r="AK4973" s="188"/>
    </row>
    <row r="4974" spans="20:37">
      <c r="T4974" s="188"/>
      <c r="U4974" s="188"/>
      <c r="V4974" s="188"/>
      <c r="W4974" s="188"/>
      <c r="X4974" s="188"/>
      <c r="AG4974" s="188"/>
      <c r="AH4974" s="188"/>
      <c r="AI4974" s="188"/>
      <c r="AJ4974" s="188"/>
      <c r="AK4974" s="188"/>
    </row>
    <row r="4975" spans="20:37">
      <c r="T4975" s="188"/>
      <c r="U4975" s="188"/>
      <c r="V4975" s="188"/>
      <c r="W4975" s="188"/>
      <c r="X4975" s="188"/>
      <c r="AG4975" s="188"/>
      <c r="AH4975" s="188"/>
      <c r="AI4975" s="188"/>
      <c r="AJ4975" s="188"/>
      <c r="AK4975" s="188"/>
    </row>
    <row r="4976" spans="20:37">
      <c r="T4976" s="188"/>
      <c r="U4976" s="188"/>
      <c r="V4976" s="188"/>
      <c r="W4976" s="188"/>
      <c r="X4976" s="188"/>
      <c r="AG4976" s="188"/>
      <c r="AH4976" s="188"/>
      <c r="AI4976" s="188"/>
      <c r="AJ4976" s="188"/>
      <c r="AK4976" s="188"/>
    </row>
    <row r="4977" spans="20:37">
      <c r="T4977" s="188"/>
      <c r="U4977" s="188"/>
      <c r="V4977" s="188"/>
      <c r="W4977" s="188"/>
      <c r="X4977" s="188"/>
      <c r="AG4977" s="188"/>
      <c r="AH4977" s="188"/>
      <c r="AI4977" s="188"/>
      <c r="AJ4977" s="188"/>
      <c r="AK4977" s="188"/>
    </row>
    <row r="4978" spans="20:37">
      <c r="T4978" s="188"/>
      <c r="U4978" s="188"/>
      <c r="V4978" s="188"/>
      <c r="W4978" s="188"/>
      <c r="X4978" s="188"/>
      <c r="AG4978" s="188"/>
      <c r="AH4978" s="188"/>
      <c r="AI4978" s="188"/>
      <c r="AJ4978" s="188"/>
      <c r="AK4978" s="188"/>
    </row>
    <row r="4979" spans="20:37">
      <c r="T4979" s="188"/>
      <c r="U4979" s="188"/>
      <c r="V4979" s="188"/>
      <c r="W4979" s="188"/>
      <c r="X4979" s="188"/>
      <c r="AG4979" s="188"/>
      <c r="AH4979" s="188"/>
      <c r="AI4979" s="188"/>
      <c r="AJ4979" s="188"/>
      <c r="AK4979" s="188"/>
    </row>
    <row r="4980" spans="20:37">
      <c r="T4980" s="188"/>
      <c r="U4980" s="188"/>
      <c r="V4980" s="188"/>
      <c r="W4980" s="188"/>
      <c r="X4980" s="188"/>
      <c r="AG4980" s="188"/>
      <c r="AH4980" s="188"/>
      <c r="AI4980" s="188"/>
      <c r="AJ4980" s="188"/>
      <c r="AK4980" s="188"/>
    </row>
    <row r="4981" spans="20:37">
      <c r="T4981" s="188"/>
      <c r="U4981" s="188"/>
      <c r="V4981" s="188"/>
      <c r="W4981" s="188"/>
      <c r="X4981" s="188"/>
      <c r="AG4981" s="188"/>
      <c r="AH4981" s="188"/>
      <c r="AI4981" s="188"/>
      <c r="AJ4981" s="188"/>
      <c r="AK4981" s="188"/>
    </row>
    <row r="4982" spans="20:37">
      <c r="T4982" s="188"/>
      <c r="U4982" s="188"/>
      <c r="V4982" s="188"/>
      <c r="W4982" s="188"/>
      <c r="X4982" s="188"/>
      <c r="AG4982" s="188"/>
      <c r="AH4982" s="188"/>
      <c r="AI4982" s="188"/>
      <c r="AJ4982" s="188"/>
      <c r="AK4982" s="188"/>
    </row>
    <row r="4983" spans="20:37">
      <c r="T4983" s="188"/>
      <c r="U4983" s="188"/>
      <c r="V4983" s="188"/>
      <c r="W4983" s="188"/>
      <c r="X4983" s="188"/>
      <c r="AG4983" s="188"/>
      <c r="AH4983" s="188"/>
      <c r="AI4983" s="188"/>
      <c r="AJ4983" s="188"/>
      <c r="AK4983" s="188"/>
    </row>
    <row r="4984" spans="20:37">
      <c r="T4984" s="188"/>
      <c r="U4984" s="188"/>
      <c r="V4984" s="188"/>
      <c r="W4984" s="188"/>
      <c r="X4984" s="188"/>
      <c r="AG4984" s="188"/>
      <c r="AH4984" s="188"/>
      <c r="AI4984" s="188"/>
      <c r="AJ4984" s="188"/>
      <c r="AK4984" s="188"/>
    </row>
    <row r="4985" spans="20:37">
      <c r="T4985" s="188"/>
      <c r="U4985" s="188"/>
      <c r="V4985" s="188"/>
      <c r="W4985" s="188"/>
      <c r="X4985" s="188"/>
      <c r="AG4985" s="188"/>
      <c r="AH4985" s="188"/>
      <c r="AI4985" s="188"/>
      <c r="AJ4985" s="188"/>
      <c r="AK4985" s="188"/>
    </row>
    <row r="4986" spans="20:37">
      <c r="T4986" s="188"/>
      <c r="U4986" s="188"/>
      <c r="V4986" s="188"/>
      <c r="W4986" s="188"/>
      <c r="X4986" s="188"/>
      <c r="AG4986" s="188"/>
      <c r="AH4986" s="188"/>
      <c r="AI4986" s="188"/>
      <c r="AJ4986" s="188"/>
      <c r="AK4986" s="188"/>
    </row>
    <row r="4987" spans="20:37">
      <c r="T4987" s="188"/>
      <c r="U4987" s="188"/>
      <c r="V4987" s="188"/>
      <c r="W4987" s="188"/>
      <c r="X4987" s="188"/>
      <c r="AG4987" s="188"/>
      <c r="AH4987" s="188"/>
      <c r="AI4987" s="188"/>
      <c r="AJ4987" s="188"/>
      <c r="AK4987" s="188"/>
    </row>
    <row r="4988" spans="20:37">
      <c r="T4988" s="188"/>
      <c r="U4988" s="188"/>
      <c r="V4988" s="188"/>
      <c r="W4988" s="188"/>
      <c r="X4988" s="188"/>
      <c r="AG4988" s="188"/>
      <c r="AH4988" s="188"/>
      <c r="AI4988" s="188"/>
      <c r="AJ4988" s="188"/>
      <c r="AK4988" s="188"/>
    </row>
    <row r="4989" spans="20:37">
      <c r="T4989" s="188"/>
      <c r="U4989" s="188"/>
      <c r="V4989" s="188"/>
      <c r="W4989" s="188"/>
      <c r="X4989" s="188"/>
      <c r="AG4989" s="188"/>
      <c r="AH4989" s="188"/>
      <c r="AI4989" s="188"/>
      <c r="AJ4989" s="188"/>
      <c r="AK4989" s="188"/>
    </row>
    <row r="4990" spans="20:37">
      <c r="T4990" s="188"/>
      <c r="U4990" s="188"/>
      <c r="V4990" s="188"/>
      <c r="W4990" s="188"/>
      <c r="X4990" s="188"/>
      <c r="AG4990" s="188"/>
      <c r="AH4990" s="188"/>
      <c r="AI4990" s="188"/>
      <c r="AJ4990" s="188"/>
      <c r="AK4990" s="188"/>
    </row>
    <row r="4991" spans="20:37">
      <c r="T4991" s="188"/>
      <c r="U4991" s="188"/>
      <c r="V4991" s="188"/>
      <c r="W4991" s="188"/>
      <c r="X4991" s="188"/>
      <c r="AG4991" s="188"/>
      <c r="AH4991" s="188"/>
      <c r="AI4991" s="188"/>
      <c r="AJ4991" s="188"/>
      <c r="AK4991" s="188"/>
    </row>
    <row r="4992" spans="20:37">
      <c r="T4992" s="188"/>
      <c r="U4992" s="188"/>
      <c r="V4992" s="188"/>
      <c r="W4992" s="188"/>
      <c r="X4992" s="188"/>
      <c r="AG4992" s="188"/>
      <c r="AH4992" s="188"/>
      <c r="AI4992" s="188"/>
      <c r="AJ4992" s="188"/>
      <c r="AK4992" s="188"/>
    </row>
    <row r="4993" spans="20:37">
      <c r="T4993" s="188"/>
      <c r="U4993" s="188"/>
      <c r="V4993" s="188"/>
      <c r="W4993" s="188"/>
      <c r="X4993" s="188"/>
      <c r="AG4993" s="188"/>
      <c r="AH4993" s="188"/>
      <c r="AI4993" s="188"/>
      <c r="AJ4993" s="188"/>
      <c r="AK4993" s="188"/>
    </row>
    <row r="4994" spans="20:37">
      <c r="T4994" s="188"/>
      <c r="U4994" s="188"/>
      <c r="V4994" s="188"/>
      <c r="W4994" s="188"/>
      <c r="X4994" s="188"/>
      <c r="AG4994" s="188"/>
      <c r="AH4994" s="188"/>
      <c r="AI4994" s="188"/>
      <c r="AJ4994" s="188"/>
      <c r="AK4994" s="188"/>
    </row>
    <row r="4995" spans="20:37">
      <c r="T4995" s="188"/>
      <c r="U4995" s="188"/>
      <c r="V4995" s="188"/>
      <c r="W4995" s="188"/>
      <c r="X4995" s="188"/>
      <c r="AG4995" s="188"/>
      <c r="AH4995" s="188"/>
      <c r="AI4995" s="188"/>
      <c r="AJ4995" s="188"/>
      <c r="AK4995" s="188"/>
    </row>
    <row r="4996" spans="20:37">
      <c r="T4996" s="188"/>
      <c r="U4996" s="188"/>
      <c r="V4996" s="188"/>
      <c r="W4996" s="188"/>
      <c r="X4996" s="188"/>
      <c r="AG4996" s="188"/>
      <c r="AH4996" s="188"/>
      <c r="AI4996" s="188"/>
      <c r="AJ4996" s="188"/>
      <c r="AK4996" s="188"/>
    </row>
    <row r="4997" spans="20:37">
      <c r="T4997" s="188"/>
      <c r="U4997" s="188"/>
      <c r="V4997" s="188"/>
      <c r="W4997" s="188"/>
      <c r="X4997" s="188"/>
      <c r="AG4997" s="188"/>
      <c r="AH4997" s="188"/>
      <c r="AI4997" s="188"/>
      <c r="AJ4997" s="188"/>
      <c r="AK4997" s="188"/>
    </row>
    <row r="4998" spans="20:37">
      <c r="T4998" s="188"/>
      <c r="U4998" s="188"/>
      <c r="V4998" s="188"/>
      <c r="W4998" s="188"/>
      <c r="X4998" s="188"/>
      <c r="AG4998" s="188"/>
      <c r="AH4998" s="188"/>
      <c r="AI4998" s="188"/>
      <c r="AJ4998" s="188"/>
      <c r="AK4998" s="188"/>
    </row>
    <row r="4999" spans="20:37">
      <c r="T4999" s="188"/>
      <c r="U4999" s="188"/>
      <c r="V4999" s="188"/>
      <c r="W4999" s="188"/>
      <c r="X4999" s="188"/>
      <c r="AG4999" s="188"/>
      <c r="AH4999" s="188"/>
      <c r="AI4999" s="188"/>
      <c r="AJ4999" s="188"/>
      <c r="AK4999" s="188"/>
    </row>
    <row r="5000" spans="20:37">
      <c r="T5000" s="188"/>
      <c r="U5000" s="188"/>
      <c r="V5000" s="188"/>
      <c r="W5000" s="188"/>
      <c r="X5000" s="188"/>
      <c r="AG5000" s="188"/>
      <c r="AH5000" s="188"/>
      <c r="AI5000" s="188"/>
      <c r="AJ5000" s="188"/>
      <c r="AK5000" s="188"/>
    </row>
    <row r="5001" spans="20:37">
      <c r="T5001" s="188"/>
      <c r="U5001" s="188"/>
      <c r="V5001" s="188"/>
      <c r="W5001" s="188"/>
      <c r="X5001" s="188"/>
      <c r="AG5001" s="188"/>
      <c r="AH5001" s="188"/>
      <c r="AI5001" s="188"/>
      <c r="AJ5001" s="188"/>
      <c r="AK5001" s="188"/>
    </row>
    <row r="5002" spans="20:37">
      <c r="T5002" s="188"/>
      <c r="U5002" s="188"/>
      <c r="V5002" s="188"/>
      <c r="W5002" s="188"/>
      <c r="X5002" s="188"/>
      <c r="AG5002" s="188"/>
      <c r="AH5002" s="188"/>
      <c r="AI5002" s="188"/>
      <c r="AJ5002" s="188"/>
      <c r="AK5002" s="188"/>
    </row>
    <row r="5003" spans="20:37">
      <c r="T5003" s="188"/>
      <c r="U5003" s="188"/>
      <c r="V5003" s="188"/>
      <c r="W5003" s="188"/>
      <c r="X5003" s="188"/>
      <c r="AG5003" s="188"/>
      <c r="AH5003" s="188"/>
      <c r="AI5003" s="188"/>
      <c r="AJ5003" s="188"/>
      <c r="AK5003" s="188"/>
    </row>
    <row r="5004" spans="20:37">
      <c r="T5004" s="188"/>
      <c r="U5004" s="188"/>
      <c r="V5004" s="188"/>
      <c r="W5004" s="188"/>
      <c r="X5004" s="188"/>
      <c r="AG5004" s="188"/>
      <c r="AH5004" s="188"/>
      <c r="AI5004" s="188"/>
      <c r="AJ5004" s="188"/>
      <c r="AK5004" s="188"/>
    </row>
    <row r="5005" spans="20:37">
      <c r="T5005" s="188"/>
      <c r="U5005" s="188"/>
      <c r="V5005" s="188"/>
      <c r="W5005" s="188"/>
      <c r="X5005" s="188"/>
      <c r="AG5005" s="188"/>
      <c r="AH5005" s="188"/>
      <c r="AI5005" s="188"/>
      <c r="AJ5005" s="188"/>
      <c r="AK5005" s="188"/>
    </row>
    <row r="5006" spans="20:37">
      <c r="T5006" s="188"/>
      <c r="U5006" s="188"/>
      <c r="V5006" s="188"/>
      <c r="W5006" s="188"/>
      <c r="X5006" s="188"/>
      <c r="AG5006" s="188"/>
      <c r="AH5006" s="188"/>
      <c r="AI5006" s="188"/>
      <c r="AJ5006" s="188"/>
      <c r="AK5006" s="188"/>
    </row>
    <row r="5007" spans="20:37">
      <c r="T5007" s="188"/>
      <c r="U5007" s="188"/>
      <c r="V5007" s="188"/>
      <c r="W5007" s="188"/>
      <c r="X5007" s="188"/>
      <c r="AG5007" s="188"/>
      <c r="AH5007" s="188"/>
      <c r="AI5007" s="188"/>
      <c r="AJ5007" s="188"/>
      <c r="AK5007" s="188"/>
    </row>
    <row r="5008" spans="20:37">
      <c r="T5008" s="188"/>
      <c r="U5008" s="188"/>
      <c r="V5008" s="188"/>
      <c r="W5008" s="188"/>
      <c r="X5008" s="188"/>
      <c r="AG5008" s="188"/>
      <c r="AH5008" s="188"/>
      <c r="AI5008" s="188"/>
      <c r="AJ5008" s="188"/>
      <c r="AK5008" s="188"/>
    </row>
    <row r="5009" spans="20:37">
      <c r="T5009" s="188"/>
      <c r="U5009" s="188"/>
      <c r="V5009" s="188"/>
      <c r="W5009" s="188"/>
      <c r="X5009" s="188"/>
      <c r="AG5009" s="188"/>
      <c r="AH5009" s="188"/>
      <c r="AI5009" s="188"/>
      <c r="AJ5009" s="188"/>
      <c r="AK5009" s="188"/>
    </row>
    <row r="5010" spans="20:37">
      <c r="T5010" s="188"/>
      <c r="U5010" s="188"/>
      <c r="V5010" s="188"/>
      <c r="W5010" s="188"/>
      <c r="X5010" s="188"/>
      <c r="AG5010" s="188"/>
      <c r="AH5010" s="188"/>
      <c r="AI5010" s="188"/>
      <c r="AJ5010" s="188"/>
      <c r="AK5010" s="188"/>
    </row>
    <row r="5011" spans="20:37">
      <c r="T5011" s="188"/>
      <c r="U5011" s="188"/>
      <c r="V5011" s="188"/>
      <c r="W5011" s="188"/>
      <c r="X5011" s="188"/>
      <c r="AG5011" s="188"/>
      <c r="AH5011" s="188"/>
      <c r="AI5011" s="188"/>
      <c r="AJ5011" s="188"/>
      <c r="AK5011" s="188"/>
    </row>
    <row r="5012" spans="20:37">
      <c r="T5012" s="188"/>
      <c r="U5012" s="188"/>
      <c r="V5012" s="188"/>
      <c r="W5012" s="188"/>
      <c r="X5012" s="188"/>
      <c r="AG5012" s="188"/>
      <c r="AH5012" s="188"/>
      <c r="AI5012" s="188"/>
      <c r="AJ5012" s="188"/>
      <c r="AK5012" s="188"/>
    </row>
    <row r="5013" spans="20:37">
      <c r="T5013" s="188"/>
      <c r="U5013" s="188"/>
      <c r="V5013" s="188"/>
      <c r="W5013" s="188"/>
      <c r="X5013" s="188"/>
      <c r="AG5013" s="188"/>
      <c r="AH5013" s="188"/>
      <c r="AI5013" s="188"/>
      <c r="AJ5013" s="188"/>
      <c r="AK5013" s="188"/>
    </row>
    <row r="5014" spans="20:37">
      <c r="T5014" s="188"/>
      <c r="U5014" s="188"/>
      <c r="V5014" s="188"/>
      <c r="W5014" s="188"/>
      <c r="X5014" s="188"/>
      <c r="AG5014" s="188"/>
      <c r="AH5014" s="188"/>
      <c r="AI5014" s="188"/>
      <c r="AJ5014" s="188"/>
      <c r="AK5014" s="188"/>
    </row>
    <row r="5015" spans="20:37">
      <c r="T5015" s="188"/>
      <c r="U5015" s="188"/>
      <c r="V5015" s="188"/>
      <c r="W5015" s="188"/>
      <c r="X5015" s="188"/>
      <c r="AG5015" s="188"/>
      <c r="AH5015" s="188"/>
      <c r="AI5015" s="188"/>
      <c r="AJ5015" s="188"/>
      <c r="AK5015" s="188"/>
    </row>
    <row r="5016" spans="20:37">
      <c r="T5016" s="188"/>
      <c r="U5016" s="188"/>
      <c r="V5016" s="188"/>
      <c r="W5016" s="188"/>
      <c r="X5016" s="188"/>
      <c r="AG5016" s="188"/>
      <c r="AH5016" s="188"/>
      <c r="AI5016" s="188"/>
      <c r="AJ5016" s="188"/>
      <c r="AK5016" s="188"/>
    </row>
    <row r="5017" spans="20:37">
      <c r="T5017" s="188"/>
      <c r="U5017" s="188"/>
      <c r="V5017" s="188"/>
      <c r="W5017" s="188"/>
      <c r="X5017" s="188"/>
      <c r="AG5017" s="188"/>
      <c r="AH5017" s="188"/>
      <c r="AI5017" s="188"/>
      <c r="AJ5017" s="188"/>
      <c r="AK5017" s="188"/>
    </row>
    <row r="5018" spans="20:37">
      <c r="T5018" s="188"/>
      <c r="U5018" s="188"/>
      <c r="V5018" s="188"/>
      <c r="W5018" s="188"/>
      <c r="X5018" s="188"/>
      <c r="AG5018" s="188"/>
      <c r="AH5018" s="188"/>
      <c r="AI5018" s="188"/>
      <c r="AJ5018" s="188"/>
      <c r="AK5018" s="188"/>
    </row>
    <row r="5019" spans="20:37">
      <c r="T5019" s="188"/>
      <c r="U5019" s="188"/>
      <c r="V5019" s="188"/>
      <c r="W5019" s="188"/>
      <c r="X5019" s="188"/>
      <c r="AG5019" s="188"/>
      <c r="AH5019" s="188"/>
      <c r="AI5019" s="188"/>
      <c r="AJ5019" s="188"/>
      <c r="AK5019" s="188"/>
    </row>
    <row r="5020" spans="20:37">
      <c r="T5020" s="188"/>
      <c r="U5020" s="188"/>
      <c r="V5020" s="188"/>
      <c r="W5020" s="188"/>
      <c r="X5020" s="188"/>
      <c r="AG5020" s="188"/>
      <c r="AH5020" s="188"/>
      <c r="AI5020" s="188"/>
      <c r="AJ5020" s="188"/>
      <c r="AK5020" s="188"/>
    </row>
    <row r="5021" spans="20:37">
      <c r="T5021" s="188"/>
      <c r="U5021" s="188"/>
      <c r="V5021" s="188"/>
      <c r="W5021" s="188"/>
      <c r="X5021" s="188"/>
      <c r="AG5021" s="188"/>
      <c r="AH5021" s="188"/>
      <c r="AI5021" s="188"/>
      <c r="AJ5021" s="188"/>
      <c r="AK5021" s="188"/>
    </row>
    <row r="5022" spans="20:37">
      <c r="T5022" s="188"/>
      <c r="U5022" s="188"/>
      <c r="V5022" s="188"/>
      <c r="W5022" s="188"/>
      <c r="X5022" s="188"/>
      <c r="AG5022" s="188"/>
      <c r="AH5022" s="188"/>
      <c r="AI5022" s="188"/>
      <c r="AJ5022" s="188"/>
      <c r="AK5022" s="188"/>
    </row>
    <row r="5023" spans="20:37">
      <c r="T5023" s="188"/>
      <c r="U5023" s="188"/>
      <c r="V5023" s="188"/>
      <c r="W5023" s="188"/>
      <c r="X5023" s="188"/>
      <c r="AG5023" s="188"/>
      <c r="AH5023" s="188"/>
      <c r="AI5023" s="188"/>
      <c r="AJ5023" s="188"/>
      <c r="AK5023" s="188"/>
    </row>
    <row r="5024" spans="20:37">
      <c r="T5024" s="188"/>
      <c r="U5024" s="188"/>
      <c r="V5024" s="188"/>
      <c r="W5024" s="188"/>
      <c r="X5024" s="188"/>
      <c r="AG5024" s="188"/>
      <c r="AH5024" s="188"/>
      <c r="AI5024" s="188"/>
      <c r="AJ5024" s="188"/>
      <c r="AK5024" s="188"/>
    </row>
    <row r="5025" spans="20:37">
      <c r="T5025" s="188"/>
      <c r="U5025" s="188"/>
      <c r="V5025" s="188"/>
      <c r="W5025" s="188"/>
      <c r="X5025" s="188"/>
      <c r="AG5025" s="188"/>
      <c r="AH5025" s="188"/>
      <c r="AI5025" s="188"/>
      <c r="AJ5025" s="188"/>
      <c r="AK5025" s="188"/>
    </row>
    <row r="5026" spans="20:37">
      <c r="T5026" s="188"/>
      <c r="U5026" s="188"/>
      <c r="V5026" s="188"/>
      <c r="W5026" s="188"/>
      <c r="X5026" s="188"/>
      <c r="AG5026" s="188"/>
      <c r="AH5026" s="188"/>
      <c r="AI5026" s="188"/>
      <c r="AJ5026" s="188"/>
      <c r="AK5026" s="188"/>
    </row>
    <row r="5027" spans="20:37">
      <c r="T5027" s="188"/>
      <c r="U5027" s="188"/>
      <c r="V5027" s="188"/>
      <c r="W5027" s="188"/>
      <c r="X5027" s="188"/>
      <c r="AG5027" s="188"/>
      <c r="AH5027" s="188"/>
      <c r="AI5027" s="188"/>
      <c r="AJ5027" s="188"/>
      <c r="AK5027" s="188"/>
    </row>
    <row r="5028" spans="20:37">
      <c r="T5028" s="188"/>
      <c r="U5028" s="188"/>
      <c r="V5028" s="188"/>
      <c r="W5028" s="188"/>
      <c r="X5028" s="188"/>
      <c r="AG5028" s="188"/>
      <c r="AH5028" s="188"/>
      <c r="AI5028" s="188"/>
      <c r="AJ5028" s="188"/>
      <c r="AK5028" s="188"/>
    </row>
    <row r="5029" spans="20:37">
      <c r="T5029" s="188"/>
      <c r="U5029" s="188"/>
      <c r="V5029" s="188"/>
      <c r="W5029" s="188"/>
      <c r="X5029" s="188"/>
      <c r="AG5029" s="188"/>
      <c r="AH5029" s="188"/>
      <c r="AI5029" s="188"/>
      <c r="AJ5029" s="188"/>
      <c r="AK5029" s="188"/>
    </row>
    <row r="5030" spans="20:37">
      <c r="T5030" s="188"/>
      <c r="U5030" s="188"/>
      <c r="V5030" s="188"/>
      <c r="W5030" s="188"/>
      <c r="X5030" s="188"/>
      <c r="AG5030" s="188"/>
      <c r="AH5030" s="188"/>
      <c r="AI5030" s="188"/>
      <c r="AJ5030" s="188"/>
      <c r="AK5030" s="188"/>
    </row>
    <row r="5031" spans="20:37">
      <c r="T5031" s="188"/>
      <c r="U5031" s="188"/>
      <c r="V5031" s="188"/>
      <c r="W5031" s="188"/>
      <c r="X5031" s="188"/>
      <c r="AG5031" s="188"/>
      <c r="AH5031" s="188"/>
      <c r="AI5031" s="188"/>
      <c r="AJ5031" s="188"/>
      <c r="AK5031" s="188"/>
    </row>
    <row r="5032" spans="20:37">
      <c r="T5032" s="188"/>
      <c r="U5032" s="188"/>
      <c r="V5032" s="188"/>
      <c r="W5032" s="188"/>
      <c r="X5032" s="188"/>
      <c r="AG5032" s="188"/>
      <c r="AH5032" s="188"/>
      <c r="AI5032" s="188"/>
      <c r="AJ5032" s="188"/>
      <c r="AK5032" s="188"/>
    </row>
    <row r="5033" spans="20:37">
      <c r="T5033" s="188"/>
      <c r="U5033" s="188"/>
      <c r="V5033" s="188"/>
      <c r="W5033" s="188"/>
      <c r="X5033" s="188"/>
      <c r="AG5033" s="188"/>
      <c r="AH5033" s="188"/>
      <c r="AI5033" s="188"/>
      <c r="AJ5033" s="188"/>
      <c r="AK5033" s="188"/>
    </row>
    <row r="5034" spans="20:37">
      <c r="T5034" s="188"/>
      <c r="U5034" s="188"/>
      <c r="V5034" s="188"/>
      <c r="W5034" s="188"/>
      <c r="X5034" s="188"/>
      <c r="AG5034" s="188"/>
      <c r="AH5034" s="188"/>
      <c r="AI5034" s="188"/>
      <c r="AJ5034" s="188"/>
      <c r="AK5034" s="188"/>
    </row>
    <row r="5035" spans="20:37">
      <c r="T5035" s="188"/>
      <c r="U5035" s="188"/>
      <c r="V5035" s="188"/>
      <c r="W5035" s="188"/>
      <c r="X5035" s="188"/>
      <c r="AG5035" s="188"/>
      <c r="AH5035" s="188"/>
      <c r="AI5035" s="188"/>
      <c r="AJ5035" s="188"/>
      <c r="AK5035" s="188"/>
    </row>
    <row r="5036" spans="20:37">
      <c r="T5036" s="188"/>
      <c r="U5036" s="188"/>
      <c r="V5036" s="188"/>
      <c r="W5036" s="188"/>
      <c r="X5036" s="188"/>
      <c r="AG5036" s="188"/>
      <c r="AH5036" s="188"/>
      <c r="AI5036" s="188"/>
      <c r="AJ5036" s="188"/>
      <c r="AK5036" s="188"/>
    </row>
    <row r="5037" spans="20:37">
      <c r="T5037" s="188"/>
      <c r="U5037" s="188"/>
      <c r="V5037" s="188"/>
      <c r="W5037" s="188"/>
      <c r="X5037" s="188"/>
      <c r="AG5037" s="188"/>
      <c r="AH5037" s="188"/>
      <c r="AI5037" s="188"/>
      <c r="AJ5037" s="188"/>
      <c r="AK5037" s="188"/>
    </row>
    <row r="5038" spans="20:37">
      <c r="T5038" s="188"/>
      <c r="U5038" s="188"/>
      <c r="V5038" s="188"/>
      <c r="W5038" s="188"/>
      <c r="X5038" s="188"/>
      <c r="AG5038" s="188"/>
      <c r="AH5038" s="188"/>
      <c r="AI5038" s="188"/>
      <c r="AJ5038" s="188"/>
      <c r="AK5038" s="188"/>
    </row>
    <row r="5039" spans="20:37">
      <c r="T5039" s="188"/>
      <c r="U5039" s="188"/>
      <c r="V5039" s="188"/>
      <c r="W5039" s="188"/>
      <c r="X5039" s="188"/>
      <c r="AG5039" s="188"/>
      <c r="AH5039" s="188"/>
      <c r="AI5039" s="188"/>
      <c r="AJ5039" s="188"/>
      <c r="AK5039" s="188"/>
    </row>
    <row r="5040" spans="20:37">
      <c r="T5040" s="188"/>
      <c r="U5040" s="188"/>
      <c r="V5040" s="188"/>
      <c r="W5040" s="188"/>
      <c r="X5040" s="188"/>
      <c r="AG5040" s="188"/>
      <c r="AH5040" s="188"/>
      <c r="AI5040" s="188"/>
      <c r="AJ5040" s="188"/>
      <c r="AK5040" s="188"/>
    </row>
    <row r="5041" spans="20:37">
      <c r="T5041" s="188"/>
      <c r="U5041" s="188"/>
      <c r="V5041" s="188"/>
      <c r="W5041" s="188"/>
      <c r="X5041" s="188"/>
      <c r="AG5041" s="188"/>
      <c r="AH5041" s="188"/>
      <c r="AI5041" s="188"/>
      <c r="AJ5041" s="188"/>
      <c r="AK5041" s="188"/>
    </row>
    <row r="5042" spans="20:37">
      <c r="T5042" s="188"/>
      <c r="U5042" s="188"/>
      <c r="V5042" s="188"/>
      <c r="W5042" s="188"/>
      <c r="X5042" s="188"/>
      <c r="AG5042" s="188"/>
      <c r="AH5042" s="188"/>
      <c r="AI5042" s="188"/>
      <c r="AJ5042" s="188"/>
      <c r="AK5042" s="188"/>
    </row>
    <row r="5043" spans="20:37">
      <c r="T5043" s="188"/>
      <c r="U5043" s="188"/>
      <c r="V5043" s="188"/>
      <c r="W5043" s="188"/>
      <c r="X5043" s="188"/>
      <c r="AG5043" s="188"/>
      <c r="AH5043" s="188"/>
      <c r="AI5043" s="188"/>
      <c r="AJ5043" s="188"/>
      <c r="AK5043" s="188"/>
    </row>
    <row r="5044" spans="20:37">
      <c r="T5044" s="188"/>
      <c r="U5044" s="188"/>
      <c r="V5044" s="188"/>
      <c r="W5044" s="188"/>
      <c r="X5044" s="188"/>
      <c r="AG5044" s="188"/>
      <c r="AH5044" s="188"/>
      <c r="AI5044" s="188"/>
      <c r="AJ5044" s="188"/>
      <c r="AK5044" s="188"/>
    </row>
    <row r="5045" spans="20:37">
      <c r="T5045" s="188"/>
      <c r="U5045" s="188"/>
      <c r="V5045" s="188"/>
      <c r="W5045" s="188"/>
      <c r="X5045" s="188"/>
      <c r="AG5045" s="188"/>
      <c r="AH5045" s="188"/>
      <c r="AI5045" s="188"/>
      <c r="AJ5045" s="188"/>
      <c r="AK5045" s="188"/>
    </row>
    <row r="5046" spans="20:37">
      <c r="T5046" s="188"/>
      <c r="U5046" s="188"/>
      <c r="V5046" s="188"/>
      <c r="W5046" s="188"/>
      <c r="X5046" s="188"/>
      <c r="AG5046" s="188"/>
      <c r="AH5046" s="188"/>
      <c r="AI5046" s="188"/>
      <c r="AJ5046" s="188"/>
      <c r="AK5046" s="188"/>
    </row>
    <row r="5047" spans="20:37">
      <c r="T5047" s="188"/>
      <c r="U5047" s="188"/>
      <c r="V5047" s="188"/>
      <c r="W5047" s="188"/>
      <c r="X5047" s="188"/>
      <c r="AG5047" s="188"/>
      <c r="AH5047" s="188"/>
      <c r="AI5047" s="188"/>
      <c r="AJ5047" s="188"/>
      <c r="AK5047" s="188"/>
    </row>
    <row r="5048" spans="20:37">
      <c r="T5048" s="188"/>
      <c r="U5048" s="188"/>
      <c r="V5048" s="188"/>
      <c r="W5048" s="188"/>
      <c r="X5048" s="188"/>
      <c r="AG5048" s="188"/>
      <c r="AH5048" s="188"/>
      <c r="AI5048" s="188"/>
      <c r="AJ5048" s="188"/>
      <c r="AK5048" s="188"/>
    </row>
    <row r="5049" spans="20:37">
      <c r="T5049" s="188"/>
      <c r="U5049" s="188"/>
      <c r="V5049" s="188"/>
      <c r="W5049" s="188"/>
      <c r="X5049" s="188"/>
      <c r="AG5049" s="188"/>
      <c r="AH5049" s="188"/>
      <c r="AI5049" s="188"/>
      <c r="AJ5049" s="188"/>
      <c r="AK5049" s="188"/>
    </row>
    <row r="5050" spans="20:37">
      <c r="T5050" s="188"/>
      <c r="U5050" s="188"/>
      <c r="V5050" s="188"/>
      <c r="W5050" s="188"/>
      <c r="X5050" s="188"/>
      <c r="AG5050" s="188"/>
      <c r="AH5050" s="188"/>
      <c r="AI5050" s="188"/>
      <c r="AJ5050" s="188"/>
      <c r="AK5050" s="188"/>
    </row>
    <row r="5051" spans="20:37">
      <c r="T5051" s="188"/>
      <c r="U5051" s="188"/>
      <c r="V5051" s="188"/>
      <c r="W5051" s="188"/>
      <c r="X5051" s="188"/>
      <c r="AG5051" s="188"/>
      <c r="AH5051" s="188"/>
      <c r="AI5051" s="188"/>
      <c r="AJ5051" s="188"/>
      <c r="AK5051" s="188"/>
    </row>
    <row r="5052" spans="20:37">
      <c r="T5052" s="188"/>
      <c r="U5052" s="188"/>
      <c r="V5052" s="188"/>
      <c r="W5052" s="188"/>
      <c r="X5052" s="188"/>
      <c r="AG5052" s="188"/>
      <c r="AH5052" s="188"/>
      <c r="AI5052" s="188"/>
      <c r="AJ5052" s="188"/>
      <c r="AK5052" s="188"/>
    </row>
    <row r="5053" spans="20:37">
      <c r="T5053" s="188"/>
      <c r="U5053" s="188"/>
      <c r="V5053" s="188"/>
      <c r="W5053" s="188"/>
      <c r="X5053" s="188"/>
      <c r="AG5053" s="188"/>
      <c r="AH5053" s="188"/>
      <c r="AI5053" s="188"/>
      <c r="AJ5053" s="188"/>
      <c r="AK5053" s="188"/>
    </row>
    <row r="5054" spans="20:37">
      <c r="T5054" s="188"/>
      <c r="U5054" s="188"/>
      <c r="V5054" s="188"/>
      <c r="W5054" s="188"/>
      <c r="X5054" s="188"/>
      <c r="AG5054" s="188"/>
      <c r="AH5054" s="188"/>
      <c r="AI5054" s="188"/>
      <c r="AJ5054" s="188"/>
      <c r="AK5054" s="188"/>
    </row>
    <row r="5055" spans="20:37">
      <c r="T5055" s="188"/>
      <c r="U5055" s="188"/>
      <c r="V5055" s="188"/>
      <c r="W5055" s="188"/>
      <c r="X5055" s="188"/>
      <c r="AG5055" s="188"/>
      <c r="AH5055" s="188"/>
      <c r="AI5055" s="188"/>
      <c r="AJ5055" s="188"/>
      <c r="AK5055" s="188"/>
    </row>
    <row r="5056" spans="20:37">
      <c r="T5056" s="188"/>
      <c r="U5056" s="188"/>
      <c r="V5056" s="188"/>
      <c r="W5056" s="188"/>
      <c r="X5056" s="188"/>
      <c r="AG5056" s="188"/>
      <c r="AH5056" s="188"/>
      <c r="AI5056" s="188"/>
      <c r="AJ5056" s="188"/>
      <c r="AK5056" s="188"/>
    </row>
    <row r="5057" spans="20:37">
      <c r="T5057" s="188"/>
      <c r="U5057" s="188"/>
      <c r="V5057" s="188"/>
      <c r="W5057" s="188"/>
      <c r="X5057" s="188"/>
      <c r="AG5057" s="188"/>
      <c r="AH5057" s="188"/>
      <c r="AI5057" s="188"/>
      <c r="AJ5057" s="188"/>
      <c r="AK5057" s="188"/>
    </row>
    <row r="5058" spans="20:37">
      <c r="T5058" s="188"/>
      <c r="U5058" s="188"/>
      <c r="V5058" s="188"/>
      <c r="W5058" s="188"/>
      <c r="X5058" s="188"/>
      <c r="AG5058" s="188"/>
      <c r="AH5058" s="188"/>
      <c r="AI5058" s="188"/>
      <c r="AJ5058" s="188"/>
      <c r="AK5058" s="188"/>
    </row>
    <row r="5059" spans="20:37">
      <c r="T5059" s="188"/>
      <c r="U5059" s="188"/>
      <c r="V5059" s="188"/>
      <c r="W5059" s="188"/>
      <c r="X5059" s="188"/>
      <c r="AG5059" s="188"/>
      <c r="AH5059" s="188"/>
      <c r="AI5059" s="188"/>
      <c r="AJ5059" s="188"/>
      <c r="AK5059" s="188"/>
    </row>
    <row r="5060" spans="20:37">
      <c r="T5060" s="188"/>
      <c r="U5060" s="188"/>
      <c r="V5060" s="188"/>
      <c r="W5060" s="188"/>
      <c r="X5060" s="188"/>
      <c r="AG5060" s="188"/>
      <c r="AH5060" s="188"/>
      <c r="AI5060" s="188"/>
      <c r="AJ5060" s="188"/>
      <c r="AK5060" s="188"/>
    </row>
    <row r="5061" spans="20:37">
      <c r="T5061" s="188"/>
      <c r="U5061" s="188"/>
      <c r="V5061" s="188"/>
      <c r="W5061" s="188"/>
      <c r="X5061" s="188"/>
      <c r="AG5061" s="188"/>
      <c r="AH5061" s="188"/>
      <c r="AI5061" s="188"/>
      <c r="AJ5061" s="188"/>
      <c r="AK5061" s="188"/>
    </row>
    <row r="5062" spans="20:37">
      <c r="T5062" s="188"/>
      <c r="U5062" s="188"/>
      <c r="V5062" s="188"/>
      <c r="W5062" s="188"/>
      <c r="X5062" s="188"/>
      <c r="AG5062" s="188"/>
      <c r="AH5062" s="188"/>
      <c r="AI5062" s="188"/>
      <c r="AJ5062" s="188"/>
      <c r="AK5062" s="188"/>
    </row>
    <row r="5063" spans="20:37">
      <c r="T5063" s="188"/>
      <c r="U5063" s="188"/>
      <c r="V5063" s="188"/>
      <c r="W5063" s="188"/>
      <c r="X5063" s="188"/>
      <c r="AG5063" s="188"/>
      <c r="AH5063" s="188"/>
      <c r="AI5063" s="188"/>
      <c r="AJ5063" s="188"/>
      <c r="AK5063" s="188"/>
    </row>
    <row r="5064" spans="20:37">
      <c r="T5064" s="188"/>
      <c r="U5064" s="188"/>
      <c r="V5064" s="188"/>
      <c r="W5064" s="188"/>
      <c r="X5064" s="188"/>
      <c r="AG5064" s="188"/>
      <c r="AH5064" s="188"/>
      <c r="AI5064" s="188"/>
      <c r="AJ5064" s="188"/>
      <c r="AK5064" s="188"/>
    </row>
    <row r="5065" spans="20:37">
      <c r="T5065" s="188"/>
      <c r="U5065" s="188"/>
      <c r="V5065" s="188"/>
      <c r="W5065" s="188"/>
      <c r="X5065" s="188"/>
      <c r="AG5065" s="188"/>
      <c r="AH5065" s="188"/>
      <c r="AI5065" s="188"/>
      <c r="AJ5065" s="188"/>
      <c r="AK5065" s="188"/>
    </row>
    <row r="5066" spans="20:37">
      <c r="T5066" s="188"/>
      <c r="U5066" s="188"/>
      <c r="V5066" s="188"/>
      <c r="W5066" s="188"/>
      <c r="X5066" s="188"/>
      <c r="AG5066" s="188"/>
      <c r="AH5066" s="188"/>
      <c r="AI5066" s="188"/>
      <c r="AJ5066" s="188"/>
      <c r="AK5066" s="188"/>
    </row>
    <row r="5067" spans="20:37">
      <c r="T5067" s="188"/>
      <c r="U5067" s="188"/>
      <c r="V5067" s="188"/>
      <c r="W5067" s="188"/>
      <c r="X5067" s="188"/>
      <c r="AG5067" s="188"/>
      <c r="AH5067" s="188"/>
      <c r="AI5067" s="188"/>
      <c r="AJ5067" s="188"/>
      <c r="AK5067" s="188"/>
    </row>
    <row r="5068" spans="20:37">
      <c r="T5068" s="188"/>
      <c r="U5068" s="188"/>
      <c r="V5068" s="188"/>
      <c r="W5068" s="188"/>
      <c r="X5068" s="188"/>
      <c r="AG5068" s="188"/>
      <c r="AH5068" s="188"/>
      <c r="AI5068" s="188"/>
      <c r="AJ5068" s="188"/>
      <c r="AK5068" s="188"/>
    </row>
    <row r="5069" spans="20:37">
      <c r="T5069" s="188"/>
      <c r="U5069" s="188"/>
      <c r="V5069" s="188"/>
      <c r="W5069" s="188"/>
      <c r="X5069" s="188"/>
      <c r="AG5069" s="188"/>
      <c r="AH5069" s="188"/>
      <c r="AI5069" s="188"/>
      <c r="AJ5069" s="188"/>
      <c r="AK5069" s="188"/>
    </row>
    <row r="5070" spans="20:37">
      <c r="T5070" s="188"/>
      <c r="U5070" s="188"/>
      <c r="V5070" s="188"/>
      <c r="W5070" s="188"/>
      <c r="X5070" s="188"/>
      <c r="AG5070" s="188"/>
      <c r="AH5070" s="188"/>
      <c r="AI5070" s="188"/>
      <c r="AJ5070" s="188"/>
      <c r="AK5070" s="188"/>
    </row>
    <row r="5071" spans="20:37">
      <c r="T5071" s="188"/>
      <c r="U5071" s="188"/>
      <c r="V5071" s="188"/>
      <c r="W5071" s="188"/>
      <c r="X5071" s="188"/>
      <c r="AG5071" s="188"/>
      <c r="AH5071" s="188"/>
      <c r="AI5071" s="188"/>
      <c r="AJ5071" s="188"/>
      <c r="AK5071" s="188"/>
    </row>
    <row r="5072" spans="20:37">
      <c r="T5072" s="188"/>
      <c r="U5072" s="188"/>
      <c r="V5072" s="188"/>
      <c r="W5072" s="188"/>
      <c r="X5072" s="188"/>
      <c r="AG5072" s="188"/>
      <c r="AH5072" s="188"/>
      <c r="AI5072" s="188"/>
      <c r="AJ5072" s="188"/>
      <c r="AK5072" s="188"/>
    </row>
    <row r="5073" spans="20:37">
      <c r="T5073" s="188"/>
      <c r="U5073" s="188"/>
      <c r="V5073" s="188"/>
      <c r="W5073" s="188"/>
      <c r="X5073" s="188"/>
      <c r="AG5073" s="188"/>
      <c r="AH5073" s="188"/>
      <c r="AI5073" s="188"/>
      <c r="AJ5073" s="188"/>
      <c r="AK5073" s="188"/>
    </row>
    <row r="5074" spans="20:37">
      <c r="T5074" s="188"/>
      <c r="U5074" s="188"/>
      <c r="V5074" s="188"/>
      <c r="W5074" s="188"/>
      <c r="X5074" s="188"/>
      <c r="AG5074" s="188"/>
      <c r="AH5074" s="188"/>
      <c r="AI5074" s="188"/>
      <c r="AJ5074" s="188"/>
      <c r="AK5074" s="188"/>
    </row>
    <row r="5075" spans="20:37">
      <c r="T5075" s="188"/>
      <c r="U5075" s="188"/>
      <c r="V5075" s="188"/>
      <c r="W5075" s="188"/>
      <c r="X5075" s="188"/>
      <c r="AG5075" s="188"/>
      <c r="AH5075" s="188"/>
      <c r="AI5075" s="188"/>
      <c r="AJ5075" s="188"/>
      <c r="AK5075" s="188"/>
    </row>
    <row r="5076" spans="20:37">
      <c r="T5076" s="188"/>
      <c r="U5076" s="188"/>
      <c r="V5076" s="188"/>
      <c r="W5076" s="188"/>
      <c r="X5076" s="188"/>
      <c r="AG5076" s="188"/>
      <c r="AH5076" s="188"/>
      <c r="AI5076" s="188"/>
      <c r="AJ5076" s="188"/>
      <c r="AK5076" s="188"/>
    </row>
    <row r="5077" spans="20:37">
      <c r="T5077" s="188"/>
      <c r="U5077" s="188"/>
      <c r="V5077" s="188"/>
      <c r="W5077" s="188"/>
      <c r="X5077" s="188"/>
      <c r="AG5077" s="188"/>
      <c r="AH5077" s="188"/>
      <c r="AI5077" s="188"/>
      <c r="AJ5077" s="188"/>
      <c r="AK5077" s="188"/>
    </row>
    <row r="5078" spans="20:37">
      <c r="T5078" s="188"/>
      <c r="U5078" s="188"/>
      <c r="V5078" s="188"/>
      <c r="W5078" s="188"/>
      <c r="X5078" s="188"/>
      <c r="AG5078" s="188"/>
      <c r="AH5078" s="188"/>
      <c r="AI5078" s="188"/>
      <c r="AJ5078" s="188"/>
      <c r="AK5078" s="188"/>
    </row>
    <row r="5079" spans="20:37">
      <c r="T5079" s="188"/>
      <c r="U5079" s="188"/>
      <c r="V5079" s="188"/>
      <c r="W5079" s="188"/>
      <c r="X5079" s="188"/>
      <c r="AG5079" s="188"/>
      <c r="AH5079" s="188"/>
      <c r="AI5079" s="188"/>
      <c r="AJ5079" s="188"/>
      <c r="AK5079" s="188"/>
    </row>
    <row r="5080" spans="20:37">
      <c r="T5080" s="188"/>
      <c r="U5080" s="188"/>
      <c r="V5080" s="188"/>
      <c r="W5080" s="188"/>
      <c r="X5080" s="188"/>
      <c r="AG5080" s="188"/>
      <c r="AH5080" s="188"/>
      <c r="AI5080" s="188"/>
      <c r="AJ5080" s="188"/>
      <c r="AK5080" s="188"/>
    </row>
    <row r="5081" spans="20:37">
      <c r="T5081" s="188"/>
      <c r="U5081" s="188"/>
      <c r="V5081" s="188"/>
      <c r="W5081" s="188"/>
      <c r="X5081" s="188"/>
      <c r="AG5081" s="188"/>
      <c r="AH5081" s="188"/>
      <c r="AI5081" s="188"/>
      <c r="AJ5081" s="188"/>
      <c r="AK5081" s="188"/>
    </row>
    <row r="5082" spans="20:37">
      <c r="T5082" s="188"/>
      <c r="U5082" s="188"/>
      <c r="V5082" s="188"/>
      <c r="W5082" s="188"/>
      <c r="X5082" s="188"/>
      <c r="AG5082" s="188"/>
      <c r="AH5082" s="188"/>
      <c r="AI5082" s="188"/>
      <c r="AJ5082" s="188"/>
      <c r="AK5082" s="188"/>
    </row>
    <row r="5083" spans="20:37">
      <c r="T5083" s="188"/>
      <c r="U5083" s="188"/>
      <c r="V5083" s="188"/>
      <c r="W5083" s="188"/>
      <c r="X5083" s="188"/>
      <c r="AG5083" s="188"/>
      <c r="AH5083" s="188"/>
      <c r="AI5083" s="188"/>
      <c r="AJ5083" s="188"/>
      <c r="AK5083" s="188"/>
    </row>
    <row r="5084" spans="20:37">
      <c r="T5084" s="188"/>
      <c r="U5084" s="188"/>
      <c r="V5084" s="188"/>
      <c r="W5084" s="188"/>
      <c r="X5084" s="188"/>
      <c r="AG5084" s="188"/>
      <c r="AH5084" s="188"/>
      <c r="AI5084" s="188"/>
      <c r="AJ5084" s="188"/>
      <c r="AK5084" s="188"/>
    </row>
    <row r="5085" spans="20:37">
      <c r="T5085" s="188"/>
      <c r="U5085" s="188"/>
      <c r="V5085" s="188"/>
      <c r="W5085" s="188"/>
      <c r="X5085" s="188"/>
      <c r="AG5085" s="188"/>
      <c r="AH5085" s="188"/>
      <c r="AI5085" s="188"/>
      <c r="AJ5085" s="188"/>
      <c r="AK5085" s="188"/>
    </row>
    <row r="5086" spans="20:37">
      <c r="T5086" s="188"/>
      <c r="U5086" s="188"/>
      <c r="V5086" s="188"/>
      <c r="W5086" s="188"/>
      <c r="X5086" s="188"/>
      <c r="AG5086" s="188"/>
      <c r="AH5086" s="188"/>
      <c r="AI5086" s="188"/>
      <c r="AJ5086" s="188"/>
      <c r="AK5086" s="188"/>
    </row>
    <row r="5087" spans="20:37">
      <c r="T5087" s="188"/>
      <c r="U5087" s="188"/>
      <c r="V5087" s="188"/>
      <c r="W5087" s="188"/>
      <c r="X5087" s="188"/>
      <c r="AG5087" s="188"/>
      <c r="AH5087" s="188"/>
      <c r="AI5087" s="188"/>
      <c r="AJ5087" s="188"/>
      <c r="AK5087" s="188"/>
    </row>
    <row r="5088" spans="20:37">
      <c r="T5088" s="188"/>
      <c r="U5088" s="188"/>
      <c r="V5088" s="188"/>
      <c r="W5088" s="188"/>
      <c r="X5088" s="188"/>
      <c r="AG5088" s="188"/>
      <c r="AH5088" s="188"/>
      <c r="AI5088" s="188"/>
      <c r="AJ5088" s="188"/>
      <c r="AK5088" s="188"/>
    </row>
    <row r="5089" spans="20:37">
      <c r="T5089" s="188"/>
      <c r="U5089" s="188"/>
      <c r="V5089" s="188"/>
      <c r="W5089" s="188"/>
      <c r="X5089" s="188"/>
      <c r="AG5089" s="188"/>
      <c r="AH5089" s="188"/>
      <c r="AI5089" s="188"/>
      <c r="AJ5089" s="188"/>
      <c r="AK5089" s="188"/>
    </row>
    <row r="5090" spans="20:37">
      <c r="T5090" s="188"/>
      <c r="U5090" s="188"/>
      <c r="V5090" s="188"/>
      <c r="W5090" s="188"/>
      <c r="X5090" s="188"/>
      <c r="AG5090" s="188"/>
      <c r="AH5090" s="188"/>
      <c r="AI5090" s="188"/>
      <c r="AJ5090" s="188"/>
      <c r="AK5090" s="188"/>
    </row>
    <row r="5091" spans="20:37">
      <c r="T5091" s="188"/>
      <c r="U5091" s="188"/>
      <c r="V5091" s="188"/>
      <c r="W5091" s="188"/>
      <c r="X5091" s="188"/>
      <c r="AG5091" s="188"/>
      <c r="AH5091" s="188"/>
      <c r="AI5091" s="188"/>
      <c r="AJ5091" s="188"/>
      <c r="AK5091" s="188"/>
    </row>
    <row r="5092" spans="20:37">
      <c r="T5092" s="188"/>
      <c r="U5092" s="188"/>
      <c r="V5092" s="188"/>
      <c r="W5092" s="188"/>
      <c r="X5092" s="188"/>
      <c r="AG5092" s="188"/>
      <c r="AH5092" s="188"/>
      <c r="AI5092" s="188"/>
      <c r="AJ5092" s="188"/>
      <c r="AK5092" s="188"/>
    </row>
    <row r="5093" spans="20:37">
      <c r="T5093" s="188"/>
      <c r="U5093" s="188"/>
      <c r="V5093" s="188"/>
      <c r="W5093" s="188"/>
      <c r="X5093" s="188"/>
      <c r="AG5093" s="188"/>
      <c r="AH5093" s="188"/>
      <c r="AI5093" s="188"/>
      <c r="AJ5093" s="188"/>
      <c r="AK5093" s="188"/>
    </row>
    <row r="5094" spans="20:37">
      <c r="T5094" s="188"/>
      <c r="U5094" s="188"/>
      <c r="V5094" s="188"/>
      <c r="W5094" s="188"/>
      <c r="X5094" s="188"/>
      <c r="AG5094" s="188"/>
      <c r="AH5094" s="188"/>
      <c r="AI5094" s="188"/>
      <c r="AJ5094" s="188"/>
      <c r="AK5094" s="188"/>
    </row>
    <row r="5095" spans="20:37">
      <c r="T5095" s="188"/>
      <c r="U5095" s="188"/>
      <c r="V5095" s="188"/>
      <c r="W5095" s="188"/>
      <c r="X5095" s="188"/>
      <c r="AG5095" s="188"/>
      <c r="AH5095" s="188"/>
      <c r="AI5095" s="188"/>
      <c r="AJ5095" s="188"/>
      <c r="AK5095" s="188"/>
    </row>
    <row r="5096" spans="20:37">
      <c r="T5096" s="188"/>
      <c r="U5096" s="188"/>
      <c r="V5096" s="188"/>
      <c r="W5096" s="188"/>
      <c r="X5096" s="188"/>
      <c r="AG5096" s="188"/>
      <c r="AH5096" s="188"/>
      <c r="AI5096" s="188"/>
      <c r="AJ5096" s="188"/>
      <c r="AK5096" s="188"/>
    </row>
    <row r="5097" spans="20:37">
      <c r="T5097" s="188"/>
      <c r="U5097" s="188"/>
      <c r="V5097" s="188"/>
      <c r="W5097" s="188"/>
      <c r="X5097" s="188"/>
      <c r="AG5097" s="188"/>
      <c r="AH5097" s="188"/>
      <c r="AI5097" s="188"/>
      <c r="AJ5097" s="188"/>
      <c r="AK5097" s="188"/>
    </row>
    <row r="5098" spans="20:37">
      <c r="T5098" s="188"/>
      <c r="U5098" s="188"/>
      <c r="V5098" s="188"/>
      <c r="W5098" s="188"/>
      <c r="X5098" s="188"/>
      <c r="AG5098" s="188"/>
      <c r="AH5098" s="188"/>
      <c r="AI5098" s="188"/>
      <c r="AJ5098" s="188"/>
      <c r="AK5098" s="188"/>
    </row>
    <row r="5099" spans="20:37">
      <c r="T5099" s="188"/>
      <c r="U5099" s="188"/>
      <c r="V5099" s="188"/>
      <c r="W5099" s="188"/>
      <c r="X5099" s="188"/>
      <c r="AG5099" s="188"/>
      <c r="AH5099" s="188"/>
      <c r="AI5099" s="188"/>
      <c r="AJ5099" s="188"/>
      <c r="AK5099" s="188"/>
    </row>
    <row r="5100" spans="20:37">
      <c r="T5100" s="188"/>
      <c r="U5100" s="188"/>
      <c r="V5100" s="188"/>
      <c r="W5100" s="188"/>
      <c r="X5100" s="188"/>
      <c r="AG5100" s="188"/>
      <c r="AH5100" s="188"/>
      <c r="AI5100" s="188"/>
      <c r="AJ5100" s="188"/>
      <c r="AK5100" s="188"/>
    </row>
    <row r="5101" spans="20:37">
      <c r="T5101" s="188"/>
      <c r="U5101" s="188"/>
      <c r="V5101" s="188"/>
      <c r="W5101" s="188"/>
      <c r="X5101" s="188"/>
      <c r="AG5101" s="188"/>
      <c r="AH5101" s="188"/>
      <c r="AI5101" s="188"/>
      <c r="AJ5101" s="188"/>
      <c r="AK5101" s="188"/>
    </row>
    <row r="5102" spans="20:37">
      <c r="T5102" s="188"/>
      <c r="U5102" s="188"/>
      <c r="V5102" s="188"/>
      <c r="W5102" s="188"/>
      <c r="X5102" s="188"/>
      <c r="AG5102" s="188"/>
      <c r="AH5102" s="188"/>
      <c r="AI5102" s="188"/>
      <c r="AJ5102" s="188"/>
      <c r="AK5102" s="188"/>
    </row>
    <row r="5103" spans="20:37">
      <c r="T5103" s="188"/>
      <c r="U5103" s="188"/>
      <c r="V5103" s="188"/>
      <c r="W5103" s="188"/>
      <c r="X5103" s="188"/>
      <c r="AG5103" s="188"/>
      <c r="AH5103" s="188"/>
      <c r="AI5103" s="188"/>
      <c r="AJ5103" s="188"/>
      <c r="AK5103" s="188"/>
    </row>
    <row r="5104" spans="20:37">
      <c r="T5104" s="188"/>
      <c r="U5104" s="188"/>
      <c r="V5104" s="188"/>
      <c r="W5104" s="188"/>
      <c r="X5104" s="188"/>
      <c r="AG5104" s="188"/>
      <c r="AH5104" s="188"/>
      <c r="AI5104" s="188"/>
      <c r="AJ5104" s="188"/>
      <c r="AK5104" s="188"/>
    </row>
    <row r="5105" spans="20:37">
      <c r="T5105" s="188"/>
      <c r="U5105" s="188"/>
      <c r="V5105" s="188"/>
      <c r="W5105" s="188"/>
      <c r="X5105" s="188"/>
      <c r="AG5105" s="188"/>
      <c r="AH5105" s="188"/>
      <c r="AI5105" s="188"/>
      <c r="AJ5105" s="188"/>
      <c r="AK5105" s="188"/>
    </row>
    <row r="5106" spans="20:37">
      <c r="T5106" s="188"/>
      <c r="U5106" s="188"/>
      <c r="V5106" s="188"/>
      <c r="W5106" s="188"/>
      <c r="X5106" s="188"/>
      <c r="AG5106" s="188"/>
      <c r="AH5106" s="188"/>
      <c r="AI5106" s="188"/>
      <c r="AJ5106" s="188"/>
      <c r="AK5106" s="188"/>
    </row>
    <row r="5107" spans="20:37">
      <c r="T5107" s="188"/>
      <c r="U5107" s="188"/>
      <c r="V5107" s="188"/>
      <c r="W5107" s="188"/>
      <c r="X5107" s="188"/>
      <c r="AG5107" s="188"/>
      <c r="AH5107" s="188"/>
      <c r="AI5107" s="188"/>
      <c r="AJ5107" s="188"/>
      <c r="AK5107" s="188"/>
    </row>
    <row r="5108" spans="20:37">
      <c r="T5108" s="188"/>
      <c r="U5108" s="188"/>
      <c r="V5108" s="188"/>
      <c r="W5108" s="188"/>
      <c r="X5108" s="188"/>
      <c r="AG5108" s="188"/>
      <c r="AH5108" s="188"/>
      <c r="AI5108" s="188"/>
      <c r="AJ5108" s="188"/>
      <c r="AK5108" s="188"/>
    </row>
    <row r="5109" spans="20:37">
      <c r="T5109" s="188"/>
      <c r="U5109" s="188"/>
      <c r="V5109" s="188"/>
      <c r="W5109" s="188"/>
      <c r="X5109" s="188"/>
      <c r="AG5109" s="188"/>
      <c r="AH5109" s="188"/>
      <c r="AI5109" s="188"/>
      <c r="AJ5109" s="188"/>
      <c r="AK5109" s="188"/>
    </row>
    <row r="5110" spans="20:37">
      <c r="T5110" s="188"/>
      <c r="U5110" s="188"/>
      <c r="V5110" s="188"/>
      <c r="W5110" s="188"/>
      <c r="X5110" s="188"/>
      <c r="AG5110" s="188"/>
      <c r="AH5110" s="188"/>
      <c r="AI5110" s="188"/>
      <c r="AJ5110" s="188"/>
      <c r="AK5110" s="188"/>
    </row>
    <row r="5111" spans="20:37">
      <c r="T5111" s="188"/>
      <c r="U5111" s="188"/>
      <c r="V5111" s="188"/>
      <c r="W5111" s="188"/>
      <c r="X5111" s="188"/>
      <c r="AG5111" s="188"/>
      <c r="AH5111" s="188"/>
      <c r="AI5111" s="188"/>
      <c r="AJ5111" s="188"/>
      <c r="AK5111" s="188"/>
    </row>
    <row r="5112" spans="20:37">
      <c r="T5112" s="188"/>
      <c r="U5112" s="188"/>
      <c r="V5112" s="188"/>
      <c r="W5112" s="188"/>
      <c r="X5112" s="188"/>
      <c r="AG5112" s="188"/>
      <c r="AH5112" s="188"/>
      <c r="AI5112" s="188"/>
      <c r="AJ5112" s="188"/>
      <c r="AK5112" s="188"/>
    </row>
    <row r="5113" spans="20:37">
      <c r="T5113" s="188"/>
      <c r="U5113" s="188"/>
      <c r="V5113" s="188"/>
      <c r="W5113" s="188"/>
      <c r="X5113" s="188"/>
      <c r="AG5113" s="188"/>
      <c r="AH5113" s="188"/>
      <c r="AI5113" s="188"/>
      <c r="AJ5113" s="188"/>
      <c r="AK5113" s="188"/>
    </row>
    <row r="5114" spans="20:37">
      <c r="T5114" s="188"/>
      <c r="U5114" s="188"/>
      <c r="V5114" s="188"/>
      <c r="W5114" s="188"/>
      <c r="X5114" s="188"/>
      <c r="AG5114" s="188"/>
      <c r="AH5114" s="188"/>
      <c r="AI5114" s="188"/>
      <c r="AJ5114" s="188"/>
      <c r="AK5114" s="188"/>
    </row>
    <row r="5115" spans="20:37">
      <c r="T5115" s="188"/>
      <c r="U5115" s="188"/>
      <c r="V5115" s="188"/>
      <c r="W5115" s="188"/>
      <c r="X5115" s="188"/>
      <c r="AG5115" s="188"/>
      <c r="AH5115" s="188"/>
      <c r="AI5115" s="188"/>
      <c r="AJ5115" s="188"/>
      <c r="AK5115" s="188"/>
    </row>
    <row r="5116" spans="20:37">
      <c r="T5116" s="188"/>
      <c r="U5116" s="188"/>
      <c r="V5116" s="188"/>
      <c r="W5116" s="188"/>
      <c r="X5116" s="188"/>
      <c r="AG5116" s="188"/>
      <c r="AH5116" s="188"/>
      <c r="AI5116" s="188"/>
      <c r="AJ5116" s="188"/>
      <c r="AK5116" s="188"/>
    </row>
    <row r="5117" spans="20:37">
      <c r="T5117" s="188"/>
      <c r="U5117" s="188"/>
      <c r="V5117" s="188"/>
      <c r="W5117" s="188"/>
      <c r="X5117" s="188"/>
      <c r="AG5117" s="188"/>
      <c r="AH5117" s="188"/>
      <c r="AI5117" s="188"/>
      <c r="AJ5117" s="188"/>
      <c r="AK5117" s="188"/>
    </row>
    <row r="5118" spans="20:37">
      <c r="T5118" s="188"/>
      <c r="U5118" s="188"/>
      <c r="V5118" s="188"/>
      <c r="W5118" s="188"/>
      <c r="X5118" s="188"/>
      <c r="AG5118" s="188"/>
      <c r="AH5118" s="188"/>
      <c r="AI5118" s="188"/>
      <c r="AJ5118" s="188"/>
      <c r="AK5118" s="188"/>
    </row>
    <row r="5119" spans="20:37">
      <c r="T5119" s="188"/>
      <c r="U5119" s="188"/>
      <c r="V5119" s="188"/>
      <c r="W5119" s="188"/>
      <c r="X5119" s="188"/>
      <c r="AG5119" s="188"/>
      <c r="AH5119" s="188"/>
      <c r="AI5119" s="188"/>
      <c r="AJ5119" s="188"/>
      <c r="AK5119" s="188"/>
    </row>
    <row r="5120" spans="20:37">
      <c r="T5120" s="188"/>
      <c r="U5120" s="188"/>
      <c r="V5120" s="188"/>
      <c r="W5120" s="188"/>
      <c r="X5120" s="188"/>
      <c r="AG5120" s="188"/>
      <c r="AH5120" s="188"/>
      <c r="AI5120" s="188"/>
      <c r="AJ5120" s="188"/>
      <c r="AK5120" s="188"/>
    </row>
    <row r="5121" spans="20:37">
      <c r="T5121" s="188"/>
      <c r="U5121" s="188"/>
      <c r="V5121" s="188"/>
      <c r="W5121" s="188"/>
      <c r="X5121" s="188"/>
      <c r="AG5121" s="188"/>
      <c r="AH5121" s="188"/>
      <c r="AI5121" s="188"/>
      <c r="AJ5121" s="188"/>
      <c r="AK5121" s="188"/>
    </row>
    <row r="5122" spans="20:37">
      <c r="T5122" s="188"/>
      <c r="U5122" s="188"/>
      <c r="V5122" s="188"/>
      <c r="W5122" s="188"/>
      <c r="X5122" s="188"/>
      <c r="AG5122" s="188"/>
      <c r="AH5122" s="188"/>
      <c r="AI5122" s="188"/>
      <c r="AJ5122" s="188"/>
      <c r="AK5122" s="188"/>
    </row>
    <row r="5123" spans="20:37">
      <c r="T5123" s="188"/>
      <c r="U5123" s="188"/>
      <c r="V5123" s="188"/>
      <c r="W5123" s="188"/>
      <c r="X5123" s="188"/>
      <c r="AG5123" s="188"/>
      <c r="AH5123" s="188"/>
      <c r="AI5123" s="188"/>
      <c r="AJ5123" s="188"/>
      <c r="AK5123" s="188"/>
    </row>
    <row r="5124" spans="20:37">
      <c r="T5124" s="188"/>
      <c r="U5124" s="188"/>
      <c r="V5124" s="188"/>
      <c r="W5124" s="188"/>
      <c r="X5124" s="188"/>
      <c r="AG5124" s="188"/>
      <c r="AH5124" s="188"/>
      <c r="AI5124" s="188"/>
      <c r="AJ5124" s="188"/>
      <c r="AK5124" s="188"/>
    </row>
    <row r="5125" spans="20:37">
      <c r="T5125" s="188"/>
      <c r="U5125" s="188"/>
      <c r="V5125" s="188"/>
      <c r="W5125" s="188"/>
      <c r="X5125" s="188"/>
      <c r="AG5125" s="188"/>
      <c r="AH5125" s="188"/>
      <c r="AI5125" s="188"/>
      <c r="AJ5125" s="188"/>
      <c r="AK5125" s="188"/>
    </row>
    <row r="5126" spans="20:37">
      <c r="T5126" s="188"/>
      <c r="U5126" s="188"/>
      <c r="V5126" s="188"/>
      <c r="W5126" s="188"/>
      <c r="X5126" s="188"/>
      <c r="AG5126" s="188"/>
      <c r="AH5126" s="188"/>
      <c r="AI5126" s="188"/>
      <c r="AJ5126" s="188"/>
      <c r="AK5126" s="188"/>
    </row>
    <row r="5127" spans="20:37">
      <c r="T5127" s="188"/>
      <c r="U5127" s="188"/>
      <c r="V5127" s="188"/>
      <c r="W5127" s="188"/>
      <c r="X5127" s="188"/>
      <c r="AG5127" s="188"/>
      <c r="AH5127" s="188"/>
      <c r="AI5127" s="188"/>
      <c r="AJ5127" s="188"/>
      <c r="AK5127" s="188"/>
    </row>
    <row r="5128" spans="20:37">
      <c r="T5128" s="188"/>
      <c r="U5128" s="188"/>
      <c r="V5128" s="188"/>
      <c r="W5128" s="188"/>
      <c r="X5128" s="188"/>
      <c r="AG5128" s="188"/>
      <c r="AH5128" s="188"/>
      <c r="AI5128" s="188"/>
      <c r="AJ5128" s="188"/>
      <c r="AK5128" s="188"/>
    </row>
    <row r="5129" spans="20:37">
      <c r="T5129" s="188"/>
      <c r="U5129" s="188"/>
      <c r="V5129" s="188"/>
      <c r="W5129" s="188"/>
      <c r="X5129" s="188"/>
      <c r="AG5129" s="188"/>
      <c r="AH5129" s="188"/>
      <c r="AI5129" s="188"/>
      <c r="AJ5129" s="188"/>
      <c r="AK5129" s="188"/>
    </row>
    <row r="5130" spans="20:37">
      <c r="T5130" s="188"/>
      <c r="U5130" s="188"/>
      <c r="V5130" s="188"/>
      <c r="W5130" s="188"/>
      <c r="X5130" s="188"/>
      <c r="AG5130" s="188"/>
      <c r="AH5130" s="188"/>
      <c r="AI5130" s="188"/>
      <c r="AJ5130" s="188"/>
      <c r="AK5130" s="188"/>
    </row>
    <row r="5131" spans="20:37">
      <c r="T5131" s="188"/>
      <c r="U5131" s="188"/>
      <c r="V5131" s="188"/>
      <c r="W5131" s="188"/>
      <c r="X5131" s="188"/>
      <c r="AG5131" s="188"/>
      <c r="AH5131" s="188"/>
      <c r="AI5131" s="188"/>
      <c r="AJ5131" s="188"/>
      <c r="AK5131" s="188"/>
    </row>
    <row r="5132" spans="20:37">
      <c r="T5132" s="188"/>
      <c r="U5132" s="188"/>
      <c r="V5132" s="188"/>
      <c r="W5132" s="188"/>
      <c r="X5132" s="188"/>
      <c r="AG5132" s="188"/>
      <c r="AH5132" s="188"/>
      <c r="AI5132" s="188"/>
      <c r="AJ5132" s="188"/>
      <c r="AK5132" s="188"/>
    </row>
    <row r="5133" spans="20:37">
      <c r="T5133" s="188"/>
      <c r="U5133" s="188"/>
      <c r="V5133" s="188"/>
      <c r="W5133" s="188"/>
      <c r="X5133" s="188"/>
      <c r="AG5133" s="188"/>
      <c r="AH5133" s="188"/>
      <c r="AI5133" s="188"/>
      <c r="AJ5133" s="188"/>
      <c r="AK5133" s="188"/>
    </row>
    <row r="5134" spans="20:37">
      <c r="T5134" s="188"/>
      <c r="U5134" s="188"/>
      <c r="V5134" s="188"/>
      <c r="W5134" s="188"/>
      <c r="X5134" s="188"/>
      <c r="AG5134" s="188"/>
      <c r="AH5134" s="188"/>
      <c r="AI5134" s="188"/>
      <c r="AJ5134" s="188"/>
      <c r="AK5134" s="188"/>
    </row>
    <row r="5135" spans="20:37">
      <c r="T5135" s="188"/>
      <c r="U5135" s="188"/>
      <c r="V5135" s="188"/>
      <c r="W5135" s="188"/>
      <c r="X5135" s="188"/>
      <c r="AG5135" s="188"/>
      <c r="AH5135" s="188"/>
      <c r="AI5135" s="188"/>
      <c r="AJ5135" s="188"/>
      <c r="AK5135" s="188"/>
    </row>
    <row r="5136" spans="20:37">
      <c r="T5136" s="188"/>
      <c r="U5136" s="188"/>
      <c r="V5136" s="188"/>
      <c r="W5136" s="188"/>
      <c r="X5136" s="188"/>
      <c r="AG5136" s="188"/>
      <c r="AH5136" s="188"/>
      <c r="AI5136" s="188"/>
      <c r="AJ5136" s="188"/>
      <c r="AK5136" s="188"/>
    </row>
    <row r="5137" spans="20:37">
      <c r="T5137" s="188"/>
      <c r="U5137" s="188"/>
      <c r="V5137" s="188"/>
      <c r="W5137" s="188"/>
      <c r="X5137" s="188"/>
      <c r="AG5137" s="188"/>
      <c r="AH5137" s="188"/>
      <c r="AI5137" s="188"/>
      <c r="AJ5137" s="188"/>
      <c r="AK5137" s="188"/>
    </row>
    <row r="5138" spans="20:37">
      <c r="T5138" s="188"/>
      <c r="U5138" s="188"/>
      <c r="V5138" s="188"/>
      <c r="W5138" s="188"/>
      <c r="X5138" s="188"/>
      <c r="AG5138" s="188"/>
      <c r="AH5138" s="188"/>
      <c r="AI5138" s="188"/>
      <c r="AJ5138" s="188"/>
      <c r="AK5138" s="188"/>
    </row>
    <row r="5139" spans="20:37">
      <c r="T5139" s="188"/>
      <c r="U5139" s="188"/>
      <c r="V5139" s="188"/>
      <c r="W5139" s="188"/>
      <c r="X5139" s="188"/>
      <c r="AG5139" s="188"/>
      <c r="AH5139" s="188"/>
      <c r="AI5139" s="188"/>
      <c r="AJ5139" s="188"/>
      <c r="AK5139" s="188"/>
    </row>
    <row r="5140" spans="20:37">
      <c r="T5140" s="188"/>
      <c r="U5140" s="188"/>
      <c r="V5140" s="188"/>
      <c r="W5140" s="188"/>
      <c r="X5140" s="188"/>
      <c r="AG5140" s="188"/>
      <c r="AH5140" s="188"/>
      <c r="AI5140" s="188"/>
      <c r="AJ5140" s="188"/>
      <c r="AK5140" s="188"/>
    </row>
    <row r="5141" spans="20:37">
      <c r="T5141" s="188"/>
      <c r="U5141" s="188"/>
      <c r="V5141" s="188"/>
      <c r="W5141" s="188"/>
      <c r="X5141" s="188"/>
      <c r="AG5141" s="188"/>
      <c r="AH5141" s="188"/>
      <c r="AI5141" s="188"/>
      <c r="AJ5141" s="188"/>
      <c r="AK5141" s="188"/>
    </row>
    <row r="5142" spans="20:37">
      <c r="T5142" s="188"/>
      <c r="U5142" s="188"/>
      <c r="V5142" s="188"/>
      <c r="W5142" s="188"/>
      <c r="X5142" s="188"/>
      <c r="AG5142" s="188"/>
      <c r="AH5142" s="188"/>
      <c r="AI5142" s="188"/>
      <c r="AJ5142" s="188"/>
      <c r="AK5142" s="188"/>
    </row>
    <row r="5143" spans="20:37">
      <c r="T5143" s="188"/>
      <c r="U5143" s="188"/>
      <c r="V5143" s="188"/>
      <c r="W5143" s="188"/>
      <c r="X5143" s="188"/>
      <c r="AG5143" s="188"/>
      <c r="AH5143" s="188"/>
      <c r="AI5143" s="188"/>
      <c r="AJ5143" s="188"/>
      <c r="AK5143" s="188"/>
    </row>
    <row r="5144" spans="20:37">
      <c r="T5144" s="188"/>
      <c r="U5144" s="188"/>
      <c r="V5144" s="188"/>
      <c r="W5144" s="188"/>
      <c r="X5144" s="188"/>
      <c r="AG5144" s="188"/>
      <c r="AH5144" s="188"/>
      <c r="AI5144" s="188"/>
      <c r="AJ5144" s="188"/>
      <c r="AK5144" s="188"/>
    </row>
    <row r="5145" spans="20:37">
      <c r="T5145" s="188"/>
      <c r="U5145" s="188"/>
      <c r="V5145" s="188"/>
      <c r="W5145" s="188"/>
      <c r="X5145" s="188"/>
      <c r="AG5145" s="188"/>
      <c r="AH5145" s="188"/>
      <c r="AI5145" s="188"/>
      <c r="AJ5145" s="188"/>
      <c r="AK5145" s="188"/>
    </row>
    <row r="5146" spans="20:37">
      <c r="T5146" s="188"/>
      <c r="U5146" s="188"/>
      <c r="V5146" s="188"/>
      <c r="W5146" s="188"/>
      <c r="X5146" s="188"/>
      <c r="AG5146" s="188"/>
      <c r="AH5146" s="188"/>
      <c r="AI5146" s="188"/>
      <c r="AJ5146" s="188"/>
      <c r="AK5146" s="188"/>
    </row>
    <row r="5147" spans="20:37">
      <c r="T5147" s="188"/>
      <c r="U5147" s="188"/>
      <c r="V5147" s="188"/>
      <c r="W5147" s="188"/>
      <c r="X5147" s="188"/>
      <c r="AG5147" s="188"/>
      <c r="AH5147" s="188"/>
      <c r="AI5147" s="188"/>
      <c r="AJ5147" s="188"/>
      <c r="AK5147" s="188"/>
    </row>
    <row r="5148" spans="20:37">
      <c r="T5148" s="188"/>
      <c r="U5148" s="188"/>
      <c r="V5148" s="188"/>
      <c r="W5148" s="188"/>
      <c r="X5148" s="188"/>
      <c r="AG5148" s="188"/>
      <c r="AH5148" s="188"/>
      <c r="AI5148" s="188"/>
      <c r="AJ5148" s="188"/>
      <c r="AK5148" s="188"/>
    </row>
    <row r="5149" spans="20:37">
      <c r="T5149" s="188"/>
      <c r="U5149" s="188"/>
      <c r="V5149" s="188"/>
      <c r="W5149" s="188"/>
      <c r="X5149" s="188"/>
      <c r="AG5149" s="188"/>
      <c r="AH5149" s="188"/>
      <c r="AI5149" s="188"/>
      <c r="AJ5149" s="188"/>
      <c r="AK5149" s="188"/>
    </row>
    <row r="5150" spans="20:37">
      <c r="T5150" s="188"/>
      <c r="U5150" s="188"/>
      <c r="V5150" s="188"/>
      <c r="W5150" s="188"/>
      <c r="X5150" s="188"/>
      <c r="AG5150" s="188"/>
      <c r="AH5150" s="188"/>
      <c r="AI5150" s="188"/>
      <c r="AJ5150" s="188"/>
      <c r="AK5150" s="188"/>
    </row>
    <row r="5151" spans="20:37">
      <c r="T5151" s="188"/>
      <c r="U5151" s="188"/>
      <c r="V5151" s="188"/>
      <c r="W5151" s="188"/>
      <c r="X5151" s="188"/>
      <c r="AG5151" s="188"/>
      <c r="AH5151" s="188"/>
      <c r="AI5151" s="188"/>
      <c r="AJ5151" s="188"/>
      <c r="AK5151" s="188"/>
    </row>
    <row r="5152" spans="20:37">
      <c r="T5152" s="188"/>
      <c r="U5152" s="188"/>
      <c r="V5152" s="188"/>
      <c r="W5152" s="188"/>
      <c r="X5152" s="188"/>
      <c r="AG5152" s="188"/>
      <c r="AH5152" s="188"/>
      <c r="AI5152" s="188"/>
      <c r="AJ5152" s="188"/>
      <c r="AK5152" s="188"/>
    </row>
    <row r="5153" spans="20:37">
      <c r="T5153" s="188"/>
      <c r="U5153" s="188"/>
      <c r="V5153" s="188"/>
      <c r="W5153" s="188"/>
      <c r="X5153" s="188"/>
      <c r="AG5153" s="188"/>
      <c r="AH5153" s="188"/>
      <c r="AI5153" s="188"/>
      <c r="AJ5153" s="188"/>
      <c r="AK5153" s="188"/>
    </row>
    <row r="5154" spans="20:37">
      <c r="T5154" s="188"/>
      <c r="U5154" s="188"/>
      <c r="V5154" s="188"/>
      <c r="W5154" s="188"/>
      <c r="X5154" s="188"/>
      <c r="AG5154" s="188"/>
      <c r="AH5154" s="188"/>
      <c r="AI5154" s="188"/>
      <c r="AJ5154" s="188"/>
      <c r="AK5154" s="188"/>
    </row>
    <row r="5155" spans="20:37">
      <c r="T5155" s="188"/>
      <c r="U5155" s="188"/>
      <c r="V5155" s="188"/>
      <c r="W5155" s="188"/>
      <c r="X5155" s="188"/>
      <c r="AG5155" s="188"/>
      <c r="AH5155" s="188"/>
      <c r="AI5155" s="188"/>
      <c r="AJ5155" s="188"/>
      <c r="AK5155" s="188"/>
    </row>
    <row r="5156" spans="20:37">
      <c r="T5156" s="188"/>
      <c r="U5156" s="188"/>
      <c r="V5156" s="188"/>
      <c r="W5156" s="188"/>
      <c r="X5156" s="188"/>
      <c r="AG5156" s="188"/>
      <c r="AH5156" s="188"/>
      <c r="AI5156" s="188"/>
      <c r="AJ5156" s="188"/>
      <c r="AK5156" s="188"/>
    </row>
    <row r="5157" spans="20:37">
      <c r="T5157" s="188"/>
      <c r="U5157" s="188"/>
      <c r="V5157" s="188"/>
      <c r="W5157" s="188"/>
      <c r="X5157" s="188"/>
      <c r="AG5157" s="188"/>
      <c r="AH5157" s="188"/>
      <c r="AI5157" s="188"/>
      <c r="AJ5157" s="188"/>
      <c r="AK5157" s="188"/>
    </row>
    <row r="5158" spans="20:37">
      <c r="T5158" s="188"/>
      <c r="U5158" s="188"/>
      <c r="V5158" s="188"/>
      <c r="W5158" s="188"/>
      <c r="X5158" s="188"/>
      <c r="AG5158" s="188"/>
      <c r="AH5158" s="188"/>
      <c r="AI5158" s="188"/>
      <c r="AJ5158" s="188"/>
      <c r="AK5158" s="188"/>
    </row>
    <row r="5159" spans="20:37">
      <c r="T5159" s="188"/>
      <c r="U5159" s="188"/>
      <c r="V5159" s="188"/>
      <c r="W5159" s="188"/>
      <c r="X5159" s="188"/>
      <c r="AG5159" s="188"/>
      <c r="AH5159" s="188"/>
      <c r="AI5159" s="188"/>
      <c r="AJ5159" s="188"/>
      <c r="AK5159" s="188"/>
    </row>
    <row r="5160" spans="20:37">
      <c r="T5160" s="188"/>
      <c r="U5160" s="188"/>
      <c r="V5160" s="188"/>
      <c r="W5160" s="188"/>
      <c r="X5160" s="188"/>
      <c r="AG5160" s="188"/>
      <c r="AH5160" s="188"/>
      <c r="AI5160" s="188"/>
      <c r="AJ5160" s="188"/>
      <c r="AK5160" s="188"/>
    </row>
    <row r="5161" spans="20:37">
      <c r="T5161" s="188"/>
      <c r="U5161" s="188"/>
      <c r="V5161" s="188"/>
      <c r="W5161" s="188"/>
      <c r="X5161" s="188"/>
      <c r="AG5161" s="188"/>
      <c r="AH5161" s="188"/>
      <c r="AI5161" s="188"/>
      <c r="AJ5161" s="188"/>
      <c r="AK5161" s="188"/>
    </row>
    <row r="5162" spans="20:37">
      <c r="T5162" s="188"/>
      <c r="U5162" s="188"/>
      <c r="V5162" s="188"/>
      <c r="W5162" s="188"/>
      <c r="X5162" s="188"/>
      <c r="AG5162" s="188"/>
      <c r="AH5162" s="188"/>
      <c r="AI5162" s="188"/>
      <c r="AJ5162" s="188"/>
      <c r="AK5162" s="188"/>
    </row>
    <row r="5163" spans="20:37">
      <c r="T5163" s="188"/>
      <c r="U5163" s="188"/>
      <c r="V5163" s="188"/>
      <c r="W5163" s="188"/>
      <c r="X5163" s="188"/>
      <c r="AG5163" s="188"/>
      <c r="AH5163" s="188"/>
      <c r="AI5163" s="188"/>
      <c r="AJ5163" s="188"/>
      <c r="AK5163" s="188"/>
    </row>
    <row r="5164" spans="20:37">
      <c r="T5164" s="188"/>
      <c r="U5164" s="188"/>
      <c r="V5164" s="188"/>
      <c r="W5164" s="188"/>
      <c r="X5164" s="188"/>
      <c r="AG5164" s="188"/>
      <c r="AH5164" s="188"/>
      <c r="AI5164" s="188"/>
      <c r="AJ5164" s="188"/>
      <c r="AK5164" s="188"/>
    </row>
    <row r="5165" spans="20:37">
      <c r="T5165" s="188"/>
      <c r="U5165" s="188"/>
      <c r="V5165" s="188"/>
      <c r="W5165" s="188"/>
      <c r="X5165" s="188"/>
      <c r="AG5165" s="188"/>
      <c r="AH5165" s="188"/>
      <c r="AI5165" s="188"/>
      <c r="AJ5165" s="188"/>
      <c r="AK5165" s="188"/>
    </row>
    <row r="5166" spans="20:37">
      <c r="T5166" s="188"/>
      <c r="U5166" s="188"/>
      <c r="V5166" s="188"/>
      <c r="W5166" s="188"/>
      <c r="X5166" s="188"/>
      <c r="AG5166" s="188"/>
      <c r="AH5166" s="188"/>
      <c r="AI5166" s="188"/>
      <c r="AJ5166" s="188"/>
      <c r="AK5166" s="188"/>
    </row>
    <row r="5167" spans="20:37">
      <c r="T5167" s="188"/>
      <c r="U5167" s="188"/>
      <c r="V5167" s="188"/>
      <c r="W5167" s="188"/>
      <c r="X5167" s="188"/>
      <c r="AG5167" s="188"/>
      <c r="AH5167" s="188"/>
      <c r="AI5167" s="188"/>
      <c r="AJ5167" s="188"/>
      <c r="AK5167" s="188"/>
    </row>
    <row r="5168" spans="20:37">
      <c r="T5168" s="188"/>
      <c r="U5168" s="188"/>
      <c r="V5168" s="188"/>
      <c r="W5168" s="188"/>
      <c r="X5168" s="188"/>
      <c r="AG5168" s="188"/>
      <c r="AH5168" s="188"/>
      <c r="AI5168" s="188"/>
      <c r="AJ5168" s="188"/>
      <c r="AK5168" s="188"/>
    </row>
    <row r="5169" spans="20:37">
      <c r="T5169" s="188"/>
      <c r="U5169" s="188"/>
      <c r="V5169" s="188"/>
      <c r="W5169" s="188"/>
      <c r="X5169" s="188"/>
      <c r="AG5169" s="188"/>
      <c r="AH5169" s="188"/>
      <c r="AI5169" s="188"/>
      <c r="AJ5169" s="188"/>
      <c r="AK5169" s="188"/>
    </row>
    <row r="5170" spans="20:37">
      <c r="T5170" s="188"/>
      <c r="U5170" s="188"/>
      <c r="V5170" s="188"/>
      <c r="W5170" s="188"/>
      <c r="X5170" s="188"/>
      <c r="AG5170" s="188"/>
      <c r="AH5170" s="188"/>
      <c r="AI5170" s="188"/>
      <c r="AJ5170" s="188"/>
      <c r="AK5170" s="188"/>
    </row>
    <row r="5171" spans="20:37">
      <c r="T5171" s="188"/>
      <c r="U5171" s="188"/>
      <c r="V5171" s="188"/>
      <c r="W5171" s="188"/>
      <c r="X5171" s="188"/>
      <c r="AG5171" s="188"/>
      <c r="AH5171" s="188"/>
      <c r="AI5171" s="188"/>
      <c r="AJ5171" s="188"/>
      <c r="AK5171" s="188"/>
    </row>
    <row r="5172" spans="20:37">
      <c r="T5172" s="188"/>
      <c r="U5172" s="188"/>
      <c r="V5172" s="188"/>
      <c r="W5172" s="188"/>
      <c r="X5172" s="188"/>
      <c r="AG5172" s="188"/>
      <c r="AH5172" s="188"/>
      <c r="AI5172" s="188"/>
      <c r="AJ5172" s="188"/>
      <c r="AK5172" s="188"/>
    </row>
    <row r="5173" spans="20:37">
      <c r="T5173" s="188"/>
      <c r="U5173" s="188"/>
      <c r="V5173" s="188"/>
      <c r="W5173" s="188"/>
      <c r="X5173" s="188"/>
      <c r="AG5173" s="188"/>
      <c r="AH5173" s="188"/>
      <c r="AI5173" s="188"/>
      <c r="AJ5173" s="188"/>
      <c r="AK5173" s="188"/>
    </row>
    <row r="5174" spans="20:37">
      <c r="T5174" s="188"/>
      <c r="U5174" s="188"/>
      <c r="V5174" s="188"/>
      <c r="W5174" s="188"/>
      <c r="X5174" s="188"/>
      <c r="AG5174" s="188"/>
      <c r="AH5174" s="188"/>
      <c r="AI5174" s="188"/>
      <c r="AJ5174" s="188"/>
      <c r="AK5174" s="188"/>
    </row>
    <row r="5175" spans="20:37">
      <c r="T5175" s="188"/>
      <c r="U5175" s="188"/>
      <c r="V5175" s="188"/>
      <c r="W5175" s="188"/>
      <c r="X5175" s="188"/>
      <c r="AG5175" s="188"/>
      <c r="AH5175" s="188"/>
      <c r="AI5175" s="188"/>
      <c r="AJ5175" s="188"/>
      <c r="AK5175" s="188"/>
    </row>
    <row r="5176" spans="20:37">
      <c r="T5176" s="188"/>
      <c r="U5176" s="188"/>
      <c r="V5176" s="188"/>
      <c r="W5176" s="188"/>
      <c r="X5176" s="188"/>
      <c r="AG5176" s="188"/>
      <c r="AH5176" s="188"/>
      <c r="AI5176" s="188"/>
      <c r="AJ5176" s="188"/>
      <c r="AK5176" s="188"/>
    </row>
    <row r="5177" spans="20:37">
      <c r="T5177" s="188"/>
      <c r="U5177" s="188"/>
      <c r="V5177" s="188"/>
      <c r="W5177" s="188"/>
      <c r="X5177" s="188"/>
      <c r="AG5177" s="188"/>
      <c r="AH5177" s="188"/>
      <c r="AI5177" s="188"/>
      <c r="AJ5177" s="188"/>
      <c r="AK5177" s="188"/>
    </row>
    <row r="5178" spans="20:37">
      <c r="T5178" s="188"/>
      <c r="U5178" s="188"/>
      <c r="V5178" s="188"/>
      <c r="W5178" s="188"/>
      <c r="X5178" s="188"/>
      <c r="AG5178" s="188"/>
      <c r="AH5178" s="188"/>
      <c r="AI5178" s="188"/>
      <c r="AJ5178" s="188"/>
      <c r="AK5178" s="188"/>
    </row>
    <row r="5179" spans="20:37">
      <c r="T5179" s="188"/>
      <c r="U5179" s="188"/>
      <c r="V5179" s="188"/>
      <c r="W5179" s="188"/>
      <c r="X5179" s="188"/>
      <c r="AG5179" s="188"/>
      <c r="AH5179" s="188"/>
      <c r="AI5179" s="188"/>
      <c r="AJ5179" s="188"/>
      <c r="AK5179" s="188"/>
    </row>
    <row r="5180" spans="20:37">
      <c r="T5180" s="188"/>
      <c r="U5180" s="188"/>
      <c r="V5180" s="188"/>
      <c r="W5180" s="188"/>
      <c r="X5180" s="188"/>
      <c r="AG5180" s="188"/>
      <c r="AH5180" s="188"/>
      <c r="AI5180" s="188"/>
      <c r="AJ5180" s="188"/>
      <c r="AK5180" s="188"/>
    </row>
    <row r="5181" spans="20:37">
      <c r="T5181" s="188"/>
      <c r="U5181" s="188"/>
      <c r="V5181" s="188"/>
      <c r="W5181" s="188"/>
      <c r="X5181" s="188"/>
      <c r="AG5181" s="188"/>
      <c r="AH5181" s="188"/>
      <c r="AI5181" s="188"/>
      <c r="AJ5181" s="188"/>
      <c r="AK5181" s="188"/>
    </row>
    <row r="5182" spans="20:37">
      <c r="T5182" s="188"/>
      <c r="U5182" s="188"/>
      <c r="V5182" s="188"/>
      <c r="W5182" s="188"/>
      <c r="X5182" s="188"/>
      <c r="AG5182" s="188"/>
      <c r="AH5182" s="188"/>
      <c r="AI5182" s="188"/>
      <c r="AJ5182" s="188"/>
      <c r="AK5182" s="188"/>
    </row>
    <row r="5183" spans="20:37">
      <c r="T5183" s="188"/>
      <c r="U5183" s="188"/>
      <c r="V5183" s="188"/>
      <c r="W5183" s="188"/>
      <c r="X5183" s="188"/>
      <c r="AG5183" s="188"/>
      <c r="AH5183" s="188"/>
      <c r="AI5183" s="188"/>
      <c r="AJ5183" s="188"/>
      <c r="AK5183" s="188"/>
    </row>
    <row r="5184" spans="20:37">
      <c r="T5184" s="188"/>
      <c r="U5184" s="188"/>
      <c r="V5184" s="188"/>
      <c r="W5184" s="188"/>
      <c r="X5184" s="188"/>
      <c r="AG5184" s="188"/>
      <c r="AH5184" s="188"/>
      <c r="AI5184" s="188"/>
      <c r="AJ5184" s="188"/>
      <c r="AK5184" s="188"/>
    </row>
    <row r="5185" spans="20:37">
      <c r="T5185" s="188"/>
      <c r="U5185" s="188"/>
      <c r="V5185" s="188"/>
      <c r="W5185" s="188"/>
      <c r="X5185" s="188"/>
      <c r="AG5185" s="188"/>
      <c r="AH5185" s="188"/>
      <c r="AI5185" s="188"/>
      <c r="AJ5185" s="188"/>
      <c r="AK5185" s="188"/>
    </row>
    <row r="5186" spans="20:37">
      <c r="T5186" s="188"/>
      <c r="U5186" s="188"/>
      <c r="V5186" s="188"/>
      <c r="W5186" s="188"/>
      <c r="X5186" s="188"/>
      <c r="AG5186" s="188"/>
      <c r="AH5186" s="188"/>
      <c r="AI5186" s="188"/>
      <c r="AJ5186" s="188"/>
      <c r="AK5186" s="188"/>
    </row>
    <row r="5187" spans="20:37">
      <c r="T5187" s="188"/>
      <c r="U5187" s="188"/>
      <c r="V5187" s="188"/>
      <c r="W5187" s="188"/>
      <c r="X5187" s="188"/>
      <c r="AG5187" s="188"/>
      <c r="AH5187" s="188"/>
      <c r="AI5187" s="188"/>
      <c r="AJ5187" s="188"/>
      <c r="AK5187" s="188"/>
    </row>
    <row r="5188" spans="20:37">
      <c r="T5188" s="188"/>
      <c r="U5188" s="188"/>
      <c r="V5188" s="188"/>
      <c r="W5188" s="188"/>
      <c r="X5188" s="188"/>
      <c r="AG5188" s="188"/>
      <c r="AH5188" s="188"/>
      <c r="AI5188" s="188"/>
      <c r="AJ5188" s="188"/>
      <c r="AK5188" s="188"/>
    </row>
    <row r="5189" spans="20:37">
      <c r="T5189" s="188"/>
      <c r="U5189" s="188"/>
      <c r="V5189" s="188"/>
      <c r="W5189" s="188"/>
      <c r="X5189" s="188"/>
      <c r="AG5189" s="188"/>
      <c r="AH5189" s="188"/>
      <c r="AI5189" s="188"/>
      <c r="AJ5189" s="188"/>
      <c r="AK5189" s="188"/>
    </row>
    <row r="5190" spans="20:37">
      <c r="T5190" s="188"/>
      <c r="U5190" s="188"/>
      <c r="V5190" s="188"/>
      <c r="W5190" s="188"/>
      <c r="X5190" s="188"/>
      <c r="AG5190" s="188"/>
      <c r="AH5190" s="188"/>
      <c r="AI5190" s="188"/>
      <c r="AJ5190" s="188"/>
      <c r="AK5190" s="188"/>
    </row>
    <row r="5191" spans="20:37">
      <c r="T5191" s="188"/>
      <c r="U5191" s="188"/>
      <c r="V5191" s="188"/>
      <c r="W5191" s="188"/>
      <c r="X5191" s="188"/>
      <c r="AG5191" s="188"/>
      <c r="AH5191" s="188"/>
      <c r="AI5191" s="188"/>
      <c r="AJ5191" s="188"/>
      <c r="AK5191" s="188"/>
    </row>
    <row r="5192" spans="20:37">
      <c r="T5192" s="188"/>
      <c r="U5192" s="188"/>
      <c r="V5192" s="188"/>
      <c r="W5192" s="188"/>
      <c r="X5192" s="188"/>
      <c r="AG5192" s="188"/>
      <c r="AH5192" s="188"/>
      <c r="AI5192" s="188"/>
      <c r="AJ5192" s="188"/>
      <c r="AK5192" s="188"/>
    </row>
    <row r="5193" spans="20:37">
      <c r="T5193" s="188"/>
      <c r="U5193" s="188"/>
      <c r="V5193" s="188"/>
      <c r="W5193" s="188"/>
      <c r="X5193" s="188"/>
      <c r="AG5193" s="188"/>
      <c r="AH5193" s="188"/>
      <c r="AI5193" s="188"/>
      <c r="AJ5193" s="188"/>
      <c r="AK5193" s="188"/>
    </row>
    <row r="5194" spans="20:37">
      <c r="T5194" s="188"/>
      <c r="U5194" s="188"/>
      <c r="V5194" s="188"/>
      <c r="W5194" s="188"/>
      <c r="X5194" s="188"/>
      <c r="AG5194" s="188"/>
      <c r="AH5194" s="188"/>
      <c r="AI5194" s="188"/>
      <c r="AJ5194" s="188"/>
      <c r="AK5194" s="188"/>
    </row>
    <row r="5195" spans="20:37">
      <c r="T5195" s="188"/>
      <c r="U5195" s="188"/>
      <c r="V5195" s="188"/>
      <c r="W5195" s="188"/>
      <c r="X5195" s="188"/>
      <c r="AG5195" s="188"/>
      <c r="AH5195" s="188"/>
      <c r="AI5195" s="188"/>
      <c r="AJ5195" s="188"/>
      <c r="AK5195" s="188"/>
    </row>
    <row r="5196" spans="20:37">
      <c r="T5196" s="188"/>
      <c r="U5196" s="188"/>
      <c r="V5196" s="188"/>
      <c r="W5196" s="188"/>
      <c r="X5196" s="188"/>
      <c r="AG5196" s="188"/>
      <c r="AH5196" s="188"/>
      <c r="AI5196" s="188"/>
      <c r="AJ5196" s="188"/>
      <c r="AK5196" s="188"/>
    </row>
    <row r="5197" spans="20:37">
      <c r="T5197" s="188"/>
      <c r="U5197" s="188"/>
      <c r="V5197" s="188"/>
      <c r="W5197" s="188"/>
      <c r="X5197" s="188"/>
      <c r="AG5197" s="188"/>
      <c r="AH5197" s="188"/>
      <c r="AI5197" s="188"/>
      <c r="AJ5197" s="188"/>
      <c r="AK5197" s="188"/>
    </row>
    <row r="5198" spans="20:37">
      <c r="T5198" s="188"/>
      <c r="U5198" s="188"/>
      <c r="V5198" s="188"/>
      <c r="W5198" s="188"/>
      <c r="X5198" s="188"/>
      <c r="AG5198" s="188"/>
      <c r="AH5198" s="188"/>
      <c r="AI5198" s="188"/>
      <c r="AJ5198" s="188"/>
      <c r="AK5198" s="188"/>
    </row>
    <row r="5199" spans="20:37">
      <c r="T5199" s="188"/>
      <c r="U5199" s="188"/>
      <c r="V5199" s="188"/>
      <c r="W5199" s="188"/>
      <c r="X5199" s="188"/>
      <c r="AG5199" s="188"/>
      <c r="AH5199" s="188"/>
      <c r="AI5199" s="188"/>
      <c r="AJ5199" s="188"/>
      <c r="AK5199" s="188"/>
    </row>
    <row r="5200" spans="20:37">
      <c r="T5200" s="188"/>
      <c r="U5200" s="188"/>
      <c r="V5200" s="188"/>
      <c r="W5200" s="188"/>
      <c r="X5200" s="188"/>
      <c r="AG5200" s="188"/>
      <c r="AH5200" s="188"/>
      <c r="AI5200" s="188"/>
      <c r="AJ5200" s="188"/>
      <c r="AK5200" s="188"/>
    </row>
    <row r="5201" spans="20:37">
      <c r="T5201" s="188"/>
      <c r="U5201" s="188"/>
      <c r="V5201" s="188"/>
      <c r="W5201" s="188"/>
      <c r="X5201" s="188"/>
      <c r="AG5201" s="188"/>
      <c r="AH5201" s="188"/>
      <c r="AI5201" s="188"/>
      <c r="AJ5201" s="188"/>
      <c r="AK5201" s="188"/>
    </row>
    <row r="5202" spans="20:37">
      <c r="T5202" s="188"/>
      <c r="U5202" s="188"/>
      <c r="V5202" s="188"/>
      <c r="W5202" s="188"/>
      <c r="X5202" s="188"/>
      <c r="AG5202" s="188"/>
      <c r="AH5202" s="188"/>
      <c r="AI5202" s="188"/>
      <c r="AJ5202" s="188"/>
      <c r="AK5202" s="188"/>
    </row>
    <row r="5203" spans="20:37">
      <c r="T5203" s="188"/>
      <c r="U5203" s="188"/>
      <c r="V5203" s="188"/>
      <c r="W5203" s="188"/>
      <c r="X5203" s="188"/>
      <c r="AG5203" s="188"/>
      <c r="AH5203" s="188"/>
      <c r="AI5203" s="188"/>
      <c r="AJ5203" s="188"/>
      <c r="AK5203" s="188"/>
    </row>
    <row r="5204" spans="20:37">
      <c r="T5204" s="188"/>
      <c r="U5204" s="188"/>
      <c r="V5204" s="188"/>
      <c r="W5204" s="188"/>
      <c r="X5204" s="188"/>
      <c r="AG5204" s="188"/>
      <c r="AH5204" s="188"/>
      <c r="AI5204" s="188"/>
      <c r="AJ5204" s="188"/>
      <c r="AK5204" s="188"/>
    </row>
    <row r="5205" spans="20:37">
      <c r="T5205" s="188"/>
      <c r="U5205" s="188"/>
      <c r="V5205" s="188"/>
      <c r="W5205" s="188"/>
      <c r="X5205" s="188"/>
      <c r="AG5205" s="188"/>
      <c r="AH5205" s="188"/>
      <c r="AI5205" s="188"/>
      <c r="AJ5205" s="188"/>
      <c r="AK5205" s="188"/>
    </row>
    <row r="5206" spans="20:37">
      <c r="T5206" s="188"/>
      <c r="U5206" s="188"/>
      <c r="V5206" s="188"/>
      <c r="W5206" s="188"/>
      <c r="X5206" s="188"/>
      <c r="AG5206" s="188"/>
      <c r="AH5206" s="188"/>
      <c r="AI5206" s="188"/>
      <c r="AJ5206" s="188"/>
      <c r="AK5206" s="188"/>
    </row>
    <row r="5207" spans="20:37">
      <c r="T5207" s="188"/>
      <c r="U5207" s="188"/>
      <c r="V5207" s="188"/>
      <c r="W5207" s="188"/>
      <c r="X5207" s="188"/>
      <c r="AG5207" s="188"/>
      <c r="AH5207" s="188"/>
      <c r="AI5207" s="188"/>
      <c r="AJ5207" s="188"/>
      <c r="AK5207" s="188"/>
    </row>
    <row r="5208" spans="20:37">
      <c r="T5208" s="188"/>
      <c r="U5208" s="188"/>
      <c r="V5208" s="188"/>
      <c r="W5208" s="188"/>
      <c r="X5208" s="188"/>
      <c r="AG5208" s="188"/>
      <c r="AH5208" s="188"/>
      <c r="AI5208" s="188"/>
      <c r="AJ5208" s="188"/>
      <c r="AK5208" s="188"/>
    </row>
    <row r="5209" spans="20:37">
      <c r="T5209" s="188"/>
      <c r="U5209" s="188"/>
      <c r="V5209" s="188"/>
      <c r="W5209" s="188"/>
      <c r="X5209" s="188"/>
      <c r="AG5209" s="188"/>
      <c r="AH5209" s="188"/>
      <c r="AI5209" s="188"/>
      <c r="AJ5209" s="188"/>
      <c r="AK5209" s="188"/>
    </row>
    <row r="5210" spans="20:37">
      <c r="T5210" s="188"/>
      <c r="U5210" s="188"/>
      <c r="V5210" s="188"/>
      <c r="W5210" s="188"/>
      <c r="X5210" s="188"/>
      <c r="AG5210" s="188"/>
      <c r="AH5210" s="188"/>
      <c r="AI5210" s="188"/>
      <c r="AJ5210" s="188"/>
      <c r="AK5210" s="188"/>
    </row>
    <row r="5211" spans="20:37">
      <c r="T5211" s="188"/>
      <c r="U5211" s="188"/>
      <c r="V5211" s="188"/>
      <c r="W5211" s="188"/>
      <c r="X5211" s="188"/>
      <c r="AG5211" s="188"/>
      <c r="AH5211" s="188"/>
      <c r="AI5211" s="188"/>
      <c r="AJ5211" s="188"/>
      <c r="AK5211" s="188"/>
    </row>
    <row r="5212" spans="20:37">
      <c r="T5212" s="188"/>
      <c r="U5212" s="188"/>
      <c r="V5212" s="188"/>
      <c r="W5212" s="188"/>
      <c r="X5212" s="188"/>
      <c r="AG5212" s="188"/>
      <c r="AH5212" s="188"/>
      <c r="AI5212" s="188"/>
      <c r="AJ5212" s="188"/>
      <c r="AK5212" s="188"/>
    </row>
    <row r="5213" spans="20:37">
      <c r="T5213" s="188"/>
      <c r="U5213" s="188"/>
      <c r="V5213" s="188"/>
      <c r="W5213" s="188"/>
      <c r="X5213" s="188"/>
      <c r="AG5213" s="188"/>
      <c r="AH5213" s="188"/>
      <c r="AI5213" s="188"/>
      <c r="AJ5213" s="188"/>
      <c r="AK5213" s="188"/>
    </row>
    <row r="5214" spans="20:37">
      <c r="T5214" s="188"/>
      <c r="U5214" s="188"/>
      <c r="V5214" s="188"/>
      <c r="W5214" s="188"/>
      <c r="X5214" s="188"/>
      <c r="AG5214" s="188"/>
      <c r="AH5214" s="188"/>
      <c r="AI5214" s="188"/>
      <c r="AJ5214" s="188"/>
      <c r="AK5214" s="188"/>
    </row>
    <row r="5215" spans="20:37">
      <c r="T5215" s="188"/>
      <c r="U5215" s="188"/>
      <c r="V5215" s="188"/>
      <c r="W5215" s="188"/>
      <c r="X5215" s="188"/>
      <c r="AG5215" s="188"/>
      <c r="AH5215" s="188"/>
      <c r="AI5215" s="188"/>
      <c r="AJ5215" s="188"/>
      <c r="AK5215" s="188"/>
    </row>
    <row r="5216" spans="20:37">
      <c r="T5216" s="188"/>
      <c r="U5216" s="188"/>
      <c r="V5216" s="188"/>
      <c r="W5216" s="188"/>
      <c r="X5216" s="188"/>
      <c r="AG5216" s="188"/>
      <c r="AH5216" s="188"/>
      <c r="AI5216" s="188"/>
      <c r="AJ5216" s="188"/>
      <c r="AK5216" s="188"/>
    </row>
    <row r="5217" spans="20:37">
      <c r="T5217" s="188"/>
      <c r="U5217" s="188"/>
      <c r="V5217" s="188"/>
      <c r="W5217" s="188"/>
      <c r="X5217" s="188"/>
      <c r="AG5217" s="188"/>
      <c r="AH5217" s="188"/>
      <c r="AI5217" s="188"/>
      <c r="AJ5217" s="188"/>
      <c r="AK5217" s="188"/>
    </row>
    <row r="5218" spans="20:37">
      <c r="T5218" s="188"/>
      <c r="U5218" s="188"/>
      <c r="V5218" s="188"/>
      <c r="W5218" s="188"/>
      <c r="X5218" s="188"/>
      <c r="AG5218" s="188"/>
      <c r="AH5218" s="188"/>
      <c r="AI5218" s="188"/>
      <c r="AJ5218" s="188"/>
      <c r="AK5218" s="188"/>
    </row>
    <row r="5219" spans="20:37">
      <c r="T5219" s="188"/>
      <c r="U5219" s="188"/>
      <c r="V5219" s="188"/>
      <c r="W5219" s="188"/>
      <c r="X5219" s="188"/>
      <c r="AG5219" s="188"/>
      <c r="AH5219" s="188"/>
      <c r="AI5219" s="188"/>
      <c r="AJ5219" s="188"/>
      <c r="AK5219" s="188"/>
    </row>
    <row r="5220" spans="20:37">
      <c r="T5220" s="188"/>
      <c r="U5220" s="188"/>
      <c r="V5220" s="188"/>
      <c r="W5220" s="188"/>
      <c r="X5220" s="188"/>
      <c r="AG5220" s="188"/>
      <c r="AH5220" s="188"/>
      <c r="AI5220" s="188"/>
      <c r="AJ5220" s="188"/>
      <c r="AK5220" s="188"/>
    </row>
    <row r="5221" spans="20:37">
      <c r="T5221" s="188"/>
      <c r="U5221" s="188"/>
      <c r="V5221" s="188"/>
      <c r="W5221" s="188"/>
      <c r="X5221" s="188"/>
      <c r="AG5221" s="188"/>
      <c r="AH5221" s="188"/>
      <c r="AI5221" s="188"/>
      <c r="AJ5221" s="188"/>
      <c r="AK5221" s="188"/>
    </row>
    <row r="5222" spans="20:37">
      <c r="T5222" s="188"/>
      <c r="U5222" s="188"/>
      <c r="V5222" s="188"/>
      <c r="W5222" s="188"/>
      <c r="X5222" s="188"/>
      <c r="AG5222" s="188"/>
      <c r="AH5222" s="188"/>
      <c r="AI5222" s="188"/>
      <c r="AJ5222" s="188"/>
      <c r="AK5222" s="188"/>
    </row>
    <row r="5223" spans="20:37">
      <c r="T5223" s="188"/>
      <c r="U5223" s="188"/>
      <c r="V5223" s="188"/>
      <c r="W5223" s="188"/>
      <c r="X5223" s="188"/>
      <c r="AG5223" s="188"/>
      <c r="AH5223" s="188"/>
      <c r="AI5223" s="188"/>
      <c r="AJ5223" s="188"/>
      <c r="AK5223" s="188"/>
    </row>
    <row r="5224" spans="20:37">
      <c r="T5224" s="188"/>
      <c r="U5224" s="188"/>
      <c r="V5224" s="188"/>
      <c r="W5224" s="188"/>
      <c r="X5224" s="188"/>
      <c r="AG5224" s="188"/>
      <c r="AH5224" s="188"/>
      <c r="AI5224" s="188"/>
      <c r="AJ5224" s="188"/>
      <c r="AK5224" s="188"/>
    </row>
    <row r="5225" spans="20:37">
      <c r="T5225" s="188"/>
      <c r="U5225" s="188"/>
      <c r="V5225" s="188"/>
      <c r="W5225" s="188"/>
      <c r="X5225" s="188"/>
      <c r="AG5225" s="188"/>
      <c r="AH5225" s="188"/>
      <c r="AI5225" s="188"/>
      <c r="AJ5225" s="188"/>
      <c r="AK5225" s="188"/>
    </row>
    <row r="5226" spans="20:37">
      <c r="T5226" s="188"/>
      <c r="U5226" s="188"/>
      <c r="V5226" s="188"/>
      <c r="W5226" s="188"/>
      <c r="X5226" s="188"/>
      <c r="AG5226" s="188"/>
      <c r="AH5226" s="188"/>
      <c r="AI5226" s="188"/>
      <c r="AJ5226" s="188"/>
      <c r="AK5226" s="188"/>
    </row>
    <row r="5227" spans="20:37">
      <c r="T5227" s="188"/>
      <c r="U5227" s="188"/>
      <c r="V5227" s="188"/>
      <c r="W5227" s="188"/>
      <c r="X5227" s="188"/>
      <c r="AG5227" s="188"/>
      <c r="AH5227" s="188"/>
      <c r="AI5227" s="188"/>
      <c r="AJ5227" s="188"/>
      <c r="AK5227" s="188"/>
    </row>
    <row r="5228" spans="20:37">
      <c r="T5228" s="188"/>
      <c r="U5228" s="188"/>
      <c r="V5228" s="188"/>
      <c r="W5228" s="188"/>
      <c r="X5228" s="188"/>
      <c r="AG5228" s="188"/>
      <c r="AH5228" s="188"/>
      <c r="AI5228" s="188"/>
      <c r="AJ5228" s="188"/>
      <c r="AK5228" s="188"/>
    </row>
    <row r="5229" spans="20:37">
      <c r="T5229" s="188"/>
      <c r="U5229" s="188"/>
      <c r="V5229" s="188"/>
      <c r="W5229" s="188"/>
      <c r="X5229" s="188"/>
      <c r="AG5229" s="188"/>
      <c r="AH5229" s="188"/>
      <c r="AI5229" s="188"/>
      <c r="AJ5229" s="188"/>
      <c r="AK5229" s="188"/>
    </row>
    <row r="5230" spans="20:37">
      <c r="T5230" s="188"/>
      <c r="U5230" s="188"/>
      <c r="V5230" s="188"/>
      <c r="W5230" s="188"/>
      <c r="X5230" s="188"/>
      <c r="AG5230" s="188"/>
      <c r="AH5230" s="188"/>
      <c r="AI5230" s="188"/>
      <c r="AJ5230" s="188"/>
      <c r="AK5230" s="188"/>
    </row>
    <row r="5231" spans="20:37">
      <c r="T5231" s="188"/>
      <c r="U5231" s="188"/>
      <c r="V5231" s="188"/>
      <c r="W5231" s="188"/>
      <c r="X5231" s="188"/>
      <c r="AG5231" s="188"/>
      <c r="AH5231" s="188"/>
      <c r="AI5231" s="188"/>
      <c r="AJ5231" s="188"/>
      <c r="AK5231" s="188"/>
    </row>
    <row r="5232" spans="20:37">
      <c r="T5232" s="188"/>
      <c r="U5232" s="188"/>
      <c r="V5232" s="188"/>
      <c r="W5232" s="188"/>
      <c r="X5232" s="188"/>
      <c r="AG5232" s="188"/>
      <c r="AH5232" s="188"/>
      <c r="AI5232" s="188"/>
      <c r="AJ5232" s="188"/>
      <c r="AK5232" s="188"/>
    </row>
    <row r="5233" spans="20:37">
      <c r="T5233" s="188"/>
      <c r="U5233" s="188"/>
      <c r="V5233" s="188"/>
      <c r="W5233" s="188"/>
      <c r="X5233" s="188"/>
      <c r="AG5233" s="188"/>
      <c r="AH5233" s="188"/>
      <c r="AI5233" s="188"/>
      <c r="AJ5233" s="188"/>
      <c r="AK5233" s="188"/>
    </row>
    <row r="5234" spans="20:37">
      <c r="T5234" s="188"/>
      <c r="U5234" s="188"/>
      <c r="V5234" s="188"/>
      <c r="W5234" s="188"/>
      <c r="X5234" s="188"/>
      <c r="AG5234" s="188"/>
      <c r="AH5234" s="188"/>
      <c r="AI5234" s="188"/>
      <c r="AJ5234" s="188"/>
      <c r="AK5234" s="188"/>
    </row>
    <row r="5235" spans="20:37">
      <c r="T5235" s="188"/>
      <c r="U5235" s="188"/>
      <c r="V5235" s="188"/>
      <c r="W5235" s="188"/>
      <c r="X5235" s="188"/>
      <c r="AG5235" s="188"/>
      <c r="AH5235" s="188"/>
      <c r="AI5235" s="188"/>
      <c r="AJ5235" s="188"/>
      <c r="AK5235" s="188"/>
    </row>
    <row r="5236" spans="20:37">
      <c r="T5236" s="188"/>
      <c r="U5236" s="188"/>
      <c r="V5236" s="188"/>
      <c r="W5236" s="188"/>
      <c r="X5236" s="188"/>
      <c r="AG5236" s="188"/>
      <c r="AH5236" s="188"/>
      <c r="AI5236" s="188"/>
      <c r="AJ5236" s="188"/>
      <c r="AK5236" s="188"/>
    </row>
    <row r="5237" spans="20:37">
      <c r="T5237" s="188"/>
      <c r="U5237" s="188"/>
      <c r="V5237" s="188"/>
      <c r="W5237" s="188"/>
      <c r="X5237" s="188"/>
      <c r="AG5237" s="188"/>
      <c r="AH5237" s="188"/>
      <c r="AI5237" s="188"/>
      <c r="AJ5237" s="188"/>
      <c r="AK5237" s="188"/>
    </row>
    <row r="5238" spans="20:37">
      <c r="T5238" s="188"/>
      <c r="U5238" s="188"/>
      <c r="V5238" s="188"/>
      <c r="W5238" s="188"/>
      <c r="X5238" s="188"/>
      <c r="AG5238" s="188"/>
      <c r="AH5238" s="188"/>
      <c r="AI5238" s="188"/>
      <c r="AJ5238" s="188"/>
      <c r="AK5238" s="188"/>
    </row>
    <row r="5239" spans="20:37">
      <c r="T5239" s="188"/>
      <c r="U5239" s="188"/>
      <c r="V5239" s="188"/>
      <c r="W5239" s="188"/>
      <c r="X5239" s="188"/>
      <c r="AG5239" s="188"/>
      <c r="AH5239" s="188"/>
      <c r="AI5239" s="188"/>
      <c r="AJ5239" s="188"/>
      <c r="AK5239" s="188"/>
    </row>
    <row r="5240" spans="20:37">
      <c r="T5240" s="188"/>
      <c r="U5240" s="188"/>
      <c r="V5240" s="188"/>
      <c r="W5240" s="188"/>
      <c r="X5240" s="188"/>
      <c r="AG5240" s="188"/>
      <c r="AH5240" s="188"/>
      <c r="AI5240" s="188"/>
      <c r="AJ5240" s="188"/>
      <c r="AK5240" s="188"/>
    </row>
    <row r="5241" spans="20:37">
      <c r="T5241" s="188"/>
      <c r="U5241" s="188"/>
      <c r="V5241" s="188"/>
      <c r="W5241" s="188"/>
      <c r="X5241" s="188"/>
      <c r="AG5241" s="188"/>
      <c r="AH5241" s="188"/>
      <c r="AI5241" s="188"/>
      <c r="AJ5241" s="188"/>
      <c r="AK5241" s="188"/>
    </row>
    <row r="5242" spans="20:37">
      <c r="T5242" s="188"/>
      <c r="U5242" s="188"/>
      <c r="V5242" s="188"/>
      <c r="W5242" s="188"/>
      <c r="X5242" s="188"/>
      <c r="AG5242" s="188"/>
      <c r="AH5242" s="188"/>
      <c r="AI5242" s="188"/>
      <c r="AJ5242" s="188"/>
      <c r="AK5242" s="188"/>
    </row>
    <row r="5243" spans="20:37">
      <c r="T5243" s="188"/>
      <c r="U5243" s="188"/>
      <c r="V5243" s="188"/>
      <c r="W5243" s="188"/>
      <c r="X5243" s="188"/>
      <c r="AG5243" s="188"/>
      <c r="AH5243" s="188"/>
      <c r="AI5243" s="188"/>
      <c r="AJ5243" s="188"/>
      <c r="AK5243" s="188"/>
    </row>
    <row r="5244" spans="20:37">
      <c r="T5244" s="188"/>
      <c r="U5244" s="188"/>
      <c r="V5244" s="188"/>
      <c r="W5244" s="188"/>
      <c r="X5244" s="188"/>
      <c r="AG5244" s="188"/>
      <c r="AH5244" s="188"/>
      <c r="AI5244" s="188"/>
      <c r="AJ5244" s="188"/>
      <c r="AK5244" s="188"/>
    </row>
    <row r="5245" spans="20:37">
      <c r="T5245" s="188"/>
      <c r="U5245" s="188"/>
      <c r="V5245" s="188"/>
      <c r="W5245" s="188"/>
      <c r="X5245" s="188"/>
      <c r="AG5245" s="188"/>
      <c r="AH5245" s="188"/>
      <c r="AI5245" s="188"/>
      <c r="AJ5245" s="188"/>
      <c r="AK5245" s="188"/>
    </row>
    <row r="5246" spans="20:37">
      <c r="T5246" s="188"/>
      <c r="U5246" s="188"/>
      <c r="V5246" s="188"/>
      <c r="W5246" s="188"/>
      <c r="X5246" s="188"/>
      <c r="AG5246" s="188"/>
      <c r="AH5246" s="188"/>
      <c r="AI5246" s="188"/>
      <c r="AJ5246" s="188"/>
      <c r="AK5246" s="188"/>
    </row>
    <row r="5247" spans="20:37">
      <c r="T5247" s="188"/>
      <c r="U5247" s="188"/>
      <c r="V5247" s="188"/>
      <c r="W5247" s="188"/>
      <c r="X5247" s="188"/>
      <c r="AG5247" s="188"/>
      <c r="AH5247" s="188"/>
      <c r="AI5247" s="188"/>
      <c r="AJ5247" s="188"/>
      <c r="AK5247" s="188"/>
    </row>
    <row r="5248" spans="20:37">
      <c r="T5248" s="188"/>
      <c r="U5248" s="188"/>
      <c r="V5248" s="188"/>
      <c r="W5248" s="188"/>
      <c r="X5248" s="188"/>
      <c r="AG5248" s="188"/>
      <c r="AH5248" s="188"/>
      <c r="AI5248" s="188"/>
      <c r="AJ5248" s="188"/>
      <c r="AK5248" s="188"/>
    </row>
    <row r="5249" spans="20:37">
      <c r="T5249" s="188"/>
      <c r="U5249" s="188"/>
      <c r="V5249" s="188"/>
      <c r="W5249" s="188"/>
      <c r="X5249" s="188"/>
      <c r="AG5249" s="188"/>
      <c r="AH5249" s="188"/>
      <c r="AI5249" s="188"/>
      <c r="AJ5249" s="188"/>
      <c r="AK5249" s="188"/>
    </row>
    <row r="5250" spans="20:37">
      <c r="T5250" s="188"/>
      <c r="U5250" s="188"/>
      <c r="V5250" s="188"/>
      <c r="W5250" s="188"/>
      <c r="X5250" s="188"/>
      <c r="AG5250" s="188"/>
      <c r="AH5250" s="188"/>
      <c r="AI5250" s="188"/>
      <c r="AJ5250" s="188"/>
      <c r="AK5250" s="188"/>
    </row>
    <row r="5251" spans="20:37">
      <c r="T5251" s="188"/>
      <c r="U5251" s="188"/>
      <c r="V5251" s="188"/>
      <c r="W5251" s="188"/>
      <c r="X5251" s="188"/>
      <c r="AG5251" s="188"/>
      <c r="AH5251" s="188"/>
      <c r="AI5251" s="188"/>
      <c r="AJ5251" s="188"/>
      <c r="AK5251" s="188"/>
    </row>
    <row r="5252" spans="20:37">
      <c r="T5252" s="188"/>
      <c r="U5252" s="188"/>
      <c r="V5252" s="188"/>
      <c r="W5252" s="188"/>
      <c r="X5252" s="188"/>
      <c r="AG5252" s="188"/>
      <c r="AH5252" s="188"/>
      <c r="AI5252" s="188"/>
      <c r="AJ5252" s="188"/>
      <c r="AK5252" s="188"/>
    </row>
    <row r="5253" spans="20:37">
      <c r="T5253" s="188"/>
      <c r="U5253" s="188"/>
      <c r="V5253" s="188"/>
      <c r="W5253" s="188"/>
      <c r="X5253" s="188"/>
      <c r="AG5253" s="188"/>
      <c r="AH5253" s="188"/>
      <c r="AI5253" s="188"/>
      <c r="AJ5253" s="188"/>
      <c r="AK5253" s="188"/>
    </row>
    <row r="5254" spans="20:37">
      <c r="T5254" s="188"/>
      <c r="U5254" s="188"/>
      <c r="V5254" s="188"/>
      <c r="W5254" s="188"/>
      <c r="X5254" s="188"/>
      <c r="AG5254" s="188"/>
      <c r="AH5254" s="188"/>
      <c r="AI5254" s="188"/>
      <c r="AJ5254" s="188"/>
      <c r="AK5254" s="188"/>
    </row>
    <row r="5255" spans="20:37">
      <c r="T5255" s="188"/>
      <c r="U5255" s="188"/>
      <c r="V5255" s="188"/>
      <c r="W5255" s="188"/>
      <c r="X5255" s="188"/>
      <c r="AG5255" s="188"/>
      <c r="AH5255" s="188"/>
      <c r="AI5255" s="188"/>
      <c r="AJ5255" s="188"/>
      <c r="AK5255" s="188"/>
    </row>
    <row r="5256" spans="20:37">
      <c r="T5256" s="188"/>
      <c r="U5256" s="188"/>
      <c r="V5256" s="188"/>
      <c r="W5256" s="188"/>
      <c r="X5256" s="188"/>
      <c r="AG5256" s="188"/>
      <c r="AH5256" s="188"/>
      <c r="AI5256" s="188"/>
      <c r="AJ5256" s="188"/>
      <c r="AK5256" s="188"/>
    </row>
    <row r="5257" spans="20:37">
      <c r="T5257" s="188"/>
      <c r="U5257" s="188"/>
      <c r="V5257" s="188"/>
      <c r="W5257" s="188"/>
      <c r="X5257" s="188"/>
      <c r="AG5257" s="188"/>
      <c r="AH5257" s="188"/>
      <c r="AI5257" s="188"/>
      <c r="AJ5257" s="188"/>
      <c r="AK5257" s="188"/>
    </row>
    <row r="5258" spans="20:37">
      <c r="T5258" s="188"/>
      <c r="U5258" s="188"/>
      <c r="V5258" s="188"/>
      <c r="W5258" s="188"/>
      <c r="X5258" s="188"/>
      <c r="AG5258" s="188"/>
      <c r="AH5258" s="188"/>
      <c r="AI5258" s="188"/>
      <c r="AJ5258" s="188"/>
      <c r="AK5258" s="188"/>
    </row>
    <row r="5259" spans="20:37">
      <c r="T5259" s="188"/>
      <c r="U5259" s="188"/>
      <c r="V5259" s="188"/>
      <c r="W5259" s="188"/>
      <c r="X5259" s="188"/>
      <c r="AG5259" s="188"/>
      <c r="AH5259" s="188"/>
      <c r="AI5259" s="188"/>
      <c r="AJ5259" s="188"/>
      <c r="AK5259" s="188"/>
    </row>
    <row r="5260" spans="20:37">
      <c r="T5260" s="188"/>
      <c r="U5260" s="188"/>
      <c r="V5260" s="188"/>
      <c r="W5260" s="188"/>
      <c r="X5260" s="188"/>
      <c r="AG5260" s="188"/>
      <c r="AH5260" s="188"/>
      <c r="AI5260" s="188"/>
      <c r="AJ5260" s="188"/>
      <c r="AK5260" s="188"/>
    </row>
    <row r="5261" spans="20:37">
      <c r="T5261" s="188"/>
      <c r="U5261" s="188"/>
      <c r="V5261" s="188"/>
      <c r="W5261" s="188"/>
      <c r="X5261" s="188"/>
      <c r="AG5261" s="188"/>
      <c r="AH5261" s="188"/>
      <c r="AI5261" s="188"/>
      <c r="AJ5261" s="188"/>
      <c r="AK5261" s="188"/>
    </row>
    <row r="5262" spans="20:37">
      <c r="T5262" s="188"/>
      <c r="U5262" s="188"/>
      <c r="V5262" s="188"/>
      <c r="W5262" s="188"/>
      <c r="X5262" s="188"/>
      <c r="AG5262" s="188"/>
      <c r="AH5262" s="188"/>
      <c r="AI5262" s="188"/>
      <c r="AJ5262" s="188"/>
      <c r="AK5262" s="188"/>
    </row>
    <row r="5263" spans="20:37">
      <c r="T5263" s="188"/>
      <c r="U5263" s="188"/>
      <c r="V5263" s="188"/>
      <c r="W5263" s="188"/>
      <c r="X5263" s="188"/>
      <c r="AG5263" s="188"/>
      <c r="AH5263" s="188"/>
      <c r="AI5263" s="188"/>
      <c r="AJ5263" s="188"/>
      <c r="AK5263" s="188"/>
    </row>
    <row r="5264" spans="20:37">
      <c r="T5264" s="188"/>
      <c r="U5264" s="188"/>
      <c r="V5264" s="188"/>
      <c r="W5264" s="188"/>
      <c r="X5264" s="188"/>
      <c r="AG5264" s="188"/>
      <c r="AH5264" s="188"/>
      <c r="AI5264" s="188"/>
      <c r="AJ5264" s="188"/>
      <c r="AK5264" s="188"/>
    </row>
    <row r="5265" spans="20:37">
      <c r="T5265" s="188"/>
      <c r="U5265" s="188"/>
      <c r="V5265" s="188"/>
      <c r="W5265" s="188"/>
      <c r="X5265" s="188"/>
      <c r="AG5265" s="188"/>
      <c r="AH5265" s="188"/>
      <c r="AI5265" s="188"/>
      <c r="AJ5265" s="188"/>
      <c r="AK5265" s="188"/>
    </row>
    <row r="5266" spans="20:37">
      <c r="T5266" s="188"/>
      <c r="U5266" s="188"/>
      <c r="V5266" s="188"/>
      <c r="W5266" s="188"/>
      <c r="X5266" s="188"/>
      <c r="AG5266" s="188"/>
      <c r="AH5266" s="188"/>
      <c r="AI5266" s="188"/>
      <c r="AJ5266" s="188"/>
      <c r="AK5266" s="188"/>
    </row>
    <row r="5267" spans="20:37">
      <c r="T5267" s="188"/>
      <c r="U5267" s="188"/>
      <c r="V5267" s="188"/>
      <c r="W5267" s="188"/>
      <c r="X5267" s="188"/>
      <c r="AG5267" s="188"/>
      <c r="AH5267" s="188"/>
      <c r="AI5267" s="188"/>
      <c r="AJ5267" s="188"/>
      <c r="AK5267" s="188"/>
    </row>
    <row r="5268" spans="20:37">
      <c r="T5268" s="188"/>
      <c r="U5268" s="188"/>
      <c r="V5268" s="188"/>
      <c r="W5268" s="188"/>
      <c r="X5268" s="188"/>
      <c r="AG5268" s="188"/>
      <c r="AH5268" s="188"/>
      <c r="AI5268" s="188"/>
      <c r="AJ5268" s="188"/>
      <c r="AK5268" s="188"/>
    </row>
    <row r="5269" spans="20:37">
      <c r="T5269" s="188"/>
      <c r="U5269" s="188"/>
      <c r="V5269" s="188"/>
      <c r="W5269" s="188"/>
      <c r="X5269" s="188"/>
      <c r="AG5269" s="188"/>
      <c r="AH5269" s="188"/>
      <c r="AI5269" s="188"/>
      <c r="AJ5269" s="188"/>
      <c r="AK5269" s="188"/>
    </row>
    <row r="5270" spans="20:37">
      <c r="T5270" s="188"/>
      <c r="U5270" s="188"/>
      <c r="V5270" s="188"/>
      <c r="W5270" s="188"/>
      <c r="X5270" s="188"/>
      <c r="AG5270" s="188"/>
      <c r="AH5270" s="188"/>
      <c r="AI5270" s="188"/>
      <c r="AJ5270" s="188"/>
      <c r="AK5270" s="188"/>
    </row>
    <row r="5271" spans="20:37">
      <c r="T5271" s="188"/>
      <c r="U5271" s="188"/>
      <c r="V5271" s="188"/>
      <c r="W5271" s="188"/>
      <c r="X5271" s="188"/>
      <c r="AG5271" s="188"/>
      <c r="AH5271" s="188"/>
      <c r="AI5271" s="188"/>
      <c r="AJ5271" s="188"/>
      <c r="AK5271" s="188"/>
    </row>
    <row r="5272" spans="20:37">
      <c r="T5272" s="188"/>
      <c r="U5272" s="188"/>
      <c r="V5272" s="188"/>
      <c r="W5272" s="188"/>
      <c r="X5272" s="188"/>
      <c r="AG5272" s="188"/>
      <c r="AH5272" s="188"/>
      <c r="AI5272" s="188"/>
      <c r="AJ5272" s="188"/>
      <c r="AK5272" s="188"/>
    </row>
    <row r="5273" spans="20:37">
      <c r="T5273" s="188"/>
      <c r="U5273" s="188"/>
      <c r="V5273" s="188"/>
      <c r="W5273" s="188"/>
      <c r="X5273" s="188"/>
      <c r="AG5273" s="188"/>
      <c r="AH5273" s="188"/>
      <c r="AI5273" s="188"/>
      <c r="AJ5273" s="188"/>
      <c r="AK5273" s="188"/>
    </row>
    <row r="5274" spans="20:37">
      <c r="T5274" s="188"/>
      <c r="U5274" s="188"/>
      <c r="V5274" s="188"/>
      <c r="W5274" s="188"/>
      <c r="X5274" s="188"/>
      <c r="AG5274" s="188"/>
      <c r="AH5274" s="188"/>
      <c r="AI5274" s="188"/>
      <c r="AJ5274" s="188"/>
      <c r="AK5274" s="188"/>
    </row>
    <row r="5275" spans="20:37">
      <c r="T5275" s="188"/>
      <c r="U5275" s="188"/>
      <c r="V5275" s="188"/>
      <c r="W5275" s="188"/>
      <c r="X5275" s="188"/>
      <c r="AG5275" s="188"/>
      <c r="AH5275" s="188"/>
      <c r="AI5275" s="188"/>
      <c r="AJ5275" s="188"/>
      <c r="AK5275" s="188"/>
    </row>
    <row r="5276" spans="20:37">
      <c r="T5276" s="188"/>
      <c r="U5276" s="188"/>
      <c r="V5276" s="188"/>
      <c r="W5276" s="188"/>
      <c r="X5276" s="188"/>
      <c r="AG5276" s="188"/>
      <c r="AH5276" s="188"/>
      <c r="AI5276" s="188"/>
      <c r="AJ5276" s="188"/>
      <c r="AK5276" s="188"/>
    </row>
    <row r="5277" spans="20:37">
      <c r="T5277" s="188"/>
      <c r="U5277" s="188"/>
      <c r="V5277" s="188"/>
      <c r="W5277" s="188"/>
      <c r="X5277" s="188"/>
      <c r="AG5277" s="188"/>
      <c r="AH5277" s="188"/>
      <c r="AI5277" s="188"/>
      <c r="AJ5277" s="188"/>
      <c r="AK5277" s="188"/>
    </row>
    <row r="5278" spans="20:37">
      <c r="T5278" s="188"/>
      <c r="U5278" s="188"/>
      <c r="V5278" s="188"/>
      <c r="W5278" s="188"/>
      <c r="X5278" s="188"/>
      <c r="AG5278" s="188"/>
      <c r="AH5278" s="188"/>
      <c r="AI5278" s="188"/>
      <c r="AJ5278" s="188"/>
      <c r="AK5278" s="188"/>
    </row>
    <row r="5279" spans="20:37">
      <c r="T5279" s="188"/>
      <c r="U5279" s="188"/>
      <c r="V5279" s="188"/>
      <c r="W5279" s="188"/>
      <c r="X5279" s="188"/>
      <c r="AG5279" s="188"/>
      <c r="AH5279" s="188"/>
      <c r="AI5279" s="188"/>
      <c r="AJ5279" s="188"/>
      <c r="AK5279" s="188"/>
    </row>
    <row r="5280" spans="20:37">
      <c r="T5280" s="188"/>
      <c r="U5280" s="188"/>
      <c r="V5280" s="188"/>
      <c r="W5280" s="188"/>
      <c r="X5280" s="188"/>
      <c r="AG5280" s="188"/>
      <c r="AH5280" s="188"/>
      <c r="AI5280" s="188"/>
      <c r="AJ5280" s="188"/>
      <c r="AK5280" s="188"/>
    </row>
    <row r="5281" spans="20:37">
      <c r="T5281" s="188"/>
      <c r="U5281" s="188"/>
      <c r="V5281" s="188"/>
      <c r="W5281" s="188"/>
      <c r="X5281" s="188"/>
      <c r="AG5281" s="188"/>
      <c r="AH5281" s="188"/>
      <c r="AI5281" s="188"/>
      <c r="AJ5281" s="188"/>
      <c r="AK5281" s="188"/>
    </row>
    <row r="5282" spans="20:37">
      <c r="T5282" s="188"/>
      <c r="U5282" s="188"/>
      <c r="V5282" s="188"/>
      <c r="W5282" s="188"/>
      <c r="X5282" s="188"/>
      <c r="AG5282" s="188"/>
      <c r="AH5282" s="188"/>
      <c r="AI5282" s="188"/>
      <c r="AJ5282" s="188"/>
      <c r="AK5282" s="188"/>
    </row>
    <row r="5283" spans="20:37">
      <c r="T5283" s="188"/>
      <c r="U5283" s="188"/>
      <c r="V5283" s="188"/>
      <c r="W5283" s="188"/>
      <c r="X5283" s="188"/>
      <c r="AG5283" s="188"/>
      <c r="AH5283" s="188"/>
      <c r="AI5283" s="188"/>
      <c r="AJ5283" s="188"/>
      <c r="AK5283" s="188"/>
    </row>
    <row r="5284" spans="20:37">
      <c r="T5284" s="188"/>
      <c r="U5284" s="188"/>
      <c r="V5284" s="188"/>
      <c r="W5284" s="188"/>
      <c r="X5284" s="188"/>
      <c r="AG5284" s="188"/>
      <c r="AH5284" s="188"/>
      <c r="AI5284" s="188"/>
      <c r="AJ5284" s="188"/>
      <c r="AK5284" s="188"/>
    </row>
    <row r="5285" spans="20:37">
      <c r="T5285" s="188"/>
      <c r="U5285" s="188"/>
      <c r="V5285" s="188"/>
      <c r="W5285" s="188"/>
      <c r="X5285" s="188"/>
      <c r="AG5285" s="188"/>
      <c r="AH5285" s="188"/>
      <c r="AI5285" s="188"/>
      <c r="AJ5285" s="188"/>
      <c r="AK5285" s="188"/>
    </row>
    <row r="5286" spans="20:37">
      <c r="T5286" s="188"/>
      <c r="U5286" s="188"/>
      <c r="V5286" s="188"/>
      <c r="W5286" s="188"/>
      <c r="X5286" s="188"/>
      <c r="AG5286" s="188"/>
      <c r="AH5286" s="188"/>
      <c r="AI5286" s="188"/>
      <c r="AJ5286" s="188"/>
      <c r="AK5286" s="188"/>
    </row>
    <row r="5287" spans="20:37">
      <c r="T5287" s="188"/>
      <c r="U5287" s="188"/>
      <c r="V5287" s="188"/>
      <c r="W5287" s="188"/>
      <c r="X5287" s="188"/>
      <c r="AG5287" s="188"/>
      <c r="AH5287" s="188"/>
      <c r="AI5287" s="188"/>
      <c r="AJ5287" s="188"/>
      <c r="AK5287" s="188"/>
    </row>
    <row r="5288" spans="20:37">
      <c r="T5288" s="188"/>
      <c r="U5288" s="188"/>
      <c r="V5288" s="188"/>
      <c r="W5288" s="188"/>
      <c r="X5288" s="188"/>
      <c r="AG5288" s="188"/>
      <c r="AH5288" s="188"/>
      <c r="AI5288" s="188"/>
      <c r="AJ5288" s="188"/>
      <c r="AK5288" s="188"/>
    </row>
    <row r="5289" spans="20:37">
      <c r="T5289" s="188"/>
      <c r="U5289" s="188"/>
      <c r="V5289" s="188"/>
      <c r="W5289" s="188"/>
      <c r="X5289" s="188"/>
      <c r="AG5289" s="188"/>
      <c r="AH5289" s="188"/>
      <c r="AI5289" s="188"/>
      <c r="AJ5289" s="188"/>
      <c r="AK5289" s="188"/>
    </row>
    <row r="5290" spans="20:37">
      <c r="T5290" s="188"/>
      <c r="U5290" s="188"/>
      <c r="V5290" s="188"/>
      <c r="W5290" s="188"/>
      <c r="X5290" s="188"/>
      <c r="AG5290" s="188"/>
      <c r="AH5290" s="188"/>
      <c r="AI5290" s="188"/>
      <c r="AJ5290" s="188"/>
      <c r="AK5290" s="188"/>
    </row>
    <row r="5291" spans="20:37">
      <c r="T5291" s="188"/>
      <c r="U5291" s="188"/>
      <c r="V5291" s="188"/>
      <c r="W5291" s="188"/>
      <c r="X5291" s="188"/>
      <c r="AG5291" s="188"/>
      <c r="AH5291" s="188"/>
      <c r="AI5291" s="188"/>
      <c r="AJ5291" s="188"/>
      <c r="AK5291" s="188"/>
    </row>
    <row r="5292" spans="20:37">
      <c r="T5292" s="188"/>
      <c r="U5292" s="188"/>
      <c r="V5292" s="188"/>
      <c r="W5292" s="188"/>
      <c r="X5292" s="188"/>
      <c r="AG5292" s="188"/>
      <c r="AH5292" s="188"/>
      <c r="AI5292" s="188"/>
      <c r="AJ5292" s="188"/>
      <c r="AK5292" s="188"/>
    </row>
    <row r="5293" spans="20:37">
      <c r="T5293" s="188"/>
      <c r="U5293" s="188"/>
      <c r="V5293" s="188"/>
      <c r="W5293" s="188"/>
      <c r="X5293" s="188"/>
      <c r="AG5293" s="188"/>
      <c r="AH5293" s="188"/>
      <c r="AI5293" s="188"/>
      <c r="AJ5293" s="188"/>
      <c r="AK5293" s="188"/>
    </row>
    <row r="5294" spans="20:37">
      <c r="T5294" s="188"/>
      <c r="U5294" s="188"/>
      <c r="V5294" s="188"/>
      <c r="W5294" s="188"/>
      <c r="X5294" s="188"/>
      <c r="AG5294" s="188"/>
      <c r="AH5294" s="188"/>
      <c r="AI5294" s="188"/>
      <c r="AJ5294" s="188"/>
      <c r="AK5294" s="188"/>
    </row>
    <row r="5295" spans="20:37">
      <c r="T5295" s="188"/>
      <c r="U5295" s="188"/>
      <c r="V5295" s="188"/>
      <c r="W5295" s="188"/>
      <c r="X5295" s="188"/>
      <c r="AG5295" s="188"/>
      <c r="AH5295" s="188"/>
      <c r="AI5295" s="188"/>
      <c r="AJ5295" s="188"/>
      <c r="AK5295" s="188"/>
    </row>
    <row r="5296" spans="20:37">
      <c r="T5296" s="188"/>
      <c r="U5296" s="188"/>
      <c r="V5296" s="188"/>
      <c r="W5296" s="188"/>
      <c r="X5296" s="188"/>
      <c r="AG5296" s="188"/>
      <c r="AH5296" s="188"/>
      <c r="AI5296" s="188"/>
      <c r="AJ5296" s="188"/>
      <c r="AK5296" s="188"/>
    </row>
    <row r="5297" spans="20:37">
      <c r="T5297" s="188"/>
      <c r="U5297" s="188"/>
      <c r="V5297" s="188"/>
      <c r="W5297" s="188"/>
      <c r="X5297" s="188"/>
      <c r="AG5297" s="188"/>
      <c r="AH5297" s="188"/>
      <c r="AI5297" s="188"/>
      <c r="AJ5297" s="188"/>
      <c r="AK5297" s="188"/>
    </row>
    <row r="5298" spans="20:37">
      <c r="T5298" s="188"/>
      <c r="U5298" s="188"/>
      <c r="V5298" s="188"/>
      <c r="W5298" s="188"/>
      <c r="X5298" s="188"/>
      <c r="AG5298" s="188"/>
      <c r="AH5298" s="188"/>
      <c r="AI5298" s="188"/>
      <c r="AJ5298" s="188"/>
      <c r="AK5298" s="188"/>
    </row>
    <row r="5299" spans="20:37">
      <c r="T5299" s="188"/>
      <c r="U5299" s="188"/>
      <c r="V5299" s="188"/>
      <c r="W5299" s="188"/>
      <c r="X5299" s="188"/>
      <c r="AG5299" s="188"/>
      <c r="AH5299" s="188"/>
      <c r="AI5299" s="188"/>
      <c r="AJ5299" s="188"/>
      <c r="AK5299" s="188"/>
    </row>
    <row r="5300" spans="20:37">
      <c r="T5300" s="188"/>
      <c r="U5300" s="188"/>
      <c r="V5300" s="188"/>
      <c r="W5300" s="188"/>
      <c r="X5300" s="188"/>
      <c r="AG5300" s="188"/>
      <c r="AH5300" s="188"/>
      <c r="AI5300" s="188"/>
      <c r="AJ5300" s="188"/>
      <c r="AK5300" s="188"/>
    </row>
    <row r="5301" spans="20:37">
      <c r="T5301" s="188"/>
      <c r="U5301" s="188"/>
      <c r="V5301" s="188"/>
      <c r="W5301" s="188"/>
      <c r="X5301" s="188"/>
      <c r="AG5301" s="188"/>
      <c r="AH5301" s="188"/>
      <c r="AI5301" s="188"/>
      <c r="AJ5301" s="188"/>
      <c r="AK5301" s="188"/>
    </row>
    <row r="5302" spans="20:37">
      <c r="T5302" s="188"/>
      <c r="U5302" s="188"/>
      <c r="V5302" s="188"/>
      <c r="W5302" s="188"/>
      <c r="X5302" s="188"/>
      <c r="AG5302" s="188"/>
      <c r="AH5302" s="188"/>
      <c r="AI5302" s="188"/>
      <c r="AJ5302" s="188"/>
      <c r="AK5302" s="188"/>
    </row>
    <row r="5303" spans="20:37">
      <c r="T5303" s="188"/>
      <c r="U5303" s="188"/>
      <c r="V5303" s="188"/>
      <c r="W5303" s="188"/>
      <c r="X5303" s="188"/>
      <c r="AG5303" s="188"/>
      <c r="AH5303" s="188"/>
      <c r="AI5303" s="188"/>
      <c r="AJ5303" s="188"/>
      <c r="AK5303" s="188"/>
    </row>
    <row r="5304" spans="20:37">
      <c r="T5304" s="188"/>
      <c r="U5304" s="188"/>
      <c r="V5304" s="188"/>
      <c r="W5304" s="188"/>
      <c r="X5304" s="188"/>
      <c r="AG5304" s="188"/>
      <c r="AH5304" s="188"/>
      <c r="AI5304" s="188"/>
      <c r="AJ5304" s="188"/>
      <c r="AK5304" s="188"/>
    </row>
    <row r="5305" spans="20:37">
      <c r="T5305" s="188"/>
      <c r="U5305" s="188"/>
      <c r="V5305" s="188"/>
      <c r="W5305" s="188"/>
      <c r="X5305" s="188"/>
      <c r="AG5305" s="188"/>
      <c r="AH5305" s="188"/>
      <c r="AI5305" s="188"/>
      <c r="AJ5305" s="188"/>
      <c r="AK5305" s="188"/>
    </row>
    <row r="5306" spans="20:37">
      <c r="T5306" s="188"/>
      <c r="U5306" s="188"/>
      <c r="V5306" s="188"/>
      <c r="W5306" s="188"/>
      <c r="X5306" s="188"/>
      <c r="AG5306" s="188"/>
      <c r="AH5306" s="188"/>
      <c r="AI5306" s="188"/>
      <c r="AJ5306" s="188"/>
      <c r="AK5306" s="188"/>
    </row>
    <row r="5307" spans="20:37">
      <c r="T5307" s="188"/>
      <c r="U5307" s="188"/>
      <c r="V5307" s="188"/>
      <c r="W5307" s="188"/>
      <c r="X5307" s="188"/>
      <c r="AG5307" s="188"/>
      <c r="AH5307" s="188"/>
      <c r="AI5307" s="188"/>
      <c r="AJ5307" s="188"/>
      <c r="AK5307" s="188"/>
    </row>
    <row r="5308" spans="20:37">
      <c r="T5308" s="188"/>
      <c r="U5308" s="188"/>
      <c r="V5308" s="188"/>
      <c r="W5308" s="188"/>
      <c r="X5308" s="188"/>
      <c r="AG5308" s="188"/>
      <c r="AH5308" s="188"/>
      <c r="AI5308" s="188"/>
      <c r="AJ5308" s="188"/>
      <c r="AK5308" s="188"/>
    </row>
    <row r="5309" spans="20:37">
      <c r="T5309" s="188"/>
      <c r="U5309" s="188"/>
      <c r="V5309" s="188"/>
      <c r="W5309" s="188"/>
      <c r="X5309" s="188"/>
      <c r="AG5309" s="188"/>
      <c r="AH5309" s="188"/>
      <c r="AI5309" s="188"/>
      <c r="AJ5309" s="188"/>
      <c r="AK5309" s="188"/>
    </row>
    <row r="5310" spans="20:37">
      <c r="T5310" s="188"/>
      <c r="U5310" s="188"/>
      <c r="V5310" s="188"/>
      <c r="W5310" s="188"/>
      <c r="X5310" s="188"/>
      <c r="AG5310" s="188"/>
      <c r="AH5310" s="188"/>
      <c r="AI5310" s="188"/>
      <c r="AJ5310" s="188"/>
      <c r="AK5310" s="188"/>
    </row>
    <row r="5311" spans="20:37">
      <c r="T5311" s="188"/>
      <c r="U5311" s="188"/>
      <c r="V5311" s="188"/>
      <c r="W5311" s="188"/>
      <c r="X5311" s="188"/>
      <c r="AG5311" s="188"/>
      <c r="AH5311" s="188"/>
      <c r="AI5311" s="188"/>
      <c r="AJ5311" s="188"/>
      <c r="AK5311" s="188"/>
    </row>
    <row r="5312" spans="20:37">
      <c r="T5312" s="188"/>
      <c r="U5312" s="188"/>
      <c r="V5312" s="188"/>
      <c r="W5312" s="188"/>
      <c r="X5312" s="188"/>
      <c r="AG5312" s="188"/>
      <c r="AH5312" s="188"/>
      <c r="AI5312" s="188"/>
      <c r="AJ5312" s="188"/>
      <c r="AK5312" s="188"/>
    </row>
    <row r="5313" spans="20:37">
      <c r="T5313" s="188"/>
      <c r="U5313" s="188"/>
      <c r="V5313" s="188"/>
      <c r="W5313" s="188"/>
      <c r="X5313" s="188"/>
      <c r="AG5313" s="188"/>
      <c r="AH5313" s="188"/>
      <c r="AI5313" s="188"/>
      <c r="AJ5313" s="188"/>
      <c r="AK5313" s="188"/>
    </row>
    <row r="5314" spans="20:37">
      <c r="T5314" s="188"/>
      <c r="U5314" s="188"/>
      <c r="V5314" s="188"/>
      <c r="W5314" s="188"/>
      <c r="X5314" s="188"/>
      <c r="AG5314" s="188"/>
      <c r="AH5314" s="188"/>
      <c r="AI5314" s="188"/>
      <c r="AJ5314" s="188"/>
      <c r="AK5314" s="188"/>
    </row>
    <row r="5315" spans="20:37">
      <c r="T5315" s="188"/>
      <c r="U5315" s="188"/>
      <c r="V5315" s="188"/>
      <c r="W5315" s="188"/>
      <c r="X5315" s="188"/>
      <c r="AG5315" s="188"/>
      <c r="AH5315" s="188"/>
      <c r="AI5315" s="188"/>
      <c r="AJ5315" s="188"/>
      <c r="AK5315" s="188"/>
    </row>
    <row r="5316" spans="20:37">
      <c r="T5316" s="188"/>
      <c r="U5316" s="188"/>
      <c r="V5316" s="188"/>
      <c r="W5316" s="188"/>
      <c r="X5316" s="188"/>
      <c r="AG5316" s="188"/>
      <c r="AH5316" s="188"/>
      <c r="AI5316" s="188"/>
      <c r="AJ5316" s="188"/>
      <c r="AK5316" s="188"/>
    </row>
    <row r="5317" spans="20:37">
      <c r="T5317" s="188"/>
      <c r="U5317" s="188"/>
      <c r="V5317" s="188"/>
      <c r="W5317" s="188"/>
      <c r="X5317" s="188"/>
      <c r="AG5317" s="188"/>
      <c r="AH5317" s="188"/>
      <c r="AI5317" s="188"/>
      <c r="AJ5317" s="188"/>
      <c r="AK5317" s="188"/>
    </row>
    <row r="5318" spans="20:37">
      <c r="T5318" s="188"/>
      <c r="U5318" s="188"/>
      <c r="V5318" s="188"/>
      <c r="W5318" s="188"/>
      <c r="X5318" s="188"/>
      <c r="AG5318" s="188"/>
      <c r="AH5318" s="188"/>
      <c r="AI5318" s="188"/>
      <c r="AJ5318" s="188"/>
      <c r="AK5318" s="188"/>
    </row>
    <row r="5319" spans="20:37">
      <c r="T5319" s="188"/>
      <c r="U5319" s="188"/>
      <c r="V5319" s="188"/>
      <c r="W5319" s="188"/>
      <c r="X5319" s="188"/>
      <c r="AG5319" s="188"/>
      <c r="AH5319" s="188"/>
      <c r="AI5319" s="188"/>
      <c r="AJ5319" s="188"/>
      <c r="AK5319" s="188"/>
    </row>
    <row r="5320" spans="20:37">
      <c r="T5320" s="188"/>
      <c r="U5320" s="188"/>
      <c r="V5320" s="188"/>
      <c r="W5320" s="188"/>
      <c r="X5320" s="188"/>
      <c r="AG5320" s="188"/>
      <c r="AH5320" s="188"/>
      <c r="AI5320" s="188"/>
      <c r="AJ5320" s="188"/>
      <c r="AK5320" s="188"/>
    </row>
    <row r="5321" spans="20:37">
      <c r="T5321" s="188"/>
      <c r="U5321" s="188"/>
      <c r="V5321" s="188"/>
      <c r="W5321" s="188"/>
      <c r="X5321" s="188"/>
      <c r="AG5321" s="188"/>
      <c r="AH5321" s="188"/>
      <c r="AI5321" s="188"/>
      <c r="AJ5321" s="188"/>
      <c r="AK5321" s="188"/>
    </row>
    <row r="5322" spans="20:37">
      <c r="T5322" s="188"/>
      <c r="U5322" s="188"/>
      <c r="V5322" s="188"/>
      <c r="W5322" s="188"/>
      <c r="X5322" s="188"/>
      <c r="AG5322" s="188"/>
      <c r="AH5322" s="188"/>
      <c r="AI5322" s="188"/>
      <c r="AJ5322" s="188"/>
      <c r="AK5322" s="188"/>
    </row>
    <row r="5323" spans="20:37">
      <c r="T5323" s="188"/>
      <c r="U5323" s="188"/>
      <c r="V5323" s="188"/>
      <c r="W5323" s="188"/>
      <c r="X5323" s="188"/>
      <c r="AG5323" s="188"/>
      <c r="AH5323" s="188"/>
      <c r="AI5323" s="188"/>
      <c r="AJ5323" s="188"/>
      <c r="AK5323" s="188"/>
    </row>
    <row r="5324" spans="20:37">
      <c r="T5324" s="188"/>
      <c r="U5324" s="188"/>
      <c r="V5324" s="188"/>
      <c r="W5324" s="188"/>
      <c r="X5324" s="188"/>
      <c r="AG5324" s="188"/>
      <c r="AH5324" s="188"/>
      <c r="AI5324" s="188"/>
      <c r="AJ5324" s="188"/>
      <c r="AK5324" s="188"/>
    </row>
    <row r="5325" spans="20:37">
      <c r="T5325" s="188"/>
      <c r="U5325" s="188"/>
      <c r="V5325" s="188"/>
      <c r="W5325" s="188"/>
      <c r="X5325" s="188"/>
      <c r="AG5325" s="188"/>
      <c r="AH5325" s="188"/>
      <c r="AI5325" s="188"/>
      <c r="AJ5325" s="188"/>
      <c r="AK5325" s="188"/>
    </row>
    <row r="5326" spans="20:37">
      <c r="T5326" s="188"/>
      <c r="U5326" s="188"/>
      <c r="V5326" s="188"/>
      <c r="W5326" s="188"/>
      <c r="X5326" s="188"/>
      <c r="AG5326" s="188"/>
      <c r="AH5326" s="188"/>
      <c r="AI5326" s="188"/>
      <c r="AJ5326" s="188"/>
      <c r="AK5326" s="188"/>
    </row>
    <row r="5327" spans="20:37">
      <c r="T5327" s="188"/>
      <c r="U5327" s="188"/>
      <c r="V5327" s="188"/>
      <c r="W5327" s="188"/>
      <c r="X5327" s="188"/>
      <c r="AG5327" s="188"/>
      <c r="AH5327" s="188"/>
      <c r="AI5327" s="188"/>
      <c r="AJ5327" s="188"/>
      <c r="AK5327" s="188"/>
    </row>
    <row r="5328" spans="20:37">
      <c r="T5328" s="188"/>
      <c r="U5328" s="188"/>
      <c r="V5328" s="188"/>
      <c r="W5328" s="188"/>
      <c r="X5328" s="188"/>
      <c r="AG5328" s="188"/>
      <c r="AH5328" s="188"/>
      <c r="AI5328" s="188"/>
      <c r="AJ5328" s="188"/>
      <c r="AK5328" s="188"/>
    </row>
    <row r="5329" spans="20:37">
      <c r="T5329" s="188"/>
      <c r="U5329" s="188"/>
      <c r="V5329" s="188"/>
      <c r="W5329" s="188"/>
      <c r="X5329" s="188"/>
      <c r="AG5329" s="188"/>
      <c r="AH5329" s="188"/>
      <c r="AI5329" s="188"/>
      <c r="AJ5329" s="188"/>
      <c r="AK5329" s="188"/>
    </row>
    <row r="5330" spans="20:37">
      <c r="T5330" s="188"/>
      <c r="U5330" s="188"/>
      <c r="V5330" s="188"/>
      <c r="W5330" s="188"/>
      <c r="X5330" s="188"/>
      <c r="AG5330" s="188"/>
      <c r="AH5330" s="188"/>
      <c r="AI5330" s="188"/>
      <c r="AJ5330" s="188"/>
      <c r="AK5330" s="188"/>
    </row>
    <row r="5331" spans="20:37">
      <c r="T5331" s="188"/>
      <c r="U5331" s="188"/>
      <c r="V5331" s="188"/>
      <c r="W5331" s="188"/>
      <c r="X5331" s="188"/>
      <c r="AG5331" s="188"/>
      <c r="AH5331" s="188"/>
      <c r="AI5331" s="188"/>
      <c r="AJ5331" s="188"/>
      <c r="AK5331" s="188"/>
    </row>
    <row r="5332" spans="20:37">
      <c r="T5332" s="188"/>
      <c r="U5332" s="188"/>
      <c r="V5332" s="188"/>
      <c r="W5332" s="188"/>
      <c r="X5332" s="188"/>
      <c r="AG5332" s="188"/>
      <c r="AH5332" s="188"/>
      <c r="AI5332" s="188"/>
      <c r="AJ5332" s="188"/>
      <c r="AK5332" s="188"/>
    </row>
    <row r="5333" spans="20:37">
      <c r="T5333" s="188"/>
      <c r="U5333" s="188"/>
      <c r="V5333" s="188"/>
      <c r="W5333" s="188"/>
      <c r="X5333" s="188"/>
      <c r="AG5333" s="188"/>
      <c r="AH5333" s="188"/>
      <c r="AI5333" s="188"/>
      <c r="AJ5333" s="188"/>
      <c r="AK5333" s="188"/>
    </row>
    <row r="5334" spans="20:37">
      <c r="T5334" s="188"/>
      <c r="U5334" s="188"/>
      <c r="V5334" s="188"/>
      <c r="W5334" s="188"/>
      <c r="X5334" s="188"/>
      <c r="AG5334" s="188"/>
      <c r="AH5334" s="188"/>
      <c r="AI5334" s="188"/>
      <c r="AJ5334" s="188"/>
      <c r="AK5334" s="188"/>
    </row>
    <row r="5335" spans="20:37">
      <c r="T5335" s="188"/>
      <c r="U5335" s="188"/>
      <c r="V5335" s="188"/>
      <c r="W5335" s="188"/>
      <c r="X5335" s="188"/>
      <c r="AG5335" s="188"/>
      <c r="AH5335" s="188"/>
      <c r="AI5335" s="188"/>
      <c r="AJ5335" s="188"/>
      <c r="AK5335" s="188"/>
    </row>
    <row r="5336" spans="20:37">
      <c r="T5336" s="188"/>
      <c r="U5336" s="188"/>
      <c r="V5336" s="188"/>
      <c r="W5336" s="188"/>
      <c r="X5336" s="188"/>
      <c r="AG5336" s="188"/>
      <c r="AH5336" s="188"/>
      <c r="AI5336" s="188"/>
      <c r="AJ5336" s="188"/>
      <c r="AK5336" s="188"/>
    </row>
    <row r="5337" spans="20:37">
      <c r="T5337" s="188"/>
      <c r="U5337" s="188"/>
      <c r="V5337" s="188"/>
      <c r="W5337" s="188"/>
      <c r="X5337" s="188"/>
      <c r="AG5337" s="188"/>
      <c r="AH5337" s="188"/>
      <c r="AI5337" s="188"/>
      <c r="AJ5337" s="188"/>
      <c r="AK5337" s="188"/>
    </row>
    <row r="5338" spans="20:37">
      <c r="T5338" s="188"/>
      <c r="U5338" s="188"/>
      <c r="V5338" s="188"/>
      <c r="W5338" s="188"/>
      <c r="X5338" s="188"/>
      <c r="AG5338" s="188"/>
      <c r="AH5338" s="188"/>
      <c r="AI5338" s="188"/>
      <c r="AJ5338" s="188"/>
      <c r="AK5338" s="188"/>
    </row>
    <row r="5339" spans="20:37">
      <c r="T5339" s="188"/>
      <c r="U5339" s="188"/>
      <c r="V5339" s="188"/>
      <c r="W5339" s="188"/>
      <c r="X5339" s="188"/>
      <c r="AG5339" s="188"/>
      <c r="AH5339" s="188"/>
      <c r="AI5339" s="188"/>
      <c r="AJ5339" s="188"/>
      <c r="AK5339" s="188"/>
    </row>
    <row r="5340" spans="20:37">
      <c r="T5340" s="188"/>
      <c r="U5340" s="188"/>
      <c r="V5340" s="188"/>
      <c r="W5340" s="188"/>
      <c r="X5340" s="188"/>
      <c r="AG5340" s="188"/>
      <c r="AH5340" s="188"/>
      <c r="AI5340" s="188"/>
      <c r="AJ5340" s="188"/>
      <c r="AK5340" s="188"/>
    </row>
    <row r="5341" spans="20:37">
      <c r="T5341" s="188"/>
      <c r="U5341" s="188"/>
      <c r="V5341" s="188"/>
      <c r="W5341" s="188"/>
      <c r="X5341" s="188"/>
      <c r="AG5341" s="188"/>
      <c r="AH5341" s="188"/>
      <c r="AI5341" s="188"/>
      <c r="AJ5341" s="188"/>
      <c r="AK5341" s="188"/>
    </row>
    <row r="5342" spans="20:37">
      <c r="T5342" s="188"/>
      <c r="U5342" s="188"/>
      <c r="V5342" s="188"/>
      <c r="W5342" s="188"/>
      <c r="X5342" s="188"/>
      <c r="AG5342" s="188"/>
      <c r="AH5342" s="188"/>
      <c r="AI5342" s="188"/>
      <c r="AJ5342" s="188"/>
      <c r="AK5342" s="188"/>
    </row>
    <row r="5343" spans="20:37">
      <c r="T5343" s="188"/>
      <c r="U5343" s="188"/>
      <c r="V5343" s="188"/>
      <c r="W5343" s="188"/>
      <c r="X5343" s="188"/>
      <c r="AG5343" s="188"/>
      <c r="AH5343" s="188"/>
      <c r="AI5343" s="188"/>
      <c r="AJ5343" s="188"/>
      <c r="AK5343" s="188"/>
    </row>
    <row r="5344" spans="20:37">
      <c r="T5344" s="188"/>
      <c r="U5344" s="188"/>
      <c r="V5344" s="188"/>
      <c r="W5344" s="188"/>
      <c r="X5344" s="188"/>
      <c r="AG5344" s="188"/>
      <c r="AH5344" s="188"/>
      <c r="AI5344" s="188"/>
      <c r="AJ5344" s="188"/>
      <c r="AK5344" s="188"/>
    </row>
    <row r="5345" spans="20:37">
      <c r="T5345" s="188"/>
      <c r="U5345" s="188"/>
      <c r="V5345" s="188"/>
      <c r="W5345" s="188"/>
      <c r="X5345" s="188"/>
      <c r="AG5345" s="188"/>
      <c r="AH5345" s="188"/>
      <c r="AI5345" s="188"/>
      <c r="AJ5345" s="188"/>
      <c r="AK5345" s="188"/>
    </row>
    <row r="5346" spans="20:37">
      <c r="T5346" s="188"/>
      <c r="U5346" s="188"/>
      <c r="V5346" s="188"/>
      <c r="W5346" s="188"/>
      <c r="X5346" s="188"/>
      <c r="AG5346" s="188"/>
      <c r="AH5346" s="188"/>
      <c r="AI5346" s="188"/>
      <c r="AJ5346" s="188"/>
      <c r="AK5346" s="188"/>
    </row>
    <row r="5347" spans="20:37">
      <c r="T5347" s="188"/>
      <c r="U5347" s="188"/>
      <c r="V5347" s="188"/>
      <c r="W5347" s="188"/>
      <c r="X5347" s="188"/>
      <c r="AG5347" s="188"/>
      <c r="AH5347" s="188"/>
      <c r="AI5347" s="188"/>
      <c r="AJ5347" s="188"/>
      <c r="AK5347" s="188"/>
    </row>
    <row r="5348" spans="20:37">
      <c r="T5348" s="188"/>
      <c r="U5348" s="188"/>
      <c r="V5348" s="188"/>
      <c r="W5348" s="188"/>
      <c r="X5348" s="188"/>
      <c r="AG5348" s="188"/>
      <c r="AH5348" s="188"/>
      <c r="AI5348" s="188"/>
      <c r="AJ5348" s="188"/>
      <c r="AK5348" s="188"/>
    </row>
    <row r="5349" spans="20:37">
      <c r="T5349" s="188"/>
      <c r="U5349" s="188"/>
      <c r="V5349" s="188"/>
      <c r="W5349" s="188"/>
      <c r="X5349" s="188"/>
      <c r="AG5349" s="188"/>
      <c r="AH5349" s="188"/>
      <c r="AI5349" s="188"/>
      <c r="AJ5349" s="188"/>
      <c r="AK5349" s="188"/>
    </row>
    <row r="5350" spans="20:37">
      <c r="T5350" s="188"/>
      <c r="U5350" s="188"/>
      <c r="V5350" s="188"/>
      <c r="W5350" s="188"/>
      <c r="X5350" s="188"/>
      <c r="AG5350" s="188"/>
      <c r="AH5350" s="188"/>
      <c r="AI5350" s="188"/>
      <c r="AJ5350" s="188"/>
      <c r="AK5350" s="188"/>
    </row>
    <row r="5351" spans="20:37">
      <c r="T5351" s="188"/>
      <c r="U5351" s="188"/>
      <c r="V5351" s="188"/>
      <c r="W5351" s="188"/>
      <c r="X5351" s="188"/>
      <c r="AG5351" s="188"/>
      <c r="AH5351" s="188"/>
      <c r="AI5351" s="188"/>
      <c r="AJ5351" s="188"/>
      <c r="AK5351" s="188"/>
    </row>
    <row r="5352" spans="20:37">
      <c r="T5352" s="188"/>
      <c r="U5352" s="188"/>
      <c r="V5352" s="188"/>
      <c r="W5352" s="188"/>
      <c r="X5352" s="188"/>
      <c r="AG5352" s="188"/>
      <c r="AH5352" s="188"/>
      <c r="AI5352" s="188"/>
      <c r="AJ5352" s="188"/>
      <c r="AK5352" s="188"/>
    </row>
    <row r="5353" spans="20:37">
      <c r="T5353" s="188"/>
      <c r="U5353" s="188"/>
      <c r="V5353" s="188"/>
      <c r="W5353" s="188"/>
      <c r="X5353" s="188"/>
      <c r="AG5353" s="188"/>
      <c r="AH5353" s="188"/>
      <c r="AI5353" s="188"/>
      <c r="AJ5353" s="188"/>
      <c r="AK5353" s="188"/>
    </row>
    <row r="5354" spans="20:37">
      <c r="T5354" s="188"/>
      <c r="U5354" s="188"/>
      <c r="V5354" s="188"/>
      <c r="W5354" s="188"/>
      <c r="X5354" s="188"/>
      <c r="AG5354" s="188"/>
      <c r="AH5354" s="188"/>
      <c r="AI5354" s="188"/>
      <c r="AJ5354" s="188"/>
      <c r="AK5354" s="188"/>
    </row>
    <row r="5355" spans="20:37">
      <c r="T5355" s="188"/>
      <c r="U5355" s="188"/>
      <c r="V5355" s="188"/>
      <c r="W5355" s="188"/>
      <c r="X5355" s="188"/>
      <c r="AG5355" s="188"/>
      <c r="AH5355" s="188"/>
      <c r="AI5355" s="188"/>
      <c r="AJ5355" s="188"/>
      <c r="AK5355" s="188"/>
    </row>
    <row r="5356" spans="20:37">
      <c r="T5356" s="188"/>
      <c r="U5356" s="188"/>
      <c r="V5356" s="188"/>
      <c r="W5356" s="188"/>
      <c r="X5356" s="188"/>
      <c r="AG5356" s="188"/>
      <c r="AH5356" s="188"/>
      <c r="AI5356" s="188"/>
      <c r="AJ5356" s="188"/>
      <c r="AK5356" s="188"/>
    </row>
    <row r="5357" spans="20:37">
      <c r="T5357" s="188"/>
      <c r="U5357" s="188"/>
      <c r="V5357" s="188"/>
      <c r="W5357" s="188"/>
      <c r="X5357" s="188"/>
      <c r="AG5357" s="188"/>
      <c r="AH5357" s="188"/>
      <c r="AI5357" s="188"/>
      <c r="AJ5357" s="188"/>
      <c r="AK5357" s="188"/>
    </row>
    <row r="5358" spans="20:37">
      <c r="T5358" s="188"/>
      <c r="U5358" s="188"/>
      <c r="V5358" s="188"/>
      <c r="W5358" s="188"/>
      <c r="X5358" s="188"/>
      <c r="AG5358" s="188"/>
      <c r="AH5358" s="188"/>
      <c r="AI5358" s="188"/>
      <c r="AJ5358" s="188"/>
      <c r="AK5358" s="188"/>
    </row>
    <row r="5359" spans="20:37">
      <c r="T5359" s="188"/>
      <c r="U5359" s="188"/>
      <c r="V5359" s="188"/>
      <c r="W5359" s="188"/>
      <c r="X5359" s="188"/>
      <c r="AG5359" s="188"/>
      <c r="AH5359" s="188"/>
      <c r="AI5359" s="188"/>
      <c r="AJ5359" s="188"/>
      <c r="AK5359" s="188"/>
    </row>
    <row r="5360" spans="20:37">
      <c r="T5360" s="188"/>
      <c r="U5360" s="188"/>
      <c r="V5360" s="188"/>
      <c r="W5360" s="188"/>
      <c r="X5360" s="188"/>
      <c r="AG5360" s="188"/>
      <c r="AH5360" s="188"/>
      <c r="AI5360" s="188"/>
      <c r="AJ5360" s="188"/>
      <c r="AK5360" s="188"/>
    </row>
    <row r="5361" spans="20:37">
      <c r="T5361" s="188"/>
      <c r="U5361" s="188"/>
      <c r="V5361" s="188"/>
      <c r="W5361" s="188"/>
      <c r="X5361" s="188"/>
      <c r="AG5361" s="188"/>
      <c r="AH5361" s="188"/>
      <c r="AI5361" s="188"/>
      <c r="AJ5361" s="188"/>
      <c r="AK5361" s="188"/>
    </row>
    <row r="5362" spans="20:37">
      <c r="T5362" s="188"/>
      <c r="U5362" s="188"/>
      <c r="V5362" s="188"/>
      <c r="W5362" s="188"/>
      <c r="X5362" s="188"/>
      <c r="AG5362" s="188"/>
      <c r="AH5362" s="188"/>
      <c r="AI5362" s="188"/>
      <c r="AJ5362" s="188"/>
      <c r="AK5362" s="188"/>
    </row>
    <row r="5363" spans="20:37">
      <c r="T5363" s="188"/>
      <c r="U5363" s="188"/>
      <c r="V5363" s="188"/>
      <c r="W5363" s="188"/>
      <c r="X5363" s="188"/>
      <c r="AG5363" s="188"/>
      <c r="AH5363" s="188"/>
      <c r="AI5363" s="188"/>
      <c r="AJ5363" s="188"/>
      <c r="AK5363" s="188"/>
    </row>
    <row r="5364" spans="20:37">
      <c r="T5364" s="188"/>
      <c r="U5364" s="188"/>
      <c r="V5364" s="188"/>
      <c r="W5364" s="188"/>
      <c r="X5364" s="188"/>
      <c r="AG5364" s="188"/>
      <c r="AH5364" s="188"/>
      <c r="AI5364" s="188"/>
      <c r="AJ5364" s="188"/>
      <c r="AK5364" s="188"/>
    </row>
    <row r="5365" spans="20:37">
      <c r="T5365" s="188"/>
      <c r="U5365" s="188"/>
      <c r="V5365" s="188"/>
      <c r="W5365" s="188"/>
      <c r="X5365" s="188"/>
      <c r="AG5365" s="188"/>
      <c r="AH5365" s="188"/>
      <c r="AI5365" s="188"/>
      <c r="AJ5365" s="188"/>
      <c r="AK5365" s="188"/>
    </row>
    <row r="5366" spans="20:37">
      <c r="T5366" s="188"/>
      <c r="U5366" s="188"/>
      <c r="V5366" s="188"/>
      <c r="W5366" s="188"/>
      <c r="X5366" s="188"/>
      <c r="AG5366" s="188"/>
      <c r="AH5366" s="188"/>
      <c r="AI5366" s="188"/>
      <c r="AJ5366" s="188"/>
      <c r="AK5366" s="188"/>
    </row>
    <row r="5367" spans="20:37">
      <c r="T5367" s="188"/>
      <c r="U5367" s="188"/>
      <c r="V5367" s="188"/>
      <c r="W5367" s="188"/>
      <c r="X5367" s="188"/>
      <c r="AG5367" s="188"/>
      <c r="AH5367" s="188"/>
      <c r="AI5367" s="188"/>
      <c r="AJ5367" s="188"/>
      <c r="AK5367" s="188"/>
    </row>
    <row r="5368" spans="20:37">
      <c r="T5368" s="188"/>
      <c r="U5368" s="188"/>
      <c r="V5368" s="188"/>
      <c r="W5368" s="188"/>
      <c r="X5368" s="188"/>
      <c r="AG5368" s="188"/>
      <c r="AH5368" s="188"/>
      <c r="AI5368" s="188"/>
      <c r="AJ5368" s="188"/>
      <c r="AK5368" s="188"/>
    </row>
    <row r="5369" spans="20:37">
      <c r="T5369" s="188"/>
      <c r="U5369" s="188"/>
      <c r="V5369" s="188"/>
      <c r="W5369" s="188"/>
      <c r="X5369" s="188"/>
      <c r="AG5369" s="188"/>
      <c r="AH5369" s="188"/>
      <c r="AI5369" s="188"/>
      <c r="AJ5369" s="188"/>
      <c r="AK5369" s="188"/>
    </row>
    <row r="5370" spans="20:37">
      <c r="T5370" s="188"/>
      <c r="U5370" s="188"/>
      <c r="V5370" s="188"/>
      <c r="W5370" s="188"/>
      <c r="X5370" s="188"/>
      <c r="AG5370" s="188"/>
      <c r="AH5370" s="188"/>
      <c r="AI5370" s="188"/>
      <c r="AJ5370" s="188"/>
      <c r="AK5370" s="188"/>
    </row>
    <row r="5371" spans="20:37">
      <c r="T5371" s="188"/>
      <c r="U5371" s="188"/>
      <c r="V5371" s="188"/>
      <c r="W5371" s="188"/>
      <c r="X5371" s="188"/>
      <c r="AG5371" s="188"/>
      <c r="AH5371" s="188"/>
      <c r="AI5371" s="188"/>
      <c r="AJ5371" s="188"/>
      <c r="AK5371" s="188"/>
    </row>
    <row r="5372" spans="20:37">
      <c r="T5372" s="188"/>
      <c r="U5372" s="188"/>
      <c r="V5372" s="188"/>
      <c r="W5372" s="188"/>
      <c r="X5372" s="188"/>
      <c r="AG5372" s="188"/>
      <c r="AH5372" s="188"/>
      <c r="AI5372" s="188"/>
      <c r="AJ5372" s="188"/>
      <c r="AK5372" s="188"/>
    </row>
    <row r="5373" spans="20:37">
      <c r="T5373" s="188"/>
      <c r="U5373" s="188"/>
      <c r="V5373" s="188"/>
      <c r="W5373" s="188"/>
      <c r="X5373" s="188"/>
      <c r="AG5373" s="188"/>
      <c r="AH5373" s="188"/>
      <c r="AI5373" s="188"/>
      <c r="AJ5373" s="188"/>
      <c r="AK5373" s="188"/>
    </row>
    <row r="5374" spans="20:37">
      <c r="T5374" s="188"/>
      <c r="U5374" s="188"/>
      <c r="V5374" s="188"/>
      <c r="W5374" s="188"/>
      <c r="X5374" s="188"/>
      <c r="AG5374" s="188"/>
      <c r="AH5374" s="188"/>
      <c r="AI5374" s="188"/>
      <c r="AJ5374" s="188"/>
      <c r="AK5374" s="188"/>
    </row>
    <row r="5375" spans="20:37">
      <c r="T5375" s="188"/>
      <c r="U5375" s="188"/>
      <c r="V5375" s="188"/>
      <c r="W5375" s="188"/>
      <c r="X5375" s="188"/>
      <c r="AG5375" s="188"/>
      <c r="AH5375" s="188"/>
      <c r="AI5375" s="188"/>
      <c r="AJ5375" s="188"/>
      <c r="AK5375" s="188"/>
    </row>
    <row r="5376" spans="20:37">
      <c r="T5376" s="188"/>
      <c r="U5376" s="188"/>
      <c r="V5376" s="188"/>
      <c r="W5376" s="188"/>
      <c r="X5376" s="188"/>
      <c r="AG5376" s="188"/>
      <c r="AH5376" s="188"/>
      <c r="AI5376" s="188"/>
      <c r="AJ5376" s="188"/>
      <c r="AK5376" s="188"/>
    </row>
    <row r="5377" spans="20:37">
      <c r="T5377" s="188"/>
      <c r="U5377" s="188"/>
      <c r="V5377" s="188"/>
      <c r="W5377" s="188"/>
      <c r="X5377" s="188"/>
      <c r="AG5377" s="188"/>
      <c r="AH5377" s="188"/>
      <c r="AI5377" s="188"/>
      <c r="AJ5377" s="188"/>
      <c r="AK5377" s="188"/>
    </row>
    <row r="5378" spans="20:37">
      <c r="T5378" s="188"/>
      <c r="U5378" s="188"/>
      <c r="V5378" s="188"/>
      <c r="W5378" s="188"/>
      <c r="X5378" s="188"/>
      <c r="AG5378" s="188"/>
      <c r="AH5378" s="188"/>
      <c r="AI5378" s="188"/>
      <c r="AJ5378" s="188"/>
      <c r="AK5378" s="188"/>
    </row>
    <row r="5379" spans="20:37">
      <c r="T5379" s="188"/>
      <c r="U5379" s="188"/>
      <c r="V5379" s="188"/>
      <c r="W5379" s="188"/>
      <c r="X5379" s="188"/>
      <c r="AG5379" s="188"/>
      <c r="AH5379" s="188"/>
      <c r="AI5379" s="188"/>
      <c r="AJ5379" s="188"/>
      <c r="AK5379" s="188"/>
    </row>
    <row r="5380" spans="20:37">
      <c r="T5380" s="188"/>
      <c r="U5380" s="188"/>
      <c r="V5380" s="188"/>
      <c r="W5380" s="188"/>
      <c r="X5380" s="188"/>
      <c r="AG5380" s="188"/>
      <c r="AH5380" s="188"/>
      <c r="AI5380" s="188"/>
      <c r="AJ5380" s="188"/>
      <c r="AK5380" s="188"/>
    </row>
    <row r="5381" spans="20:37">
      <c r="T5381" s="188"/>
      <c r="U5381" s="188"/>
      <c r="V5381" s="188"/>
      <c r="W5381" s="188"/>
      <c r="X5381" s="188"/>
      <c r="AG5381" s="188"/>
      <c r="AH5381" s="188"/>
      <c r="AI5381" s="188"/>
      <c r="AJ5381" s="188"/>
      <c r="AK5381" s="188"/>
    </row>
    <row r="5382" spans="20:37">
      <c r="T5382" s="188"/>
      <c r="U5382" s="188"/>
      <c r="V5382" s="188"/>
      <c r="W5382" s="188"/>
      <c r="X5382" s="188"/>
      <c r="AG5382" s="188"/>
      <c r="AH5382" s="188"/>
      <c r="AI5382" s="188"/>
      <c r="AJ5382" s="188"/>
      <c r="AK5382" s="188"/>
    </row>
    <row r="5383" spans="20:37">
      <c r="T5383" s="188"/>
      <c r="U5383" s="188"/>
      <c r="V5383" s="188"/>
      <c r="W5383" s="188"/>
      <c r="X5383" s="188"/>
      <c r="AG5383" s="188"/>
      <c r="AH5383" s="188"/>
      <c r="AI5383" s="188"/>
      <c r="AJ5383" s="188"/>
      <c r="AK5383" s="188"/>
    </row>
    <row r="5384" spans="20:37">
      <c r="T5384" s="188"/>
      <c r="U5384" s="188"/>
      <c r="V5384" s="188"/>
      <c r="W5384" s="188"/>
      <c r="X5384" s="188"/>
      <c r="AG5384" s="188"/>
      <c r="AH5384" s="188"/>
      <c r="AI5384" s="188"/>
      <c r="AJ5384" s="188"/>
      <c r="AK5384" s="188"/>
    </row>
    <row r="5385" spans="20:37">
      <c r="T5385" s="188"/>
      <c r="U5385" s="188"/>
      <c r="V5385" s="188"/>
      <c r="W5385" s="188"/>
      <c r="X5385" s="188"/>
      <c r="AG5385" s="188"/>
      <c r="AH5385" s="188"/>
      <c r="AI5385" s="188"/>
      <c r="AJ5385" s="188"/>
      <c r="AK5385" s="188"/>
    </row>
    <row r="5386" spans="20:37">
      <c r="T5386" s="188"/>
      <c r="U5386" s="188"/>
      <c r="V5386" s="188"/>
      <c r="W5386" s="188"/>
      <c r="X5386" s="188"/>
      <c r="AG5386" s="188"/>
      <c r="AH5386" s="188"/>
      <c r="AI5386" s="188"/>
      <c r="AJ5386" s="188"/>
      <c r="AK5386" s="188"/>
    </row>
    <row r="5387" spans="20:37">
      <c r="T5387" s="188"/>
      <c r="U5387" s="188"/>
      <c r="V5387" s="188"/>
      <c r="W5387" s="188"/>
      <c r="X5387" s="188"/>
      <c r="AG5387" s="188"/>
      <c r="AH5387" s="188"/>
      <c r="AI5387" s="188"/>
      <c r="AJ5387" s="188"/>
      <c r="AK5387" s="188"/>
    </row>
    <row r="5388" spans="20:37">
      <c r="T5388" s="188"/>
      <c r="U5388" s="188"/>
      <c r="V5388" s="188"/>
      <c r="W5388" s="188"/>
      <c r="X5388" s="188"/>
      <c r="AG5388" s="188"/>
      <c r="AH5388" s="188"/>
      <c r="AI5388" s="188"/>
      <c r="AJ5388" s="188"/>
      <c r="AK5388" s="188"/>
    </row>
    <row r="5389" spans="20:37">
      <c r="T5389" s="188"/>
      <c r="U5389" s="188"/>
      <c r="V5389" s="188"/>
      <c r="W5389" s="188"/>
      <c r="X5389" s="188"/>
      <c r="AG5389" s="188"/>
      <c r="AH5389" s="188"/>
      <c r="AI5389" s="188"/>
      <c r="AJ5389" s="188"/>
      <c r="AK5389" s="188"/>
    </row>
    <row r="5390" spans="20:37">
      <c r="T5390" s="188"/>
      <c r="U5390" s="188"/>
      <c r="V5390" s="188"/>
      <c r="W5390" s="188"/>
      <c r="X5390" s="188"/>
      <c r="AG5390" s="188"/>
      <c r="AH5390" s="188"/>
      <c r="AI5390" s="188"/>
      <c r="AJ5390" s="188"/>
      <c r="AK5390" s="188"/>
    </row>
    <row r="5391" spans="20:37">
      <c r="T5391" s="188"/>
      <c r="U5391" s="188"/>
      <c r="V5391" s="188"/>
      <c r="W5391" s="188"/>
      <c r="X5391" s="188"/>
      <c r="AG5391" s="188"/>
      <c r="AH5391" s="188"/>
      <c r="AI5391" s="188"/>
      <c r="AJ5391" s="188"/>
      <c r="AK5391" s="188"/>
    </row>
    <row r="5392" spans="20:37">
      <c r="T5392" s="188"/>
      <c r="U5392" s="188"/>
      <c r="V5392" s="188"/>
      <c r="W5392" s="188"/>
      <c r="X5392" s="188"/>
      <c r="AG5392" s="188"/>
      <c r="AH5392" s="188"/>
      <c r="AI5392" s="188"/>
      <c r="AJ5392" s="188"/>
      <c r="AK5392" s="188"/>
    </row>
    <row r="5393" spans="20:37">
      <c r="T5393" s="188"/>
      <c r="U5393" s="188"/>
      <c r="V5393" s="188"/>
      <c r="W5393" s="188"/>
      <c r="X5393" s="188"/>
      <c r="AG5393" s="188"/>
      <c r="AH5393" s="188"/>
      <c r="AI5393" s="188"/>
      <c r="AJ5393" s="188"/>
      <c r="AK5393" s="188"/>
    </row>
    <row r="5394" spans="20:37">
      <c r="T5394" s="188"/>
      <c r="U5394" s="188"/>
      <c r="V5394" s="188"/>
      <c r="W5394" s="188"/>
      <c r="X5394" s="188"/>
      <c r="AG5394" s="188"/>
      <c r="AH5394" s="188"/>
      <c r="AI5394" s="188"/>
      <c r="AJ5394" s="188"/>
      <c r="AK5394" s="188"/>
    </row>
    <row r="5395" spans="20:37">
      <c r="T5395" s="188"/>
      <c r="U5395" s="188"/>
      <c r="V5395" s="188"/>
      <c r="W5395" s="188"/>
      <c r="X5395" s="188"/>
      <c r="AG5395" s="188"/>
      <c r="AH5395" s="188"/>
      <c r="AI5395" s="188"/>
      <c r="AJ5395" s="188"/>
      <c r="AK5395" s="188"/>
    </row>
    <row r="5396" spans="20:37">
      <c r="T5396" s="188"/>
      <c r="U5396" s="188"/>
      <c r="V5396" s="188"/>
      <c r="W5396" s="188"/>
      <c r="X5396" s="188"/>
      <c r="AG5396" s="188"/>
      <c r="AH5396" s="188"/>
      <c r="AI5396" s="188"/>
      <c r="AJ5396" s="188"/>
      <c r="AK5396" s="188"/>
    </row>
    <row r="5397" spans="20:37">
      <c r="T5397" s="188"/>
      <c r="U5397" s="188"/>
      <c r="V5397" s="188"/>
      <c r="W5397" s="188"/>
      <c r="X5397" s="188"/>
      <c r="AG5397" s="188"/>
      <c r="AH5397" s="188"/>
      <c r="AI5397" s="188"/>
      <c r="AJ5397" s="188"/>
      <c r="AK5397" s="188"/>
    </row>
    <row r="5398" spans="20:37">
      <c r="T5398" s="188"/>
      <c r="U5398" s="188"/>
      <c r="V5398" s="188"/>
      <c r="W5398" s="188"/>
      <c r="X5398" s="188"/>
      <c r="AG5398" s="188"/>
      <c r="AH5398" s="188"/>
      <c r="AI5398" s="188"/>
      <c r="AJ5398" s="188"/>
      <c r="AK5398" s="188"/>
    </row>
    <row r="5399" spans="20:37">
      <c r="T5399" s="188"/>
      <c r="U5399" s="188"/>
      <c r="V5399" s="188"/>
      <c r="W5399" s="188"/>
      <c r="X5399" s="188"/>
      <c r="AG5399" s="188"/>
      <c r="AH5399" s="188"/>
      <c r="AI5399" s="188"/>
      <c r="AJ5399" s="188"/>
      <c r="AK5399" s="188"/>
    </row>
    <row r="5400" spans="20:37">
      <c r="T5400" s="188"/>
      <c r="U5400" s="188"/>
      <c r="V5400" s="188"/>
      <c r="W5400" s="188"/>
      <c r="X5400" s="188"/>
      <c r="AG5400" s="188"/>
      <c r="AH5400" s="188"/>
      <c r="AI5400" s="188"/>
      <c r="AJ5400" s="188"/>
      <c r="AK5400" s="188"/>
    </row>
    <row r="5401" spans="20:37">
      <c r="T5401" s="188"/>
      <c r="U5401" s="188"/>
      <c r="V5401" s="188"/>
      <c r="W5401" s="188"/>
      <c r="X5401" s="188"/>
      <c r="AG5401" s="188"/>
      <c r="AH5401" s="188"/>
      <c r="AI5401" s="188"/>
      <c r="AJ5401" s="188"/>
      <c r="AK5401" s="188"/>
    </row>
    <row r="5402" spans="20:37">
      <c r="T5402" s="188"/>
      <c r="U5402" s="188"/>
      <c r="V5402" s="188"/>
      <c r="W5402" s="188"/>
      <c r="X5402" s="188"/>
      <c r="AG5402" s="188"/>
      <c r="AH5402" s="188"/>
      <c r="AI5402" s="188"/>
      <c r="AJ5402" s="188"/>
      <c r="AK5402" s="188"/>
    </row>
    <row r="5403" spans="20:37">
      <c r="T5403" s="188"/>
      <c r="U5403" s="188"/>
      <c r="V5403" s="188"/>
      <c r="W5403" s="188"/>
      <c r="X5403" s="188"/>
      <c r="AG5403" s="188"/>
      <c r="AH5403" s="188"/>
      <c r="AI5403" s="188"/>
      <c r="AJ5403" s="188"/>
      <c r="AK5403" s="188"/>
    </row>
    <row r="5404" spans="20:37">
      <c r="T5404" s="188"/>
      <c r="U5404" s="188"/>
      <c r="V5404" s="188"/>
      <c r="W5404" s="188"/>
      <c r="X5404" s="188"/>
      <c r="AG5404" s="188"/>
      <c r="AH5404" s="188"/>
      <c r="AI5404" s="188"/>
      <c r="AJ5404" s="188"/>
      <c r="AK5404" s="188"/>
    </row>
    <row r="5405" spans="20:37">
      <c r="T5405" s="188"/>
      <c r="U5405" s="188"/>
      <c r="V5405" s="188"/>
      <c r="W5405" s="188"/>
      <c r="X5405" s="188"/>
      <c r="AG5405" s="188"/>
      <c r="AH5405" s="188"/>
      <c r="AI5405" s="188"/>
      <c r="AJ5405" s="188"/>
      <c r="AK5405" s="188"/>
    </row>
    <row r="5406" spans="20:37">
      <c r="T5406" s="188"/>
      <c r="U5406" s="188"/>
      <c r="V5406" s="188"/>
      <c r="W5406" s="188"/>
      <c r="X5406" s="188"/>
      <c r="AG5406" s="188"/>
      <c r="AH5406" s="188"/>
      <c r="AI5406" s="188"/>
      <c r="AJ5406" s="188"/>
      <c r="AK5406" s="188"/>
    </row>
    <row r="5407" spans="20:37">
      <c r="T5407" s="188"/>
      <c r="U5407" s="188"/>
      <c r="V5407" s="188"/>
      <c r="W5407" s="188"/>
      <c r="X5407" s="188"/>
      <c r="AG5407" s="188"/>
      <c r="AH5407" s="188"/>
      <c r="AI5407" s="188"/>
      <c r="AJ5407" s="188"/>
      <c r="AK5407" s="188"/>
    </row>
    <row r="5408" spans="20:37">
      <c r="T5408" s="188"/>
      <c r="U5408" s="188"/>
      <c r="V5408" s="188"/>
      <c r="W5408" s="188"/>
      <c r="X5408" s="188"/>
      <c r="AG5408" s="188"/>
      <c r="AH5408" s="188"/>
      <c r="AI5408" s="188"/>
      <c r="AJ5408" s="188"/>
      <c r="AK5408" s="188"/>
    </row>
    <row r="5409" spans="20:37">
      <c r="T5409" s="188"/>
      <c r="U5409" s="188"/>
      <c r="V5409" s="188"/>
      <c r="W5409" s="188"/>
      <c r="X5409" s="188"/>
      <c r="AG5409" s="188"/>
      <c r="AH5409" s="188"/>
      <c r="AI5409" s="188"/>
      <c r="AJ5409" s="188"/>
      <c r="AK5409" s="188"/>
    </row>
    <row r="5410" spans="20:37">
      <c r="T5410" s="188"/>
      <c r="U5410" s="188"/>
      <c r="V5410" s="188"/>
      <c r="W5410" s="188"/>
      <c r="X5410" s="188"/>
      <c r="AG5410" s="188"/>
      <c r="AH5410" s="188"/>
      <c r="AI5410" s="188"/>
      <c r="AJ5410" s="188"/>
      <c r="AK5410" s="188"/>
    </row>
    <row r="5411" spans="20:37">
      <c r="T5411" s="188"/>
      <c r="U5411" s="188"/>
      <c r="V5411" s="188"/>
      <c r="W5411" s="188"/>
      <c r="X5411" s="188"/>
      <c r="AG5411" s="188"/>
      <c r="AH5411" s="188"/>
      <c r="AI5411" s="188"/>
      <c r="AJ5411" s="188"/>
      <c r="AK5411" s="188"/>
    </row>
    <row r="5412" spans="20:37">
      <c r="T5412" s="188"/>
      <c r="U5412" s="188"/>
      <c r="V5412" s="188"/>
      <c r="W5412" s="188"/>
      <c r="X5412" s="188"/>
      <c r="AG5412" s="188"/>
      <c r="AH5412" s="188"/>
      <c r="AI5412" s="188"/>
      <c r="AJ5412" s="188"/>
      <c r="AK5412" s="188"/>
    </row>
    <row r="5413" spans="20:37">
      <c r="T5413" s="188"/>
      <c r="U5413" s="188"/>
      <c r="V5413" s="188"/>
      <c r="W5413" s="188"/>
      <c r="X5413" s="188"/>
      <c r="AG5413" s="188"/>
      <c r="AH5413" s="188"/>
      <c r="AI5413" s="188"/>
      <c r="AJ5413" s="188"/>
      <c r="AK5413" s="188"/>
    </row>
    <row r="5414" spans="20:37">
      <c r="T5414" s="188"/>
      <c r="U5414" s="188"/>
      <c r="V5414" s="188"/>
      <c r="W5414" s="188"/>
      <c r="X5414" s="188"/>
      <c r="AG5414" s="188"/>
      <c r="AH5414" s="188"/>
      <c r="AI5414" s="188"/>
      <c r="AJ5414" s="188"/>
      <c r="AK5414" s="188"/>
    </row>
    <row r="5415" spans="20:37">
      <c r="T5415" s="188"/>
      <c r="U5415" s="188"/>
      <c r="V5415" s="188"/>
      <c r="W5415" s="188"/>
      <c r="X5415" s="188"/>
      <c r="AG5415" s="188"/>
      <c r="AH5415" s="188"/>
      <c r="AI5415" s="188"/>
      <c r="AJ5415" s="188"/>
      <c r="AK5415" s="188"/>
    </row>
    <row r="5416" spans="20:37">
      <c r="T5416" s="188"/>
      <c r="U5416" s="188"/>
      <c r="V5416" s="188"/>
      <c r="W5416" s="188"/>
      <c r="X5416" s="188"/>
      <c r="AG5416" s="188"/>
      <c r="AH5416" s="188"/>
      <c r="AI5416" s="188"/>
      <c r="AJ5416" s="188"/>
      <c r="AK5416" s="188"/>
    </row>
    <row r="5417" spans="20:37">
      <c r="T5417" s="188"/>
      <c r="U5417" s="188"/>
      <c r="V5417" s="188"/>
      <c r="W5417" s="188"/>
      <c r="X5417" s="188"/>
      <c r="AG5417" s="188"/>
      <c r="AH5417" s="188"/>
      <c r="AI5417" s="188"/>
      <c r="AJ5417" s="188"/>
      <c r="AK5417" s="188"/>
    </row>
    <row r="5418" spans="20:37">
      <c r="T5418" s="188"/>
      <c r="U5418" s="188"/>
      <c r="V5418" s="188"/>
      <c r="W5418" s="188"/>
      <c r="X5418" s="188"/>
      <c r="AG5418" s="188"/>
      <c r="AH5418" s="188"/>
      <c r="AI5418" s="188"/>
      <c r="AJ5418" s="188"/>
      <c r="AK5418" s="188"/>
    </row>
    <row r="5419" spans="20:37">
      <c r="T5419" s="188"/>
      <c r="U5419" s="188"/>
      <c r="V5419" s="188"/>
      <c r="W5419" s="188"/>
      <c r="X5419" s="188"/>
      <c r="AG5419" s="188"/>
      <c r="AH5419" s="188"/>
      <c r="AI5419" s="188"/>
      <c r="AJ5419" s="188"/>
      <c r="AK5419" s="188"/>
    </row>
    <row r="5420" spans="20:37">
      <c r="T5420" s="188"/>
      <c r="U5420" s="188"/>
      <c r="V5420" s="188"/>
      <c r="W5420" s="188"/>
      <c r="X5420" s="188"/>
      <c r="AG5420" s="188"/>
      <c r="AH5420" s="188"/>
      <c r="AI5420" s="188"/>
      <c r="AJ5420" s="188"/>
      <c r="AK5420" s="188"/>
    </row>
    <row r="5421" spans="20:37">
      <c r="T5421" s="188"/>
      <c r="U5421" s="188"/>
      <c r="V5421" s="188"/>
      <c r="W5421" s="188"/>
      <c r="X5421" s="188"/>
      <c r="AG5421" s="188"/>
      <c r="AH5421" s="188"/>
      <c r="AI5421" s="188"/>
      <c r="AJ5421" s="188"/>
      <c r="AK5421" s="188"/>
    </row>
    <row r="5422" spans="20:37">
      <c r="T5422" s="188"/>
      <c r="U5422" s="188"/>
      <c r="V5422" s="188"/>
      <c r="W5422" s="188"/>
      <c r="X5422" s="188"/>
      <c r="AG5422" s="188"/>
      <c r="AH5422" s="188"/>
      <c r="AI5422" s="188"/>
      <c r="AJ5422" s="188"/>
      <c r="AK5422" s="188"/>
    </row>
    <row r="5423" spans="20:37">
      <c r="T5423" s="188"/>
      <c r="U5423" s="188"/>
      <c r="V5423" s="188"/>
      <c r="W5423" s="188"/>
      <c r="X5423" s="188"/>
      <c r="AG5423" s="188"/>
      <c r="AH5423" s="188"/>
      <c r="AI5423" s="188"/>
      <c r="AJ5423" s="188"/>
      <c r="AK5423" s="188"/>
    </row>
    <row r="5424" spans="20:37">
      <c r="T5424" s="188"/>
      <c r="U5424" s="188"/>
      <c r="V5424" s="188"/>
      <c r="W5424" s="188"/>
      <c r="X5424" s="188"/>
      <c r="AG5424" s="188"/>
      <c r="AH5424" s="188"/>
      <c r="AI5424" s="188"/>
      <c r="AJ5424" s="188"/>
      <c r="AK5424" s="188"/>
    </row>
    <row r="5425" spans="20:37">
      <c r="T5425" s="188"/>
      <c r="U5425" s="188"/>
      <c r="V5425" s="188"/>
      <c r="W5425" s="188"/>
      <c r="X5425" s="188"/>
      <c r="AG5425" s="188"/>
      <c r="AH5425" s="188"/>
      <c r="AI5425" s="188"/>
      <c r="AJ5425" s="188"/>
      <c r="AK5425" s="188"/>
    </row>
    <row r="5426" spans="20:37">
      <c r="T5426" s="188"/>
      <c r="U5426" s="188"/>
      <c r="V5426" s="188"/>
      <c r="W5426" s="188"/>
      <c r="X5426" s="188"/>
      <c r="AG5426" s="188"/>
      <c r="AH5426" s="188"/>
      <c r="AI5426" s="188"/>
      <c r="AJ5426" s="188"/>
      <c r="AK5426" s="188"/>
    </row>
    <row r="5427" spans="20:37">
      <c r="T5427" s="188"/>
      <c r="U5427" s="188"/>
      <c r="V5427" s="188"/>
      <c r="W5427" s="188"/>
      <c r="X5427" s="188"/>
      <c r="AG5427" s="188"/>
      <c r="AH5427" s="188"/>
      <c r="AI5427" s="188"/>
      <c r="AJ5427" s="188"/>
      <c r="AK5427" s="188"/>
    </row>
    <row r="5428" spans="20:37">
      <c r="T5428" s="188"/>
      <c r="U5428" s="188"/>
      <c r="V5428" s="188"/>
      <c r="W5428" s="188"/>
      <c r="X5428" s="188"/>
      <c r="AG5428" s="188"/>
      <c r="AH5428" s="188"/>
      <c r="AI5428" s="188"/>
      <c r="AJ5428" s="188"/>
      <c r="AK5428" s="188"/>
    </row>
    <row r="5429" spans="20:37">
      <c r="T5429" s="188"/>
      <c r="U5429" s="188"/>
      <c r="V5429" s="188"/>
      <c r="W5429" s="188"/>
      <c r="X5429" s="188"/>
      <c r="AG5429" s="188"/>
      <c r="AH5429" s="188"/>
      <c r="AI5429" s="188"/>
      <c r="AJ5429" s="188"/>
      <c r="AK5429" s="188"/>
    </row>
    <row r="5430" spans="20:37">
      <c r="T5430" s="188"/>
      <c r="U5430" s="188"/>
      <c r="V5430" s="188"/>
      <c r="W5430" s="188"/>
      <c r="X5430" s="188"/>
      <c r="AG5430" s="188"/>
      <c r="AH5430" s="188"/>
      <c r="AI5430" s="188"/>
      <c r="AJ5430" s="188"/>
      <c r="AK5430" s="188"/>
    </row>
    <row r="5431" spans="20:37">
      <c r="T5431" s="188"/>
      <c r="U5431" s="188"/>
      <c r="V5431" s="188"/>
      <c r="W5431" s="188"/>
      <c r="X5431" s="188"/>
      <c r="AG5431" s="188"/>
      <c r="AH5431" s="188"/>
      <c r="AI5431" s="188"/>
      <c r="AJ5431" s="188"/>
      <c r="AK5431" s="188"/>
    </row>
    <row r="5432" spans="20:37">
      <c r="T5432" s="188"/>
      <c r="U5432" s="188"/>
      <c r="V5432" s="188"/>
      <c r="W5432" s="188"/>
      <c r="X5432" s="188"/>
      <c r="AG5432" s="188"/>
      <c r="AH5432" s="188"/>
      <c r="AI5432" s="188"/>
      <c r="AJ5432" s="188"/>
      <c r="AK5432" s="188"/>
    </row>
    <row r="5433" spans="20:37">
      <c r="T5433" s="188"/>
      <c r="U5433" s="188"/>
      <c r="V5433" s="188"/>
      <c r="W5433" s="188"/>
      <c r="X5433" s="188"/>
      <c r="AG5433" s="188"/>
      <c r="AH5433" s="188"/>
      <c r="AI5433" s="188"/>
      <c r="AJ5433" s="188"/>
      <c r="AK5433" s="188"/>
    </row>
    <row r="5434" spans="20:37">
      <c r="T5434" s="188"/>
      <c r="U5434" s="188"/>
      <c r="V5434" s="188"/>
      <c r="W5434" s="188"/>
      <c r="X5434" s="188"/>
      <c r="AG5434" s="188"/>
      <c r="AH5434" s="188"/>
      <c r="AI5434" s="188"/>
      <c r="AJ5434" s="188"/>
      <c r="AK5434" s="188"/>
    </row>
    <row r="5435" spans="20:37">
      <c r="T5435" s="188"/>
      <c r="U5435" s="188"/>
      <c r="V5435" s="188"/>
      <c r="W5435" s="188"/>
      <c r="X5435" s="188"/>
      <c r="AG5435" s="188"/>
      <c r="AH5435" s="188"/>
      <c r="AI5435" s="188"/>
      <c r="AJ5435" s="188"/>
      <c r="AK5435" s="188"/>
    </row>
    <row r="5436" spans="20:37">
      <c r="T5436" s="188"/>
      <c r="U5436" s="188"/>
      <c r="V5436" s="188"/>
      <c r="W5436" s="188"/>
      <c r="X5436" s="188"/>
      <c r="AG5436" s="188"/>
      <c r="AH5436" s="188"/>
      <c r="AI5436" s="188"/>
      <c r="AJ5436" s="188"/>
      <c r="AK5436" s="188"/>
    </row>
    <row r="5437" spans="20:37">
      <c r="T5437" s="188"/>
      <c r="U5437" s="188"/>
      <c r="V5437" s="188"/>
      <c r="W5437" s="188"/>
      <c r="X5437" s="188"/>
      <c r="AG5437" s="188"/>
      <c r="AH5437" s="188"/>
      <c r="AI5437" s="188"/>
      <c r="AJ5437" s="188"/>
      <c r="AK5437" s="188"/>
    </row>
    <row r="5438" spans="20:37">
      <c r="T5438" s="188"/>
      <c r="U5438" s="188"/>
      <c r="V5438" s="188"/>
      <c r="W5438" s="188"/>
      <c r="X5438" s="188"/>
      <c r="AG5438" s="188"/>
      <c r="AH5438" s="188"/>
      <c r="AI5438" s="188"/>
      <c r="AJ5438" s="188"/>
      <c r="AK5438" s="188"/>
    </row>
    <row r="5439" spans="20:37">
      <c r="T5439" s="188"/>
      <c r="U5439" s="188"/>
      <c r="V5439" s="188"/>
      <c r="W5439" s="188"/>
      <c r="X5439" s="188"/>
      <c r="AG5439" s="188"/>
      <c r="AH5439" s="188"/>
      <c r="AI5439" s="188"/>
      <c r="AJ5439" s="188"/>
      <c r="AK5439" s="188"/>
    </row>
    <row r="5440" spans="20:37">
      <c r="T5440" s="188"/>
      <c r="U5440" s="188"/>
      <c r="V5440" s="188"/>
      <c r="W5440" s="188"/>
      <c r="X5440" s="188"/>
      <c r="AG5440" s="188"/>
      <c r="AH5440" s="188"/>
      <c r="AI5440" s="188"/>
      <c r="AJ5440" s="188"/>
      <c r="AK5440" s="188"/>
    </row>
    <row r="5441" spans="20:37">
      <c r="T5441" s="188"/>
      <c r="U5441" s="188"/>
      <c r="V5441" s="188"/>
      <c r="W5441" s="188"/>
      <c r="X5441" s="188"/>
      <c r="AG5441" s="188"/>
      <c r="AH5441" s="188"/>
      <c r="AI5441" s="188"/>
      <c r="AJ5441" s="188"/>
      <c r="AK5441" s="188"/>
    </row>
    <row r="5442" spans="20:37">
      <c r="T5442" s="188"/>
      <c r="U5442" s="188"/>
      <c r="V5442" s="188"/>
      <c r="W5442" s="188"/>
      <c r="X5442" s="188"/>
      <c r="AG5442" s="188"/>
      <c r="AH5442" s="188"/>
      <c r="AI5442" s="188"/>
      <c r="AJ5442" s="188"/>
      <c r="AK5442" s="188"/>
    </row>
    <row r="5443" spans="20:37">
      <c r="T5443" s="188"/>
      <c r="U5443" s="188"/>
      <c r="V5443" s="188"/>
      <c r="W5443" s="188"/>
      <c r="X5443" s="188"/>
      <c r="AG5443" s="188"/>
      <c r="AH5443" s="188"/>
      <c r="AI5443" s="188"/>
      <c r="AJ5443" s="188"/>
      <c r="AK5443" s="188"/>
    </row>
    <row r="5444" spans="20:37">
      <c r="T5444" s="188"/>
      <c r="U5444" s="188"/>
      <c r="V5444" s="188"/>
      <c r="W5444" s="188"/>
      <c r="X5444" s="188"/>
      <c r="AG5444" s="188"/>
      <c r="AH5444" s="188"/>
      <c r="AI5444" s="188"/>
      <c r="AJ5444" s="188"/>
      <c r="AK5444" s="188"/>
    </row>
    <row r="5445" spans="20:37">
      <c r="T5445" s="188"/>
      <c r="U5445" s="188"/>
      <c r="V5445" s="188"/>
      <c r="W5445" s="188"/>
      <c r="X5445" s="188"/>
      <c r="AG5445" s="188"/>
      <c r="AH5445" s="188"/>
      <c r="AI5445" s="188"/>
      <c r="AJ5445" s="188"/>
      <c r="AK5445" s="188"/>
    </row>
    <row r="5446" spans="20:37">
      <c r="T5446" s="188"/>
      <c r="U5446" s="188"/>
      <c r="V5446" s="188"/>
      <c r="W5446" s="188"/>
      <c r="X5446" s="188"/>
      <c r="AG5446" s="188"/>
      <c r="AH5446" s="188"/>
      <c r="AI5446" s="188"/>
      <c r="AJ5446" s="188"/>
      <c r="AK5446" s="188"/>
    </row>
    <row r="5447" spans="20:37">
      <c r="T5447" s="188"/>
      <c r="U5447" s="188"/>
      <c r="V5447" s="188"/>
      <c r="W5447" s="188"/>
      <c r="X5447" s="188"/>
      <c r="AG5447" s="188"/>
      <c r="AH5447" s="188"/>
      <c r="AI5447" s="188"/>
      <c r="AJ5447" s="188"/>
      <c r="AK5447" s="188"/>
    </row>
    <row r="5448" spans="20:37">
      <c r="T5448" s="188"/>
      <c r="U5448" s="188"/>
      <c r="V5448" s="188"/>
      <c r="W5448" s="188"/>
      <c r="X5448" s="188"/>
      <c r="AG5448" s="188"/>
      <c r="AH5448" s="188"/>
      <c r="AI5448" s="188"/>
      <c r="AJ5448" s="188"/>
      <c r="AK5448" s="188"/>
    </row>
    <row r="5449" spans="20:37">
      <c r="T5449" s="188"/>
      <c r="U5449" s="188"/>
      <c r="V5449" s="188"/>
      <c r="W5449" s="188"/>
      <c r="X5449" s="188"/>
      <c r="AG5449" s="188"/>
      <c r="AH5449" s="188"/>
      <c r="AI5449" s="188"/>
      <c r="AJ5449" s="188"/>
      <c r="AK5449" s="188"/>
    </row>
    <row r="5450" spans="20:37">
      <c r="T5450" s="188"/>
      <c r="U5450" s="188"/>
      <c r="V5450" s="188"/>
      <c r="W5450" s="188"/>
      <c r="X5450" s="188"/>
      <c r="AG5450" s="188"/>
      <c r="AH5450" s="188"/>
      <c r="AI5450" s="188"/>
      <c r="AJ5450" s="188"/>
      <c r="AK5450" s="188"/>
    </row>
    <row r="5451" spans="20:37">
      <c r="T5451" s="188"/>
      <c r="U5451" s="188"/>
      <c r="V5451" s="188"/>
      <c r="W5451" s="188"/>
      <c r="X5451" s="188"/>
      <c r="AG5451" s="188"/>
      <c r="AH5451" s="188"/>
      <c r="AI5451" s="188"/>
      <c r="AJ5451" s="188"/>
      <c r="AK5451" s="188"/>
    </row>
    <row r="5452" spans="20:37">
      <c r="T5452" s="188"/>
      <c r="U5452" s="188"/>
      <c r="V5452" s="188"/>
      <c r="W5452" s="188"/>
      <c r="X5452" s="188"/>
      <c r="AG5452" s="188"/>
      <c r="AH5452" s="188"/>
      <c r="AI5452" s="188"/>
      <c r="AJ5452" s="188"/>
      <c r="AK5452" s="188"/>
    </row>
    <row r="5453" spans="20:37">
      <c r="T5453" s="188"/>
      <c r="U5453" s="188"/>
      <c r="V5453" s="188"/>
      <c r="W5453" s="188"/>
      <c r="X5453" s="188"/>
      <c r="AG5453" s="188"/>
      <c r="AH5453" s="188"/>
      <c r="AI5453" s="188"/>
      <c r="AJ5453" s="188"/>
      <c r="AK5453" s="188"/>
    </row>
    <row r="5454" spans="20:37">
      <c r="T5454" s="188"/>
      <c r="U5454" s="188"/>
      <c r="V5454" s="188"/>
      <c r="W5454" s="188"/>
      <c r="X5454" s="188"/>
      <c r="AG5454" s="188"/>
      <c r="AH5454" s="188"/>
      <c r="AI5454" s="188"/>
      <c r="AJ5454" s="188"/>
      <c r="AK5454" s="188"/>
    </row>
    <row r="5455" spans="20:37">
      <c r="T5455" s="188"/>
      <c r="U5455" s="188"/>
      <c r="V5455" s="188"/>
      <c r="W5455" s="188"/>
      <c r="X5455" s="188"/>
      <c r="AG5455" s="188"/>
      <c r="AH5455" s="188"/>
      <c r="AI5455" s="188"/>
      <c r="AJ5455" s="188"/>
      <c r="AK5455" s="188"/>
    </row>
    <row r="5456" spans="20:37">
      <c r="T5456" s="188"/>
      <c r="U5456" s="188"/>
      <c r="V5456" s="188"/>
      <c r="W5456" s="188"/>
      <c r="X5456" s="188"/>
      <c r="AG5456" s="188"/>
      <c r="AH5456" s="188"/>
      <c r="AI5456" s="188"/>
      <c r="AJ5456" s="188"/>
      <c r="AK5456" s="188"/>
    </row>
    <row r="5457" spans="20:37">
      <c r="T5457" s="188"/>
      <c r="U5457" s="188"/>
      <c r="V5457" s="188"/>
      <c r="W5457" s="188"/>
      <c r="X5457" s="188"/>
      <c r="AG5457" s="188"/>
      <c r="AH5457" s="188"/>
      <c r="AI5457" s="188"/>
      <c r="AJ5457" s="188"/>
      <c r="AK5457" s="188"/>
    </row>
    <row r="5458" spans="20:37">
      <c r="T5458" s="188"/>
      <c r="U5458" s="188"/>
      <c r="V5458" s="188"/>
      <c r="W5458" s="188"/>
      <c r="X5458" s="188"/>
      <c r="AG5458" s="188"/>
      <c r="AH5458" s="188"/>
      <c r="AI5458" s="188"/>
      <c r="AJ5458" s="188"/>
      <c r="AK5458" s="188"/>
    </row>
    <row r="5459" spans="20:37">
      <c r="T5459" s="188"/>
      <c r="U5459" s="188"/>
      <c r="V5459" s="188"/>
      <c r="W5459" s="188"/>
      <c r="X5459" s="188"/>
      <c r="AG5459" s="188"/>
      <c r="AH5459" s="188"/>
      <c r="AI5459" s="188"/>
      <c r="AJ5459" s="188"/>
      <c r="AK5459" s="188"/>
    </row>
    <row r="5460" spans="20:37">
      <c r="T5460" s="188"/>
      <c r="U5460" s="188"/>
      <c r="V5460" s="188"/>
      <c r="W5460" s="188"/>
      <c r="X5460" s="188"/>
      <c r="AG5460" s="188"/>
      <c r="AH5460" s="188"/>
      <c r="AI5460" s="188"/>
      <c r="AJ5460" s="188"/>
      <c r="AK5460" s="188"/>
    </row>
    <row r="5461" spans="20:37">
      <c r="T5461" s="188"/>
      <c r="U5461" s="188"/>
      <c r="V5461" s="188"/>
      <c r="W5461" s="188"/>
      <c r="X5461" s="188"/>
      <c r="AG5461" s="188"/>
      <c r="AH5461" s="188"/>
      <c r="AI5461" s="188"/>
      <c r="AJ5461" s="188"/>
      <c r="AK5461" s="188"/>
    </row>
    <row r="5462" spans="20:37">
      <c r="T5462" s="188"/>
      <c r="U5462" s="188"/>
      <c r="V5462" s="188"/>
      <c r="W5462" s="188"/>
      <c r="X5462" s="188"/>
      <c r="AG5462" s="188"/>
      <c r="AH5462" s="188"/>
      <c r="AI5462" s="188"/>
      <c r="AJ5462" s="188"/>
      <c r="AK5462" s="188"/>
    </row>
    <row r="5463" spans="20:37">
      <c r="T5463" s="188"/>
      <c r="U5463" s="188"/>
      <c r="V5463" s="188"/>
      <c r="W5463" s="188"/>
      <c r="X5463" s="188"/>
      <c r="AG5463" s="188"/>
      <c r="AH5463" s="188"/>
      <c r="AI5463" s="188"/>
      <c r="AJ5463" s="188"/>
      <c r="AK5463" s="188"/>
    </row>
    <row r="5464" spans="20:37">
      <c r="T5464" s="188"/>
      <c r="U5464" s="188"/>
      <c r="V5464" s="188"/>
      <c r="W5464" s="188"/>
      <c r="X5464" s="188"/>
      <c r="AG5464" s="188"/>
      <c r="AH5464" s="188"/>
      <c r="AI5464" s="188"/>
      <c r="AJ5464" s="188"/>
      <c r="AK5464" s="188"/>
    </row>
    <row r="5465" spans="20:37">
      <c r="T5465" s="188"/>
      <c r="U5465" s="188"/>
      <c r="V5465" s="188"/>
      <c r="W5465" s="188"/>
      <c r="X5465" s="188"/>
      <c r="AG5465" s="188"/>
      <c r="AH5465" s="188"/>
      <c r="AI5465" s="188"/>
      <c r="AJ5465" s="188"/>
      <c r="AK5465" s="188"/>
    </row>
    <row r="5466" spans="20:37">
      <c r="T5466" s="188"/>
      <c r="U5466" s="188"/>
      <c r="V5466" s="188"/>
      <c r="W5466" s="188"/>
      <c r="X5466" s="188"/>
      <c r="AG5466" s="188"/>
      <c r="AH5466" s="188"/>
      <c r="AI5466" s="188"/>
      <c r="AJ5466" s="188"/>
      <c r="AK5466" s="188"/>
    </row>
    <row r="5467" spans="20:37">
      <c r="T5467" s="188"/>
      <c r="U5467" s="188"/>
      <c r="V5467" s="188"/>
      <c r="W5467" s="188"/>
      <c r="X5467" s="188"/>
      <c r="AG5467" s="188"/>
      <c r="AH5467" s="188"/>
      <c r="AI5467" s="188"/>
      <c r="AJ5467" s="188"/>
      <c r="AK5467" s="188"/>
    </row>
    <row r="5468" spans="20:37">
      <c r="T5468" s="188"/>
      <c r="U5468" s="188"/>
      <c r="V5468" s="188"/>
      <c r="W5468" s="188"/>
      <c r="X5468" s="188"/>
      <c r="AG5468" s="188"/>
      <c r="AH5468" s="188"/>
      <c r="AI5468" s="188"/>
      <c r="AJ5468" s="188"/>
      <c r="AK5468" s="188"/>
    </row>
    <row r="5469" spans="20:37">
      <c r="T5469" s="188"/>
      <c r="U5469" s="188"/>
      <c r="V5469" s="188"/>
      <c r="W5469" s="188"/>
      <c r="X5469" s="188"/>
      <c r="AG5469" s="188"/>
      <c r="AH5469" s="188"/>
      <c r="AI5469" s="188"/>
      <c r="AJ5469" s="188"/>
      <c r="AK5469" s="188"/>
    </row>
    <row r="5470" spans="20:37">
      <c r="T5470" s="188"/>
      <c r="U5470" s="188"/>
      <c r="V5470" s="188"/>
      <c r="W5470" s="188"/>
      <c r="X5470" s="188"/>
      <c r="AG5470" s="188"/>
      <c r="AH5470" s="188"/>
      <c r="AI5470" s="188"/>
      <c r="AJ5470" s="188"/>
      <c r="AK5470" s="188"/>
    </row>
    <row r="5471" spans="20:37">
      <c r="T5471" s="188"/>
      <c r="U5471" s="188"/>
      <c r="V5471" s="188"/>
      <c r="W5471" s="188"/>
      <c r="X5471" s="188"/>
      <c r="AG5471" s="188"/>
      <c r="AH5471" s="188"/>
      <c r="AI5471" s="188"/>
      <c r="AJ5471" s="188"/>
      <c r="AK5471" s="188"/>
    </row>
    <row r="5472" spans="20:37">
      <c r="T5472" s="188"/>
      <c r="U5472" s="188"/>
      <c r="V5472" s="188"/>
      <c r="W5472" s="188"/>
      <c r="X5472" s="188"/>
      <c r="AG5472" s="188"/>
      <c r="AH5472" s="188"/>
      <c r="AI5472" s="188"/>
      <c r="AJ5472" s="188"/>
      <c r="AK5472" s="188"/>
    </row>
    <row r="5473" spans="20:37">
      <c r="T5473" s="188"/>
      <c r="U5473" s="188"/>
      <c r="V5473" s="188"/>
      <c r="W5473" s="188"/>
      <c r="X5473" s="188"/>
      <c r="AG5473" s="188"/>
      <c r="AH5473" s="188"/>
      <c r="AI5473" s="188"/>
      <c r="AJ5473" s="188"/>
      <c r="AK5473" s="188"/>
    </row>
    <row r="5474" spans="20:37">
      <c r="T5474" s="188"/>
      <c r="U5474" s="188"/>
      <c r="V5474" s="188"/>
      <c r="W5474" s="188"/>
      <c r="X5474" s="188"/>
      <c r="AG5474" s="188"/>
      <c r="AH5474" s="188"/>
      <c r="AI5474" s="188"/>
      <c r="AJ5474" s="188"/>
      <c r="AK5474" s="188"/>
    </row>
    <row r="5475" spans="20:37">
      <c r="T5475" s="188"/>
      <c r="U5475" s="188"/>
      <c r="V5475" s="188"/>
      <c r="W5475" s="188"/>
      <c r="X5475" s="188"/>
      <c r="AG5475" s="188"/>
      <c r="AH5475" s="188"/>
      <c r="AI5475" s="188"/>
      <c r="AJ5475" s="188"/>
      <c r="AK5475" s="188"/>
    </row>
    <row r="5476" spans="20:37">
      <c r="T5476" s="188"/>
      <c r="U5476" s="188"/>
      <c r="V5476" s="188"/>
      <c r="W5476" s="188"/>
      <c r="X5476" s="188"/>
      <c r="AG5476" s="188"/>
      <c r="AH5476" s="188"/>
      <c r="AI5476" s="188"/>
      <c r="AJ5476" s="188"/>
      <c r="AK5476" s="188"/>
    </row>
    <row r="5477" spans="20:37">
      <c r="T5477" s="188"/>
      <c r="U5477" s="188"/>
      <c r="V5477" s="188"/>
      <c r="W5477" s="188"/>
      <c r="X5477" s="188"/>
      <c r="AG5477" s="188"/>
      <c r="AH5477" s="188"/>
      <c r="AI5477" s="188"/>
      <c r="AJ5477" s="188"/>
      <c r="AK5477" s="188"/>
    </row>
    <row r="5478" spans="20:37">
      <c r="T5478" s="188"/>
      <c r="U5478" s="188"/>
      <c r="V5478" s="188"/>
      <c r="W5478" s="188"/>
      <c r="X5478" s="188"/>
      <c r="AG5478" s="188"/>
      <c r="AH5478" s="188"/>
      <c r="AI5478" s="188"/>
      <c r="AJ5478" s="188"/>
      <c r="AK5478" s="188"/>
    </row>
    <row r="5479" spans="20:37">
      <c r="T5479" s="188"/>
      <c r="U5479" s="188"/>
      <c r="V5479" s="188"/>
      <c r="W5479" s="188"/>
      <c r="X5479" s="188"/>
      <c r="AG5479" s="188"/>
      <c r="AH5479" s="188"/>
      <c r="AI5479" s="188"/>
      <c r="AJ5479" s="188"/>
      <c r="AK5479" s="188"/>
    </row>
    <row r="5480" spans="20:37">
      <c r="T5480" s="188"/>
      <c r="U5480" s="188"/>
      <c r="V5480" s="188"/>
      <c r="W5480" s="188"/>
      <c r="X5480" s="188"/>
      <c r="AG5480" s="188"/>
      <c r="AH5480" s="188"/>
      <c r="AI5480" s="188"/>
      <c r="AJ5480" s="188"/>
      <c r="AK5480" s="188"/>
    </row>
    <row r="5481" spans="20:37">
      <c r="T5481" s="188"/>
      <c r="U5481" s="188"/>
      <c r="V5481" s="188"/>
      <c r="W5481" s="188"/>
      <c r="X5481" s="188"/>
      <c r="AG5481" s="188"/>
      <c r="AH5481" s="188"/>
      <c r="AI5481" s="188"/>
      <c r="AJ5481" s="188"/>
      <c r="AK5481" s="188"/>
    </row>
    <row r="5482" spans="20:37">
      <c r="T5482" s="188"/>
      <c r="U5482" s="188"/>
      <c r="V5482" s="188"/>
      <c r="W5482" s="188"/>
      <c r="X5482" s="188"/>
      <c r="AG5482" s="188"/>
      <c r="AH5482" s="188"/>
      <c r="AI5482" s="188"/>
      <c r="AJ5482" s="188"/>
      <c r="AK5482" s="188"/>
    </row>
    <row r="5483" spans="20:37">
      <c r="T5483" s="188"/>
      <c r="U5483" s="188"/>
      <c r="V5483" s="188"/>
      <c r="W5483" s="188"/>
      <c r="X5483" s="188"/>
      <c r="AG5483" s="188"/>
      <c r="AH5483" s="188"/>
      <c r="AI5483" s="188"/>
      <c r="AJ5483" s="188"/>
      <c r="AK5483" s="188"/>
    </row>
    <row r="5484" spans="20:37">
      <c r="T5484" s="188"/>
      <c r="U5484" s="188"/>
      <c r="V5484" s="188"/>
      <c r="W5484" s="188"/>
      <c r="X5484" s="188"/>
      <c r="AG5484" s="188"/>
      <c r="AH5484" s="188"/>
      <c r="AI5484" s="188"/>
      <c r="AJ5484" s="188"/>
      <c r="AK5484" s="188"/>
    </row>
    <row r="5485" spans="20:37">
      <c r="T5485" s="188"/>
      <c r="U5485" s="188"/>
      <c r="V5485" s="188"/>
      <c r="W5485" s="188"/>
      <c r="X5485" s="188"/>
      <c r="AG5485" s="188"/>
      <c r="AH5485" s="188"/>
      <c r="AI5485" s="188"/>
      <c r="AJ5485" s="188"/>
      <c r="AK5485" s="188"/>
    </row>
    <row r="5486" spans="20:37">
      <c r="T5486" s="188"/>
      <c r="U5486" s="188"/>
      <c r="V5486" s="188"/>
      <c r="W5486" s="188"/>
      <c r="X5486" s="188"/>
      <c r="AG5486" s="188"/>
      <c r="AH5486" s="188"/>
      <c r="AI5486" s="188"/>
      <c r="AJ5486" s="188"/>
      <c r="AK5486" s="188"/>
    </row>
    <row r="5487" spans="20:37">
      <c r="T5487" s="188"/>
      <c r="U5487" s="188"/>
      <c r="V5487" s="188"/>
      <c r="W5487" s="188"/>
      <c r="X5487" s="188"/>
      <c r="AG5487" s="188"/>
      <c r="AH5487" s="188"/>
      <c r="AI5487" s="188"/>
      <c r="AJ5487" s="188"/>
      <c r="AK5487" s="188"/>
    </row>
    <row r="5488" spans="20:37">
      <c r="T5488" s="188"/>
      <c r="U5488" s="188"/>
      <c r="V5488" s="188"/>
      <c r="W5488" s="188"/>
      <c r="X5488" s="188"/>
      <c r="AG5488" s="188"/>
      <c r="AH5488" s="188"/>
      <c r="AI5488" s="188"/>
      <c r="AJ5488" s="188"/>
      <c r="AK5488" s="188"/>
    </row>
    <row r="5489" spans="20:37">
      <c r="T5489" s="188"/>
      <c r="U5489" s="188"/>
      <c r="V5489" s="188"/>
      <c r="W5489" s="188"/>
      <c r="X5489" s="188"/>
      <c r="AG5489" s="188"/>
      <c r="AH5489" s="188"/>
      <c r="AI5489" s="188"/>
      <c r="AJ5489" s="188"/>
      <c r="AK5489" s="188"/>
    </row>
    <row r="5490" spans="20:37">
      <c r="T5490" s="188"/>
      <c r="U5490" s="188"/>
      <c r="V5490" s="188"/>
      <c r="W5490" s="188"/>
      <c r="X5490" s="188"/>
      <c r="AG5490" s="188"/>
      <c r="AH5490" s="188"/>
      <c r="AI5490" s="188"/>
      <c r="AJ5490" s="188"/>
      <c r="AK5490" s="188"/>
    </row>
    <row r="5491" spans="20:37">
      <c r="T5491" s="188"/>
      <c r="U5491" s="188"/>
      <c r="V5491" s="188"/>
      <c r="W5491" s="188"/>
      <c r="X5491" s="188"/>
      <c r="AG5491" s="188"/>
      <c r="AH5491" s="188"/>
      <c r="AI5491" s="188"/>
      <c r="AJ5491" s="188"/>
      <c r="AK5491" s="188"/>
    </row>
    <row r="5492" spans="20:37">
      <c r="T5492" s="188"/>
      <c r="U5492" s="188"/>
      <c r="V5492" s="188"/>
      <c r="W5492" s="188"/>
      <c r="X5492" s="188"/>
      <c r="AG5492" s="188"/>
      <c r="AH5492" s="188"/>
      <c r="AI5492" s="188"/>
      <c r="AJ5492" s="188"/>
      <c r="AK5492" s="188"/>
    </row>
    <row r="5493" spans="20:37">
      <c r="T5493" s="188"/>
      <c r="U5493" s="188"/>
      <c r="V5493" s="188"/>
      <c r="W5493" s="188"/>
      <c r="X5493" s="188"/>
      <c r="AG5493" s="188"/>
      <c r="AH5493" s="188"/>
      <c r="AI5493" s="188"/>
      <c r="AJ5493" s="188"/>
      <c r="AK5493" s="188"/>
    </row>
    <row r="5494" spans="20:37">
      <c r="T5494" s="188"/>
      <c r="U5494" s="188"/>
      <c r="V5494" s="188"/>
      <c r="W5494" s="188"/>
      <c r="X5494" s="188"/>
      <c r="AG5494" s="188"/>
      <c r="AH5494" s="188"/>
      <c r="AI5494" s="188"/>
      <c r="AJ5494" s="188"/>
      <c r="AK5494" s="188"/>
    </row>
    <row r="5495" spans="20:37">
      <c r="T5495" s="188"/>
      <c r="U5495" s="188"/>
      <c r="V5495" s="188"/>
      <c r="W5495" s="188"/>
      <c r="X5495" s="188"/>
      <c r="AG5495" s="188"/>
      <c r="AH5495" s="188"/>
      <c r="AI5495" s="188"/>
      <c r="AJ5495" s="188"/>
      <c r="AK5495" s="188"/>
    </row>
    <row r="5496" spans="20:37">
      <c r="T5496" s="188"/>
      <c r="U5496" s="188"/>
      <c r="V5496" s="188"/>
      <c r="W5496" s="188"/>
      <c r="X5496" s="188"/>
      <c r="AG5496" s="188"/>
      <c r="AH5496" s="188"/>
      <c r="AI5496" s="188"/>
      <c r="AJ5496" s="188"/>
      <c r="AK5496" s="188"/>
    </row>
    <row r="5497" spans="20:37">
      <c r="T5497" s="188"/>
      <c r="U5497" s="188"/>
      <c r="V5497" s="188"/>
      <c r="W5497" s="188"/>
      <c r="X5497" s="188"/>
      <c r="AG5497" s="188"/>
      <c r="AH5497" s="188"/>
      <c r="AI5497" s="188"/>
      <c r="AJ5497" s="188"/>
      <c r="AK5497" s="188"/>
    </row>
    <row r="5498" spans="20:37">
      <c r="T5498" s="188"/>
      <c r="U5498" s="188"/>
      <c r="V5498" s="188"/>
      <c r="W5498" s="188"/>
      <c r="X5498" s="188"/>
      <c r="AG5498" s="188"/>
      <c r="AH5498" s="188"/>
      <c r="AI5498" s="188"/>
      <c r="AJ5498" s="188"/>
      <c r="AK5498" s="188"/>
    </row>
    <row r="5499" spans="20:37">
      <c r="T5499" s="188"/>
      <c r="U5499" s="188"/>
      <c r="V5499" s="188"/>
      <c r="W5499" s="188"/>
      <c r="X5499" s="188"/>
      <c r="AG5499" s="188"/>
      <c r="AH5499" s="188"/>
      <c r="AI5499" s="188"/>
      <c r="AJ5499" s="188"/>
      <c r="AK5499" s="188"/>
    </row>
    <row r="5500" spans="20:37">
      <c r="T5500" s="188"/>
      <c r="U5500" s="188"/>
      <c r="V5500" s="188"/>
      <c r="W5500" s="188"/>
      <c r="X5500" s="188"/>
      <c r="AG5500" s="188"/>
      <c r="AH5500" s="188"/>
      <c r="AI5500" s="188"/>
      <c r="AJ5500" s="188"/>
      <c r="AK5500" s="188"/>
    </row>
    <row r="5501" spans="20:37">
      <c r="T5501" s="188"/>
      <c r="U5501" s="188"/>
      <c r="V5501" s="188"/>
      <c r="W5501" s="188"/>
      <c r="X5501" s="188"/>
      <c r="AG5501" s="188"/>
      <c r="AH5501" s="188"/>
      <c r="AI5501" s="188"/>
      <c r="AJ5501" s="188"/>
      <c r="AK5501" s="188"/>
    </row>
    <row r="5502" spans="20:37">
      <c r="T5502" s="188"/>
      <c r="U5502" s="188"/>
      <c r="V5502" s="188"/>
      <c r="W5502" s="188"/>
      <c r="X5502" s="188"/>
      <c r="AG5502" s="188"/>
      <c r="AH5502" s="188"/>
      <c r="AI5502" s="188"/>
      <c r="AJ5502" s="188"/>
      <c r="AK5502" s="188"/>
    </row>
    <row r="5503" spans="20:37">
      <c r="T5503" s="188"/>
      <c r="U5503" s="188"/>
      <c r="V5503" s="188"/>
      <c r="W5503" s="188"/>
      <c r="X5503" s="188"/>
      <c r="AG5503" s="188"/>
      <c r="AH5503" s="188"/>
      <c r="AI5503" s="188"/>
      <c r="AJ5503" s="188"/>
      <c r="AK5503" s="188"/>
    </row>
    <row r="5504" spans="20:37">
      <c r="T5504" s="188"/>
      <c r="U5504" s="188"/>
      <c r="V5504" s="188"/>
      <c r="W5504" s="188"/>
      <c r="X5504" s="188"/>
      <c r="AG5504" s="188"/>
      <c r="AH5504" s="188"/>
      <c r="AI5504" s="188"/>
      <c r="AJ5504" s="188"/>
      <c r="AK5504" s="188"/>
    </row>
    <row r="5505" spans="20:37">
      <c r="T5505" s="188"/>
      <c r="U5505" s="188"/>
      <c r="V5505" s="188"/>
      <c r="W5505" s="188"/>
      <c r="X5505" s="188"/>
      <c r="AG5505" s="188"/>
      <c r="AH5505" s="188"/>
      <c r="AI5505" s="188"/>
      <c r="AJ5505" s="188"/>
      <c r="AK5505" s="188"/>
    </row>
    <row r="5506" spans="20:37">
      <c r="T5506" s="188"/>
      <c r="U5506" s="188"/>
      <c r="V5506" s="188"/>
      <c r="W5506" s="188"/>
      <c r="X5506" s="188"/>
      <c r="AG5506" s="188"/>
      <c r="AH5506" s="188"/>
      <c r="AI5506" s="188"/>
      <c r="AJ5506" s="188"/>
      <c r="AK5506" s="188"/>
    </row>
    <row r="5507" spans="20:37">
      <c r="T5507" s="188"/>
      <c r="U5507" s="188"/>
      <c r="V5507" s="188"/>
      <c r="W5507" s="188"/>
      <c r="X5507" s="188"/>
      <c r="AG5507" s="188"/>
      <c r="AH5507" s="188"/>
      <c r="AI5507" s="188"/>
      <c r="AJ5507" s="188"/>
      <c r="AK5507" s="188"/>
    </row>
    <row r="5508" spans="20:37">
      <c r="T5508" s="188"/>
      <c r="U5508" s="188"/>
      <c r="V5508" s="188"/>
      <c r="W5508" s="188"/>
      <c r="X5508" s="188"/>
      <c r="AG5508" s="188"/>
      <c r="AH5508" s="188"/>
      <c r="AI5508" s="188"/>
      <c r="AJ5508" s="188"/>
      <c r="AK5508" s="188"/>
    </row>
    <row r="5509" spans="20:37">
      <c r="T5509" s="188"/>
      <c r="U5509" s="188"/>
      <c r="V5509" s="188"/>
      <c r="W5509" s="188"/>
      <c r="X5509" s="188"/>
      <c r="AG5509" s="188"/>
      <c r="AH5509" s="188"/>
      <c r="AI5509" s="188"/>
      <c r="AJ5509" s="188"/>
      <c r="AK5509" s="188"/>
    </row>
    <row r="5510" spans="20:37">
      <c r="T5510" s="188"/>
      <c r="U5510" s="188"/>
      <c r="V5510" s="188"/>
      <c r="W5510" s="188"/>
      <c r="X5510" s="188"/>
      <c r="AG5510" s="188"/>
      <c r="AH5510" s="188"/>
      <c r="AI5510" s="188"/>
      <c r="AJ5510" s="188"/>
      <c r="AK5510" s="188"/>
    </row>
    <row r="5511" spans="20:37">
      <c r="T5511" s="188"/>
      <c r="U5511" s="188"/>
      <c r="V5511" s="188"/>
      <c r="W5511" s="188"/>
      <c r="X5511" s="188"/>
      <c r="AG5511" s="188"/>
      <c r="AH5511" s="188"/>
      <c r="AI5511" s="188"/>
      <c r="AJ5511" s="188"/>
      <c r="AK5511" s="188"/>
    </row>
    <row r="5512" spans="20:37">
      <c r="T5512" s="188"/>
      <c r="U5512" s="188"/>
      <c r="V5512" s="188"/>
      <c r="W5512" s="188"/>
      <c r="X5512" s="188"/>
      <c r="AG5512" s="188"/>
      <c r="AH5512" s="188"/>
      <c r="AI5512" s="188"/>
      <c r="AJ5512" s="188"/>
      <c r="AK5512" s="188"/>
    </row>
    <row r="5513" spans="20:37">
      <c r="T5513" s="188"/>
      <c r="U5513" s="188"/>
      <c r="V5513" s="188"/>
      <c r="W5513" s="188"/>
      <c r="X5513" s="188"/>
      <c r="AG5513" s="188"/>
      <c r="AH5513" s="188"/>
      <c r="AI5513" s="188"/>
      <c r="AJ5513" s="188"/>
      <c r="AK5513" s="188"/>
    </row>
    <row r="5514" spans="20:37">
      <c r="T5514" s="188"/>
      <c r="U5514" s="188"/>
      <c r="V5514" s="188"/>
      <c r="W5514" s="188"/>
      <c r="X5514" s="188"/>
      <c r="AG5514" s="188"/>
      <c r="AH5514" s="188"/>
      <c r="AI5514" s="188"/>
      <c r="AJ5514" s="188"/>
      <c r="AK5514" s="188"/>
    </row>
    <row r="5515" spans="20:37">
      <c r="T5515" s="188"/>
      <c r="U5515" s="188"/>
      <c r="V5515" s="188"/>
      <c r="W5515" s="188"/>
      <c r="X5515" s="188"/>
      <c r="AG5515" s="188"/>
      <c r="AH5515" s="188"/>
      <c r="AI5515" s="188"/>
      <c r="AJ5515" s="188"/>
      <c r="AK5515" s="188"/>
    </row>
    <row r="5516" spans="20:37">
      <c r="T5516" s="188"/>
      <c r="U5516" s="188"/>
      <c r="V5516" s="188"/>
      <c r="W5516" s="188"/>
      <c r="X5516" s="188"/>
      <c r="AG5516" s="188"/>
      <c r="AH5516" s="188"/>
      <c r="AI5516" s="188"/>
      <c r="AJ5516" s="188"/>
      <c r="AK5516" s="188"/>
    </row>
    <row r="5517" spans="20:37">
      <c r="T5517" s="188"/>
      <c r="U5517" s="188"/>
      <c r="V5517" s="188"/>
      <c r="W5517" s="188"/>
      <c r="X5517" s="188"/>
      <c r="AG5517" s="188"/>
      <c r="AH5517" s="188"/>
      <c r="AI5517" s="188"/>
      <c r="AJ5517" s="188"/>
      <c r="AK5517" s="188"/>
    </row>
    <row r="5518" spans="20:37">
      <c r="T5518" s="188"/>
      <c r="U5518" s="188"/>
      <c r="V5518" s="188"/>
      <c r="W5518" s="188"/>
      <c r="X5518" s="188"/>
      <c r="AG5518" s="188"/>
      <c r="AH5518" s="188"/>
      <c r="AI5518" s="188"/>
      <c r="AJ5518" s="188"/>
      <c r="AK5518" s="188"/>
    </row>
    <row r="5519" spans="20:37">
      <c r="T5519" s="188"/>
      <c r="U5519" s="188"/>
      <c r="V5519" s="188"/>
      <c r="W5519" s="188"/>
      <c r="X5519" s="188"/>
      <c r="AG5519" s="188"/>
      <c r="AH5519" s="188"/>
      <c r="AI5519" s="188"/>
      <c r="AJ5519" s="188"/>
      <c r="AK5519" s="188"/>
    </row>
    <row r="5520" spans="20:37">
      <c r="T5520" s="188"/>
      <c r="U5520" s="188"/>
      <c r="V5520" s="188"/>
      <c r="W5520" s="188"/>
      <c r="X5520" s="188"/>
      <c r="AG5520" s="188"/>
      <c r="AH5520" s="188"/>
      <c r="AI5520" s="188"/>
      <c r="AJ5520" s="188"/>
      <c r="AK5520" s="188"/>
    </row>
    <row r="5521" spans="20:37">
      <c r="T5521" s="188"/>
      <c r="U5521" s="188"/>
      <c r="V5521" s="188"/>
      <c r="W5521" s="188"/>
      <c r="X5521" s="188"/>
      <c r="AG5521" s="188"/>
      <c r="AH5521" s="188"/>
      <c r="AI5521" s="188"/>
      <c r="AJ5521" s="188"/>
      <c r="AK5521" s="188"/>
    </row>
    <row r="5522" spans="20:37">
      <c r="T5522" s="188"/>
      <c r="U5522" s="188"/>
      <c r="V5522" s="188"/>
      <c r="W5522" s="188"/>
      <c r="X5522" s="188"/>
      <c r="AG5522" s="188"/>
      <c r="AH5522" s="188"/>
      <c r="AI5522" s="188"/>
      <c r="AJ5522" s="188"/>
      <c r="AK5522" s="188"/>
    </row>
    <row r="5523" spans="20:37">
      <c r="T5523" s="188"/>
      <c r="U5523" s="188"/>
      <c r="V5523" s="188"/>
      <c r="W5523" s="188"/>
      <c r="X5523" s="188"/>
      <c r="AG5523" s="188"/>
      <c r="AH5523" s="188"/>
      <c r="AI5523" s="188"/>
      <c r="AJ5523" s="188"/>
      <c r="AK5523" s="188"/>
    </row>
    <row r="5524" spans="20:37">
      <c r="T5524" s="188"/>
      <c r="U5524" s="188"/>
      <c r="V5524" s="188"/>
      <c r="W5524" s="188"/>
      <c r="X5524" s="188"/>
      <c r="AG5524" s="188"/>
      <c r="AH5524" s="188"/>
      <c r="AI5524" s="188"/>
      <c r="AJ5524" s="188"/>
      <c r="AK5524" s="188"/>
    </row>
    <row r="5525" spans="20:37">
      <c r="T5525" s="188"/>
      <c r="U5525" s="188"/>
      <c r="V5525" s="188"/>
      <c r="W5525" s="188"/>
      <c r="X5525" s="188"/>
      <c r="AG5525" s="188"/>
      <c r="AH5525" s="188"/>
      <c r="AI5525" s="188"/>
      <c r="AJ5525" s="188"/>
      <c r="AK5525" s="188"/>
    </row>
    <row r="5526" spans="20:37">
      <c r="T5526" s="188"/>
      <c r="U5526" s="188"/>
      <c r="V5526" s="188"/>
      <c r="W5526" s="188"/>
      <c r="X5526" s="188"/>
      <c r="AG5526" s="188"/>
      <c r="AH5526" s="188"/>
      <c r="AI5526" s="188"/>
      <c r="AJ5526" s="188"/>
      <c r="AK5526" s="188"/>
    </row>
    <row r="5527" spans="20:37">
      <c r="T5527" s="188"/>
      <c r="U5527" s="188"/>
      <c r="V5527" s="188"/>
      <c r="W5527" s="188"/>
      <c r="X5527" s="188"/>
      <c r="AG5527" s="188"/>
      <c r="AH5527" s="188"/>
      <c r="AI5527" s="188"/>
      <c r="AJ5527" s="188"/>
      <c r="AK5527" s="188"/>
    </row>
    <row r="5528" spans="20:37">
      <c r="T5528" s="188"/>
      <c r="U5528" s="188"/>
      <c r="V5528" s="188"/>
      <c r="W5528" s="188"/>
      <c r="X5528" s="188"/>
      <c r="AG5528" s="188"/>
      <c r="AH5528" s="188"/>
      <c r="AI5528" s="188"/>
      <c r="AJ5528" s="188"/>
      <c r="AK5528" s="188"/>
    </row>
    <row r="5529" spans="20:37">
      <c r="T5529" s="188"/>
      <c r="U5529" s="188"/>
      <c r="V5529" s="188"/>
      <c r="W5529" s="188"/>
      <c r="X5529" s="188"/>
      <c r="AG5529" s="188"/>
      <c r="AH5529" s="188"/>
      <c r="AI5529" s="188"/>
      <c r="AJ5529" s="188"/>
      <c r="AK5529" s="188"/>
    </row>
    <row r="5530" spans="20:37">
      <c r="T5530" s="188"/>
      <c r="U5530" s="188"/>
      <c r="V5530" s="188"/>
      <c r="W5530" s="188"/>
      <c r="X5530" s="188"/>
      <c r="AG5530" s="188"/>
      <c r="AH5530" s="188"/>
      <c r="AI5530" s="188"/>
      <c r="AJ5530" s="188"/>
      <c r="AK5530" s="188"/>
    </row>
    <row r="5531" spans="20:37">
      <c r="T5531" s="188"/>
      <c r="U5531" s="188"/>
      <c r="V5531" s="188"/>
      <c r="W5531" s="188"/>
      <c r="X5531" s="188"/>
      <c r="AG5531" s="188"/>
      <c r="AH5531" s="188"/>
      <c r="AI5531" s="188"/>
      <c r="AJ5531" s="188"/>
      <c r="AK5531" s="188"/>
    </row>
    <row r="5532" spans="20:37">
      <c r="T5532" s="188"/>
      <c r="U5532" s="188"/>
      <c r="V5532" s="188"/>
      <c r="W5532" s="188"/>
      <c r="X5532" s="188"/>
      <c r="AG5532" s="188"/>
      <c r="AH5532" s="188"/>
      <c r="AI5532" s="188"/>
      <c r="AJ5532" s="188"/>
      <c r="AK5532" s="188"/>
    </row>
    <row r="5533" spans="20:37">
      <c r="T5533" s="188"/>
      <c r="U5533" s="188"/>
      <c r="V5533" s="188"/>
      <c r="W5533" s="188"/>
      <c r="X5533" s="188"/>
      <c r="AG5533" s="188"/>
      <c r="AH5533" s="188"/>
      <c r="AI5533" s="188"/>
      <c r="AJ5533" s="188"/>
      <c r="AK5533" s="188"/>
    </row>
    <row r="5534" spans="20:37">
      <c r="T5534" s="188"/>
      <c r="U5534" s="188"/>
      <c r="V5534" s="188"/>
      <c r="W5534" s="188"/>
      <c r="X5534" s="188"/>
      <c r="AG5534" s="188"/>
      <c r="AH5534" s="188"/>
      <c r="AI5534" s="188"/>
      <c r="AJ5534" s="188"/>
      <c r="AK5534" s="188"/>
    </row>
    <row r="5535" spans="20:37">
      <c r="T5535" s="188"/>
      <c r="U5535" s="188"/>
      <c r="V5535" s="188"/>
      <c r="W5535" s="188"/>
      <c r="X5535" s="188"/>
      <c r="AG5535" s="188"/>
      <c r="AH5535" s="188"/>
      <c r="AI5535" s="188"/>
      <c r="AJ5535" s="188"/>
      <c r="AK5535" s="188"/>
    </row>
    <row r="5536" spans="20:37">
      <c r="T5536" s="188"/>
      <c r="U5536" s="188"/>
      <c r="V5536" s="188"/>
      <c r="W5536" s="188"/>
      <c r="X5536" s="188"/>
      <c r="AG5536" s="188"/>
      <c r="AH5536" s="188"/>
      <c r="AI5536" s="188"/>
      <c r="AJ5536" s="188"/>
      <c r="AK5536" s="188"/>
    </row>
    <row r="5537" spans="20:37">
      <c r="T5537" s="188"/>
      <c r="U5537" s="188"/>
      <c r="V5537" s="188"/>
      <c r="W5537" s="188"/>
      <c r="X5537" s="188"/>
      <c r="AG5537" s="188"/>
      <c r="AH5537" s="188"/>
      <c r="AI5537" s="188"/>
      <c r="AJ5537" s="188"/>
      <c r="AK5537" s="188"/>
    </row>
    <row r="5538" spans="20:37">
      <c r="T5538" s="188"/>
      <c r="U5538" s="188"/>
      <c r="V5538" s="188"/>
      <c r="W5538" s="188"/>
      <c r="X5538" s="188"/>
      <c r="AG5538" s="188"/>
      <c r="AH5538" s="188"/>
      <c r="AI5538" s="188"/>
      <c r="AJ5538" s="188"/>
      <c r="AK5538" s="188"/>
    </row>
    <row r="5539" spans="20:37">
      <c r="T5539" s="188"/>
      <c r="U5539" s="188"/>
      <c r="V5539" s="188"/>
      <c r="W5539" s="188"/>
      <c r="X5539" s="188"/>
      <c r="AG5539" s="188"/>
      <c r="AH5539" s="188"/>
      <c r="AI5539" s="188"/>
      <c r="AJ5539" s="188"/>
      <c r="AK5539" s="188"/>
    </row>
    <row r="5540" spans="20:37">
      <c r="T5540" s="188"/>
      <c r="U5540" s="188"/>
      <c r="V5540" s="188"/>
      <c r="W5540" s="188"/>
      <c r="X5540" s="188"/>
      <c r="AG5540" s="188"/>
      <c r="AH5540" s="188"/>
      <c r="AI5540" s="188"/>
      <c r="AJ5540" s="188"/>
      <c r="AK5540" s="188"/>
    </row>
    <row r="5541" spans="20:37">
      <c r="T5541" s="188"/>
      <c r="U5541" s="188"/>
      <c r="V5541" s="188"/>
      <c r="W5541" s="188"/>
      <c r="X5541" s="188"/>
      <c r="AG5541" s="188"/>
      <c r="AH5541" s="188"/>
      <c r="AI5541" s="188"/>
      <c r="AJ5541" s="188"/>
      <c r="AK5541" s="188"/>
    </row>
    <row r="5542" spans="20:37">
      <c r="T5542" s="188"/>
      <c r="U5542" s="188"/>
      <c r="V5542" s="188"/>
      <c r="W5542" s="188"/>
      <c r="X5542" s="188"/>
      <c r="AG5542" s="188"/>
      <c r="AH5542" s="188"/>
      <c r="AI5542" s="188"/>
      <c r="AJ5542" s="188"/>
      <c r="AK5542" s="188"/>
    </row>
    <row r="5543" spans="20:37">
      <c r="T5543" s="188"/>
      <c r="U5543" s="188"/>
      <c r="V5543" s="188"/>
      <c r="W5543" s="188"/>
      <c r="X5543" s="188"/>
      <c r="AG5543" s="188"/>
      <c r="AH5543" s="188"/>
      <c r="AI5543" s="188"/>
      <c r="AJ5543" s="188"/>
      <c r="AK5543" s="188"/>
    </row>
    <row r="5544" spans="20:37">
      <c r="T5544" s="188"/>
      <c r="U5544" s="188"/>
      <c r="V5544" s="188"/>
      <c r="W5544" s="188"/>
      <c r="X5544" s="188"/>
      <c r="AG5544" s="188"/>
      <c r="AH5544" s="188"/>
      <c r="AI5544" s="188"/>
      <c r="AJ5544" s="188"/>
      <c r="AK5544" s="188"/>
    </row>
    <row r="5545" spans="20:37">
      <c r="T5545" s="188"/>
      <c r="U5545" s="188"/>
      <c r="V5545" s="188"/>
      <c r="W5545" s="188"/>
      <c r="X5545" s="188"/>
      <c r="AG5545" s="188"/>
      <c r="AH5545" s="188"/>
      <c r="AI5545" s="188"/>
      <c r="AJ5545" s="188"/>
      <c r="AK5545" s="188"/>
    </row>
    <row r="5546" spans="20:37">
      <c r="T5546" s="188"/>
      <c r="U5546" s="188"/>
      <c r="V5546" s="188"/>
      <c r="W5546" s="188"/>
      <c r="X5546" s="188"/>
      <c r="AG5546" s="188"/>
      <c r="AH5546" s="188"/>
      <c r="AI5546" s="188"/>
      <c r="AJ5546" s="188"/>
      <c r="AK5546" s="188"/>
    </row>
    <row r="5547" spans="20:37">
      <c r="T5547" s="188"/>
      <c r="U5547" s="188"/>
      <c r="V5547" s="188"/>
      <c r="W5547" s="188"/>
      <c r="X5547" s="188"/>
      <c r="AG5547" s="188"/>
      <c r="AH5547" s="188"/>
      <c r="AI5547" s="188"/>
      <c r="AJ5547" s="188"/>
      <c r="AK5547" s="188"/>
    </row>
    <row r="5548" spans="20:37">
      <c r="T5548" s="188"/>
      <c r="U5548" s="188"/>
      <c r="V5548" s="188"/>
      <c r="W5548" s="188"/>
      <c r="X5548" s="188"/>
      <c r="AG5548" s="188"/>
      <c r="AH5548" s="188"/>
      <c r="AI5548" s="188"/>
      <c r="AJ5548" s="188"/>
      <c r="AK5548" s="188"/>
    </row>
    <row r="5549" spans="20:37">
      <c r="T5549" s="188"/>
      <c r="U5549" s="188"/>
      <c r="V5549" s="188"/>
      <c r="W5549" s="188"/>
      <c r="X5549" s="188"/>
      <c r="AG5549" s="188"/>
      <c r="AH5549" s="188"/>
      <c r="AI5549" s="188"/>
      <c r="AJ5549" s="188"/>
      <c r="AK5549" s="188"/>
    </row>
    <row r="5550" spans="20:37">
      <c r="T5550" s="188"/>
      <c r="U5550" s="188"/>
      <c r="V5550" s="188"/>
      <c r="W5550" s="188"/>
      <c r="X5550" s="188"/>
      <c r="AG5550" s="188"/>
      <c r="AH5550" s="188"/>
      <c r="AI5550" s="188"/>
      <c r="AJ5550" s="188"/>
      <c r="AK5550" s="188"/>
    </row>
    <row r="5551" spans="20:37">
      <c r="T5551" s="188"/>
      <c r="U5551" s="188"/>
      <c r="V5551" s="188"/>
      <c r="W5551" s="188"/>
      <c r="X5551" s="188"/>
      <c r="AG5551" s="188"/>
      <c r="AH5551" s="188"/>
      <c r="AI5551" s="188"/>
      <c r="AJ5551" s="188"/>
      <c r="AK5551" s="188"/>
    </row>
    <row r="5552" spans="20:37">
      <c r="T5552" s="188"/>
      <c r="U5552" s="188"/>
      <c r="V5552" s="188"/>
      <c r="W5552" s="188"/>
      <c r="X5552" s="188"/>
      <c r="AG5552" s="188"/>
      <c r="AH5552" s="188"/>
      <c r="AI5552" s="188"/>
      <c r="AJ5552" s="188"/>
      <c r="AK5552" s="188"/>
    </row>
    <row r="5553" spans="20:37">
      <c r="T5553" s="188"/>
      <c r="U5553" s="188"/>
      <c r="V5553" s="188"/>
      <c r="W5553" s="188"/>
      <c r="X5553" s="188"/>
      <c r="AG5553" s="188"/>
      <c r="AH5553" s="188"/>
      <c r="AI5553" s="188"/>
      <c r="AJ5553" s="188"/>
      <c r="AK5553" s="188"/>
    </row>
    <row r="5554" spans="20:37">
      <c r="T5554" s="188"/>
      <c r="U5554" s="188"/>
      <c r="V5554" s="188"/>
      <c r="W5554" s="188"/>
      <c r="X5554" s="188"/>
      <c r="AG5554" s="188"/>
      <c r="AH5554" s="188"/>
      <c r="AI5554" s="188"/>
      <c r="AJ5554" s="188"/>
      <c r="AK5554" s="188"/>
    </row>
    <row r="5555" spans="20:37">
      <c r="T5555" s="188"/>
      <c r="U5555" s="188"/>
      <c r="V5555" s="188"/>
      <c r="W5555" s="188"/>
      <c r="X5555" s="188"/>
      <c r="AG5555" s="188"/>
      <c r="AH5555" s="188"/>
      <c r="AI5555" s="188"/>
      <c r="AJ5555" s="188"/>
      <c r="AK5555" s="188"/>
    </row>
    <row r="5556" spans="20:37">
      <c r="T5556" s="188"/>
      <c r="U5556" s="188"/>
      <c r="V5556" s="188"/>
      <c r="W5556" s="188"/>
      <c r="X5556" s="188"/>
      <c r="AG5556" s="188"/>
      <c r="AH5556" s="188"/>
      <c r="AI5556" s="188"/>
      <c r="AJ5556" s="188"/>
      <c r="AK5556" s="188"/>
    </row>
    <row r="5557" spans="20:37">
      <c r="T5557" s="188"/>
      <c r="U5557" s="188"/>
      <c r="V5557" s="188"/>
      <c r="W5557" s="188"/>
      <c r="X5557" s="188"/>
      <c r="AG5557" s="188"/>
      <c r="AH5557" s="188"/>
      <c r="AI5557" s="188"/>
      <c r="AJ5557" s="188"/>
      <c r="AK5557" s="188"/>
    </row>
    <row r="5558" spans="20:37">
      <c r="T5558" s="188"/>
      <c r="U5558" s="188"/>
      <c r="V5558" s="188"/>
      <c r="W5558" s="188"/>
      <c r="X5558" s="188"/>
      <c r="AG5558" s="188"/>
      <c r="AH5558" s="188"/>
      <c r="AI5558" s="188"/>
      <c r="AJ5558" s="188"/>
      <c r="AK5558" s="188"/>
    </row>
    <row r="5559" spans="20:37">
      <c r="T5559" s="188"/>
      <c r="U5559" s="188"/>
      <c r="V5559" s="188"/>
      <c r="W5559" s="188"/>
      <c r="X5559" s="188"/>
      <c r="AG5559" s="188"/>
      <c r="AH5559" s="188"/>
      <c r="AI5559" s="188"/>
      <c r="AJ5559" s="188"/>
      <c r="AK5559" s="188"/>
    </row>
    <row r="5560" spans="20:37">
      <c r="T5560" s="188"/>
      <c r="U5560" s="188"/>
      <c r="V5560" s="188"/>
      <c r="W5560" s="188"/>
      <c r="X5560" s="188"/>
      <c r="AG5560" s="188"/>
      <c r="AH5560" s="188"/>
      <c r="AI5560" s="188"/>
      <c r="AJ5560" s="188"/>
      <c r="AK5560" s="188"/>
    </row>
    <row r="5561" spans="20:37">
      <c r="T5561" s="188"/>
      <c r="U5561" s="188"/>
      <c r="V5561" s="188"/>
      <c r="W5561" s="188"/>
      <c r="X5561" s="188"/>
      <c r="AG5561" s="188"/>
      <c r="AH5561" s="188"/>
      <c r="AI5561" s="188"/>
      <c r="AJ5561" s="188"/>
      <c r="AK5561" s="188"/>
    </row>
    <row r="5562" spans="20:37">
      <c r="T5562" s="188"/>
      <c r="U5562" s="188"/>
      <c r="V5562" s="188"/>
      <c r="W5562" s="188"/>
      <c r="X5562" s="188"/>
      <c r="AG5562" s="188"/>
      <c r="AH5562" s="188"/>
      <c r="AI5562" s="188"/>
      <c r="AJ5562" s="188"/>
      <c r="AK5562" s="188"/>
    </row>
    <row r="5563" spans="20:37">
      <c r="T5563" s="188"/>
      <c r="U5563" s="188"/>
      <c r="V5563" s="188"/>
      <c r="W5563" s="188"/>
      <c r="X5563" s="188"/>
      <c r="AG5563" s="188"/>
      <c r="AH5563" s="188"/>
      <c r="AI5563" s="188"/>
      <c r="AJ5563" s="188"/>
      <c r="AK5563" s="188"/>
    </row>
    <row r="5564" spans="20:37">
      <c r="T5564" s="188"/>
      <c r="U5564" s="188"/>
      <c r="V5564" s="188"/>
      <c r="W5564" s="188"/>
      <c r="X5564" s="188"/>
      <c r="AG5564" s="188"/>
      <c r="AH5564" s="188"/>
      <c r="AI5564" s="188"/>
      <c r="AJ5564" s="188"/>
      <c r="AK5564" s="188"/>
    </row>
    <row r="5565" spans="20:37">
      <c r="T5565" s="188"/>
      <c r="U5565" s="188"/>
      <c r="V5565" s="188"/>
      <c r="W5565" s="188"/>
      <c r="X5565" s="188"/>
      <c r="AG5565" s="188"/>
      <c r="AH5565" s="188"/>
      <c r="AI5565" s="188"/>
      <c r="AJ5565" s="188"/>
      <c r="AK5565" s="188"/>
    </row>
    <row r="5566" spans="20:37">
      <c r="T5566" s="188"/>
      <c r="U5566" s="188"/>
      <c r="V5566" s="188"/>
      <c r="W5566" s="188"/>
      <c r="X5566" s="188"/>
      <c r="AG5566" s="188"/>
      <c r="AH5566" s="188"/>
      <c r="AI5566" s="188"/>
      <c r="AJ5566" s="188"/>
      <c r="AK5566" s="188"/>
    </row>
    <row r="5567" spans="20:37">
      <c r="T5567" s="188"/>
      <c r="U5567" s="188"/>
      <c r="V5567" s="188"/>
      <c r="W5567" s="188"/>
      <c r="X5567" s="188"/>
      <c r="AG5567" s="188"/>
      <c r="AH5567" s="188"/>
      <c r="AI5567" s="188"/>
      <c r="AJ5567" s="188"/>
      <c r="AK5567" s="188"/>
    </row>
    <row r="5568" spans="20:37">
      <c r="T5568" s="188"/>
      <c r="U5568" s="188"/>
      <c r="V5568" s="188"/>
      <c r="W5568" s="188"/>
      <c r="X5568" s="188"/>
      <c r="AG5568" s="188"/>
      <c r="AH5568" s="188"/>
      <c r="AI5568" s="188"/>
      <c r="AJ5568" s="188"/>
      <c r="AK5568" s="188"/>
    </row>
    <row r="5569" spans="20:37">
      <c r="T5569" s="188"/>
      <c r="U5569" s="188"/>
      <c r="V5569" s="188"/>
      <c r="W5569" s="188"/>
      <c r="X5569" s="188"/>
      <c r="AG5569" s="188"/>
      <c r="AH5569" s="188"/>
      <c r="AI5569" s="188"/>
      <c r="AJ5569" s="188"/>
      <c r="AK5569" s="188"/>
    </row>
    <row r="5570" spans="20:37">
      <c r="T5570" s="188"/>
      <c r="U5570" s="188"/>
      <c r="V5570" s="188"/>
      <c r="W5570" s="188"/>
      <c r="X5570" s="188"/>
      <c r="AG5570" s="188"/>
      <c r="AH5570" s="188"/>
      <c r="AI5570" s="188"/>
      <c r="AJ5570" s="188"/>
      <c r="AK5570" s="188"/>
    </row>
    <row r="5571" spans="20:37">
      <c r="T5571" s="188"/>
      <c r="U5571" s="188"/>
      <c r="V5571" s="188"/>
      <c r="W5571" s="188"/>
      <c r="X5571" s="188"/>
      <c r="AG5571" s="188"/>
      <c r="AH5571" s="188"/>
      <c r="AI5571" s="188"/>
      <c r="AJ5571" s="188"/>
      <c r="AK5571" s="188"/>
    </row>
    <row r="5572" spans="20:37">
      <c r="T5572" s="188"/>
      <c r="U5572" s="188"/>
      <c r="V5572" s="188"/>
      <c r="W5572" s="188"/>
      <c r="X5572" s="188"/>
      <c r="AG5572" s="188"/>
      <c r="AH5572" s="188"/>
      <c r="AI5572" s="188"/>
      <c r="AJ5572" s="188"/>
      <c r="AK5572" s="188"/>
    </row>
    <row r="5573" spans="20:37">
      <c r="T5573" s="188"/>
      <c r="U5573" s="188"/>
      <c r="V5573" s="188"/>
      <c r="W5573" s="188"/>
      <c r="X5573" s="188"/>
      <c r="AG5573" s="188"/>
      <c r="AH5573" s="188"/>
      <c r="AI5573" s="188"/>
      <c r="AJ5573" s="188"/>
      <c r="AK5573" s="188"/>
    </row>
    <row r="5574" spans="20:37">
      <c r="T5574" s="188"/>
      <c r="U5574" s="188"/>
      <c r="V5574" s="188"/>
      <c r="W5574" s="188"/>
      <c r="X5574" s="188"/>
      <c r="AG5574" s="188"/>
      <c r="AH5574" s="188"/>
      <c r="AI5574" s="188"/>
      <c r="AJ5574" s="188"/>
      <c r="AK5574" s="188"/>
    </row>
    <row r="5575" spans="20:37">
      <c r="T5575" s="188"/>
      <c r="U5575" s="188"/>
      <c r="V5575" s="188"/>
      <c r="W5575" s="188"/>
      <c r="X5575" s="188"/>
      <c r="AG5575" s="188"/>
      <c r="AH5575" s="188"/>
      <c r="AI5575" s="188"/>
      <c r="AJ5575" s="188"/>
      <c r="AK5575" s="188"/>
    </row>
    <row r="5576" spans="20:37">
      <c r="T5576" s="188"/>
      <c r="U5576" s="188"/>
      <c r="V5576" s="188"/>
      <c r="W5576" s="188"/>
      <c r="X5576" s="188"/>
      <c r="AG5576" s="188"/>
      <c r="AH5576" s="188"/>
      <c r="AI5576" s="188"/>
      <c r="AJ5576" s="188"/>
      <c r="AK5576" s="188"/>
    </row>
    <row r="5577" spans="20:37">
      <c r="T5577" s="188"/>
      <c r="U5577" s="188"/>
      <c r="V5577" s="188"/>
      <c r="W5577" s="188"/>
      <c r="X5577" s="188"/>
      <c r="AG5577" s="188"/>
      <c r="AH5577" s="188"/>
      <c r="AI5577" s="188"/>
      <c r="AJ5577" s="188"/>
      <c r="AK5577" s="188"/>
    </row>
    <row r="5578" spans="20:37">
      <c r="T5578" s="188"/>
      <c r="U5578" s="188"/>
      <c r="V5578" s="188"/>
      <c r="W5578" s="188"/>
      <c r="X5578" s="188"/>
      <c r="AG5578" s="188"/>
      <c r="AH5578" s="188"/>
      <c r="AI5578" s="188"/>
      <c r="AJ5578" s="188"/>
      <c r="AK5578" s="188"/>
    </row>
    <row r="5579" spans="20:37">
      <c r="T5579" s="188"/>
      <c r="U5579" s="188"/>
      <c r="V5579" s="188"/>
      <c r="W5579" s="188"/>
      <c r="X5579" s="188"/>
      <c r="AG5579" s="188"/>
      <c r="AH5579" s="188"/>
      <c r="AI5579" s="188"/>
      <c r="AJ5579" s="188"/>
      <c r="AK5579" s="188"/>
    </row>
    <row r="5580" spans="20:37">
      <c r="T5580" s="188"/>
      <c r="U5580" s="188"/>
      <c r="V5580" s="188"/>
      <c r="W5580" s="188"/>
      <c r="X5580" s="188"/>
      <c r="AG5580" s="188"/>
      <c r="AH5580" s="188"/>
      <c r="AI5580" s="188"/>
      <c r="AJ5580" s="188"/>
      <c r="AK5580" s="188"/>
    </row>
    <row r="5581" spans="20:37">
      <c r="T5581" s="188"/>
      <c r="U5581" s="188"/>
      <c r="V5581" s="188"/>
      <c r="W5581" s="188"/>
      <c r="X5581" s="188"/>
      <c r="AG5581" s="188"/>
      <c r="AH5581" s="188"/>
      <c r="AI5581" s="188"/>
      <c r="AJ5581" s="188"/>
      <c r="AK5581" s="188"/>
    </row>
    <row r="5582" spans="20:37">
      <c r="T5582" s="188"/>
      <c r="U5582" s="188"/>
      <c r="V5582" s="188"/>
      <c r="W5582" s="188"/>
      <c r="X5582" s="188"/>
      <c r="AG5582" s="188"/>
      <c r="AH5582" s="188"/>
      <c r="AI5582" s="188"/>
      <c r="AJ5582" s="188"/>
      <c r="AK5582" s="188"/>
    </row>
    <row r="5583" spans="20:37">
      <c r="T5583" s="188"/>
      <c r="U5583" s="188"/>
      <c r="V5583" s="188"/>
      <c r="W5583" s="188"/>
      <c r="X5583" s="188"/>
      <c r="AG5583" s="188"/>
      <c r="AH5583" s="188"/>
      <c r="AI5583" s="188"/>
      <c r="AJ5583" s="188"/>
      <c r="AK5583" s="188"/>
    </row>
    <row r="5584" spans="20:37">
      <c r="T5584" s="188"/>
      <c r="U5584" s="188"/>
      <c r="V5584" s="188"/>
      <c r="W5584" s="188"/>
      <c r="X5584" s="188"/>
      <c r="AG5584" s="188"/>
      <c r="AH5584" s="188"/>
      <c r="AI5584" s="188"/>
      <c r="AJ5584" s="188"/>
      <c r="AK5584" s="188"/>
    </row>
    <row r="5585" spans="20:37">
      <c r="T5585" s="188"/>
      <c r="U5585" s="188"/>
      <c r="V5585" s="188"/>
      <c r="W5585" s="188"/>
      <c r="X5585" s="188"/>
      <c r="AG5585" s="188"/>
      <c r="AH5585" s="188"/>
      <c r="AI5585" s="188"/>
      <c r="AJ5585" s="188"/>
      <c r="AK5585" s="188"/>
    </row>
    <row r="5586" spans="20:37">
      <c r="T5586" s="188"/>
      <c r="U5586" s="188"/>
      <c r="V5586" s="188"/>
      <c r="W5586" s="188"/>
      <c r="X5586" s="188"/>
      <c r="AG5586" s="188"/>
      <c r="AH5586" s="188"/>
      <c r="AI5586" s="188"/>
      <c r="AJ5586" s="188"/>
      <c r="AK5586" s="188"/>
    </row>
    <row r="5587" spans="20:37">
      <c r="T5587" s="188"/>
      <c r="U5587" s="188"/>
      <c r="V5587" s="188"/>
      <c r="W5587" s="188"/>
      <c r="X5587" s="188"/>
      <c r="AG5587" s="188"/>
      <c r="AH5587" s="188"/>
      <c r="AI5587" s="188"/>
      <c r="AJ5587" s="188"/>
      <c r="AK5587" s="188"/>
    </row>
    <row r="5588" spans="20:37">
      <c r="T5588" s="188"/>
      <c r="U5588" s="188"/>
      <c r="V5588" s="188"/>
      <c r="W5588" s="188"/>
      <c r="X5588" s="188"/>
      <c r="AG5588" s="188"/>
      <c r="AH5588" s="188"/>
      <c r="AI5588" s="188"/>
      <c r="AJ5588" s="188"/>
      <c r="AK5588" s="188"/>
    </row>
    <row r="5589" spans="20:37">
      <c r="T5589" s="188"/>
      <c r="U5589" s="188"/>
      <c r="V5589" s="188"/>
      <c r="W5589" s="188"/>
      <c r="X5589" s="188"/>
      <c r="AG5589" s="188"/>
      <c r="AH5589" s="188"/>
      <c r="AI5589" s="188"/>
      <c r="AJ5589" s="188"/>
      <c r="AK5589" s="188"/>
    </row>
    <row r="5590" spans="20:37">
      <c r="T5590" s="188"/>
      <c r="U5590" s="188"/>
      <c r="V5590" s="188"/>
      <c r="W5590" s="188"/>
      <c r="X5590" s="188"/>
      <c r="AG5590" s="188"/>
      <c r="AH5590" s="188"/>
      <c r="AI5590" s="188"/>
      <c r="AJ5590" s="188"/>
      <c r="AK5590" s="188"/>
    </row>
    <row r="5591" spans="20:37">
      <c r="T5591" s="188"/>
      <c r="U5591" s="188"/>
      <c r="V5591" s="188"/>
      <c r="W5591" s="188"/>
      <c r="X5591" s="188"/>
      <c r="AG5591" s="188"/>
      <c r="AH5591" s="188"/>
      <c r="AI5591" s="188"/>
      <c r="AJ5591" s="188"/>
      <c r="AK5591" s="188"/>
    </row>
    <row r="5592" spans="20:37">
      <c r="T5592" s="188"/>
      <c r="U5592" s="188"/>
      <c r="V5592" s="188"/>
      <c r="W5592" s="188"/>
      <c r="X5592" s="188"/>
      <c r="AG5592" s="188"/>
      <c r="AH5592" s="188"/>
      <c r="AI5592" s="188"/>
      <c r="AJ5592" s="188"/>
      <c r="AK5592" s="188"/>
    </row>
    <row r="5593" spans="20:37">
      <c r="T5593" s="188"/>
      <c r="U5593" s="188"/>
      <c r="V5593" s="188"/>
      <c r="W5593" s="188"/>
      <c r="X5593" s="188"/>
      <c r="AG5593" s="188"/>
      <c r="AH5593" s="188"/>
      <c r="AI5593" s="188"/>
      <c r="AJ5593" s="188"/>
      <c r="AK5593" s="188"/>
    </row>
    <row r="5594" spans="20:37">
      <c r="T5594" s="188"/>
      <c r="U5594" s="188"/>
      <c r="V5594" s="188"/>
      <c r="W5594" s="188"/>
      <c r="X5594" s="188"/>
      <c r="AG5594" s="188"/>
      <c r="AH5594" s="188"/>
      <c r="AI5594" s="188"/>
      <c r="AJ5594" s="188"/>
      <c r="AK5594" s="188"/>
    </row>
    <row r="5595" spans="20:37">
      <c r="T5595" s="188"/>
      <c r="U5595" s="188"/>
      <c r="V5595" s="188"/>
      <c r="W5595" s="188"/>
      <c r="X5595" s="188"/>
      <c r="AG5595" s="188"/>
      <c r="AH5595" s="188"/>
      <c r="AI5595" s="188"/>
      <c r="AJ5595" s="188"/>
      <c r="AK5595" s="188"/>
    </row>
    <row r="5596" spans="20:37">
      <c r="T5596" s="188"/>
      <c r="U5596" s="188"/>
      <c r="V5596" s="188"/>
      <c r="W5596" s="188"/>
      <c r="X5596" s="188"/>
      <c r="AG5596" s="188"/>
      <c r="AH5596" s="188"/>
      <c r="AI5596" s="188"/>
      <c r="AJ5596" s="188"/>
      <c r="AK5596" s="188"/>
    </row>
    <row r="5597" spans="20:37">
      <c r="T5597" s="188"/>
      <c r="U5597" s="188"/>
      <c r="V5597" s="188"/>
      <c r="W5597" s="188"/>
      <c r="X5597" s="188"/>
      <c r="AG5597" s="188"/>
      <c r="AH5597" s="188"/>
      <c r="AI5597" s="188"/>
      <c r="AJ5597" s="188"/>
      <c r="AK5597" s="188"/>
    </row>
    <row r="5598" spans="20:37">
      <c r="T5598" s="188"/>
      <c r="U5598" s="188"/>
      <c r="V5598" s="188"/>
      <c r="W5598" s="188"/>
      <c r="X5598" s="188"/>
      <c r="AG5598" s="188"/>
      <c r="AH5598" s="188"/>
      <c r="AI5598" s="188"/>
      <c r="AJ5598" s="188"/>
      <c r="AK5598" s="188"/>
    </row>
    <row r="5599" spans="20:37">
      <c r="T5599" s="188"/>
      <c r="U5599" s="188"/>
      <c r="V5599" s="188"/>
      <c r="W5599" s="188"/>
      <c r="X5599" s="188"/>
      <c r="AG5599" s="188"/>
      <c r="AH5599" s="188"/>
      <c r="AI5599" s="188"/>
      <c r="AJ5599" s="188"/>
      <c r="AK5599" s="188"/>
    </row>
    <row r="5600" spans="20:37">
      <c r="T5600" s="188"/>
      <c r="U5600" s="188"/>
      <c r="V5600" s="188"/>
      <c r="W5600" s="188"/>
      <c r="X5600" s="188"/>
      <c r="AG5600" s="188"/>
      <c r="AH5600" s="188"/>
      <c r="AI5600" s="188"/>
      <c r="AJ5600" s="188"/>
      <c r="AK5600" s="188"/>
    </row>
    <row r="5601" spans="20:37">
      <c r="T5601" s="188"/>
      <c r="U5601" s="188"/>
      <c r="V5601" s="188"/>
      <c r="W5601" s="188"/>
      <c r="X5601" s="188"/>
      <c r="AG5601" s="188"/>
      <c r="AH5601" s="188"/>
      <c r="AI5601" s="188"/>
      <c r="AJ5601" s="188"/>
      <c r="AK5601" s="188"/>
    </row>
    <row r="5602" spans="20:37">
      <c r="T5602" s="188"/>
      <c r="U5602" s="188"/>
      <c r="V5602" s="188"/>
      <c r="W5602" s="188"/>
      <c r="X5602" s="188"/>
      <c r="AG5602" s="188"/>
      <c r="AH5602" s="188"/>
      <c r="AI5602" s="188"/>
      <c r="AJ5602" s="188"/>
      <c r="AK5602" s="188"/>
    </row>
    <row r="5603" spans="20:37">
      <c r="T5603" s="188"/>
      <c r="U5603" s="188"/>
      <c r="V5603" s="188"/>
      <c r="W5603" s="188"/>
      <c r="X5603" s="188"/>
      <c r="AG5603" s="188"/>
      <c r="AH5603" s="188"/>
      <c r="AI5603" s="188"/>
      <c r="AJ5603" s="188"/>
      <c r="AK5603" s="188"/>
    </row>
    <row r="5604" spans="20:37">
      <c r="T5604" s="188"/>
      <c r="U5604" s="188"/>
      <c r="V5604" s="188"/>
      <c r="W5604" s="188"/>
      <c r="X5604" s="188"/>
      <c r="AG5604" s="188"/>
      <c r="AH5604" s="188"/>
      <c r="AI5604" s="188"/>
      <c r="AJ5604" s="188"/>
      <c r="AK5604" s="188"/>
    </row>
    <row r="5605" spans="20:37">
      <c r="T5605" s="188"/>
      <c r="U5605" s="188"/>
      <c r="V5605" s="188"/>
      <c r="W5605" s="188"/>
      <c r="X5605" s="188"/>
      <c r="AG5605" s="188"/>
      <c r="AH5605" s="188"/>
      <c r="AI5605" s="188"/>
      <c r="AJ5605" s="188"/>
      <c r="AK5605" s="188"/>
    </row>
    <row r="5606" spans="20:37">
      <c r="T5606" s="188"/>
      <c r="U5606" s="188"/>
      <c r="V5606" s="188"/>
      <c r="W5606" s="188"/>
      <c r="X5606" s="188"/>
      <c r="AG5606" s="188"/>
      <c r="AH5606" s="188"/>
      <c r="AI5606" s="188"/>
      <c r="AJ5606" s="188"/>
      <c r="AK5606" s="188"/>
    </row>
    <row r="5607" spans="20:37">
      <c r="T5607" s="188"/>
      <c r="U5607" s="188"/>
      <c r="V5607" s="188"/>
      <c r="W5607" s="188"/>
      <c r="X5607" s="188"/>
      <c r="AG5607" s="188"/>
      <c r="AH5607" s="188"/>
      <c r="AI5607" s="188"/>
      <c r="AJ5607" s="188"/>
      <c r="AK5607" s="188"/>
    </row>
    <row r="5608" spans="20:37">
      <c r="T5608" s="188"/>
      <c r="U5608" s="188"/>
      <c r="V5608" s="188"/>
      <c r="W5608" s="188"/>
      <c r="X5608" s="188"/>
      <c r="AG5608" s="188"/>
      <c r="AH5608" s="188"/>
      <c r="AI5608" s="188"/>
      <c r="AJ5608" s="188"/>
      <c r="AK5608" s="188"/>
    </row>
    <row r="5609" spans="20:37">
      <c r="T5609" s="188"/>
      <c r="U5609" s="188"/>
      <c r="V5609" s="188"/>
      <c r="W5609" s="188"/>
      <c r="X5609" s="188"/>
      <c r="AG5609" s="188"/>
      <c r="AH5609" s="188"/>
      <c r="AI5609" s="188"/>
      <c r="AJ5609" s="188"/>
      <c r="AK5609" s="188"/>
    </row>
    <row r="5610" spans="20:37">
      <c r="T5610" s="188"/>
      <c r="U5610" s="188"/>
      <c r="V5610" s="188"/>
      <c r="W5610" s="188"/>
      <c r="X5610" s="188"/>
      <c r="AG5610" s="188"/>
      <c r="AH5610" s="188"/>
      <c r="AI5610" s="188"/>
      <c r="AJ5610" s="188"/>
      <c r="AK5610" s="188"/>
    </row>
    <row r="5611" spans="20:37">
      <c r="T5611" s="188"/>
      <c r="U5611" s="188"/>
      <c r="V5611" s="188"/>
      <c r="W5611" s="188"/>
      <c r="X5611" s="188"/>
      <c r="AG5611" s="188"/>
      <c r="AH5611" s="188"/>
      <c r="AI5611" s="188"/>
      <c r="AJ5611" s="188"/>
      <c r="AK5611" s="188"/>
    </row>
    <row r="5612" spans="20:37">
      <c r="T5612" s="188"/>
      <c r="U5612" s="188"/>
      <c r="V5612" s="188"/>
      <c r="W5612" s="188"/>
      <c r="X5612" s="188"/>
      <c r="AG5612" s="188"/>
      <c r="AH5612" s="188"/>
      <c r="AI5612" s="188"/>
      <c r="AJ5612" s="188"/>
      <c r="AK5612" s="188"/>
    </row>
    <row r="5613" spans="20:37">
      <c r="T5613" s="188"/>
      <c r="U5613" s="188"/>
      <c r="V5613" s="188"/>
      <c r="W5613" s="188"/>
      <c r="X5613" s="188"/>
      <c r="AG5613" s="188"/>
      <c r="AH5613" s="188"/>
      <c r="AI5613" s="188"/>
      <c r="AJ5613" s="188"/>
      <c r="AK5613" s="188"/>
    </row>
    <row r="5614" spans="20:37">
      <c r="T5614" s="188"/>
      <c r="U5614" s="188"/>
      <c r="V5614" s="188"/>
      <c r="W5614" s="188"/>
      <c r="X5614" s="188"/>
      <c r="AG5614" s="188"/>
      <c r="AH5614" s="188"/>
      <c r="AI5614" s="188"/>
      <c r="AJ5614" s="188"/>
      <c r="AK5614" s="188"/>
    </row>
    <row r="5615" spans="20:37">
      <c r="T5615" s="188"/>
      <c r="U5615" s="188"/>
      <c r="V5615" s="188"/>
      <c r="W5615" s="188"/>
      <c r="X5615" s="188"/>
      <c r="AG5615" s="188"/>
      <c r="AH5615" s="188"/>
      <c r="AI5615" s="188"/>
      <c r="AJ5615" s="188"/>
      <c r="AK5615" s="188"/>
    </row>
    <row r="5616" spans="20:37">
      <c r="T5616" s="188"/>
      <c r="U5616" s="188"/>
      <c r="V5616" s="188"/>
      <c r="W5616" s="188"/>
      <c r="X5616" s="188"/>
      <c r="AG5616" s="188"/>
      <c r="AH5616" s="188"/>
      <c r="AI5616" s="188"/>
      <c r="AJ5616" s="188"/>
      <c r="AK5616" s="188"/>
    </row>
    <row r="5617" spans="20:37">
      <c r="T5617" s="188"/>
      <c r="U5617" s="188"/>
      <c r="V5617" s="188"/>
      <c r="W5617" s="188"/>
      <c r="X5617" s="188"/>
      <c r="AG5617" s="188"/>
      <c r="AH5617" s="188"/>
      <c r="AI5617" s="188"/>
      <c r="AJ5617" s="188"/>
      <c r="AK5617" s="188"/>
    </row>
    <row r="5618" spans="20:37">
      <c r="T5618" s="188"/>
      <c r="U5618" s="188"/>
      <c r="V5618" s="188"/>
      <c r="W5618" s="188"/>
      <c r="X5618" s="188"/>
      <c r="AG5618" s="188"/>
      <c r="AH5618" s="188"/>
      <c r="AI5618" s="188"/>
      <c r="AJ5618" s="188"/>
      <c r="AK5618" s="188"/>
    </row>
    <row r="5619" spans="20:37">
      <c r="T5619" s="188"/>
      <c r="U5619" s="188"/>
      <c r="V5619" s="188"/>
      <c r="W5619" s="188"/>
      <c r="X5619" s="188"/>
      <c r="AG5619" s="188"/>
      <c r="AH5619" s="188"/>
      <c r="AI5619" s="188"/>
      <c r="AJ5619" s="188"/>
      <c r="AK5619" s="188"/>
    </row>
    <row r="5620" spans="20:37">
      <c r="T5620" s="188"/>
      <c r="U5620" s="188"/>
      <c r="V5620" s="188"/>
      <c r="W5620" s="188"/>
      <c r="X5620" s="188"/>
      <c r="AG5620" s="188"/>
      <c r="AH5620" s="188"/>
      <c r="AI5620" s="188"/>
      <c r="AJ5620" s="188"/>
      <c r="AK5620" s="188"/>
    </row>
    <row r="5621" spans="20:37">
      <c r="T5621" s="188"/>
      <c r="U5621" s="188"/>
      <c r="V5621" s="188"/>
      <c r="W5621" s="188"/>
      <c r="X5621" s="188"/>
      <c r="AG5621" s="188"/>
      <c r="AH5621" s="188"/>
      <c r="AI5621" s="188"/>
      <c r="AJ5621" s="188"/>
      <c r="AK5621" s="188"/>
    </row>
    <row r="5622" spans="20:37">
      <c r="T5622" s="188"/>
      <c r="U5622" s="188"/>
      <c r="V5622" s="188"/>
      <c r="W5622" s="188"/>
      <c r="X5622" s="188"/>
      <c r="AG5622" s="188"/>
      <c r="AH5622" s="188"/>
      <c r="AI5622" s="188"/>
      <c r="AJ5622" s="188"/>
      <c r="AK5622" s="188"/>
    </row>
    <row r="5623" spans="20:37">
      <c r="T5623" s="188"/>
      <c r="U5623" s="188"/>
      <c r="V5623" s="188"/>
      <c r="W5623" s="188"/>
      <c r="X5623" s="188"/>
      <c r="AG5623" s="188"/>
      <c r="AH5623" s="188"/>
      <c r="AI5623" s="188"/>
      <c r="AJ5623" s="188"/>
      <c r="AK5623" s="188"/>
    </row>
    <row r="5624" spans="20:37">
      <c r="T5624" s="188"/>
      <c r="U5624" s="188"/>
      <c r="V5624" s="188"/>
      <c r="W5624" s="188"/>
      <c r="X5624" s="188"/>
      <c r="AG5624" s="188"/>
      <c r="AH5624" s="188"/>
      <c r="AI5624" s="188"/>
      <c r="AJ5624" s="188"/>
      <c r="AK5624" s="188"/>
    </row>
    <row r="5625" spans="20:37">
      <c r="T5625" s="188"/>
      <c r="U5625" s="188"/>
      <c r="V5625" s="188"/>
      <c r="W5625" s="188"/>
      <c r="X5625" s="188"/>
      <c r="AG5625" s="188"/>
      <c r="AH5625" s="188"/>
      <c r="AI5625" s="188"/>
      <c r="AJ5625" s="188"/>
      <c r="AK5625" s="188"/>
    </row>
    <row r="5626" spans="20:37">
      <c r="T5626" s="188"/>
      <c r="U5626" s="188"/>
      <c r="V5626" s="188"/>
      <c r="W5626" s="188"/>
      <c r="X5626" s="188"/>
      <c r="AG5626" s="188"/>
      <c r="AH5626" s="188"/>
      <c r="AI5626" s="188"/>
      <c r="AJ5626" s="188"/>
      <c r="AK5626" s="188"/>
    </row>
    <row r="5627" spans="20:37">
      <c r="T5627" s="188"/>
      <c r="U5627" s="188"/>
      <c r="V5627" s="188"/>
      <c r="W5627" s="188"/>
      <c r="X5627" s="188"/>
      <c r="AG5627" s="188"/>
      <c r="AH5627" s="188"/>
      <c r="AI5627" s="188"/>
      <c r="AJ5627" s="188"/>
      <c r="AK5627" s="188"/>
    </row>
    <row r="5628" spans="20:37">
      <c r="T5628" s="188"/>
      <c r="U5628" s="188"/>
      <c r="V5628" s="188"/>
      <c r="W5628" s="188"/>
      <c r="X5628" s="188"/>
      <c r="AG5628" s="188"/>
      <c r="AH5628" s="188"/>
      <c r="AI5628" s="188"/>
      <c r="AJ5628" s="188"/>
      <c r="AK5628" s="188"/>
    </row>
    <row r="5629" spans="20:37">
      <c r="T5629" s="188"/>
      <c r="U5629" s="188"/>
      <c r="V5629" s="188"/>
      <c r="W5629" s="188"/>
      <c r="X5629" s="188"/>
      <c r="AG5629" s="188"/>
      <c r="AH5629" s="188"/>
      <c r="AI5629" s="188"/>
      <c r="AJ5629" s="188"/>
      <c r="AK5629" s="188"/>
    </row>
    <row r="5630" spans="20:37">
      <c r="T5630" s="188"/>
      <c r="U5630" s="188"/>
      <c r="V5630" s="188"/>
      <c r="W5630" s="188"/>
      <c r="X5630" s="188"/>
      <c r="AG5630" s="188"/>
      <c r="AH5630" s="188"/>
      <c r="AI5630" s="188"/>
      <c r="AJ5630" s="188"/>
      <c r="AK5630" s="188"/>
    </row>
    <row r="5631" spans="20:37">
      <c r="T5631" s="188"/>
      <c r="U5631" s="188"/>
      <c r="V5631" s="188"/>
      <c r="W5631" s="188"/>
      <c r="X5631" s="188"/>
      <c r="AG5631" s="188"/>
      <c r="AH5631" s="188"/>
      <c r="AI5631" s="188"/>
      <c r="AJ5631" s="188"/>
      <c r="AK5631" s="188"/>
    </row>
    <row r="5632" spans="20:37">
      <c r="T5632" s="188"/>
      <c r="U5632" s="188"/>
      <c r="V5632" s="188"/>
      <c r="W5632" s="188"/>
      <c r="X5632" s="188"/>
      <c r="AG5632" s="188"/>
      <c r="AH5632" s="188"/>
      <c r="AI5632" s="188"/>
      <c r="AJ5632" s="188"/>
      <c r="AK5632" s="188"/>
    </row>
    <row r="5633" spans="20:37">
      <c r="T5633" s="188"/>
      <c r="U5633" s="188"/>
      <c r="V5633" s="188"/>
      <c r="W5633" s="188"/>
      <c r="X5633" s="188"/>
      <c r="AG5633" s="188"/>
      <c r="AH5633" s="188"/>
      <c r="AI5633" s="188"/>
      <c r="AJ5633" s="188"/>
      <c r="AK5633" s="188"/>
    </row>
    <row r="5634" spans="20:37">
      <c r="T5634" s="188"/>
      <c r="U5634" s="188"/>
      <c r="V5634" s="188"/>
      <c r="W5634" s="188"/>
      <c r="X5634" s="188"/>
      <c r="AG5634" s="188"/>
      <c r="AH5634" s="188"/>
      <c r="AI5634" s="188"/>
      <c r="AJ5634" s="188"/>
      <c r="AK5634" s="188"/>
    </row>
    <row r="5635" spans="20:37">
      <c r="T5635" s="188"/>
      <c r="U5635" s="188"/>
      <c r="V5635" s="188"/>
      <c r="W5635" s="188"/>
      <c r="X5635" s="188"/>
      <c r="AG5635" s="188"/>
      <c r="AH5635" s="188"/>
      <c r="AI5635" s="188"/>
      <c r="AJ5635" s="188"/>
      <c r="AK5635" s="188"/>
    </row>
    <row r="5636" spans="20:37">
      <c r="T5636" s="188"/>
      <c r="U5636" s="188"/>
      <c r="V5636" s="188"/>
      <c r="W5636" s="188"/>
      <c r="X5636" s="188"/>
      <c r="AG5636" s="188"/>
      <c r="AH5636" s="188"/>
      <c r="AI5636" s="188"/>
      <c r="AJ5636" s="188"/>
      <c r="AK5636" s="188"/>
    </row>
    <row r="5637" spans="20:37">
      <c r="T5637" s="188"/>
      <c r="U5637" s="188"/>
      <c r="V5637" s="188"/>
      <c r="W5637" s="188"/>
      <c r="X5637" s="188"/>
      <c r="AG5637" s="188"/>
      <c r="AH5637" s="188"/>
      <c r="AI5637" s="188"/>
      <c r="AJ5637" s="188"/>
      <c r="AK5637" s="188"/>
    </row>
    <row r="5638" spans="20:37">
      <c r="T5638" s="188"/>
      <c r="U5638" s="188"/>
      <c r="V5638" s="188"/>
      <c r="W5638" s="188"/>
      <c r="X5638" s="188"/>
      <c r="AG5638" s="188"/>
      <c r="AH5638" s="188"/>
      <c r="AI5638" s="188"/>
      <c r="AJ5638" s="188"/>
      <c r="AK5638" s="188"/>
    </row>
    <row r="5639" spans="20:37">
      <c r="T5639" s="188"/>
      <c r="U5639" s="188"/>
      <c r="V5639" s="188"/>
      <c r="W5639" s="188"/>
      <c r="X5639" s="188"/>
      <c r="AG5639" s="188"/>
      <c r="AH5639" s="188"/>
      <c r="AI5639" s="188"/>
      <c r="AJ5639" s="188"/>
      <c r="AK5639" s="188"/>
    </row>
    <row r="5640" spans="20:37">
      <c r="T5640" s="188"/>
      <c r="U5640" s="188"/>
      <c r="V5640" s="188"/>
      <c r="W5640" s="188"/>
      <c r="X5640" s="188"/>
      <c r="AG5640" s="188"/>
      <c r="AH5640" s="188"/>
      <c r="AI5640" s="188"/>
      <c r="AJ5640" s="188"/>
      <c r="AK5640" s="188"/>
    </row>
    <row r="5641" spans="20:37">
      <c r="T5641" s="188"/>
      <c r="U5641" s="188"/>
      <c r="V5641" s="188"/>
      <c r="W5641" s="188"/>
      <c r="X5641" s="188"/>
      <c r="AG5641" s="188"/>
      <c r="AH5641" s="188"/>
      <c r="AI5641" s="188"/>
      <c r="AJ5641" s="188"/>
      <c r="AK5641" s="188"/>
    </row>
    <row r="5642" spans="20:37">
      <c r="T5642" s="188"/>
      <c r="U5642" s="188"/>
      <c r="V5642" s="188"/>
      <c r="W5642" s="188"/>
      <c r="X5642" s="188"/>
      <c r="AG5642" s="188"/>
      <c r="AH5642" s="188"/>
      <c r="AI5642" s="188"/>
      <c r="AJ5642" s="188"/>
      <c r="AK5642" s="188"/>
    </row>
    <row r="5643" spans="20:37">
      <c r="T5643" s="188"/>
      <c r="U5643" s="188"/>
      <c r="V5643" s="188"/>
      <c r="W5643" s="188"/>
      <c r="X5643" s="188"/>
      <c r="AG5643" s="188"/>
      <c r="AH5643" s="188"/>
      <c r="AI5643" s="188"/>
      <c r="AJ5643" s="188"/>
      <c r="AK5643" s="188"/>
    </row>
    <row r="5644" spans="20:37">
      <c r="T5644" s="188"/>
      <c r="U5644" s="188"/>
      <c r="V5644" s="188"/>
      <c r="W5644" s="188"/>
      <c r="X5644" s="188"/>
      <c r="AG5644" s="188"/>
      <c r="AH5644" s="188"/>
      <c r="AI5644" s="188"/>
      <c r="AJ5644" s="188"/>
      <c r="AK5644" s="188"/>
    </row>
    <row r="5645" spans="20:37">
      <c r="T5645" s="188"/>
      <c r="U5645" s="188"/>
      <c r="V5645" s="188"/>
      <c r="W5645" s="188"/>
      <c r="X5645" s="188"/>
      <c r="AG5645" s="188"/>
      <c r="AH5645" s="188"/>
      <c r="AI5645" s="188"/>
      <c r="AJ5645" s="188"/>
      <c r="AK5645" s="188"/>
    </row>
    <row r="5646" spans="20:37">
      <c r="T5646" s="188"/>
      <c r="U5646" s="188"/>
      <c r="V5646" s="188"/>
      <c r="W5646" s="188"/>
      <c r="X5646" s="188"/>
      <c r="AG5646" s="188"/>
      <c r="AH5646" s="188"/>
      <c r="AI5646" s="188"/>
      <c r="AJ5646" s="188"/>
      <c r="AK5646" s="188"/>
    </row>
    <row r="5647" spans="20:37">
      <c r="T5647" s="188"/>
      <c r="U5647" s="188"/>
      <c r="V5647" s="188"/>
      <c r="W5647" s="188"/>
      <c r="X5647" s="188"/>
      <c r="AG5647" s="188"/>
      <c r="AH5647" s="188"/>
      <c r="AI5647" s="188"/>
      <c r="AJ5647" s="188"/>
      <c r="AK5647" s="188"/>
    </row>
    <row r="5648" spans="20:37">
      <c r="T5648" s="188"/>
      <c r="U5648" s="188"/>
      <c r="V5648" s="188"/>
      <c r="W5648" s="188"/>
      <c r="X5648" s="188"/>
      <c r="AG5648" s="188"/>
      <c r="AH5648" s="188"/>
      <c r="AI5648" s="188"/>
      <c r="AJ5648" s="188"/>
      <c r="AK5648" s="188"/>
    </row>
    <row r="5649" spans="20:37">
      <c r="T5649" s="188"/>
      <c r="U5649" s="188"/>
      <c r="V5649" s="188"/>
      <c r="W5649" s="188"/>
      <c r="X5649" s="188"/>
      <c r="AG5649" s="188"/>
      <c r="AH5649" s="188"/>
      <c r="AI5649" s="188"/>
      <c r="AJ5649" s="188"/>
      <c r="AK5649" s="188"/>
    </row>
    <row r="5650" spans="20:37">
      <c r="T5650" s="188"/>
      <c r="U5650" s="188"/>
      <c r="V5650" s="188"/>
      <c r="W5650" s="188"/>
      <c r="X5650" s="188"/>
      <c r="AG5650" s="188"/>
      <c r="AH5650" s="188"/>
      <c r="AI5650" s="188"/>
      <c r="AJ5650" s="188"/>
      <c r="AK5650" s="188"/>
    </row>
    <row r="5651" spans="20:37">
      <c r="T5651" s="188"/>
      <c r="U5651" s="188"/>
      <c r="V5651" s="188"/>
      <c r="W5651" s="188"/>
      <c r="X5651" s="188"/>
      <c r="AG5651" s="188"/>
      <c r="AH5651" s="188"/>
      <c r="AI5651" s="188"/>
      <c r="AJ5651" s="188"/>
      <c r="AK5651" s="188"/>
    </row>
    <row r="5652" spans="20:37">
      <c r="T5652" s="188"/>
      <c r="U5652" s="188"/>
      <c r="V5652" s="188"/>
      <c r="W5652" s="188"/>
      <c r="X5652" s="188"/>
      <c r="AG5652" s="188"/>
      <c r="AH5652" s="188"/>
      <c r="AI5652" s="188"/>
      <c r="AJ5652" s="188"/>
      <c r="AK5652" s="188"/>
    </row>
    <row r="5653" spans="20:37">
      <c r="T5653" s="188"/>
      <c r="U5653" s="188"/>
      <c r="V5653" s="188"/>
      <c r="W5653" s="188"/>
      <c r="X5653" s="188"/>
      <c r="AG5653" s="188"/>
      <c r="AH5653" s="188"/>
      <c r="AI5653" s="188"/>
      <c r="AJ5653" s="188"/>
      <c r="AK5653" s="188"/>
    </row>
    <row r="5654" spans="20:37">
      <c r="T5654" s="188"/>
      <c r="U5654" s="188"/>
      <c r="V5654" s="188"/>
      <c r="W5654" s="188"/>
      <c r="X5654" s="188"/>
      <c r="AG5654" s="188"/>
      <c r="AH5654" s="188"/>
      <c r="AI5654" s="188"/>
      <c r="AJ5654" s="188"/>
      <c r="AK5654" s="188"/>
    </row>
    <row r="5655" spans="20:37">
      <c r="T5655" s="188"/>
      <c r="U5655" s="188"/>
      <c r="V5655" s="188"/>
      <c r="W5655" s="188"/>
      <c r="X5655" s="188"/>
      <c r="AG5655" s="188"/>
      <c r="AH5655" s="188"/>
      <c r="AI5655" s="188"/>
      <c r="AJ5655" s="188"/>
      <c r="AK5655" s="188"/>
    </row>
    <row r="5656" spans="20:37">
      <c r="T5656" s="188"/>
      <c r="U5656" s="188"/>
      <c r="V5656" s="188"/>
      <c r="W5656" s="188"/>
      <c r="X5656" s="188"/>
      <c r="AG5656" s="188"/>
      <c r="AH5656" s="188"/>
      <c r="AI5656" s="188"/>
      <c r="AJ5656" s="188"/>
      <c r="AK5656" s="188"/>
    </row>
    <row r="5657" spans="20:37">
      <c r="T5657" s="188"/>
      <c r="U5657" s="188"/>
      <c r="V5657" s="188"/>
      <c r="W5657" s="188"/>
      <c r="X5657" s="188"/>
      <c r="AG5657" s="188"/>
      <c r="AH5657" s="188"/>
      <c r="AI5657" s="188"/>
      <c r="AJ5657" s="188"/>
      <c r="AK5657" s="188"/>
    </row>
    <row r="5658" spans="20:37">
      <c r="T5658" s="188"/>
      <c r="U5658" s="188"/>
      <c r="V5658" s="188"/>
      <c r="W5658" s="188"/>
      <c r="X5658" s="188"/>
      <c r="AG5658" s="188"/>
      <c r="AH5658" s="188"/>
      <c r="AI5658" s="188"/>
      <c r="AJ5658" s="188"/>
      <c r="AK5658" s="188"/>
    </row>
    <row r="5659" spans="20:37">
      <c r="T5659" s="188"/>
      <c r="U5659" s="188"/>
      <c r="V5659" s="188"/>
      <c r="W5659" s="188"/>
      <c r="X5659" s="188"/>
      <c r="AG5659" s="188"/>
      <c r="AH5659" s="188"/>
      <c r="AI5659" s="188"/>
      <c r="AJ5659" s="188"/>
      <c r="AK5659" s="188"/>
    </row>
    <row r="5660" spans="20:37">
      <c r="T5660" s="188"/>
      <c r="U5660" s="188"/>
      <c r="V5660" s="188"/>
      <c r="W5660" s="188"/>
      <c r="X5660" s="188"/>
      <c r="AG5660" s="188"/>
      <c r="AH5660" s="188"/>
      <c r="AI5660" s="188"/>
      <c r="AJ5660" s="188"/>
      <c r="AK5660" s="188"/>
    </row>
    <row r="5661" spans="20:37">
      <c r="T5661" s="188"/>
      <c r="U5661" s="188"/>
      <c r="V5661" s="188"/>
      <c r="W5661" s="188"/>
      <c r="X5661" s="188"/>
      <c r="AG5661" s="188"/>
      <c r="AH5661" s="188"/>
      <c r="AI5661" s="188"/>
      <c r="AJ5661" s="188"/>
      <c r="AK5661" s="188"/>
    </row>
    <row r="5662" spans="20:37">
      <c r="T5662" s="188"/>
      <c r="U5662" s="188"/>
      <c r="V5662" s="188"/>
      <c r="W5662" s="188"/>
      <c r="X5662" s="188"/>
      <c r="AG5662" s="188"/>
      <c r="AH5662" s="188"/>
      <c r="AI5662" s="188"/>
      <c r="AJ5662" s="188"/>
      <c r="AK5662" s="188"/>
    </row>
    <row r="5663" spans="20:37">
      <c r="T5663" s="188"/>
      <c r="U5663" s="188"/>
      <c r="V5663" s="188"/>
      <c r="W5663" s="188"/>
      <c r="X5663" s="188"/>
      <c r="AG5663" s="188"/>
      <c r="AH5663" s="188"/>
      <c r="AI5663" s="188"/>
      <c r="AJ5663" s="188"/>
      <c r="AK5663" s="188"/>
    </row>
    <row r="5664" spans="20:37">
      <c r="T5664" s="188"/>
      <c r="U5664" s="188"/>
      <c r="V5664" s="188"/>
      <c r="W5664" s="188"/>
      <c r="X5664" s="188"/>
      <c r="AG5664" s="188"/>
      <c r="AH5664" s="188"/>
      <c r="AI5664" s="188"/>
      <c r="AJ5664" s="188"/>
      <c r="AK5664" s="188"/>
    </row>
    <row r="5665" spans="20:37">
      <c r="T5665" s="188"/>
      <c r="U5665" s="188"/>
      <c r="V5665" s="188"/>
      <c r="W5665" s="188"/>
      <c r="X5665" s="188"/>
      <c r="AG5665" s="188"/>
      <c r="AH5665" s="188"/>
      <c r="AI5665" s="188"/>
      <c r="AJ5665" s="188"/>
      <c r="AK5665" s="188"/>
    </row>
    <row r="5666" spans="20:37">
      <c r="T5666" s="188"/>
      <c r="U5666" s="188"/>
      <c r="V5666" s="188"/>
      <c r="W5666" s="188"/>
      <c r="X5666" s="188"/>
      <c r="AG5666" s="188"/>
      <c r="AH5666" s="188"/>
      <c r="AI5666" s="188"/>
      <c r="AJ5666" s="188"/>
      <c r="AK5666" s="188"/>
    </row>
    <row r="5667" spans="20:37">
      <c r="T5667" s="188"/>
      <c r="U5667" s="188"/>
      <c r="V5667" s="188"/>
      <c r="W5667" s="188"/>
      <c r="X5667" s="188"/>
      <c r="AG5667" s="188"/>
      <c r="AH5667" s="188"/>
      <c r="AI5667" s="188"/>
      <c r="AJ5667" s="188"/>
      <c r="AK5667" s="188"/>
    </row>
    <row r="5668" spans="20:37">
      <c r="T5668" s="188"/>
      <c r="U5668" s="188"/>
      <c r="V5668" s="188"/>
      <c r="W5668" s="188"/>
      <c r="X5668" s="188"/>
      <c r="AG5668" s="188"/>
      <c r="AH5668" s="188"/>
      <c r="AI5668" s="188"/>
      <c r="AJ5668" s="188"/>
      <c r="AK5668" s="188"/>
    </row>
    <row r="5669" spans="20:37">
      <c r="T5669" s="188"/>
      <c r="U5669" s="188"/>
      <c r="V5669" s="188"/>
      <c r="W5669" s="188"/>
      <c r="X5669" s="188"/>
      <c r="AG5669" s="188"/>
      <c r="AH5669" s="188"/>
      <c r="AI5669" s="188"/>
      <c r="AJ5669" s="188"/>
      <c r="AK5669" s="188"/>
    </row>
    <row r="5670" spans="20:37">
      <c r="T5670" s="188"/>
      <c r="U5670" s="188"/>
      <c r="V5670" s="188"/>
      <c r="W5670" s="188"/>
      <c r="X5670" s="188"/>
      <c r="AG5670" s="188"/>
      <c r="AH5670" s="188"/>
      <c r="AI5670" s="188"/>
      <c r="AJ5670" s="188"/>
      <c r="AK5670" s="188"/>
    </row>
    <row r="5671" spans="20:37">
      <c r="T5671" s="188"/>
      <c r="U5671" s="188"/>
      <c r="V5671" s="188"/>
      <c r="W5671" s="188"/>
      <c r="X5671" s="188"/>
      <c r="AG5671" s="188"/>
      <c r="AH5671" s="188"/>
      <c r="AI5671" s="188"/>
      <c r="AJ5671" s="188"/>
      <c r="AK5671" s="188"/>
    </row>
    <row r="5672" spans="20:37">
      <c r="T5672" s="188"/>
      <c r="U5672" s="188"/>
      <c r="V5672" s="188"/>
      <c r="W5672" s="188"/>
      <c r="X5672" s="188"/>
      <c r="AG5672" s="188"/>
      <c r="AH5672" s="188"/>
      <c r="AI5672" s="188"/>
      <c r="AJ5672" s="188"/>
      <c r="AK5672" s="188"/>
    </row>
    <row r="5673" spans="20:37">
      <c r="T5673" s="188"/>
      <c r="U5673" s="188"/>
      <c r="V5673" s="188"/>
      <c r="W5673" s="188"/>
      <c r="X5673" s="188"/>
      <c r="AG5673" s="188"/>
      <c r="AH5673" s="188"/>
      <c r="AI5673" s="188"/>
      <c r="AJ5673" s="188"/>
      <c r="AK5673" s="188"/>
    </row>
    <row r="5674" spans="20:37">
      <c r="T5674" s="188"/>
      <c r="U5674" s="188"/>
      <c r="V5674" s="188"/>
      <c r="W5674" s="188"/>
      <c r="X5674" s="188"/>
      <c r="AG5674" s="188"/>
      <c r="AH5674" s="188"/>
      <c r="AI5674" s="188"/>
      <c r="AJ5674" s="188"/>
      <c r="AK5674" s="188"/>
    </row>
    <row r="5675" spans="20:37">
      <c r="T5675" s="188"/>
      <c r="U5675" s="188"/>
      <c r="V5675" s="188"/>
      <c r="W5675" s="188"/>
      <c r="X5675" s="188"/>
      <c r="AG5675" s="188"/>
      <c r="AH5675" s="188"/>
      <c r="AI5675" s="188"/>
      <c r="AJ5675" s="188"/>
      <c r="AK5675" s="188"/>
    </row>
    <row r="5676" spans="20:37">
      <c r="T5676" s="188"/>
      <c r="U5676" s="188"/>
      <c r="V5676" s="188"/>
      <c r="W5676" s="188"/>
      <c r="X5676" s="188"/>
      <c r="AG5676" s="188"/>
      <c r="AH5676" s="188"/>
      <c r="AI5676" s="188"/>
      <c r="AJ5676" s="188"/>
      <c r="AK5676" s="188"/>
    </row>
    <row r="5677" spans="20:37">
      <c r="T5677" s="188"/>
      <c r="U5677" s="188"/>
      <c r="V5677" s="188"/>
      <c r="W5677" s="188"/>
      <c r="X5677" s="188"/>
      <c r="AG5677" s="188"/>
      <c r="AH5677" s="188"/>
      <c r="AI5677" s="188"/>
      <c r="AJ5677" s="188"/>
      <c r="AK5677" s="188"/>
    </row>
    <row r="5678" spans="20:37">
      <c r="T5678" s="188"/>
      <c r="U5678" s="188"/>
      <c r="V5678" s="188"/>
      <c r="W5678" s="188"/>
      <c r="X5678" s="188"/>
      <c r="AG5678" s="188"/>
      <c r="AH5678" s="188"/>
      <c r="AI5678" s="188"/>
      <c r="AJ5678" s="188"/>
      <c r="AK5678" s="188"/>
    </row>
    <row r="5679" spans="20:37">
      <c r="T5679" s="188"/>
      <c r="U5679" s="188"/>
      <c r="V5679" s="188"/>
      <c r="W5679" s="188"/>
      <c r="X5679" s="188"/>
      <c r="AG5679" s="188"/>
      <c r="AH5679" s="188"/>
      <c r="AI5679" s="188"/>
      <c r="AJ5679" s="188"/>
      <c r="AK5679" s="188"/>
    </row>
    <row r="5680" spans="20:37">
      <c r="T5680" s="188"/>
      <c r="U5680" s="188"/>
      <c r="V5680" s="188"/>
      <c r="W5680" s="188"/>
      <c r="X5680" s="188"/>
      <c r="AG5680" s="188"/>
      <c r="AH5680" s="188"/>
      <c r="AI5680" s="188"/>
      <c r="AJ5680" s="188"/>
      <c r="AK5680" s="188"/>
    </row>
    <row r="5681" spans="20:37">
      <c r="T5681" s="188"/>
      <c r="U5681" s="188"/>
      <c r="V5681" s="188"/>
      <c r="W5681" s="188"/>
      <c r="X5681" s="188"/>
      <c r="AG5681" s="188"/>
      <c r="AH5681" s="188"/>
      <c r="AI5681" s="188"/>
      <c r="AJ5681" s="188"/>
      <c r="AK5681" s="188"/>
    </row>
    <row r="5682" spans="20:37">
      <c r="T5682" s="188"/>
      <c r="U5682" s="188"/>
      <c r="V5682" s="188"/>
      <c r="W5682" s="188"/>
      <c r="X5682" s="188"/>
      <c r="AG5682" s="188"/>
      <c r="AH5682" s="188"/>
      <c r="AI5682" s="188"/>
      <c r="AJ5682" s="188"/>
      <c r="AK5682" s="188"/>
    </row>
    <row r="5683" spans="20:37">
      <c r="T5683" s="188"/>
      <c r="U5683" s="188"/>
      <c r="V5683" s="188"/>
      <c r="W5683" s="188"/>
      <c r="X5683" s="188"/>
      <c r="AG5683" s="188"/>
      <c r="AH5683" s="188"/>
      <c r="AI5683" s="188"/>
      <c r="AJ5683" s="188"/>
      <c r="AK5683" s="188"/>
    </row>
    <row r="5684" spans="20:37">
      <c r="T5684" s="188"/>
      <c r="U5684" s="188"/>
      <c r="V5684" s="188"/>
      <c r="W5684" s="188"/>
      <c r="X5684" s="188"/>
      <c r="AG5684" s="188"/>
      <c r="AH5684" s="188"/>
      <c r="AI5684" s="188"/>
      <c r="AJ5684" s="188"/>
      <c r="AK5684" s="188"/>
    </row>
    <row r="5685" spans="20:37">
      <c r="T5685" s="188"/>
      <c r="U5685" s="188"/>
      <c r="V5685" s="188"/>
      <c r="W5685" s="188"/>
      <c r="X5685" s="188"/>
      <c r="AG5685" s="188"/>
      <c r="AH5685" s="188"/>
      <c r="AI5685" s="188"/>
      <c r="AJ5685" s="188"/>
      <c r="AK5685" s="188"/>
    </row>
    <row r="5686" spans="20:37">
      <c r="T5686" s="188"/>
      <c r="U5686" s="188"/>
      <c r="V5686" s="188"/>
      <c r="W5686" s="188"/>
      <c r="X5686" s="188"/>
      <c r="AG5686" s="188"/>
      <c r="AH5686" s="188"/>
      <c r="AI5686" s="188"/>
      <c r="AJ5686" s="188"/>
      <c r="AK5686" s="188"/>
    </row>
    <row r="5687" spans="20:37">
      <c r="T5687" s="188"/>
      <c r="U5687" s="188"/>
      <c r="V5687" s="188"/>
      <c r="W5687" s="188"/>
      <c r="X5687" s="188"/>
      <c r="AG5687" s="188"/>
      <c r="AH5687" s="188"/>
      <c r="AI5687" s="188"/>
      <c r="AJ5687" s="188"/>
      <c r="AK5687" s="188"/>
    </row>
    <row r="5688" spans="20:37">
      <c r="T5688" s="188"/>
      <c r="U5688" s="188"/>
      <c r="V5688" s="188"/>
      <c r="W5688" s="188"/>
      <c r="X5688" s="188"/>
      <c r="AG5688" s="188"/>
      <c r="AH5688" s="188"/>
      <c r="AI5688" s="188"/>
      <c r="AJ5688" s="188"/>
      <c r="AK5688" s="188"/>
    </row>
    <row r="5689" spans="20:37">
      <c r="T5689" s="188"/>
      <c r="U5689" s="188"/>
      <c r="V5689" s="188"/>
      <c r="W5689" s="188"/>
      <c r="X5689" s="188"/>
      <c r="AG5689" s="188"/>
      <c r="AH5689" s="188"/>
      <c r="AI5689" s="188"/>
      <c r="AJ5689" s="188"/>
      <c r="AK5689" s="188"/>
    </row>
    <row r="5690" spans="20:37">
      <c r="T5690" s="188"/>
      <c r="U5690" s="188"/>
      <c r="V5690" s="188"/>
      <c r="W5690" s="188"/>
      <c r="X5690" s="188"/>
      <c r="AG5690" s="188"/>
      <c r="AH5690" s="188"/>
      <c r="AI5690" s="188"/>
      <c r="AJ5690" s="188"/>
      <c r="AK5690" s="188"/>
    </row>
    <row r="5691" spans="20:37">
      <c r="T5691" s="188"/>
      <c r="U5691" s="188"/>
      <c r="V5691" s="188"/>
      <c r="W5691" s="188"/>
      <c r="X5691" s="188"/>
      <c r="AG5691" s="188"/>
      <c r="AH5691" s="188"/>
      <c r="AI5691" s="188"/>
      <c r="AJ5691" s="188"/>
      <c r="AK5691" s="188"/>
    </row>
    <row r="5692" spans="20:37">
      <c r="T5692" s="188"/>
      <c r="U5692" s="188"/>
      <c r="V5692" s="188"/>
      <c r="W5692" s="188"/>
      <c r="X5692" s="188"/>
      <c r="AG5692" s="188"/>
      <c r="AH5692" s="188"/>
      <c r="AI5692" s="188"/>
      <c r="AJ5692" s="188"/>
      <c r="AK5692" s="188"/>
    </row>
    <row r="5693" spans="20:37">
      <c r="T5693" s="188"/>
      <c r="U5693" s="188"/>
      <c r="V5693" s="188"/>
      <c r="W5693" s="188"/>
      <c r="X5693" s="188"/>
      <c r="AG5693" s="188"/>
      <c r="AH5693" s="188"/>
      <c r="AI5693" s="188"/>
      <c r="AJ5693" s="188"/>
      <c r="AK5693" s="188"/>
    </row>
    <row r="5694" spans="20:37">
      <c r="T5694" s="188"/>
      <c r="U5694" s="188"/>
      <c r="V5694" s="188"/>
      <c r="W5694" s="188"/>
      <c r="X5694" s="188"/>
      <c r="AG5694" s="188"/>
      <c r="AH5694" s="188"/>
      <c r="AI5694" s="188"/>
      <c r="AJ5694" s="188"/>
      <c r="AK5694" s="188"/>
    </row>
    <row r="5695" spans="20:37">
      <c r="T5695" s="188"/>
      <c r="U5695" s="188"/>
      <c r="V5695" s="188"/>
      <c r="W5695" s="188"/>
      <c r="X5695" s="188"/>
      <c r="AG5695" s="188"/>
      <c r="AH5695" s="188"/>
      <c r="AI5695" s="188"/>
      <c r="AJ5695" s="188"/>
      <c r="AK5695" s="188"/>
    </row>
    <row r="5696" spans="20:37">
      <c r="T5696" s="188"/>
      <c r="U5696" s="188"/>
      <c r="V5696" s="188"/>
      <c r="W5696" s="188"/>
      <c r="X5696" s="188"/>
      <c r="AG5696" s="188"/>
      <c r="AH5696" s="188"/>
      <c r="AI5696" s="188"/>
      <c r="AJ5696" s="188"/>
      <c r="AK5696" s="188"/>
    </row>
    <row r="5697" spans="20:37">
      <c r="T5697" s="188"/>
      <c r="U5697" s="188"/>
      <c r="V5697" s="188"/>
      <c r="W5697" s="188"/>
      <c r="X5697" s="188"/>
      <c r="AG5697" s="188"/>
      <c r="AH5697" s="188"/>
      <c r="AI5697" s="188"/>
      <c r="AJ5697" s="188"/>
      <c r="AK5697" s="188"/>
    </row>
    <row r="5698" spans="20:37">
      <c r="T5698" s="188"/>
      <c r="U5698" s="188"/>
      <c r="V5698" s="188"/>
      <c r="W5698" s="188"/>
      <c r="X5698" s="188"/>
      <c r="AG5698" s="188"/>
      <c r="AH5698" s="188"/>
      <c r="AI5698" s="188"/>
      <c r="AJ5698" s="188"/>
      <c r="AK5698" s="188"/>
    </row>
    <row r="5699" spans="20:37">
      <c r="T5699" s="188"/>
      <c r="U5699" s="188"/>
      <c r="V5699" s="188"/>
      <c r="W5699" s="188"/>
      <c r="X5699" s="188"/>
      <c r="AG5699" s="188"/>
      <c r="AH5699" s="188"/>
      <c r="AI5699" s="188"/>
      <c r="AJ5699" s="188"/>
      <c r="AK5699" s="188"/>
    </row>
    <row r="5700" spans="20:37">
      <c r="T5700" s="188"/>
      <c r="U5700" s="188"/>
      <c r="V5700" s="188"/>
      <c r="W5700" s="188"/>
      <c r="X5700" s="188"/>
      <c r="AG5700" s="188"/>
      <c r="AH5700" s="188"/>
      <c r="AI5700" s="188"/>
      <c r="AJ5700" s="188"/>
      <c r="AK5700" s="188"/>
    </row>
    <row r="5701" spans="20:37">
      <c r="T5701" s="188"/>
      <c r="U5701" s="188"/>
      <c r="V5701" s="188"/>
      <c r="W5701" s="188"/>
      <c r="X5701" s="188"/>
      <c r="AG5701" s="188"/>
      <c r="AH5701" s="188"/>
      <c r="AI5701" s="188"/>
      <c r="AJ5701" s="188"/>
      <c r="AK5701" s="188"/>
    </row>
    <row r="5702" spans="20:37">
      <c r="T5702" s="188"/>
      <c r="U5702" s="188"/>
      <c r="V5702" s="188"/>
      <c r="W5702" s="188"/>
      <c r="X5702" s="188"/>
      <c r="AG5702" s="188"/>
      <c r="AH5702" s="188"/>
      <c r="AI5702" s="188"/>
      <c r="AJ5702" s="188"/>
      <c r="AK5702" s="188"/>
    </row>
    <row r="5703" spans="20:37">
      <c r="T5703" s="188"/>
      <c r="U5703" s="188"/>
      <c r="V5703" s="188"/>
      <c r="W5703" s="188"/>
      <c r="X5703" s="188"/>
      <c r="AG5703" s="188"/>
      <c r="AH5703" s="188"/>
      <c r="AI5703" s="188"/>
      <c r="AJ5703" s="188"/>
      <c r="AK5703" s="188"/>
    </row>
    <row r="5704" spans="20:37">
      <c r="T5704" s="188"/>
      <c r="U5704" s="188"/>
      <c r="V5704" s="188"/>
      <c r="W5704" s="188"/>
      <c r="X5704" s="188"/>
      <c r="AG5704" s="188"/>
      <c r="AH5704" s="188"/>
      <c r="AI5704" s="188"/>
      <c r="AJ5704" s="188"/>
      <c r="AK5704" s="188"/>
    </row>
    <row r="5705" spans="20:37">
      <c r="T5705" s="188"/>
      <c r="U5705" s="188"/>
      <c r="V5705" s="188"/>
      <c r="W5705" s="188"/>
      <c r="X5705" s="188"/>
      <c r="AG5705" s="188"/>
      <c r="AH5705" s="188"/>
      <c r="AI5705" s="188"/>
      <c r="AJ5705" s="188"/>
      <c r="AK5705" s="188"/>
    </row>
    <row r="5706" spans="20:37">
      <c r="T5706" s="188"/>
      <c r="U5706" s="188"/>
      <c r="V5706" s="188"/>
      <c r="W5706" s="188"/>
      <c r="X5706" s="188"/>
      <c r="AG5706" s="188"/>
      <c r="AH5706" s="188"/>
      <c r="AI5706" s="188"/>
      <c r="AJ5706" s="188"/>
      <c r="AK5706" s="188"/>
    </row>
    <row r="5707" spans="20:37">
      <c r="T5707" s="188"/>
      <c r="U5707" s="188"/>
      <c r="V5707" s="188"/>
      <c r="W5707" s="188"/>
      <c r="X5707" s="188"/>
      <c r="AG5707" s="188"/>
      <c r="AH5707" s="188"/>
      <c r="AI5707" s="188"/>
      <c r="AJ5707" s="188"/>
      <c r="AK5707" s="188"/>
    </row>
    <row r="5708" spans="20:37">
      <c r="T5708" s="188"/>
      <c r="U5708" s="188"/>
      <c r="V5708" s="188"/>
      <c r="W5708" s="188"/>
      <c r="X5708" s="188"/>
      <c r="AG5708" s="188"/>
      <c r="AH5708" s="188"/>
      <c r="AI5708" s="188"/>
      <c r="AJ5708" s="188"/>
      <c r="AK5708" s="188"/>
    </row>
    <row r="5709" spans="20:37">
      <c r="T5709" s="188"/>
      <c r="U5709" s="188"/>
      <c r="V5709" s="188"/>
      <c r="W5709" s="188"/>
      <c r="X5709" s="188"/>
      <c r="AG5709" s="188"/>
      <c r="AH5709" s="188"/>
      <c r="AI5709" s="188"/>
      <c r="AJ5709" s="188"/>
      <c r="AK5709" s="188"/>
    </row>
    <row r="5710" spans="20:37">
      <c r="T5710" s="188"/>
      <c r="U5710" s="188"/>
      <c r="V5710" s="188"/>
      <c r="W5710" s="188"/>
      <c r="X5710" s="188"/>
      <c r="AG5710" s="188"/>
      <c r="AH5710" s="188"/>
      <c r="AI5710" s="188"/>
      <c r="AJ5710" s="188"/>
      <c r="AK5710" s="188"/>
    </row>
    <row r="5711" spans="20:37">
      <c r="T5711" s="188"/>
      <c r="U5711" s="188"/>
      <c r="V5711" s="188"/>
      <c r="W5711" s="188"/>
      <c r="X5711" s="188"/>
      <c r="AG5711" s="188"/>
      <c r="AH5711" s="188"/>
      <c r="AI5711" s="188"/>
      <c r="AJ5711" s="188"/>
      <c r="AK5711" s="188"/>
    </row>
    <row r="5712" spans="20:37">
      <c r="T5712" s="188"/>
      <c r="U5712" s="188"/>
      <c r="V5712" s="188"/>
      <c r="W5712" s="188"/>
      <c r="X5712" s="188"/>
      <c r="AG5712" s="188"/>
      <c r="AH5712" s="188"/>
      <c r="AI5712" s="188"/>
      <c r="AJ5712" s="188"/>
      <c r="AK5712" s="188"/>
    </row>
    <row r="5713" spans="20:37">
      <c r="T5713" s="188"/>
      <c r="U5713" s="188"/>
      <c r="V5713" s="188"/>
      <c r="W5713" s="188"/>
      <c r="X5713" s="188"/>
      <c r="AG5713" s="188"/>
      <c r="AH5713" s="188"/>
      <c r="AI5713" s="188"/>
      <c r="AJ5713" s="188"/>
      <c r="AK5713" s="188"/>
    </row>
    <row r="5714" spans="20:37">
      <c r="T5714" s="188"/>
      <c r="U5714" s="188"/>
      <c r="V5714" s="188"/>
      <c r="W5714" s="188"/>
      <c r="X5714" s="188"/>
      <c r="AG5714" s="188"/>
      <c r="AH5714" s="188"/>
      <c r="AI5714" s="188"/>
      <c r="AJ5714" s="188"/>
      <c r="AK5714" s="188"/>
    </row>
    <row r="5715" spans="20:37">
      <c r="T5715" s="188"/>
      <c r="U5715" s="188"/>
      <c r="V5715" s="188"/>
      <c r="W5715" s="188"/>
      <c r="X5715" s="188"/>
      <c r="AG5715" s="188"/>
      <c r="AH5715" s="188"/>
      <c r="AI5715" s="188"/>
      <c r="AJ5715" s="188"/>
      <c r="AK5715" s="188"/>
    </row>
    <row r="5716" spans="20:37">
      <c r="T5716" s="188"/>
      <c r="U5716" s="188"/>
      <c r="V5716" s="188"/>
      <c r="W5716" s="188"/>
      <c r="X5716" s="188"/>
      <c r="AG5716" s="188"/>
      <c r="AH5716" s="188"/>
      <c r="AI5716" s="188"/>
      <c r="AJ5716" s="188"/>
      <c r="AK5716" s="188"/>
    </row>
    <row r="5717" spans="20:37">
      <c r="T5717" s="188"/>
      <c r="U5717" s="188"/>
      <c r="V5717" s="188"/>
      <c r="W5717" s="188"/>
      <c r="X5717" s="188"/>
      <c r="AG5717" s="188"/>
      <c r="AH5717" s="188"/>
      <c r="AI5717" s="188"/>
      <c r="AJ5717" s="188"/>
      <c r="AK5717" s="188"/>
    </row>
    <row r="5718" spans="20:37">
      <c r="T5718" s="188"/>
      <c r="U5718" s="188"/>
      <c r="V5718" s="188"/>
      <c r="W5718" s="188"/>
      <c r="X5718" s="188"/>
      <c r="AG5718" s="188"/>
      <c r="AH5718" s="188"/>
      <c r="AI5718" s="188"/>
      <c r="AJ5718" s="188"/>
      <c r="AK5718" s="188"/>
    </row>
    <row r="5719" spans="20:37">
      <c r="T5719" s="188"/>
      <c r="U5719" s="188"/>
      <c r="V5719" s="188"/>
      <c r="W5719" s="188"/>
      <c r="X5719" s="188"/>
      <c r="AG5719" s="188"/>
      <c r="AH5719" s="188"/>
      <c r="AI5719" s="188"/>
      <c r="AJ5719" s="188"/>
      <c r="AK5719" s="188"/>
    </row>
    <row r="5720" spans="20:37">
      <c r="T5720" s="188"/>
      <c r="U5720" s="188"/>
      <c r="V5720" s="188"/>
      <c r="W5720" s="188"/>
      <c r="X5720" s="188"/>
      <c r="AG5720" s="188"/>
      <c r="AH5720" s="188"/>
      <c r="AI5720" s="188"/>
      <c r="AJ5720" s="188"/>
      <c r="AK5720" s="188"/>
    </row>
    <row r="5721" spans="20:37">
      <c r="T5721" s="188"/>
      <c r="U5721" s="188"/>
      <c r="V5721" s="188"/>
      <c r="W5721" s="188"/>
      <c r="X5721" s="188"/>
      <c r="AG5721" s="188"/>
      <c r="AH5721" s="188"/>
      <c r="AI5721" s="188"/>
      <c r="AJ5721" s="188"/>
      <c r="AK5721" s="188"/>
    </row>
    <row r="5722" spans="20:37">
      <c r="T5722" s="188"/>
      <c r="U5722" s="188"/>
      <c r="V5722" s="188"/>
      <c r="W5722" s="188"/>
      <c r="X5722" s="188"/>
      <c r="AG5722" s="188"/>
      <c r="AH5722" s="188"/>
      <c r="AI5722" s="188"/>
      <c r="AJ5722" s="188"/>
      <c r="AK5722" s="188"/>
    </row>
    <row r="5723" spans="20:37">
      <c r="T5723" s="188"/>
      <c r="U5723" s="188"/>
      <c r="V5723" s="188"/>
      <c r="W5723" s="188"/>
      <c r="X5723" s="188"/>
      <c r="AG5723" s="188"/>
      <c r="AH5723" s="188"/>
      <c r="AI5723" s="188"/>
      <c r="AJ5723" s="188"/>
      <c r="AK5723" s="188"/>
    </row>
    <row r="5724" spans="20:37">
      <c r="T5724" s="188"/>
      <c r="U5724" s="188"/>
      <c r="V5724" s="188"/>
      <c r="W5724" s="188"/>
      <c r="X5724" s="188"/>
      <c r="AG5724" s="188"/>
      <c r="AH5724" s="188"/>
      <c r="AI5724" s="188"/>
      <c r="AJ5724" s="188"/>
      <c r="AK5724" s="188"/>
    </row>
    <row r="5725" spans="20:37">
      <c r="T5725" s="188"/>
      <c r="U5725" s="188"/>
      <c r="V5725" s="188"/>
      <c r="W5725" s="188"/>
      <c r="X5725" s="188"/>
      <c r="AG5725" s="188"/>
      <c r="AH5725" s="188"/>
      <c r="AI5725" s="188"/>
      <c r="AJ5725" s="188"/>
      <c r="AK5725" s="188"/>
    </row>
    <row r="5726" spans="20:37">
      <c r="T5726" s="188"/>
      <c r="U5726" s="188"/>
      <c r="V5726" s="188"/>
      <c r="W5726" s="188"/>
      <c r="X5726" s="188"/>
      <c r="AG5726" s="188"/>
      <c r="AH5726" s="188"/>
      <c r="AI5726" s="188"/>
      <c r="AJ5726" s="188"/>
      <c r="AK5726" s="188"/>
    </row>
    <row r="5727" spans="20:37">
      <c r="T5727" s="188"/>
      <c r="U5727" s="188"/>
      <c r="V5727" s="188"/>
      <c r="W5727" s="188"/>
      <c r="X5727" s="188"/>
      <c r="AG5727" s="188"/>
      <c r="AH5727" s="188"/>
      <c r="AI5727" s="188"/>
      <c r="AJ5727" s="188"/>
      <c r="AK5727" s="188"/>
    </row>
    <row r="5728" spans="20:37">
      <c r="T5728" s="188"/>
      <c r="U5728" s="188"/>
      <c r="V5728" s="188"/>
      <c r="W5728" s="188"/>
      <c r="X5728" s="188"/>
      <c r="AG5728" s="188"/>
      <c r="AH5728" s="188"/>
      <c r="AI5728" s="188"/>
      <c r="AJ5728" s="188"/>
      <c r="AK5728" s="188"/>
    </row>
    <row r="5729" spans="20:37">
      <c r="T5729" s="188"/>
      <c r="U5729" s="188"/>
      <c r="V5729" s="188"/>
      <c r="W5729" s="188"/>
      <c r="X5729" s="188"/>
      <c r="AG5729" s="188"/>
      <c r="AH5729" s="188"/>
      <c r="AI5729" s="188"/>
      <c r="AJ5729" s="188"/>
      <c r="AK5729" s="188"/>
    </row>
    <row r="5730" spans="20:37">
      <c r="T5730" s="188"/>
      <c r="U5730" s="188"/>
      <c r="V5730" s="188"/>
      <c r="W5730" s="188"/>
      <c r="X5730" s="188"/>
      <c r="AG5730" s="188"/>
      <c r="AH5730" s="188"/>
      <c r="AI5730" s="188"/>
      <c r="AJ5730" s="188"/>
      <c r="AK5730" s="188"/>
    </row>
    <row r="5731" spans="20:37">
      <c r="T5731" s="188"/>
      <c r="U5731" s="188"/>
      <c r="V5731" s="188"/>
      <c r="W5731" s="188"/>
      <c r="X5731" s="188"/>
      <c r="AG5731" s="188"/>
      <c r="AH5731" s="188"/>
      <c r="AI5731" s="188"/>
      <c r="AJ5731" s="188"/>
      <c r="AK5731" s="188"/>
    </row>
    <row r="5732" spans="20:37">
      <c r="T5732" s="188"/>
      <c r="U5732" s="188"/>
      <c r="V5732" s="188"/>
      <c r="W5732" s="188"/>
      <c r="X5732" s="188"/>
      <c r="AG5732" s="188"/>
      <c r="AH5732" s="188"/>
      <c r="AI5732" s="188"/>
      <c r="AJ5732" s="188"/>
      <c r="AK5732" s="188"/>
    </row>
    <row r="5733" spans="20:37">
      <c r="T5733" s="188"/>
      <c r="U5733" s="188"/>
      <c r="V5733" s="188"/>
      <c r="W5733" s="188"/>
      <c r="X5733" s="188"/>
      <c r="AG5733" s="188"/>
      <c r="AH5733" s="188"/>
      <c r="AI5733" s="188"/>
      <c r="AJ5733" s="188"/>
      <c r="AK5733" s="188"/>
    </row>
    <row r="5734" spans="20:37">
      <c r="T5734" s="188"/>
      <c r="U5734" s="188"/>
      <c r="V5734" s="188"/>
      <c r="W5734" s="188"/>
      <c r="X5734" s="188"/>
      <c r="AG5734" s="188"/>
      <c r="AH5734" s="188"/>
      <c r="AI5734" s="188"/>
      <c r="AJ5734" s="188"/>
      <c r="AK5734" s="188"/>
    </row>
    <row r="5735" spans="20:37">
      <c r="T5735" s="188"/>
      <c r="U5735" s="188"/>
      <c r="V5735" s="188"/>
      <c r="W5735" s="188"/>
      <c r="X5735" s="188"/>
      <c r="AG5735" s="188"/>
      <c r="AH5735" s="188"/>
      <c r="AI5735" s="188"/>
      <c r="AJ5735" s="188"/>
      <c r="AK5735" s="188"/>
    </row>
    <row r="5736" spans="20:37">
      <c r="T5736" s="188"/>
      <c r="U5736" s="188"/>
      <c r="V5736" s="188"/>
      <c r="W5736" s="188"/>
      <c r="X5736" s="188"/>
      <c r="AG5736" s="188"/>
      <c r="AH5736" s="188"/>
      <c r="AI5736" s="188"/>
      <c r="AJ5736" s="188"/>
      <c r="AK5736" s="188"/>
    </row>
    <row r="5737" spans="20:37">
      <c r="T5737" s="188"/>
      <c r="U5737" s="188"/>
      <c r="V5737" s="188"/>
      <c r="W5737" s="188"/>
      <c r="X5737" s="188"/>
      <c r="AG5737" s="188"/>
      <c r="AH5737" s="188"/>
      <c r="AI5737" s="188"/>
      <c r="AJ5737" s="188"/>
      <c r="AK5737" s="188"/>
    </row>
    <row r="5738" spans="20:37">
      <c r="T5738" s="188"/>
      <c r="U5738" s="188"/>
      <c r="V5738" s="188"/>
      <c r="W5738" s="188"/>
      <c r="X5738" s="188"/>
      <c r="AG5738" s="188"/>
      <c r="AH5738" s="188"/>
      <c r="AI5738" s="188"/>
      <c r="AJ5738" s="188"/>
      <c r="AK5738" s="188"/>
    </row>
    <row r="5739" spans="20:37">
      <c r="T5739" s="188"/>
      <c r="U5739" s="188"/>
      <c r="V5739" s="188"/>
      <c r="W5739" s="188"/>
      <c r="X5739" s="188"/>
      <c r="AG5739" s="188"/>
      <c r="AH5739" s="188"/>
      <c r="AI5739" s="188"/>
      <c r="AJ5739" s="188"/>
      <c r="AK5739" s="188"/>
    </row>
    <row r="5740" spans="20:37">
      <c r="T5740" s="188"/>
      <c r="U5740" s="188"/>
      <c r="V5740" s="188"/>
      <c r="W5740" s="188"/>
      <c r="X5740" s="188"/>
      <c r="AG5740" s="188"/>
      <c r="AH5740" s="188"/>
      <c r="AI5740" s="188"/>
      <c r="AJ5740" s="188"/>
      <c r="AK5740" s="188"/>
    </row>
    <row r="5741" spans="20:37">
      <c r="T5741" s="188"/>
      <c r="U5741" s="188"/>
      <c r="V5741" s="188"/>
      <c r="W5741" s="188"/>
      <c r="X5741" s="188"/>
      <c r="AG5741" s="188"/>
      <c r="AH5741" s="188"/>
      <c r="AI5741" s="188"/>
      <c r="AJ5741" s="188"/>
      <c r="AK5741" s="188"/>
    </row>
    <row r="5742" spans="20:37">
      <c r="T5742" s="188"/>
      <c r="U5742" s="188"/>
      <c r="V5742" s="188"/>
      <c r="W5742" s="188"/>
      <c r="X5742" s="188"/>
      <c r="AG5742" s="188"/>
      <c r="AH5742" s="188"/>
      <c r="AI5742" s="188"/>
      <c r="AJ5742" s="188"/>
      <c r="AK5742" s="188"/>
    </row>
    <row r="5743" spans="20:37">
      <c r="T5743" s="188"/>
      <c r="U5743" s="188"/>
      <c r="V5743" s="188"/>
      <c r="W5743" s="188"/>
      <c r="X5743" s="188"/>
      <c r="AG5743" s="188"/>
      <c r="AH5743" s="188"/>
      <c r="AI5743" s="188"/>
      <c r="AJ5743" s="188"/>
      <c r="AK5743" s="188"/>
    </row>
    <row r="5744" spans="20:37">
      <c r="T5744" s="188"/>
      <c r="U5744" s="188"/>
      <c r="V5744" s="188"/>
      <c r="W5744" s="188"/>
      <c r="X5744" s="188"/>
      <c r="AG5744" s="188"/>
      <c r="AH5744" s="188"/>
      <c r="AI5744" s="188"/>
      <c r="AJ5744" s="188"/>
      <c r="AK5744" s="188"/>
    </row>
    <row r="5745" spans="20:37">
      <c r="T5745" s="188"/>
      <c r="U5745" s="188"/>
      <c r="V5745" s="188"/>
      <c r="W5745" s="188"/>
      <c r="X5745" s="188"/>
      <c r="AG5745" s="188"/>
      <c r="AH5745" s="188"/>
      <c r="AI5745" s="188"/>
      <c r="AJ5745" s="188"/>
      <c r="AK5745" s="188"/>
    </row>
    <row r="5746" spans="20:37">
      <c r="T5746" s="188"/>
      <c r="U5746" s="188"/>
      <c r="V5746" s="188"/>
      <c r="W5746" s="188"/>
      <c r="X5746" s="188"/>
      <c r="AG5746" s="188"/>
      <c r="AH5746" s="188"/>
      <c r="AI5746" s="188"/>
      <c r="AJ5746" s="188"/>
      <c r="AK5746" s="188"/>
    </row>
    <row r="5747" spans="20:37">
      <c r="T5747" s="188"/>
      <c r="U5747" s="188"/>
      <c r="V5747" s="188"/>
      <c r="W5747" s="188"/>
      <c r="X5747" s="188"/>
      <c r="AG5747" s="188"/>
      <c r="AH5747" s="188"/>
      <c r="AI5747" s="188"/>
      <c r="AJ5747" s="188"/>
      <c r="AK5747" s="188"/>
    </row>
    <row r="5748" spans="20:37">
      <c r="T5748" s="188"/>
      <c r="U5748" s="188"/>
      <c r="V5748" s="188"/>
      <c r="W5748" s="188"/>
      <c r="X5748" s="188"/>
      <c r="AG5748" s="188"/>
      <c r="AH5748" s="188"/>
      <c r="AI5748" s="188"/>
      <c r="AJ5748" s="188"/>
      <c r="AK5748" s="188"/>
    </row>
    <row r="5749" spans="20:37">
      <c r="T5749" s="188"/>
      <c r="U5749" s="188"/>
      <c r="V5749" s="188"/>
      <c r="W5749" s="188"/>
      <c r="X5749" s="188"/>
      <c r="AG5749" s="188"/>
      <c r="AH5749" s="188"/>
      <c r="AI5749" s="188"/>
      <c r="AJ5749" s="188"/>
      <c r="AK5749" s="188"/>
    </row>
    <row r="5750" spans="20:37">
      <c r="T5750" s="188"/>
      <c r="U5750" s="188"/>
      <c r="V5750" s="188"/>
      <c r="W5750" s="188"/>
      <c r="X5750" s="188"/>
      <c r="AG5750" s="188"/>
      <c r="AH5750" s="188"/>
      <c r="AI5750" s="188"/>
      <c r="AJ5750" s="188"/>
      <c r="AK5750" s="188"/>
    </row>
    <row r="5751" spans="20:37">
      <c r="T5751" s="188"/>
      <c r="U5751" s="188"/>
      <c r="V5751" s="188"/>
      <c r="W5751" s="188"/>
      <c r="X5751" s="188"/>
      <c r="AG5751" s="188"/>
      <c r="AH5751" s="188"/>
      <c r="AI5751" s="188"/>
      <c r="AJ5751" s="188"/>
      <c r="AK5751" s="188"/>
    </row>
    <row r="5752" spans="20:37">
      <c r="T5752" s="188"/>
      <c r="U5752" s="188"/>
      <c r="V5752" s="188"/>
      <c r="W5752" s="188"/>
      <c r="X5752" s="188"/>
      <c r="AG5752" s="188"/>
      <c r="AH5752" s="188"/>
      <c r="AI5752" s="188"/>
      <c r="AJ5752" s="188"/>
      <c r="AK5752" s="188"/>
    </row>
    <row r="5753" spans="20:37">
      <c r="T5753" s="188"/>
      <c r="U5753" s="188"/>
      <c r="V5753" s="188"/>
      <c r="W5753" s="188"/>
      <c r="X5753" s="188"/>
      <c r="AG5753" s="188"/>
      <c r="AH5753" s="188"/>
      <c r="AI5753" s="188"/>
      <c r="AJ5753" s="188"/>
      <c r="AK5753" s="188"/>
    </row>
    <row r="5754" spans="20:37">
      <c r="T5754" s="188"/>
      <c r="U5754" s="188"/>
      <c r="V5754" s="188"/>
      <c r="W5754" s="188"/>
      <c r="X5754" s="188"/>
      <c r="AG5754" s="188"/>
      <c r="AH5754" s="188"/>
      <c r="AI5754" s="188"/>
      <c r="AJ5754" s="188"/>
      <c r="AK5754" s="188"/>
    </row>
    <row r="5755" spans="20:37">
      <c r="T5755" s="188"/>
      <c r="U5755" s="188"/>
      <c r="V5755" s="188"/>
      <c r="W5755" s="188"/>
      <c r="X5755" s="188"/>
      <c r="AG5755" s="188"/>
      <c r="AH5755" s="188"/>
      <c r="AI5755" s="188"/>
      <c r="AJ5755" s="188"/>
      <c r="AK5755" s="188"/>
    </row>
    <row r="5756" spans="20:37">
      <c r="T5756" s="188"/>
      <c r="U5756" s="188"/>
      <c r="V5756" s="188"/>
      <c r="W5756" s="188"/>
      <c r="X5756" s="188"/>
      <c r="AG5756" s="188"/>
      <c r="AH5756" s="188"/>
      <c r="AI5756" s="188"/>
      <c r="AJ5756" s="188"/>
      <c r="AK5756" s="188"/>
    </row>
    <row r="5757" spans="20:37">
      <c r="T5757" s="188"/>
      <c r="U5757" s="188"/>
      <c r="V5757" s="188"/>
      <c r="W5757" s="188"/>
      <c r="X5757" s="188"/>
      <c r="AG5757" s="188"/>
      <c r="AH5757" s="188"/>
      <c r="AI5757" s="188"/>
      <c r="AJ5757" s="188"/>
      <c r="AK5757" s="188"/>
    </row>
    <row r="5758" spans="20:37">
      <c r="T5758" s="188"/>
      <c r="U5758" s="188"/>
      <c r="V5758" s="188"/>
      <c r="W5758" s="188"/>
      <c r="X5758" s="188"/>
      <c r="AG5758" s="188"/>
      <c r="AH5758" s="188"/>
      <c r="AI5758" s="188"/>
      <c r="AJ5758" s="188"/>
      <c r="AK5758" s="188"/>
    </row>
    <row r="5759" spans="20:37">
      <c r="T5759" s="188"/>
      <c r="U5759" s="188"/>
      <c r="V5759" s="188"/>
      <c r="W5759" s="188"/>
      <c r="X5759" s="188"/>
      <c r="AG5759" s="188"/>
      <c r="AH5759" s="188"/>
      <c r="AI5759" s="188"/>
      <c r="AJ5759" s="188"/>
      <c r="AK5759" s="188"/>
    </row>
    <row r="5760" spans="20:37">
      <c r="T5760" s="188"/>
      <c r="U5760" s="188"/>
      <c r="V5760" s="188"/>
      <c r="W5760" s="188"/>
      <c r="X5760" s="188"/>
      <c r="AG5760" s="188"/>
      <c r="AH5760" s="188"/>
      <c r="AI5760" s="188"/>
      <c r="AJ5760" s="188"/>
      <c r="AK5760" s="188"/>
    </row>
    <row r="5761" spans="20:37">
      <c r="T5761" s="188"/>
      <c r="U5761" s="188"/>
      <c r="V5761" s="188"/>
      <c r="W5761" s="188"/>
      <c r="X5761" s="188"/>
      <c r="AG5761" s="188"/>
      <c r="AH5761" s="188"/>
      <c r="AI5761" s="188"/>
      <c r="AJ5761" s="188"/>
      <c r="AK5761" s="188"/>
    </row>
    <row r="5762" spans="20:37">
      <c r="T5762" s="188"/>
      <c r="U5762" s="188"/>
      <c r="V5762" s="188"/>
      <c r="W5762" s="188"/>
      <c r="X5762" s="188"/>
      <c r="AG5762" s="188"/>
      <c r="AH5762" s="188"/>
      <c r="AI5762" s="188"/>
      <c r="AJ5762" s="188"/>
      <c r="AK5762" s="188"/>
    </row>
    <row r="5763" spans="20:37">
      <c r="T5763" s="188"/>
      <c r="U5763" s="188"/>
      <c r="V5763" s="188"/>
      <c r="W5763" s="188"/>
      <c r="X5763" s="188"/>
      <c r="AG5763" s="188"/>
      <c r="AH5763" s="188"/>
      <c r="AI5763" s="188"/>
      <c r="AJ5763" s="188"/>
      <c r="AK5763" s="188"/>
    </row>
    <row r="5764" spans="20:37">
      <c r="T5764" s="188"/>
      <c r="U5764" s="188"/>
      <c r="V5764" s="188"/>
      <c r="W5764" s="188"/>
      <c r="X5764" s="188"/>
      <c r="AG5764" s="188"/>
      <c r="AH5764" s="188"/>
      <c r="AI5764" s="188"/>
      <c r="AJ5764" s="188"/>
      <c r="AK5764" s="188"/>
    </row>
    <row r="5765" spans="20:37">
      <c r="T5765" s="188"/>
      <c r="U5765" s="188"/>
      <c r="V5765" s="188"/>
      <c r="W5765" s="188"/>
      <c r="X5765" s="188"/>
      <c r="AG5765" s="188"/>
      <c r="AH5765" s="188"/>
      <c r="AI5765" s="188"/>
      <c r="AJ5765" s="188"/>
      <c r="AK5765" s="188"/>
    </row>
    <row r="5766" spans="20:37">
      <c r="T5766" s="188"/>
      <c r="U5766" s="188"/>
      <c r="V5766" s="188"/>
      <c r="W5766" s="188"/>
      <c r="X5766" s="188"/>
      <c r="AG5766" s="188"/>
      <c r="AH5766" s="188"/>
      <c r="AI5766" s="188"/>
      <c r="AJ5766" s="188"/>
      <c r="AK5766" s="188"/>
    </row>
    <row r="5767" spans="20:37">
      <c r="T5767" s="188"/>
      <c r="U5767" s="188"/>
      <c r="V5767" s="188"/>
      <c r="W5767" s="188"/>
      <c r="X5767" s="188"/>
      <c r="AG5767" s="188"/>
      <c r="AH5767" s="188"/>
      <c r="AI5767" s="188"/>
      <c r="AJ5767" s="188"/>
      <c r="AK5767" s="188"/>
    </row>
    <row r="5768" spans="20:37">
      <c r="T5768" s="188"/>
      <c r="U5768" s="188"/>
      <c r="V5768" s="188"/>
      <c r="W5768" s="188"/>
      <c r="X5768" s="188"/>
      <c r="AG5768" s="188"/>
      <c r="AH5768" s="188"/>
      <c r="AI5768" s="188"/>
      <c r="AJ5768" s="188"/>
      <c r="AK5768" s="188"/>
    </row>
    <row r="5769" spans="20:37">
      <c r="T5769" s="188"/>
      <c r="U5769" s="188"/>
      <c r="V5769" s="188"/>
      <c r="W5769" s="188"/>
      <c r="X5769" s="188"/>
      <c r="AG5769" s="188"/>
      <c r="AH5769" s="188"/>
      <c r="AI5769" s="188"/>
      <c r="AJ5769" s="188"/>
      <c r="AK5769" s="188"/>
    </row>
    <row r="5770" spans="20:37">
      <c r="T5770" s="188"/>
      <c r="U5770" s="188"/>
      <c r="V5770" s="188"/>
      <c r="W5770" s="188"/>
      <c r="X5770" s="188"/>
      <c r="AG5770" s="188"/>
      <c r="AH5770" s="188"/>
      <c r="AI5770" s="188"/>
      <c r="AJ5770" s="188"/>
      <c r="AK5770" s="188"/>
    </row>
    <row r="5771" spans="20:37">
      <c r="T5771" s="188"/>
      <c r="U5771" s="188"/>
      <c r="V5771" s="188"/>
      <c r="W5771" s="188"/>
      <c r="X5771" s="188"/>
      <c r="AG5771" s="188"/>
      <c r="AH5771" s="188"/>
      <c r="AI5771" s="188"/>
      <c r="AJ5771" s="188"/>
      <c r="AK5771" s="188"/>
    </row>
    <row r="5772" spans="20:37">
      <c r="T5772" s="188"/>
      <c r="U5772" s="188"/>
      <c r="V5772" s="188"/>
      <c r="W5772" s="188"/>
      <c r="X5772" s="188"/>
      <c r="AG5772" s="188"/>
      <c r="AH5772" s="188"/>
      <c r="AI5772" s="188"/>
      <c r="AJ5772" s="188"/>
      <c r="AK5772" s="188"/>
    </row>
    <row r="5773" spans="20:37">
      <c r="T5773" s="188"/>
      <c r="U5773" s="188"/>
      <c r="V5773" s="188"/>
      <c r="W5773" s="188"/>
      <c r="X5773" s="188"/>
      <c r="AG5773" s="188"/>
      <c r="AH5773" s="188"/>
      <c r="AI5773" s="188"/>
      <c r="AJ5773" s="188"/>
      <c r="AK5773" s="188"/>
    </row>
    <row r="5774" spans="20:37">
      <c r="T5774" s="188"/>
      <c r="U5774" s="188"/>
      <c r="V5774" s="188"/>
      <c r="W5774" s="188"/>
      <c r="X5774" s="188"/>
      <c r="AG5774" s="188"/>
      <c r="AH5774" s="188"/>
      <c r="AI5774" s="188"/>
      <c r="AJ5774" s="188"/>
      <c r="AK5774" s="188"/>
    </row>
    <row r="5775" spans="20:37">
      <c r="T5775" s="188"/>
      <c r="U5775" s="188"/>
      <c r="V5775" s="188"/>
      <c r="W5775" s="188"/>
      <c r="X5775" s="188"/>
      <c r="AG5775" s="188"/>
      <c r="AH5775" s="188"/>
      <c r="AI5775" s="188"/>
      <c r="AJ5775" s="188"/>
      <c r="AK5775" s="188"/>
    </row>
    <row r="5776" spans="20:37">
      <c r="T5776" s="188"/>
      <c r="U5776" s="188"/>
      <c r="V5776" s="188"/>
      <c r="W5776" s="188"/>
      <c r="X5776" s="188"/>
      <c r="AG5776" s="188"/>
      <c r="AH5776" s="188"/>
      <c r="AI5776" s="188"/>
      <c r="AJ5776" s="188"/>
      <c r="AK5776" s="188"/>
    </row>
    <row r="5777" spans="20:37">
      <c r="T5777" s="188"/>
      <c r="U5777" s="188"/>
      <c r="V5777" s="188"/>
      <c r="W5777" s="188"/>
      <c r="X5777" s="188"/>
      <c r="AG5777" s="188"/>
      <c r="AH5777" s="188"/>
      <c r="AI5777" s="188"/>
      <c r="AJ5777" s="188"/>
      <c r="AK5777" s="188"/>
    </row>
    <row r="5778" spans="20:37">
      <c r="T5778" s="188"/>
      <c r="U5778" s="188"/>
      <c r="V5778" s="188"/>
      <c r="W5778" s="188"/>
      <c r="X5778" s="188"/>
      <c r="AG5778" s="188"/>
      <c r="AH5778" s="188"/>
      <c r="AI5778" s="188"/>
      <c r="AJ5778" s="188"/>
      <c r="AK5778" s="188"/>
    </row>
    <row r="5779" spans="20:37">
      <c r="T5779" s="188"/>
      <c r="U5779" s="188"/>
      <c r="V5779" s="188"/>
      <c r="W5779" s="188"/>
      <c r="X5779" s="188"/>
      <c r="AG5779" s="188"/>
      <c r="AH5779" s="188"/>
      <c r="AI5779" s="188"/>
      <c r="AJ5779" s="188"/>
      <c r="AK5779" s="188"/>
    </row>
    <row r="5780" spans="20:37">
      <c r="T5780" s="188"/>
      <c r="U5780" s="188"/>
      <c r="V5780" s="188"/>
      <c r="W5780" s="188"/>
      <c r="X5780" s="188"/>
      <c r="AG5780" s="188"/>
      <c r="AH5780" s="188"/>
      <c r="AI5780" s="188"/>
      <c r="AJ5780" s="188"/>
      <c r="AK5780" s="188"/>
    </row>
    <row r="5781" spans="20:37">
      <c r="T5781" s="188"/>
      <c r="U5781" s="188"/>
      <c r="V5781" s="188"/>
      <c r="W5781" s="188"/>
      <c r="X5781" s="188"/>
      <c r="AG5781" s="188"/>
      <c r="AH5781" s="188"/>
      <c r="AI5781" s="188"/>
      <c r="AJ5781" s="188"/>
      <c r="AK5781" s="188"/>
    </row>
    <row r="5782" spans="20:37">
      <c r="T5782" s="188"/>
      <c r="U5782" s="188"/>
      <c r="V5782" s="188"/>
      <c r="W5782" s="188"/>
      <c r="X5782" s="188"/>
      <c r="AG5782" s="188"/>
      <c r="AH5782" s="188"/>
      <c r="AI5782" s="188"/>
      <c r="AJ5782" s="188"/>
      <c r="AK5782" s="188"/>
    </row>
    <row r="5783" spans="20:37">
      <c r="T5783" s="188"/>
      <c r="U5783" s="188"/>
      <c r="V5783" s="188"/>
      <c r="W5783" s="188"/>
      <c r="X5783" s="188"/>
      <c r="AG5783" s="188"/>
      <c r="AH5783" s="188"/>
      <c r="AI5783" s="188"/>
      <c r="AJ5783" s="188"/>
      <c r="AK5783" s="188"/>
    </row>
    <row r="5784" spans="20:37">
      <c r="T5784" s="188"/>
      <c r="U5784" s="188"/>
      <c r="V5784" s="188"/>
      <c r="W5784" s="188"/>
      <c r="X5784" s="188"/>
      <c r="AG5784" s="188"/>
      <c r="AH5784" s="188"/>
      <c r="AI5784" s="188"/>
      <c r="AJ5784" s="188"/>
      <c r="AK5784" s="188"/>
    </row>
    <row r="5785" spans="20:37">
      <c r="T5785" s="188"/>
      <c r="U5785" s="188"/>
      <c r="V5785" s="188"/>
      <c r="W5785" s="188"/>
      <c r="X5785" s="188"/>
      <c r="AG5785" s="188"/>
      <c r="AH5785" s="188"/>
      <c r="AI5785" s="188"/>
      <c r="AJ5785" s="188"/>
      <c r="AK5785" s="188"/>
    </row>
    <row r="5786" spans="20:37">
      <c r="T5786" s="188"/>
      <c r="U5786" s="188"/>
      <c r="V5786" s="188"/>
      <c r="W5786" s="188"/>
      <c r="X5786" s="188"/>
      <c r="AG5786" s="188"/>
      <c r="AH5786" s="188"/>
      <c r="AI5786" s="188"/>
      <c r="AJ5786" s="188"/>
      <c r="AK5786" s="188"/>
    </row>
    <row r="5787" spans="20:37">
      <c r="T5787" s="188"/>
      <c r="U5787" s="188"/>
      <c r="V5787" s="188"/>
      <c r="W5787" s="188"/>
      <c r="X5787" s="188"/>
      <c r="AG5787" s="188"/>
      <c r="AH5787" s="188"/>
      <c r="AI5787" s="188"/>
      <c r="AJ5787" s="188"/>
      <c r="AK5787" s="188"/>
    </row>
    <row r="5788" spans="20:37">
      <c r="T5788" s="188"/>
      <c r="U5788" s="188"/>
      <c r="V5788" s="188"/>
      <c r="W5788" s="188"/>
      <c r="X5788" s="188"/>
      <c r="AG5788" s="188"/>
      <c r="AH5788" s="188"/>
      <c r="AI5788" s="188"/>
      <c r="AJ5788" s="188"/>
      <c r="AK5788" s="188"/>
    </row>
    <row r="5789" spans="20:37">
      <c r="T5789" s="188"/>
      <c r="U5789" s="188"/>
      <c r="V5789" s="188"/>
      <c r="W5789" s="188"/>
      <c r="X5789" s="188"/>
      <c r="AG5789" s="188"/>
      <c r="AH5789" s="188"/>
      <c r="AI5789" s="188"/>
      <c r="AJ5789" s="188"/>
      <c r="AK5789" s="188"/>
    </row>
    <row r="5790" spans="20:37">
      <c r="T5790" s="188"/>
      <c r="U5790" s="188"/>
      <c r="V5790" s="188"/>
      <c r="W5790" s="188"/>
      <c r="X5790" s="188"/>
      <c r="AG5790" s="188"/>
      <c r="AH5790" s="188"/>
      <c r="AI5790" s="188"/>
      <c r="AJ5790" s="188"/>
      <c r="AK5790" s="188"/>
    </row>
    <row r="5791" spans="20:37">
      <c r="T5791" s="188"/>
      <c r="U5791" s="188"/>
      <c r="V5791" s="188"/>
      <c r="W5791" s="188"/>
      <c r="X5791" s="188"/>
      <c r="AG5791" s="188"/>
      <c r="AH5791" s="188"/>
      <c r="AI5791" s="188"/>
      <c r="AJ5791" s="188"/>
      <c r="AK5791" s="188"/>
    </row>
    <row r="5792" spans="20:37">
      <c r="T5792" s="188"/>
      <c r="U5792" s="188"/>
      <c r="V5792" s="188"/>
      <c r="W5792" s="188"/>
      <c r="X5792" s="188"/>
      <c r="AG5792" s="188"/>
      <c r="AH5792" s="188"/>
      <c r="AI5792" s="188"/>
      <c r="AJ5792" s="188"/>
      <c r="AK5792" s="188"/>
    </row>
    <row r="5793" spans="20:37">
      <c r="T5793" s="188"/>
      <c r="U5793" s="188"/>
      <c r="V5793" s="188"/>
      <c r="W5793" s="188"/>
      <c r="X5793" s="188"/>
      <c r="AG5793" s="188"/>
      <c r="AH5793" s="188"/>
      <c r="AI5793" s="188"/>
      <c r="AJ5793" s="188"/>
      <c r="AK5793" s="188"/>
    </row>
    <row r="5794" spans="20:37">
      <c r="T5794" s="188"/>
      <c r="U5794" s="188"/>
      <c r="V5794" s="188"/>
      <c r="W5794" s="188"/>
      <c r="X5794" s="188"/>
      <c r="AG5794" s="188"/>
      <c r="AH5794" s="188"/>
      <c r="AI5794" s="188"/>
      <c r="AJ5794" s="188"/>
      <c r="AK5794" s="188"/>
    </row>
    <row r="5795" spans="20:37">
      <c r="T5795" s="188"/>
      <c r="U5795" s="188"/>
      <c r="V5795" s="188"/>
      <c r="W5795" s="188"/>
      <c r="X5795" s="188"/>
      <c r="AG5795" s="188"/>
      <c r="AH5795" s="188"/>
      <c r="AI5795" s="188"/>
      <c r="AJ5795" s="188"/>
      <c r="AK5795" s="188"/>
    </row>
    <row r="5796" spans="20:37">
      <c r="T5796" s="188"/>
      <c r="U5796" s="188"/>
      <c r="V5796" s="188"/>
      <c r="W5796" s="188"/>
      <c r="X5796" s="188"/>
      <c r="AG5796" s="188"/>
      <c r="AH5796" s="188"/>
      <c r="AI5796" s="188"/>
      <c r="AJ5796" s="188"/>
      <c r="AK5796" s="188"/>
    </row>
    <row r="5797" spans="20:37">
      <c r="T5797" s="188"/>
      <c r="U5797" s="188"/>
      <c r="V5797" s="188"/>
      <c r="W5797" s="188"/>
      <c r="X5797" s="188"/>
      <c r="AG5797" s="188"/>
      <c r="AH5797" s="188"/>
      <c r="AI5797" s="188"/>
      <c r="AJ5797" s="188"/>
      <c r="AK5797" s="188"/>
    </row>
    <row r="5798" spans="20:37">
      <c r="T5798" s="188"/>
      <c r="U5798" s="188"/>
      <c r="V5798" s="188"/>
      <c r="W5798" s="188"/>
      <c r="X5798" s="188"/>
      <c r="AG5798" s="188"/>
      <c r="AH5798" s="188"/>
      <c r="AI5798" s="188"/>
      <c r="AJ5798" s="188"/>
      <c r="AK5798" s="188"/>
    </row>
    <row r="5799" spans="20:37">
      <c r="T5799" s="188"/>
      <c r="U5799" s="188"/>
      <c r="V5799" s="188"/>
      <c r="W5799" s="188"/>
      <c r="X5799" s="188"/>
      <c r="AG5799" s="188"/>
      <c r="AH5799" s="188"/>
      <c r="AI5799" s="188"/>
      <c r="AJ5799" s="188"/>
      <c r="AK5799" s="188"/>
    </row>
    <row r="5800" spans="20:37">
      <c r="T5800" s="188"/>
      <c r="U5800" s="188"/>
      <c r="V5800" s="188"/>
      <c r="W5800" s="188"/>
      <c r="X5800" s="188"/>
      <c r="AG5800" s="188"/>
      <c r="AH5800" s="188"/>
      <c r="AI5800" s="188"/>
      <c r="AJ5800" s="188"/>
      <c r="AK5800" s="188"/>
    </row>
    <row r="5801" spans="20:37">
      <c r="T5801" s="188"/>
      <c r="U5801" s="188"/>
      <c r="V5801" s="188"/>
      <c r="W5801" s="188"/>
      <c r="X5801" s="188"/>
      <c r="AG5801" s="188"/>
      <c r="AH5801" s="188"/>
      <c r="AI5801" s="188"/>
      <c r="AJ5801" s="188"/>
      <c r="AK5801" s="188"/>
    </row>
    <row r="5802" spans="20:37">
      <c r="T5802" s="188"/>
      <c r="U5802" s="188"/>
      <c r="V5802" s="188"/>
      <c r="W5802" s="188"/>
      <c r="X5802" s="188"/>
      <c r="AG5802" s="188"/>
      <c r="AH5802" s="188"/>
      <c r="AI5802" s="188"/>
      <c r="AJ5802" s="188"/>
      <c r="AK5802" s="188"/>
    </row>
    <row r="5803" spans="20:37">
      <c r="T5803" s="188"/>
      <c r="U5803" s="188"/>
      <c r="V5803" s="188"/>
      <c r="W5803" s="188"/>
      <c r="X5803" s="188"/>
      <c r="AG5803" s="188"/>
      <c r="AH5803" s="188"/>
      <c r="AI5803" s="188"/>
      <c r="AJ5803" s="188"/>
      <c r="AK5803" s="188"/>
    </row>
    <row r="5804" spans="20:37">
      <c r="T5804" s="188"/>
      <c r="U5804" s="188"/>
      <c r="V5804" s="188"/>
      <c r="W5804" s="188"/>
      <c r="X5804" s="188"/>
      <c r="AG5804" s="188"/>
      <c r="AH5804" s="188"/>
      <c r="AI5804" s="188"/>
      <c r="AJ5804" s="188"/>
      <c r="AK5804" s="188"/>
    </row>
    <row r="5805" spans="20:37">
      <c r="T5805" s="188"/>
      <c r="U5805" s="188"/>
      <c r="V5805" s="188"/>
      <c r="W5805" s="188"/>
      <c r="X5805" s="188"/>
      <c r="AG5805" s="188"/>
      <c r="AH5805" s="188"/>
      <c r="AI5805" s="188"/>
      <c r="AJ5805" s="188"/>
      <c r="AK5805" s="188"/>
    </row>
    <row r="5806" spans="20:37">
      <c r="T5806" s="188"/>
      <c r="U5806" s="188"/>
      <c r="V5806" s="188"/>
      <c r="W5806" s="188"/>
      <c r="X5806" s="188"/>
      <c r="AG5806" s="188"/>
      <c r="AH5806" s="188"/>
      <c r="AI5806" s="188"/>
      <c r="AJ5806" s="188"/>
      <c r="AK5806" s="188"/>
    </row>
    <row r="5807" spans="20:37">
      <c r="T5807" s="188"/>
      <c r="U5807" s="188"/>
      <c r="V5807" s="188"/>
      <c r="W5807" s="188"/>
      <c r="X5807" s="188"/>
      <c r="AG5807" s="188"/>
      <c r="AH5807" s="188"/>
      <c r="AI5807" s="188"/>
      <c r="AJ5807" s="188"/>
      <c r="AK5807" s="188"/>
    </row>
    <row r="5808" spans="20:37">
      <c r="T5808" s="188"/>
      <c r="U5808" s="188"/>
      <c r="V5808" s="188"/>
      <c r="W5808" s="188"/>
      <c r="X5808" s="188"/>
      <c r="AG5808" s="188"/>
      <c r="AH5808" s="188"/>
      <c r="AI5808" s="188"/>
      <c r="AJ5808" s="188"/>
      <c r="AK5808" s="188"/>
    </row>
    <row r="5809" spans="20:37">
      <c r="T5809" s="188"/>
      <c r="U5809" s="188"/>
      <c r="V5809" s="188"/>
      <c r="W5809" s="188"/>
      <c r="X5809" s="188"/>
      <c r="AG5809" s="188"/>
      <c r="AH5809" s="188"/>
      <c r="AI5809" s="188"/>
      <c r="AJ5809" s="188"/>
      <c r="AK5809" s="188"/>
    </row>
    <row r="5810" spans="20:37">
      <c r="T5810" s="188"/>
      <c r="U5810" s="188"/>
      <c r="V5810" s="188"/>
      <c r="W5810" s="188"/>
      <c r="X5810" s="188"/>
      <c r="AG5810" s="188"/>
      <c r="AH5810" s="188"/>
      <c r="AI5810" s="188"/>
      <c r="AJ5810" s="188"/>
      <c r="AK5810" s="188"/>
    </row>
    <row r="5811" spans="20:37">
      <c r="T5811" s="188"/>
      <c r="U5811" s="188"/>
      <c r="V5811" s="188"/>
      <c r="W5811" s="188"/>
      <c r="X5811" s="188"/>
      <c r="AG5811" s="188"/>
      <c r="AH5811" s="188"/>
      <c r="AI5811" s="188"/>
      <c r="AJ5811" s="188"/>
      <c r="AK5811" s="188"/>
    </row>
    <row r="5812" spans="20:37">
      <c r="T5812" s="188"/>
      <c r="U5812" s="188"/>
      <c r="V5812" s="188"/>
      <c r="W5812" s="188"/>
      <c r="X5812" s="188"/>
      <c r="AG5812" s="188"/>
      <c r="AH5812" s="188"/>
      <c r="AI5812" s="188"/>
      <c r="AJ5812" s="188"/>
      <c r="AK5812" s="188"/>
    </row>
    <row r="5813" spans="20:37">
      <c r="T5813" s="188"/>
      <c r="U5813" s="188"/>
      <c r="V5813" s="188"/>
      <c r="W5813" s="188"/>
      <c r="X5813" s="188"/>
      <c r="AG5813" s="188"/>
      <c r="AH5813" s="188"/>
      <c r="AI5813" s="188"/>
      <c r="AJ5813" s="188"/>
      <c r="AK5813" s="188"/>
    </row>
    <row r="5814" spans="20:37">
      <c r="T5814" s="188"/>
      <c r="U5814" s="188"/>
      <c r="V5814" s="188"/>
      <c r="W5814" s="188"/>
      <c r="X5814" s="188"/>
      <c r="AG5814" s="188"/>
      <c r="AH5814" s="188"/>
      <c r="AI5814" s="188"/>
      <c r="AJ5814" s="188"/>
      <c r="AK5814" s="188"/>
    </row>
    <row r="5815" spans="20:37">
      <c r="T5815" s="188"/>
      <c r="U5815" s="188"/>
      <c r="V5815" s="188"/>
      <c r="W5815" s="188"/>
      <c r="X5815" s="188"/>
      <c r="AG5815" s="188"/>
      <c r="AH5815" s="188"/>
      <c r="AI5815" s="188"/>
      <c r="AJ5815" s="188"/>
      <c r="AK5815" s="188"/>
    </row>
    <row r="5816" spans="20:37">
      <c r="T5816" s="188"/>
      <c r="U5816" s="188"/>
      <c r="V5816" s="188"/>
      <c r="W5816" s="188"/>
      <c r="X5816" s="188"/>
      <c r="AG5816" s="188"/>
      <c r="AH5816" s="188"/>
      <c r="AI5816" s="188"/>
      <c r="AJ5816" s="188"/>
      <c r="AK5816" s="188"/>
    </row>
    <row r="5817" spans="20:37">
      <c r="T5817" s="188"/>
      <c r="U5817" s="188"/>
      <c r="V5817" s="188"/>
      <c r="W5817" s="188"/>
      <c r="X5817" s="188"/>
      <c r="AG5817" s="188"/>
      <c r="AH5817" s="188"/>
      <c r="AI5817" s="188"/>
      <c r="AJ5817" s="188"/>
      <c r="AK5817" s="188"/>
    </row>
    <row r="5818" spans="20:37">
      <c r="T5818" s="188"/>
      <c r="U5818" s="188"/>
      <c r="V5818" s="188"/>
      <c r="W5818" s="188"/>
      <c r="X5818" s="188"/>
      <c r="AG5818" s="188"/>
      <c r="AH5818" s="188"/>
      <c r="AI5818" s="188"/>
      <c r="AJ5818" s="188"/>
      <c r="AK5818" s="188"/>
    </row>
    <row r="5819" spans="20:37">
      <c r="T5819" s="188"/>
      <c r="U5819" s="188"/>
      <c r="V5819" s="188"/>
      <c r="W5819" s="188"/>
      <c r="X5819" s="188"/>
      <c r="AG5819" s="188"/>
      <c r="AH5819" s="188"/>
      <c r="AI5819" s="188"/>
      <c r="AJ5819" s="188"/>
      <c r="AK5819" s="188"/>
    </row>
    <row r="5820" spans="20:37">
      <c r="T5820" s="188"/>
      <c r="U5820" s="188"/>
      <c r="V5820" s="188"/>
      <c r="W5820" s="188"/>
      <c r="X5820" s="188"/>
      <c r="AG5820" s="188"/>
      <c r="AH5820" s="188"/>
      <c r="AI5820" s="188"/>
      <c r="AJ5820" s="188"/>
      <c r="AK5820" s="188"/>
    </row>
    <row r="5821" spans="20:37">
      <c r="T5821" s="188"/>
      <c r="U5821" s="188"/>
      <c r="V5821" s="188"/>
      <c r="W5821" s="188"/>
      <c r="X5821" s="188"/>
      <c r="AG5821" s="188"/>
      <c r="AH5821" s="188"/>
      <c r="AI5821" s="188"/>
      <c r="AJ5821" s="188"/>
      <c r="AK5821" s="188"/>
    </row>
    <row r="5822" spans="20:37">
      <c r="T5822" s="188"/>
      <c r="U5822" s="188"/>
      <c r="V5822" s="188"/>
      <c r="W5822" s="188"/>
      <c r="X5822" s="188"/>
      <c r="AG5822" s="188"/>
      <c r="AH5822" s="188"/>
      <c r="AI5822" s="188"/>
      <c r="AJ5822" s="188"/>
      <c r="AK5822" s="188"/>
    </row>
    <row r="5823" spans="20:37">
      <c r="T5823" s="188"/>
      <c r="U5823" s="188"/>
      <c r="V5823" s="188"/>
      <c r="W5823" s="188"/>
      <c r="X5823" s="188"/>
      <c r="AG5823" s="188"/>
      <c r="AH5823" s="188"/>
      <c r="AI5823" s="188"/>
      <c r="AJ5823" s="188"/>
      <c r="AK5823" s="188"/>
    </row>
    <row r="5824" spans="20:37">
      <c r="T5824" s="188"/>
      <c r="U5824" s="188"/>
      <c r="V5824" s="188"/>
      <c r="W5824" s="188"/>
      <c r="X5824" s="188"/>
      <c r="AG5824" s="188"/>
      <c r="AH5824" s="188"/>
      <c r="AI5824" s="188"/>
      <c r="AJ5824" s="188"/>
      <c r="AK5824" s="188"/>
    </row>
    <row r="5825" spans="20:37">
      <c r="T5825" s="188"/>
      <c r="U5825" s="188"/>
      <c r="V5825" s="188"/>
      <c r="W5825" s="188"/>
      <c r="X5825" s="188"/>
      <c r="AG5825" s="188"/>
      <c r="AH5825" s="188"/>
      <c r="AI5825" s="188"/>
      <c r="AJ5825" s="188"/>
      <c r="AK5825" s="188"/>
    </row>
    <row r="5826" spans="20:37">
      <c r="T5826" s="188"/>
      <c r="U5826" s="188"/>
      <c r="V5826" s="188"/>
      <c r="W5826" s="188"/>
      <c r="X5826" s="188"/>
      <c r="AG5826" s="188"/>
      <c r="AH5826" s="188"/>
      <c r="AI5826" s="188"/>
      <c r="AJ5826" s="188"/>
      <c r="AK5826" s="188"/>
    </row>
    <row r="5827" spans="20:37">
      <c r="T5827" s="188"/>
      <c r="U5827" s="188"/>
      <c r="V5827" s="188"/>
      <c r="W5827" s="188"/>
      <c r="X5827" s="188"/>
      <c r="AG5827" s="188"/>
      <c r="AH5827" s="188"/>
      <c r="AI5827" s="188"/>
      <c r="AJ5827" s="188"/>
      <c r="AK5827" s="188"/>
    </row>
    <row r="5828" spans="20:37">
      <c r="T5828" s="188"/>
      <c r="U5828" s="188"/>
      <c r="V5828" s="188"/>
      <c r="W5828" s="188"/>
      <c r="X5828" s="188"/>
      <c r="AG5828" s="188"/>
      <c r="AH5828" s="188"/>
      <c r="AI5828" s="188"/>
      <c r="AJ5828" s="188"/>
      <c r="AK5828" s="188"/>
    </row>
    <row r="5829" spans="20:37">
      <c r="T5829" s="188"/>
      <c r="U5829" s="188"/>
      <c r="V5829" s="188"/>
      <c r="W5829" s="188"/>
      <c r="X5829" s="188"/>
      <c r="AG5829" s="188"/>
      <c r="AH5829" s="188"/>
      <c r="AI5829" s="188"/>
      <c r="AJ5829" s="188"/>
      <c r="AK5829" s="188"/>
    </row>
    <row r="5830" spans="20:37">
      <c r="T5830" s="188"/>
      <c r="U5830" s="188"/>
      <c r="V5830" s="188"/>
      <c r="W5830" s="188"/>
      <c r="X5830" s="188"/>
      <c r="AG5830" s="188"/>
      <c r="AH5830" s="188"/>
      <c r="AI5830" s="188"/>
      <c r="AJ5830" s="188"/>
      <c r="AK5830" s="188"/>
    </row>
    <row r="5831" spans="20:37">
      <c r="T5831" s="188"/>
      <c r="U5831" s="188"/>
      <c r="V5831" s="188"/>
      <c r="W5831" s="188"/>
      <c r="X5831" s="188"/>
      <c r="AG5831" s="188"/>
      <c r="AH5831" s="188"/>
      <c r="AI5831" s="188"/>
      <c r="AJ5831" s="188"/>
      <c r="AK5831" s="188"/>
    </row>
    <row r="5832" spans="20:37">
      <c r="T5832" s="188"/>
      <c r="U5832" s="188"/>
      <c r="V5832" s="188"/>
      <c r="W5832" s="188"/>
      <c r="X5832" s="188"/>
      <c r="AG5832" s="188"/>
      <c r="AH5832" s="188"/>
      <c r="AI5832" s="188"/>
      <c r="AJ5832" s="188"/>
      <c r="AK5832" s="188"/>
    </row>
    <row r="5833" spans="20:37">
      <c r="T5833" s="188"/>
      <c r="U5833" s="188"/>
      <c r="V5833" s="188"/>
      <c r="W5833" s="188"/>
      <c r="X5833" s="188"/>
      <c r="AG5833" s="188"/>
      <c r="AH5833" s="188"/>
      <c r="AI5833" s="188"/>
      <c r="AJ5833" s="188"/>
      <c r="AK5833" s="188"/>
    </row>
    <row r="5834" spans="20:37">
      <c r="T5834" s="188"/>
      <c r="U5834" s="188"/>
      <c r="V5834" s="188"/>
      <c r="W5834" s="188"/>
      <c r="X5834" s="188"/>
      <c r="AG5834" s="188"/>
      <c r="AH5834" s="188"/>
      <c r="AI5834" s="188"/>
      <c r="AJ5834" s="188"/>
      <c r="AK5834" s="188"/>
    </row>
    <row r="5835" spans="20:37">
      <c r="T5835" s="188"/>
      <c r="U5835" s="188"/>
      <c r="V5835" s="188"/>
      <c r="W5835" s="188"/>
      <c r="X5835" s="188"/>
      <c r="AG5835" s="188"/>
      <c r="AH5835" s="188"/>
      <c r="AI5835" s="188"/>
      <c r="AJ5835" s="188"/>
      <c r="AK5835" s="188"/>
    </row>
    <row r="5836" spans="20:37">
      <c r="T5836" s="188"/>
      <c r="U5836" s="188"/>
      <c r="V5836" s="188"/>
      <c r="W5836" s="188"/>
      <c r="X5836" s="188"/>
      <c r="AG5836" s="188"/>
      <c r="AH5836" s="188"/>
      <c r="AI5836" s="188"/>
      <c r="AJ5836" s="188"/>
      <c r="AK5836" s="188"/>
    </row>
    <row r="5837" spans="20:37">
      <c r="T5837" s="188"/>
      <c r="U5837" s="188"/>
      <c r="V5837" s="188"/>
      <c r="W5837" s="188"/>
      <c r="X5837" s="188"/>
      <c r="AG5837" s="188"/>
      <c r="AH5837" s="188"/>
      <c r="AI5837" s="188"/>
      <c r="AJ5837" s="188"/>
      <c r="AK5837" s="188"/>
    </row>
    <row r="5838" spans="20:37">
      <c r="T5838" s="188"/>
      <c r="U5838" s="188"/>
      <c r="V5838" s="188"/>
      <c r="W5838" s="188"/>
      <c r="X5838" s="188"/>
      <c r="AG5838" s="188"/>
      <c r="AH5838" s="188"/>
      <c r="AI5838" s="188"/>
      <c r="AJ5838" s="188"/>
      <c r="AK5838" s="188"/>
    </row>
    <row r="5839" spans="20:37">
      <c r="T5839" s="188"/>
      <c r="U5839" s="188"/>
      <c r="V5839" s="188"/>
      <c r="W5839" s="188"/>
      <c r="X5839" s="188"/>
      <c r="AG5839" s="188"/>
      <c r="AH5839" s="188"/>
      <c r="AI5839" s="188"/>
      <c r="AJ5839" s="188"/>
      <c r="AK5839" s="188"/>
    </row>
    <row r="5840" spans="20:37">
      <c r="T5840" s="188"/>
      <c r="U5840" s="188"/>
      <c r="V5840" s="188"/>
      <c r="W5840" s="188"/>
      <c r="X5840" s="188"/>
      <c r="AG5840" s="188"/>
      <c r="AH5840" s="188"/>
      <c r="AI5840" s="188"/>
      <c r="AJ5840" s="188"/>
      <c r="AK5840" s="188"/>
    </row>
    <row r="5841" spans="20:37">
      <c r="T5841" s="188"/>
      <c r="U5841" s="188"/>
      <c r="V5841" s="188"/>
      <c r="W5841" s="188"/>
      <c r="X5841" s="188"/>
      <c r="AG5841" s="188"/>
      <c r="AH5841" s="188"/>
      <c r="AI5841" s="188"/>
      <c r="AJ5841" s="188"/>
      <c r="AK5841" s="188"/>
    </row>
    <row r="5842" spans="20:37">
      <c r="T5842" s="188"/>
      <c r="U5842" s="188"/>
      <c r="V5842" s="188"/>
      <c r="W5842" s="188"/>
      <c r="X5842" s="188"/>
      <c r="AG5842" s="188"/>
      <c r="AH5842" s="188"/>
      <c r="AI5842" s="188"/>
      <c r="AJ5842" s="188"/>
      <c r="AK5842" s="188"/>
    </row>
    <row r="5843" spans="20:37">
      <c r="T5843" s="188"/>
      <c r="U5843" s="188"/>
      <c r="V5843" s="188"/>
      <c r="W5843" s="188"/>
      <c r="X5843" s="188"/>
      <c r="AG5843" s="188"/>
      <c r="AH5843" s="188"/>
      <c r="AI5843" s="188"/>
      <c r="AJ5843" s="188"/>
      <c r="AK5843" s="188"/>
    </row>
    <row r="5844" spans="20:37">
      <c r="T5844" s="188"/>
      <c r="U5844" s="188"/>
      <c r="V5844" s="188"/>
      <c r="W5844" s="188"/>
      <c r="X5844" s="188"/>
      <c r="AG5844" s="188"/>
      <c r="AH5844" s="188"/>
      <c r="AI5844" s="188"/>
      <c r="AJ5844" s="188"/>
      <c r="AK5844" s="188"/>
    </row>
    <row r="5845" spans="20:37">
      <c r="T5845" s="188"/>
      <c r="U5845" s="188"/>
      <c r="V5845" s="188"/>
      <c r="W5845" s="188"/>
      <c r="X5845" s="188"/>
      <c r="AG5845" s="188"/>
      <c r="AH5845" s="188"/>
      <c r="AI5845" s="188"/>
      <c r="AJ5845" s="188"/>
      <c r="AK5845" s="188"/>
    </row>
    <row r="5846" spans="20:37">
      <c r="T5846" s="188"/>
      <c r="U5846" s="188"/>
      <c r="V5846" s="188"/>
      <c r="W5846" s="188"/>
      <c r="X5846" s="188"/>
      <c r="AG5846" s="188"/>
      <c r="AH5846" s="188"/>
      <c r="AI5846" s="188"/>
      <c r="AJ5846" s="188"/>
      <c r="AK5846" s="188"/>
    </row>
    <row r="5847" spans="20:37">
      <c r="T5847" s="188"/>
      <c r="U5847" s="188"/>
      <c r="V5847" s="188"/>
      <c r="W5847" s="188"/>
      <c r="X5847" s="188"/>
      <c r="AG5847" s="188"/>
      <c r="AH5847" s="188"/>
      <c r="AI5847" s="188"/>
      <c r="AJ5847" s="188"/>
      <c r="AK5847" s="188"/>
    </row>
    <row r="5848" spans="20:37">
      <c r="T5848" s="188"/>
      <c r="U5848" s="188"/>
      <c r="V5848" s="188"/>
      <c r="W5848" s="188"/>
      <c r="X5848" s="188"/>
      <c r="AG5848" s="188"/>
      <c r="AH5848" s="188"/>
      <c r="AI5848" s="188"/>
      <c r="AJ5848" s="188"/>
      <c r="AK5848" s="188"/>
    </row>
    <row r="5849" spans="20:37">
      <c r="T5849" s="188"/>
      <c r="U5849" s="188"/>
      <c r="V5849" s="188"/>
      <c r="W5849" s="188"/>
      <c r="X5849" s="188"/>
      <c r="AG5849" s="188"/>
      <c r="AH5849" s="188"/>
      <c r="AI5849" s="188"/>
      <c r="AJ5849" s="188"/>
      <c r="AK5849" s="188"/>
    </row>
    <row r="5850" spans="20:37">
      <c r="T5850" s="188"/>
      <c r="U5850" s="188"/>
      <c r="V5850" s="188"/>
      <c r="W5850" s="188"/>
      <c r="X5850" s="188"/>
      <c r="AG5850" s="188"/>
      <c r="AH5850" s="188"/>
      <c r="AI5850" s="188"/>
      <c r="AJ5850" s="188"/>
      <c r="AK5850" s="188"/>
    </row>
    <row r="5851" spans="20:37">
      <c r="T5851" s="188"/>
      <c r="U5851" s="188"/>
      <c r="V5851" s="188"/>
      <c r="W5851" s="188"/>
      <c r="X5851" s="188"/>
      <c r="AG5851" s="188"/>
      <c r="AH5851" s="188"/>
      <c r="AI5851" s="188"/>
      <c r="AJ5851" s="188"/>
      <c r="AK5851" s="188"/>
    </row>
    <row r="5852" spans="20:37">
      <c r="T5852" s="188"/>
      <c r="U5852" s="188"/>
      <c r="V5852" s="188"/>
      <c r="W5852" s="188"/>
      <c r="X5852" s="188"/>
      <c r="AG5852" s="188"/>
      <c r="AH5852" s="188"/>
      <c r="AI5852" s="188"/>
      <c r="AJ5852" s="188"/>
      <c r="AK5852" s="188"/>
    </row>
    <row r="5853" spans="20:37">
      <c r="T5853" s="188"/>
      <c r="U5853" s="188"/>
      <c r="V5853" s="188"/>
      <c r="W5853" s="188"/>
      <c r="X5853" s="188"/>
      <c r="AG5853" s="188"/>
      <c r="AH5853" s="188"/>
      <c r="AI5853" s="188"/>
      <c r="AJ5853" s="188"/>
      <c r="AK5853" s="188"/>
    </row>
    <row r="5854" spans="20:37">
      <c r="T5854" s="188"/>
      <c r="U5854" s="188"/>
      <c r="V5854" s="188"/>
      <c r="W5854" s="188"/>
      <c r="X5854" s="188"/>
      <c r="AG5854" s="188"/>
      <c r="AH5854" s="188"/>
      <c r="AI5854" s="188"/>
      <c r="AJ5854" s="188"/>
      <c r="AK5854" s="188"/>
    </row>
    <row r="5855" spans="20:37">
      <c r="T5855" s="188"/>
      <c r="U5855" s="188"/>
      <c r="V5855" s="188"/>
      <c r="W5855" s="188"/>
      <c r="X5855" s="188"/>
      <c r="AG5855" s="188"/>
      <c r="AH5855" s="188"/>
      <c r="AI5855" s="188"/>
      <c r="AJ5855" s="188"/>
      <c r="AK5855" s="188"/>
    </row>
    <row r="5856" spans="20:37">
      <c r="T5856" s="188"/>
      <c r="U5856" s="188"/>
      <c r="V5856" s="188"/>
      <c r="W5856" s="188"/>
      <c r="X5856" s="188"/>
      <c r="AG5856" s="188"/>
      <c r="AH5856" s="188"/>
      <c r="AI5856" s="188"/>
      <c r="AJ5856" s="188"/>
      <c r="AK5856" s="188"/>
    </row>
    <row r="5857" spans="20:37">
      <c r="T5857" s="188"/>
      <c r="U5857" s="188"/>
      <c r="V5857" s="188"/>
      <c r="W5857" s="188"/>
      <c r="X5857" s="188"/>
      <c r="AG5857" s="188"/>
      <c r="AH5857" s="188"/>
      <c r="AI5857" s="188"/>
      <c r="AJ5857" s="188"/>
      <c r="AK5857" s="188"/>
    </row>
    <row r="5858" spans="20:37">
      <c r="T5858" s="188"/>
      <c r="U5858" s="188"/>
      <c r="V5858" s="188"/>
      <c r="W5858" s="188"/>
      <c r="X5858" s="188"/>
      <c r="AG5858" s="188"/>
      <c r="AH5858" s="188"/>
      <c r="AI5858" s="188"/>
      <c r="AJ5858" s="188"/>
      <c r="AK5858" s="188"/>
    </row>
    <row r="5859" spans="20:37">
      <c r="T5859" s="188"/>
      <c r="U5859" s="188"/>
      <c r="V5859" s="188"/>
      <c r="W5859" s="188"/>
      <c r="X5859" s="188"/>
      <c r="AG5859" s="188"/>
      <c r="AH5859" s="188"/>
      <c r="AI5859" s="188"/>
      <c r="AJ5859" s="188"/>
      <c r="AK5859" s="188"/>
    </row>
    <row r="5860" spans="20:37">
      <c r="T5860" s="188"/>
      <c r="U5860" s="188"/>
      <c r="V5860" s="188"/>
      <c r="W5860" s="188"/>
      <c r="X5860" s="188"/>
      <c r="AG5860" s="188"/>
      <c r="AH5860" s="188"/>
      <c r="AI5860" s="188"/>
      <c r="AJ5860" s="188"/>
      <c r="AK5860" s="188"/>
    </row>
    <row r="5861" spans="20:37">
      <c r="T5861" s="188"/>
      <c r="U5861" s="188"/>
      <c r="V5861" s="188"/>
      <c r="W5861" s="188"/>
      <c r="X5861" s="188"/>
      <c r="AG5861" s="188"/>
      <c r="AH5861" s="188"/>
      <c r="AI5861" s="188"/>
      <c r="AJ5861" s="188"/>
      <c r="AK5861" s="188"/>
    </row>
    <row r="5862" spans="20:37">
      <c r="T5862" s="188"/>
      <c r="U5862" s="188"/>
      <c r="V5862" s="188"/>
      <c r="W5862" s="188"/>
      <c r="X5862" s="188"/>
      <c r="AG5862" s="188"/>
      <c r="AH5862" s="188"/>
      <c r="AI5862" s="188"/>
      <c r="AJ5862" s="188"/>
      <c r="AK5862" s="188"/>
    </row>
    <row r="5863" spans="20:37">
      <c r="T5863" s="188"/>
      <c r="U5863" s="188"/>
      <c r="V5863" s="188"/>
      <c r="W5863" s="188"/>
      <c r="X5863" s="188"/>
      <c r="AG5863" s="188"/>
      <c r="AH5863" s="188"/>
      <c r="AI5863" s="188"/>
      <c r="AJ5863" s="188"/>
      <c r="AK5863" s="188"/>
    </row>
    <row r="5864" spans="20:37">
      <c r="T5864" s="188"/>
      <c r="U5864" s="188"/>
      <c r="V5864" s="188"/>
      <c r="W5864" s="188"/>
      <c r="X5864" s="188"/>
      <c r="AG5864" s="188"/>
      <c r="AH5864" s="188"/>
      <c r="AI5864" s="188"/>
      <c r="AJ5864" s="188"/>
      <c r="AK5864" s="188"/>
    </row>
    <row r="5865" spans="20:37">
      <c r="T5865" s="188"/>
      <c r="U5865" s="188"/>
      <c r="V5865" s="188"/>
      <c r="W5865" s="188"/>
      <c r="X5865" s="188"/>
      <c r="AG5865" s="188"/>
      <c r="AH5865" s="188"/>
      <c r="AI5865" s="188"/>
      <c r="AJ5865" s="188"/>
      <c r="AK5865" s="188"/>
    </row>
    <row r="5866" spans="20:37">
      <c r="T5866" s="188"/>
      <c r="U5866" s="188"/>
      <c r="V5866" s="188"/>
      <c r="W5866" s="188"/>
      <c r="X5866" s="188"/>
      <c r="AG5866" s="188"/>
      <c r="AH5866" s="188"/>
      <c r="AI5866" s="188"/>
      <c r="AJ5866" s="188"/>
      <c r="AK5866" s="188"/>
    </row>
    <row r="5867" spans="20:37">
      <c r="T5867" s="188"/>
      <c r="U5867" s="188"/>
      <c r="V5867" s="188"/>
      <c r="W5867" s="188"/>
      <c r="X5867" s="188"/>
      <c r="AG5867" s="188"/>
      <c r="AH5867" s="188"/>
      <c r="AI5867" s="188"/>
      <c r="AJ5867" s="188"/>
      <c r="AK5867" s="188"/>
    </row>
    <row r="5868" spans="20:37">
      <c r="T5868" s="188"/>
      <c r="U5868" s="188"/>
      <c r="V5868" s="188"/>
      <c r="W5868" s="188"/>
      <c r="X5868" s="188"/>
      <c r="AG5868" s="188"/>
      <c r="AH5868" s="188"/>
      <c r="AI5868" s="188"/>
      <c r="AJ5868" s="188"/>
      <c r="AK5868" s="188"/>
    </row>
    <row r="5869" spans="20:37">
      <c r="T5869" s="188"/>
      <c r="U5869" s="188"/>
      <c r="V5869" s="188"/>
      <c r="W5869" s="188"/>
      <c r="X5869" s="188"/>
      <c r="AG5869" s="188"/>
      <c r="AH5869" s="188"/>
      <c r="AI5869" s="188"/>
      <c r="AJ5869" s="188"/>
      <c r="AK5869" s="188"/>
    </row>
    <row r="5870" spans="20:37">
      <c r="T5870" s="188"/>
      <c r="U5870" s="188"/>
      <c r="V5870" s="188"/>
      <c r="W5870" s="188"/>
      <c r="X5870" s="188"/>
      <c r="AG5870" s="188"/>
      <c r="AH5870" s="188"/>
      <c r="AI5870" s="188"/>
      <c r="AJ5870" s="188"/>
      <c r="AK5870" s="188"/>
    </row>
    <row r="5871" spans="20:37">
      <c r="T5871" s="188"/>
      <c r="U5871" s="188"/>
      <c r="V5871" s="188"/>
      <c r="W5871" s="188"/>
      <c r="X5871" s="188"/>
      <c r="AG5871" s="188"/>
      <c r="AH5871" s="188"/>
      <c r="AI5871" s="188"/>
      <c r="AJ5871" s="188"/>
      <c r="AK5871" s="188"/>
    </row>
    <row r="5872" spans="20:37">
      <c r="T5872" s="188"/>
      <c r="U5872" s="188"/>
      <c r="V5872" s="188"/>
      <c r="W5872" s="188"/>
      <c r="X5872" s="188"/>
      <c r="AG5872" s="188"/>
      <c r="AH5872" s="188"/>
      <c r="AI5872" s="188"/>
      <c r="AJ5872" s="188"/>
      <c r="AK5872" s="188"/>
    </row>
    <row r="5873" spans="20:37">
      <c r="T5873" s="188"/>
      <c r="U5873" s="188"/>
      <c r="V5873" s="188"/>
      <c r="W5873" s="188"/>
      <c r="X5873" s="188"/>
      <c r="AG5873" s="188"/>
      <c r="AH5873" s="188"/>
      <c r="AI5873" s="188"/>
      <c r="AJ5873" s="188"/>
      <c r="AK5873" s="188"/>
    </row>
    <row r="5874" spans="20:37">
      <c r="T5874" s="188"/>
      <c r="U5874" s="188"/>
      <c r="V5874" s="188"/>
      <c r="W5874" s="188"/>
      <c r="X5874" s="188"/>
      <c r="AG5874" s="188"/>
      <c r="AH5874" s="188"/>
      <c r="AI5874" s="188"/>
      <c r="AJ5874" s="188"/>
      <c r="AK5874" s="188"/>
    </row>
    <row r="5875" spans="20:37">
      <c r="T5875" s="188"/>
      <c r="U5875" s="188"/>
      <c r="V5875" s="188"/>
      <c r="W5875" s="188"/>
      <c r="X5875" s="188"/>
      <c r="AG5875" s="188"/>
      <c r="AH5875" s="188"/>
      <c r="AI5875" s="188"/>
      <c r="AJ5875" s="188"/>
      <c r="AK5875" s="188"/>
    </row>
    <row r="5876" spans="20:37">
      <c r="T5876" s="188"/>
      <c r="U5876" s="188"/>
      <c r="V5876" s="188"/>
      <c r="W5876" s="188"/>
      <c r="X5876" s="188"/>
      <c r="AG5876" s="188"/>
      <c r="AH5876" s="188"/>
      <c r="AI5876" s="188"/>
      <c r="AJ5876" s="188"/>
      <c r="AK5876" s="188"/>
    </row>
    <row r="5877" spans="20:37">
      <c r="T5877" s="188"/>
      <c r="U5877" s="188"/>
      <c r="V5877" s="188"/>
      <c r="W5877" s="188"/>
      <c r="X5877" s="188"/>
      <c r="AG5877" s="188"/>
      <c r="AH5877" s="188"/>
      <c r="AI5877" s="188"/>
      <c r="AJ5877" s="188"/>
      <c r="AK5877" s="188"/>
    </row>
    <row r="5878" spans="20:37">
      <c r="T5878" s="188"/>
      <c r="U5878" s="188"/>
      <c r="V5878" s="188"/>
      <c r="W5878" s="188"/>
      <c r="X5878" s="188"/>
      <c r="AG5878" s="188"/>
      <c r="AH5878" s="188"/>
      <c r="AI5878" s="188"/>
      <c r="AJ5878" s="188"/>
      <c r="AK5878" s="188"/>
    </row>
    <row r="5879" spans="20:37">
      <c r="T5879" s="188"/>
      <c r="U5879" s="188"/>
      <c r="V5879" s="188"/>
      <c r="W5879" s="188"/>
      <c r="X5879" s="188"/>
      <c r="AG5879" s="188"/>
      <c r="AH5879" s="188"/>
      <c r="AI5879" s="188"/>
      <c r="AJ5879" s="188"/>
      <c r="AK5879" s="188"/>
    </row>
    <row r="5880" spans="20:37">
      <c r="T5880" s="188"/>
      <c r="U5880" s="188"/>
      <c r="V5880" s="188"/>
      <c r="W5880" s="188"/>
      <c r="X5880" s="188"/>
      <c r="AG5880" s="188"/>
      <c r="AH5880" s="188"/>
      <c r="AI5880" s="188"/>
      <c r="AJ5880" s="188"/>
      <c r="AK5880" s="188"/>
    </row>
    <row r="5881" spans="20:37">
      <c r="T5881" s="188"/>
      <c r="U5881" s="188"/>
      <c r="V5881" s="188"/>
      <c r="W5881" s="188"/>
      <c r="X5881" s="188"/>
      <c r="AG5881" s="188"/>
      <c r="AH5881" s="188"/>
      <c r="AI5881" s="188"/>
      <c r="AJ5881" s="188"/>
      <c r="AK5881" s="188"/>
    </row>
    <row r="5882" spans="20:37">
      <c r="T5882" s="188"/>
      <c r="U5882" s="188"/>
      <c r="V5882" s="188"/>
      <c r="W5882" s="188"/>
      <c r="X5882" s="188"/>
      <c r="AG5882" s="188"/>
      <c r="AH5882" s="188"/>
      <c r="AI5882" s="188"/>
      <c r="AJ5882" s="188"/>
      <c r="AK5882" s="188"/>
    </row>
    <row r="5883" spans="20:37">
      <c r="T5883" s="188"/>
      <c r="U5883" s="188"/>
      <c r="V5883" s="188"/>
      <c r="W5883" s="188"/>
      <c r="X5883" s="188"/>
      <c r="AG5883" s="188"/>
      <c r="AH5883" s="188"/>
      <c r="AI5883" s="188"/>
      <c r="AJ5883" s="188"/>
      <c r="AK5883" s="188"/>
    </row>
    <row r="5884" spans="20:37">
      <c r="T5884" s="188"/>
      <c r="U5884" s="188"/>
      <c r="V5884" s="188"/>
      <c r="W5884" s="188"/>
      <c r="X5884" s="188"/>
      <c r="AG5884" s="188"/>
      <c r="AH5884" s="188"/>
      <c r="AI5884" s="188"/>
      <c r="AJ5884" s="188"/>
      <c r="AK5884" s="188"/>
    </row>
    <row r="5885" spans="20:37">
      <c r="T5885" s="188"/>
      <c r="U5885" s="188"/>
      <c r="V5885" s="188"/>
      <c r="W5885" s="188"/>
      <c r="X5885" s="188"/>
      <c r="AG5885" s="188"/>
      <c r="AH5885" s="188"/>
      <c r="AI5885" s="188"/>
      <c r="AJ5885" s="188"/>
      <c r="AK5885" s="188"/>
    </row>
    <row r="5886" spans="20:37">
      <c r="T5886" s="188"/>
      <c r="U5886" s="188"/>
      <c r="V5886" s="188"/>
      <c r="W5886" s="188"/>
      <c r="X5886" s="188"/>
      <c r="AG5886" s="188"/>
      <c r="AH5886" s="188"/>
      <c r="AI5886" s="188"/>
      <c r="AJ5886" s="188"/>
      <c r="AK5886" s="188"/>
    </row>
    <row r="5887" spans="20:37">
      <c r="T5887" s="188"/>
      <c r="U5887" s="188"/>
      <c r="V5887" s="188"/>
      <c r="W5887" s="188"/>
      <c r="X5887" s="188"/>
      <c r="AG5887" s="188"/>
      <c r="AH5887" s="188"/>
      <c r="AI5887" s="188"/>
      <c r="AJ5887" s="188"/>
      <c r="AK5887" s="188"/>
    </row>
    <row r="5888" spans="20:37">
      <c r="T5888" s="188"/>
      <c r="U5888" s="188"/>
      <c r="V5888" s="188"/>
      <c r="W5888" s="188"/>
      <c r="X5888" s="188"/>
      <c r="AG5888" s="188"/>
      <c r="AH5888" s="188"/>
      <c r="AI5888" s="188"/>
      <c r="AJ5888" s="188"/>
      <c r="AK5888" s="188"/>
    </row>
    <row r="5889" spans="20:37">
      <c r="T5889" s="188"/>
      <c r="U5889" s="188"/>
      <c r="V5889" s="188"/>
      <c r="W5889" s="188"/>
      <c r="X5889" s="188"/>
      <c r="AG5889" s="188"/>
      <c r="AH5889" s="188"/>
      <c r="AI5889" s="188"/>
      <c r="AJ5889" s="188"/>
      <c r="AK5889" s="188"/>
    </row>
    <row r="5890" spans="20:37">
      <c r="T5890" s="188"/>
      <c r="U5890" s="188"/>
      <c r="V5890" s="188"/>
      <c r="W5890" s="188"/>
      <c r="X5890" s="188"/>
      <c r="AG5890" s="188"/>
      <c r="AH5890" s="188"/>
      <c r="AI5890" s="188"/>
      <c r="AJ5890" s="188"/>
      <c r="AK5890" s="188"/>
    </row>
    <row r="5891" spans="20:37">
      <c r="T5891" s="188"/>
      <c r="U5891" s="188"/>
      <c r="V5891" s="188"/>
      <c r="W5891" s="188"/>
      <c r="X5891" s="188"/>
      <c r="AG5891" s="188"/>
      <c r="AH5891" s="188"/>
      <c r="AI5891" s="188"/>
      <c r="AJ5891" s="188"/>
      <c r="AK5891" s="188"/>
    </row>
    <row r="5892" spans="20:37">
      <c r="T5892" s="188"/>
      <c r="U5892" s="188"/>
      <c r="V5892" s="188"/>
      <c r="W5892" s="188"/>
      <c r="X5892" s="188"/>
      <c r="AG5892" s="188"/>
      <c r="AH5892" s="188"/>
      <c r="AI5892" s="188"/>
      <c r="AJ5892" s="188"/>
      <c r="AK5892" s="188"/>
    </row>
    <row r="5893" spans="20:37">
      <c r="T5893" s="188"/>
      <c r="U5893" s="188"/>
      <c r="V5893" s="188"/>
      <c r="W5893" s="188"/>
      <c r="X5893" s="188"/>
      <c r="AG5893" s="188"/>
      <c r="AH5893" s="188"/>
      <c r="AI5893" s="188"/>
      <c r="AJ5893" s="188"/>
      <c r="AK5893" s="188"/>
    </row>
    <row r="5894" spans="20:37">
      <c r="T5894" s="188"/>
      <c r="U5894" s="188"/>
      <c r="V5894" s="188"/>
      <c r="W5894" s="188"/>
      <c r="X5894" s="188"/>
      <c r="AG5894" s="188"/>
      <c r="AH5894" s="188"/>
      <c r="AI5894" s="188"/>
      <c r="AJ5894" s="188"/>
      <c r="AK5894" s="188"/>
    </row>
    <row r="5895" spans="20:37">
      <c r="T5895" s="188"/>
      <c r="U5895" s="188"/>
      <c r="V5895" s="188"/>
      <c r="W5895" s="188"/>
      <c r="X5895" s="188"/>
      <c r="AG5895" s="188"/>
      <c r="AH5895" s="188"/>
      <c r="AI5895" s="188"/>
      <c r="AJ5895" s="188"/>
      <c r="AK5895" s="188"/>
    </row>
    <row r="5896" spans="20:37">
      <c r="T5896" s="188"/>
      <c r="U5896" s="188"/>
      <c r="V5896" s="188"/>
      <c r="W5896" s="188"/>
      <c r="X5896" s="188"/>
      <c r="AG5896" s="188"/>
      <c r="AH5896" s="188"/>
      <c r="AI5896" s="188"/>
      <c r="AJ5896" s="188"/>
      <c r="AK5896" s="188"/>
    </row>
    <row r="5897" spans="20:37">
      <c r="T5897" s="188"/>
      <c r="U5897" s="188"/>
      <c r="V5897" s="188"/>
      <c r="W5897" s="188"/>
      <c r="X5897" s="188"/>
      <c r="AG5897" s="188"/>
      <c r="AH5897" s="188"/>
      <c r="AI5897" s="188"/>
      <c r="AJ5897" s="188"/>
      <c r="AK5897" s="188"/>
    </row>
    <row r="5898" spans="20:37">
      <c r="T5898" s="188"/>
      <c r="U5898" s="188"/>
      <c r="V5898" s="188"/>
      <c r="W5898" s="188"/>
      <c r="X5898" s="188"/>
      <c r="AG5898" s="188"/>
      <c r="AH5898" s="188"/>
      <c r="AI5898" s="188"/>
      <c r="AJ5898" s="188"/>
      <c r="AK5898" s="188"/>
    </row>
    <row r="5899" spans="20:37">
      <c r="T5899" s="188"/>
      <c r="U5899" s="188"/>
      <c r="V5899" s="188"/>
      <c r="W5899" s="188"/>
      <c r="X5899" s="188"/>
      <c r="AG5899" s="188"/>
      <c r="AH5899" s="188"/>
      <c r="AI5899" s="188"/>
      <c r="AJ5899" s="188"/>
      <c r="AK5899" s="188"/>
    </row>
    <row r="5900" spans="20:37">
      <c r="T5900" s="188"/>
      <c r="U5900" s="188"/>
      <c r="V5900" s="188"/>
      <c r="W5900" s="188"/>
      <c r="X5900" s="188"/>
      <c r="AG5900" s="188"/>
      <c r="AH5900" s="188"/>
      <c r="AI5900" s="188"/>
      <c r="AJ5900" s="188"/>
      <c r="AK5900" s="188"/>
    </row>
    <row r="5901" spans="20:37">
      <c r="T5901" s="188"/>
      <c r="U5901" s="188"/>
      <c r="V5901" s="188"/>
      <c r="W5901" s="188"/>
      <c r="X5901" s="188"/>
      <c r="AG5901" s="188"/>
      <c r="AH5901" s="188"/>
      <c r="AI5901" s="188"/>
      <c r="AJ5901" s="188"/>
      <c r="AK5901" s="188"/>
    </row>
    <row r="5902" spans="20:37">
      <c r="T5902" s="188"/>
      <c r="U5902" s="188"/>
      <c r="V5902" s="188"/>
      <c r="W5902" s="188"/>
      <c r="X5902" s="188"/>
      <c r="AG5902" s="188"/>
      <c r="AH5902" s="188"/>
      <c r="AI5902" s="188"/>
      <c r="AJ5902" s="188"/>
      <c r="AK5902" s="188"/>
    </row>
    <row r="5903" spans="20:37">
      <c r="T5903" s="188"/>
      <c r="U5903" s="188"/>
      <c r="V5903" s="188"/>
      <c r="W5903" s="188"/>
      <c r="X5903" s="188"/>
      <c r="AG5903" s="188"/>
      <c r="AH5903" s="188"/>
      <c r="AI5903" s="188"/>
      <c r="AJ5903" s="188"/>
      <c r="AK5903" s="188"/>
    </row>
    <row r="5904" spans="20:37">
      <c r="T5904" s="188"/>
      <c r="U5904" s="188"/>
      <c r="V5904" s="188"/>
      <c r="W5904" s="188"/>
      <c r="X5904" s="188"/>
      <c r="AG5904" s="188"/>
      <c r="AH5904" s="188"/>
      <c r="AI5904" s="188"/>
      <c r="AJ5904" s="188"/>
      <c r="AK5904" s="188"/>
    </row>
    <row r="5905" spans="20:37">
      <c r="T5905" s="188"/>
      <c r="U5905" s="188"/>
      <c r="V5905" s="188"/>
      <c r="W5905" s="188"/>
      <c r="X5905" s="188"/>
      <c r="AG5905" s="188"/>
      <c r="AH5905" s="188"/>
      <c r="AI5905" s="188"/>
      <c r="AJ5905" s="188"/>
      <c r="AK5905" s="188"/>
    </row>
    <row r="5906" spans="20:37">
      <c r="T5906" s="188"/>
      <c r="U5906" s="188"/>
      <c r="V5906" s="188"/>
      <c r="W5906" s="188"/>
      <c r="X5906" s="188"/>
      <c r="AG5906" s="188"/>
      <c r="AH5906" s="188"/>
      <c r="AI5906" s="188"/>
      <c r="AJ5906" s="188"/>
      <c r="AK5906" s="188"/>
    </row>
    <row r="5907" spans="20:37">
      <c r="T5907" s="188"/>
      <c r="U5907" s="188"/>
      <c r="V5907" s="188"/>
      <c r="W5907" s="188"/>
      <c r="X5907" s="188"/>
      <c r="AG5907" s="188"/>
      <c r="AH5907" s="188"/>
      <c r="AI5907" s="188"/>
      <c r="AJ5907" s="188"/>
      <c r="AK5907" s="188"/>
    </row>
    <row r="5908" spans="20:37">
      <c r="T5908" s="188"/>
      <c r="U5908" s="188"/>
      <c r="V5908" s="188"/>
      <c r="W5908" s="188"/>
      <c r="X5908" s="188"/>
      <c r="AG5908" s="188"/>
      <c r="AH5908" s="188"/>
      <c r="AI5908" s="188"/>
      <c r="AJ5908" s="188"/>
      <c r="AK5908" s="188"/>
    </row>
    <row r="5909" spans="20:37">
      <c r="T5909" s="188"/>
      <c r="U5909" s="188"/>
      <c r="V5909" s="188"/>
      <c r="W5909" s="188"/>
      <c r="X5909" s="188"/>
      <c r="AG5909" s="188"/>
      <c r="AH5909" s="188"/>
      <c r="AI5909" s="188"/>
      <c r="AJ5909" s="188"/>
      <c r="AK5909" s="188"/>
    </row>
    <row r="5910" spans="20:37">
      <c r="T5910" s="188"/>
      <c r="U5910" s="188"/>
      <c r="V5910" s="188"/>
      <c r="W5910" s="188"/>
      <c r="X5910" s="188"/>
      <c r="AG5910" s="188"/>
      <c r="AH5910" s="188"/>
      <c r="AI5910" s="188"/>
      <c r="AJ5910" s="188"/>
      <c r="AK5910" s="188"/>
    </row>
    <row r="5911" spans="20:37">
      <c r="T5911" s="188"/>
      <c r="U5911" s="188"/>
      <c r="V5911" s="188"/>
      <c r="W5911" s="188"/>
      <c r="X5911" s="188"/>
      <c r="AG5911" s="188"/>
      <c r="AH5911" s="188"/>
      <c r="AI5911" s="188"/>
      <c r="AJ5911" s="188"/>
      <c r="AK5911" s="188"/>
    </row>
    <row r="5912" spans="20:37">
      <c r="T5912" s="188"/>
      <c r="U5912" s="188"/>
      <c r="V5912" s="188"/>
      <c r="W5912" s="188"/>
      <c r="X5912" s="188"/>
      <c r="AG5912" s="188"/>
      <c r="AH5912" s="188"/>
      <c r="AI5912" s="188"/>
      <c r="AJ5912" s="188"/>
      <c r="AK5912" s="188"/>
    </row>
    <row r="5913" spans="20:37">
      <c r="T5913" s="188"/>
      <c r="U5913" s="188"/>
      <c r="V5913" s="188"/>
      <c r="W5913" s="188"/>
      <c r="X5913" s="188"/>
      <c r="AG5913" s="188"/>
      <c r="AH5913" s="188"/>
      <c r="AI5913" s="188"/>
      <c r="AJ5913" s="188"/>
      <c r="AK5913" s="188"/>
    </row>
    <row r="5914" spans="20:37">
      <c r="T5914" s="188"/>
      <c r="U5914" s="188"/>
      <c r="V5914" s="188"/>
      <c r="W5914" s="188"/>
      <c r="X5914" s="188"/>
      <c r="AG5914" s="188"/>
      <c r="AH5914" s="188"/>
      <c r="AI5914" s="188"/>
      <c r="AJ5914" s="188"/>
      <c r="AK5914" s="188"/>
    </row>
    <row r="5915" spans="20:37">
      <c r="T5915" s="188"/>
      <c r="U5915" s="188"/>
      <c r="V5915" s="188"/>
      <c r="W5915" s="188"/>
      <c r="X5915" s="188"/>
      <c r="AG5915" s="188"/>
      <c r="AH5915" s="188"/>
      <c r="AI5915" s="188"/>
      <c r="AJ5915" s="188"/>
      <c r="AK5915" s="188"/>
    </row>
    <row r="5916" spans="20:37">
      <c r="T5916" s="188"/>
      <c r="U5916" s="188"/>
      <c r="V5916" s="188"/>
      <c r="W5916" s="188"/>
      <c r="X5916" s="188"/>
      <c r="AG5916" s="188"/>
      <c r="AH5916" s="188"/>
      <c r="AI5916" s="188"/>
      <c r="AJ5916" s="188"/>
      <c r="AK5916" s="188"/>
    </row>
    <row r="5917" spans="20:37">
      <c r="T5917" s="188"/>
      <c r="U5917" s="188"/>
      <c r="V5917" s="188"/>
      <c r="W5917" s="188"/>
      <c r="X5917" s="188"/>
      <c r="AG5917" s="188"/>
      <c r="AH5917" s="188"/>
      <c r="AI5917" s="188"/>
      <c r="AJ5917" s="188"/>
      <c r="AK5917" s="188"/>
    </row>
    <row r="5918" spans="20:37">
      <c r="T5918" s="188"/>
      <c r="U5918" s="188"/>
      <c r="V5918" s="188"/>
      <c r="W5918" s="188"/>
      <c r="X5918" s="188"/>
      <c r="AG5918" s="188"/>
      <c r="AH5918" s="188"/>
      <c r="AI5918" s="188"/>
      <c r="AJ5918" s="188"/>
      <c r="AK5918" s="188"/>
    </row>
    <row r="5919" spans="20:37">
      <c r="T5919" s="188"/>
      <c r="U5919" s="188"/>
      <c r="V5919" s="188"/>
      <c r="W5919" s="188"/>
      <c r="X5919" s="188"/>
      <c r="AG5919" s="188"/>
      <c r="AH5919" s="188"/>
      <c r="AI5919" s="188"/>
      <c r="AJ5919" s="188"/>
      <c r="AK5919" s="188"/>
    </row>
    <row r="5920" spans="20:37">
      <c r="T5920" s="188"/>
      <c r="U5920" s="188"/>
      <c r="V5920" s="188"/>
      <c r="W5920" s="188"/>
      <c r="X5920" s="188"/>
      <c r="AG5920" s="188"/>
      <c r="AH5920" s="188"/>
      <c r="AI5920" s="188"/>
      <c r="AJ5920" s="188"/>
      <c r="AK5920" s="188"/>
    </row>
    <row r="5921" spans="20:37">
      <c r="T5921" s="188"/>
      <c r="U5921" s="188"/>
      <c r="V5921" s="188"/>
      <c r="W5921" s="188"/>
      <c r="X5921" s="188"/>
      <c r="AG5921" s="188"/>
      <c r="AH5921" s="188"/>
      <c r="AI5921" s="188"/>
      <c r="AJ5921" s="188"/>
      <c r="AK5921" s="188"/>
    </row>
    <row r="5922" spans="20:37">
      <c r="T5922" s="188"/>
      <c r="U5922" s="188"/>
      <c r="V5922" s="188"/>
      <c r="W5922" s="188"/>
      <c r="X5922" s="188"/>
      <c r="AG5922" s="188"/>
      <c r="AH5922" s="188"/>
      <c r="AI5922" s="188"/>
      <c r="AJ5922" s="188"/>
      <c r="AK5922" s="188"/>
    </row>
    <row r="5923" spans="20:37">
      <c r="T5923" s="188"/>
      <c r="U5923" s="188"/>
      <c r="V5923" s="188"/>
      <c r="W5923" s="188"/>
      <c r="X5923" s="188"/>
      <c r="AG5923" s="188"/>
      <c r="AH5923" s="188"/>
      <c r="AI5923" s="188"/>
      <c r="AJ5923" s="188"/>
      <c r="AK5923" s="188"/>
    </row>
    <row r="5924" spans="20:37">
      <c r="T5924" s="188"/>
      <c r="U5924" s="188"/>
      <c r="V5924" s="188"/>
      <c r="W5924" s="188"/>
      <c r="X5924" s="188"/>
      <c r="AG5924" s="188"/>
      <c r="AH5924" s="188"/>
      <c r="AI5924" s="188"/>
      <c r="AJ5924" s="188"/>
      <c r="AK5924" s="188"/>
    </row>
    <row r="5925" spans="20:37">
      <c r="T5925" s="188"/>
      <c r="U5925" s="188"/>
      <c r="V5925" s="188"/>
      <c r="W5925" s="188"/>
      <c r="X5925" s="188"/>
      <c r="AG5925" s="188"/>
      <c r="AH5925" s="188"/>
      <c r="AI5925" s="188"/>
      <c r="AJ5925" s="188"/>
      <c r="AK5925" s="188"/>
    </row>
    <row r="5926" spans="20:37">
      <c r="T5926" s="188"/>
      <c r="U5926" s="188"/>
      <c r="V5926" s="188"/>
      <c r="W5926" s="188"/>
      <c r="X5926" s="188"/>
      <c r="AG5926" s="188"/>
      <c r="AH5926" s="188"/>
      <c r="AI5926" s="188"/>
      <c r="AJ5926" s="188"/>
      <c r="AK5926" s="188"/>
    </row>
    <row r="5927" spans="20:37">
      <c r="T5927" s="188"/>
      <c r="U5927" s="188"/>
      <c r="V5927" s="188"/>
      <c r="W5927" s="188"/>
      <c r="X5927" s="188"/>
      <c r="AG5927" s="188"/>
      <c r="AH5927" s="188"/>
      <c r="AI5927" s="188"/>
      <c r="AJ5927" s="188"/>
      <c r="AK5927" s="188"/>
    </row>
    <row r="5928" spans="20:37">
      <c r="T5928" s="188"/>
      <c r="U5928" s="188"/>
      <c r="V5928" s="188"/>
      <c r="W5928" s="188"/>
      <c r="X5928" s="188"/>
      <c r="AG5928" s="188"/>
      <c r="AH5928" s="188"/>
      <c r="AI5928" s="188"/>
      <c r="AJ5928" s="188"/>
      <c r="AK5928" s="188"/>
    </row>
    <row r="5929" spans="20:37">
      <c r="T5929" s="188"/>
      <c r="U5929" s="188"/>
      <c r="V5929" s="188"/>
      <c r="W5929" s="188"/>
      <c r="X5929" s="188"/>
      <c r="AG5929" s="188"/>
      <c r="AH5929" s="188"/>
      <c r="AI5929" s="188"/>
      <c r="AJ5929" s="188"/>
      <c r="AK5929" s="188"/>
    </row>
    <row r="5930" spans="20:37">
      <c r="T5930" s="188"/>
      <c r="U5930" s="188"/>
      <c r="V5930" s="188"/>
      <c r="W5930" s="188"/>
      <c r="X5930" s="188"/>
      <c r="AG5930" s="188"/>
      <c r="AH5930" s="188"/>
      <c r="AI5930" s="188"/>
      <c r="AJ5930" s="188"/>
      <c r="AK5930" s="188"/>
    </row>
    <row r="5931" spans="20:37">
      <c r="T5931" s="188"/>
      <c r="U5931" s="188"/>
      <c r="V5931" s="188"/>
      <c r="W5931" s="188"/>
      <c r="X5931" s="188"/>
      <c r="AG5931" s="188"/>
      <c r="AH5931" s="188"/>
      <c r="AI5931" s="188"/>
      <c r="AJ5931" s="188"/>
      <c r="AK5931" s="188"/>
    </row>
    <row r="5932" spans="20:37">
      <c r="T5932" s="188"/>
      <c r="U5932" s="188"/>
      <c r="V5932" s="188"/>
      <c r="W5932" s="188"/>
      <c r="X5932" s="188"/>
      <c r="AG5932" s="188"/>
      <c r="AH5932" s="188"/>
      <c r="AI5932" s="188"/>
      <c r="AJ5932" s="188"/>
      <c r="AK5932" s="188"/>
    </row>
    <row r="5933" spans="20:37">
      <c r="T5933" s="188"/>
      <c r="U5933" s="188"/>
      <c r="V5933" s="188"/>
      <c r="W5933" s="188"/>
      <c r="X5933" s="188"/>
      <c r="AG5933" s="188"/>
      <c r="AH5933" s="188"/>
      <c r="AI5933" s="188"/>
      <c r="AJ5933" s="188"/>
      <c r="AK5933" s="188"/>
    </row>
    <row r="5934" spans="20:37">
      <c r="T5934" s="188"/>
      <c r="U5934" s="188"/>
      <c r="V5934" s="188"/>
      <c r="W5934" s="188"/>
      <c r="X5934" s="188"/>
      <c r="AG5934" s="188"/>
      <c r="AH5934" s="188"/>
      <c r="AI5934" s="188"/>
      <c r="AJ5934" s="188"/>
      <c r="AK5934" s="188"/>
    </row>
    <row r="5935" spans="20:37">
      <c r="T5935" s="188"/>
      <c r="U5935" s="188"/>
      <c r="V5935" s="188"/>
      <c r="W5935" s="188"/>
      <c r="X5935" s="188"/>
      <c r="AG5935" s="188"/>
      <c r="AH5935" s="188"/>
      <c r="AI5935" s="188"/>
      <c r="AJ5935" s="188"/>
      <c r="AK5935" s="188"/>
    </row>
    <row r="5936" spans="20:37">
      <c r="T5936" s="188"/>
      <c r="U5936" s="188"/>
      <c r="V5936" s="188"/>
      <c r="W5936" s="188"/>
      <c r="X5936" s="188"/>
      <c r="AG5936" s="188"/>
      <c r="AH5936" s="188"/>
      <c r="AI5936" s="188"/>
      <c r="AJ5936" s="188"/>
      <c r="AK5936" s="188"/>
    </row>
    <row r="5937" spans="20:37">
      <c r="T5937" s="188"/>
      <c r="U5937" s="188"/>
      <c r="V5937" s="188"/>
      <c r="W5937" s="188"/>
      <c r="X5937" s="188"/>
      <c r="AG5937" s="188"/>
      <c r="AH5937" s="188"/>
      <c r="AI5937" s="188"/>
      <c r="AJ5937" s="188"/>
      <c r="AK5937" s="188"/>
    </row>
    <row r="5938" spans="20:37">
      <c r="T5938" s="188"/>
      <c r="U5938" s="188"/>
      <c r="V5938" s="188"/>
      <c r="W5938" s="188"/>
      <c r="X5938" s="188"/>
      <c r="AG5938" s="188"/>
      <c r="AH5938" s="188"/>
      <c r="AI5938" s="188"/>
      <c r="AJ5938" s="188"/>
      <c r="AK5938" s="188"/>
    </row>
    <row r="5939" spans="20:37">
      <c r="T5939" s="188"/>
      <c r="U5939" s="188"/>
      <c r="V5939" s="188"/>
      <c r="W5939" s="188"/>
      <c r="X5939" s="188"/>
      <c r="AG5939" s="188"/>
      <c r="AH5939" s="188"/>
      <c r="AI5939" s="188"/>
      <c r="AJ5939" s="188"/>
      <c r="AK5939" s="188"/>
    </row>
    <row r="5940" spans="20:37">
      <c r="T5940" s="188"/>
      <c r="U5940" s="188"/>
      <c r="V5940" s="188"/>
      <c r="W5940" s="188"/>
      <c r="X5940" s="188"/>
      <c r="AG5940" s="188"/>
      <c r="AH5940" s="188"/>
      <c r="AI5940" s="188"/>
      <c r="AJ5940" s="188"/>
      <c r="AK5940" s="188"/>
    </row>
    <row r="5941" spans="20:37">
      <c r="T5941" s="188"/>
      <c r="U5941" s="188"/>
      <c r="V5941" s="188"/>
      <c r="W5941" s="188"/>
      <c r="X5941" s="188"/>
      <c r="AG5941" s="188"/>
      <c r="AH5941" s="188"/>
      <c r="AI5941" s="188"/>
      <c r="AJ5941" s="188"/>
      <c r="AK5941" s="188"/>
    </row>
    <row r="5942" spans="20:37">
      <c r="T5942" s="188"/>
      <c r="U5942" s="188"/>
      <c r="V5942" s="188"/>
      <c r="W5942" s="188"/>
      <c r="X5942" s="188"/>
      <c r="AG5942" s="188"/>
      <c r="AH5942" s="188"/>
      <c r="AI5942" s="188"/>
      <c r="AJ5942" s="188"/>
      <c r="AK5942" s="188"/>
    </row>
    <row r="5943" spans="20:37">
      <c r="T5943" s="188"/>
      <c r="U5943" s="188"/>
      <c r="V5943" s="188"/>
      <c r="W5943" s="188"/>
      <c r="X5943" s="188"/>
      <c r="AG5943" s="188"/>
      <c r="AH5943" s="188"/>
      <c r="AI5943" s="188"/>
      <c r="AJ5943" s="188"/>
      <c r="AK5943" s="188"/>
    </row>
    <row r="5944" spans="20:37">
      <c r="T5944" s="188"/>
      <c r="U5944" s="188"/>
      <c r="V5944" s="188"/>
      <c r="W5944" s="188"/>
      <c r="X5944" s="188"/>
      <c r="AG5944" s="188"/>
      <c r="AH5944" s="188"/>
      <c r="AI5944" s="188"/>
      <c r="AJ5944" s="188"/>
      <c r="AK5944" s="188"/>
    </row>
    <row r="5945" spans="20:37">
      <c r="T5945" s="188"/>
      <c r="U5945" s="188"/>
      <c r="V5945" s="188"/>
      <c r="W5945" s="188"/>
      <c r="X5945" s="188"/>
      <c r="AG5945" s="188"/>
      <c r="AH5945" s="188"/>
      <c r="AI5945" s="188"/>
      <c r="AJ5945" s="188"/>
      <c r="AK5945" s="188"/>
    </row>
    <row r="5946" spans="20:37">
      <c r="T5946" s="188"/>
      <c r="U5946" s="188"/>
      <c r="V5946" s="188"/>
      <c r="W5946" s="188"/>
      <c r="X5946" s="188"/>
      <c r="AG5946" s="188"/>
      <c r="AH5946" s="188"/>
      <c r="AI5946" s="188"/>
      <c r="AJ5946" s="188"/>
      <c r="AK5946" s="188"/>
    </row>
    <row r="5947" spans="20:37">
      <c r="T5947" s="188"/>
      <c r="U5947" s="188"/>
      <c r="V5947" s="188"/>
      <c r="W5947" s="188"/>
      <c r="X5947" s="188"/>
      <c r="AG5947" s="188"/>
      <c r="AH5947" s="188"/>
      <c r="AI5947" s="188"/>
      <c r="AJ5947" s="188"/>
      <c r="AK5947" s="188"/>
    </row>
    <row r="5948" spans="20:37">
      <c r="T5948" s="188"/>
      <c r="U5948" s="188"/>
      <c r="V5948" s="188"/>
      <c r="W5948" s="188"/>
      <c r="X5948" s="188"/>
      <c r="AG5948" s="188"/>
      <c r="AH5948" s="188"/>
      <c r="AI5948" s="188"/>
      <c r="AJ5948" s="188"/>
      <c r="AK5948" s="188"/>
    </row>
    <row r="5949" spans="20:37">
      <c r="T5949" s="188"/>
      <c r="U5949" s="188"/>
      <c r="V5949" s="188"/>
      <c r="W5949" s="188"/>
      <c r="X5949" s="188"/>
      <c r="AG5949" s="188"/>
      <c r="AH5949" s="188"/>
      <c r="AI5949" s="188"/>
      <c r="AJ5949" s="188"/>
      <c r="AK5949" s="188"/>
    </row>
    <row r="5950" spans="20:37">
      <c r="T5950" s="188"/>
      <c r="U5950" s="188"/>
      <c r="V5950" s="188"/>
      <c r="W5950" s="188"/>
      <c r="X5950" s="188"/>
      <c r="AG5950" s="188"/>
      <c r="AH5950" s="188"/>
      <c r="AI5950" s="188"/>
      <c r="AJ5950" s="188"/>
      <c r="AK5950" s="188"/>
    </row>
    <row r="5951" spans="20:37">
      <c r="T5951" s="188"/>
      <c r="U5951" s="188"/>
      <c r="V5951" s="188"/>
      <c r="W5951" s="188"/>
      <c r="X5951" s="188"/>
      <c r="AG5951" s="188"/>
      <c r="AH5951" s="188"/>
      <c r="AI5951" s="188"/>
      <c r="AJ5951" s="188"/>
      <c r="AK5951" s="188"/>
    </row>
    <row r="5952" spans="20:37">
      <c r="T5952" s="188"/>
      <c r="U5952" s="188"/>
      <c r="V5952" s="188"/>
      <c r="W5952" s="188"/>
      <c r="X5952" s="188"/>
      <c r="AG5952" s="188"/>
      <c r="AH5952" s="188"/>
      <c r="AI5952" s="188"/>
      <c r="AJ5952" s="188"/>
      <c r="AK5952" s="188"/>
    </row>
    <row r="5953" spans="20:37">
      <c r="T5953" s="188"/>
      <c r="U5953" s="188"/>
      <c r="V5953" s="188"/>
      <c r="W5953" s="188"/>
      <c r="X5953" s="188"/>
      <c r="AG5953" s="188"/>
      <c r="AH5953" s="188"/>
      <c r="AI5953" s="188"/>
      <c r="AJ5953" s="188"/>
      <c r="AK5953" s="188"/>
    </row>
    <row r="5954" spans="20:37">
      <c r="T5954" s="188"/>
      <c r="U5954" s="188"/>
      <c r="V5954" s="188"/>
      <c r="W5954" s="188"/>
      <c r="X5954" s="188"/>
      <c r="AG5954" s="188"/>
      <c r="AH5954" s="188"/>
      <c r="AI5954" s="188"/>
      <c r="AJ5954" s="188"/>
      <c r="AK5954" s="188"/>
    </row>
    <row r="5955" spans="20:37">
      <c r="T5955" s="188"/>
      <c r="U5955" s="188"/>
      <c r="V5955" s="188"/>
      <c r="W5955" s="188"/>
      <c r="X5955" s="188"/>
      <c r="AG5955" s="188"/>
      <c r="AH5955" s="188"/>
      <c r="AI5955" s="188"/>
      <c r="AJ5955" s="188"/>
      <c r="AK5955" s="188"/>
    </row>
    <row r="5956" spans="20:37">
      <c r="T5956" s="188"/>
      <c r="U5956" s="188"/>
      <c r="V5956" s="188"/>
      <c r="W5956" s="188"/>
      <c r="X5956" s="188"/>
      <c r="AG5956" s="188"/>
      <c r="AH5956" s="188"/>
      <c r="AI5956" s="188"/>
      <c r="AJ5956" s="188"/>
      <c r="AK5956" s="188"/>
    </row>
    <row r="5957" spans="20:37">
      <c r="T5957" s="188"/>
      <c r="U5957" s="188"/>
      <c r="V5957" s="188"/>
      <c r="W5957" s="188"/>
      <c r="X5957" s="188"/>
      <c r="AG5957" s="188"/>
      <c r="AH5957" s="188"/>
      <c r="AI5957" s="188"/>
      <c r="AJ5957" s="188"/>
      <c r="AK5957" s="188"/>
    </row>
    <row r="5958" spans="20:37">
      <c r="T5958" s="188"/>
      <c r="U5958" s="188"/>
      <c r="V5958" s="188"/>
      <c r="W5958" s="188"/>
      <c r="X5958" s="188"/>
      <c r="AG5958" s="188"/>
      <c r="AH5958" s="188"/>
      <c r="AI5958" s="188"/>
      <c r="AJ5958" s="188"/>
      <c r="AK5958" s="188"/>
    </row>
    <row r="5959" spans="20:37">
      <c r="T5959" s="188"/>
      <c r="U5959" s="188"/>
      <c r="V5959" s="188"/>
      <c r="W5959" s="188"/>
      <c r="X5959" s="188"/>
      <c r="AG5959" s="188"/>
      <c r="AH5959" s="188"/>
      <c r="AI5959" s="188"/>
      <c r="AJ5959" s="188"/>
      <c r="AK5959" s="188"/>
    </row>
    <row r="5960" spans="20:37">
      <c r="T5960" s="188"/>
      <c r="U5960" s="188"/>
      <c r="V5960" s="188"/>
      <c r="W5960" s="188"/>
      <c r="X5960" s="188"/>
      <c r="AG5960" s="188"/>
      <c r="AH5960" s="188"/>
      <c r="AI5960" s="188"/>
      <c r="AJ5960" s="188"/>
      <c r="AK5960" s="188"/>
    </row>
    <row r="5961" spans="20:37">
      <c r="T5961" s="188"/>
      <c r="U5961" s="188"/>
      <c r="V5961" s="188"/>
      <c r="W5961" s="188"/>
      <c r="X5961" s="188"/>
      <c r="AG5961" s="188"/>
      <c r="AH5961" s="188"/>
      <c r="AI5961" s="188"/>
      <c r="AJ5961" s="188"/>
      <c r="AK5961" s="188"/>
    </row>
    <row r="5962" spans="20:37">
      <c r="T5962" s="188"/>
      <c r="U5962" s="188"/>
      <c r="V5962" s="188"/>
      <c r="W5962" s="188"/>
      <c r="X5962" s="188"/>
      <c r="AG5962" s="188"/>
      <c r="AH5962" s="188"/>
      <c r="AI5962" s="188"/>
      <c r="AJ5962" s="188"/>
      <c r="AK5962" s="188"/>
    </row>
    <row r="5963" spans="20:37">
      <c r="T5963" s="188"/>
      <c r="U5963" s="188"/>
      <c r="V5963" s="188"/>
      <c r="W5963" s="188"/>
      <c r="X5963" s="188"/>
      <c r="AG5963" s="188"/>
      <c r="AH5963" s="188"/>
      <c r="AI5963" s="188"/>
      <c r="AJ5963" s="188"/>
      <c r="AK5963" s="188"/>
    </row>
    <row r="5964" spans="20:37">
      <c r="T5964" s="188"/>
      <c r="U5964" s="188"/>
      <c r="V5964" s="188"/>
      <c r="W5964" s="188"/>
      <c r="X5964" s="188"/>
      <c r="AG5964" s="188"/>
      <c r="AH5964" s="188"/>
      <c r="AI5964" s="188"/>
      <c r="AJ5964" s="188"/>
      <c r="AK5964" s="188"/>
    </row>
    <row r="5965" spans="20:37">
      <c r="T5965" s="188"/>
      <c r="U5965" s="188"/>
      <c r="V5965" s="188"/>
      <c r="W5965" s="188"/>
      <c r="X5965" s="188"/>
      <c r="AG5965" s="188"/>
      <c r="AH5965" s="188"/>
      <c r="AI5965" s="188"/>
      <c r="AJ5965" s="188"/>
      <c r="AK5965" s="188"/>
    </row>
    <row r="5966" spans="20:37">
      <c r="T5966" s="188"/>
      <c r="U5966" s="188"/>
      <c r="V5966" s="188"/>
      <c r="W5966" s="188"/>
      <c r="X5966" s="188"/>
      <c r="AG5966" s="188"/>
      <c r="AH5966" s="188"/>
      <c r="AI5966" s="188"/>
      <c r="AJ5966" s="188"/>
      <c r="AK5966" s="188"/>
    </row>
    <row r="5967" spans="20:37">
      <c r="T5967" s="188"/>
      <c r="U5967" s="188"/>
      <c r="V5967" s="188"/>
      <c r="W5967" s="188"/>
      <c r="X5967" s="188"/>
      <c r="AG5967" s="188"/>
      <c r="AH5967" s="188"/>
      <c r="AI5967" s="188"/>
      <c r="AJ5967" s="188"/>
      <c r="AK5967" s="188"/>
    </row>
    <row r="5968" spans="20:37">
      <c r="T5968" s="188"/>
      <c r="U5968" s="188"/>
      <c r="V5968" s="188"/>
      <c r="W5968" s="188"/>
      <c r="X5968" s="188"/>
      <c r="AG5968" s="188"/>
      <c r="AH5968" s="188"/>
      <c r="AI5968" s="188"/>
      <c r="AJ5968" s="188"/>
      <c r="AK5968" s="188"/>
    </row>
    <row r="5969" spans="20:37">
      <c r="T5969" s="188"/>
      <c r="U5969" s="188"/>
      <c r="V5969" s="188"/>
      <c r="W5969" s="188"/>
      <c r="X5969" s="188"/>
      <c r="AG5969" s="188"/>
      <c r="AH5969" s="188"/>
      <c r="AI5969" s="188"/>
      <c r="AJ5969" s="188"/>
      <c r="AK5969" s="188"/>
    </row>
    <row r="5970" spans="20:37">
      <c r="T5970" s="188"/>
      <c r="U5970" s="188"/>
      <c r="V5970" s="188"/>
      <c r="W5970" s="188"/>
      <c r="X5970" s="188"/>
      <c r="AG5970" s="188"/>
      <c r="AH5970" s="188"/>
      <c r="AI5970" s="188"/>
      <c r="AJ5970" s="188"/>
      <c r="AK5970" s="188"/>
    </row>
    <row r="5971" spans="20:37">
      <c r="T5971" s="188"/>
      <c r="U5971" s="188"/>
      <c r="V5971" s="188"/>
      <c r="W5971" s="188"/>
      <c r="X5971" s="188"/>
      <c r="AG5971" s="188"/>
      <c r="AH5971" s="188"/>
      <c r="AI5971" s="188"/>
      <c r="AJ5971" s="188"/>
      <c r="AK5971" s="188"/>
    </row>
    <row r="5972" spans="20:37">
      <c r="T5972" s="188"/>
      <c r="U5972" s="188"/>
      <c r="V5972" s="188"/>
      <c r="W5972" s="188"/>
      <c r="X5972" s="188"/>
      <c r="AG5972" s="188"/>
      <c r="AH5972" s="188"/>
      <c r="AI5972" s="188"/>
      <c r="AJ5972" s="188"/>
      <c r="AK5972" s="188"/>
    </row>
    <row r="5973" spans="20:37">
      <c r="T5973" s="188"/>
      <c r="U5973" s="188"/>
      <c r="V5973" s="188"/>
      <c r="W5973" s="188"/>
      <c r="X5973" s="188"/>
      <c r="AG5973" s="188"/>
      <c r="AH5973" s="188"/>
      <c r="AI5973" s="188"/>
      <c r="AJ5973" s="188"/>
      <c r="AK5973" s="188"/>
    </row>
    <row r="5974" spans="20:37">
      <c r="T5974" s="188"/>
      <c r="U5974" s="188"/>
      <c r="V5974" s="188"/>
      <c r="W5974" s="188"/>
      <c r="X5974" s="188"/>
      <c r="AG5974" s="188"/>
      <c r="AH5974" s="188"/>
      <c r="AI5974" s="188"/>
      <c r="AJ5974" s="188"/>
      <c r="AK5974" s="188"/>
    </row>
    <row r="5975" spans="20:37">
      <c r="T5975" s="188"/>
      <c r="U5975" s="188"/>
      <c r="V5975" s="188"/>
      <c r="W5975" s="188"/>
      <c r="X5975" s="188"/>
      <c r="AG5975" s="188"/>
      <c r="AH5975" s="188"/>
      <c r="AI5975" s="188"/>
      <c r="AJ5975" s="188"/>
      <c r="AK5975" s="188"/>
    </row>
    <row r="5976" spans="20:37">
      <c r="T5976" s="188"/>
      <c r="U5976" s="188"/>
      <c r="V5976" s="188"/>
      <c r="W5976" s="188"/>
      <c r="X5976" s="188"/>
      <c r="AG5976" s="188"/>
      <c r="AH5976" s="188"/>
      <c r="AI5976" s="188"/>
      <c r="AJ5976" s="188"/>
      <c r="AK5976" s="188"/>
    </row>
    <row r="5977" spans="20:37">
      <c r="T5977" s="188"/>
      <c r="U5977" s="188"/>
      <c r="V5977" s="188"/>
      <c r="W5977" s="188"/>
      <c r="X5977" s="188"/>
      <c r="AG5977" s="188"/>
      <c r="AH5977" s="188"/>
      <c r="AI5977" s="188"/>
      <c r="AJ5977" s="188"/>
      <c r="AK5977" s="188"/>
    </row>
    <row r="5978" spans="20:37">
      <c r="T5978" s="188"/>
      <c r="U5978" s="188"/>
      <c r="V5978" s="188"/>
      <c r="W5978" s="188"/>
      <c r="X5978" s="188"/>
      <c r="AG5978" s="188"/>
      <c r="AH5978" s="188"/>
      <c r="AI5978" s="188"/>
      <c r="AJ5978" s="188"/>
      <c r="AK5978" s="188"/>
    </row>
    <row r="5979" spans="20:37">
      <c r="T5979" s="188"/>
      <c r="U5979" s="188"/>
      <c r="V5979" s="188"/>
      <c r="W5979" s="188"/>
      <c r="X5979" s="188"/>
      <c r="AG5979" s="188"/>
      <c r="AH5979" s="188"/>
      <c r="AI5979" s="188"/>
      <c r="AJ5979" s="188"/>
      <c r="AK5979" s="188"/>
    </row>
    <row r="5980" spans="20:37">
      <c r="T5980" s="188"/>
      <c r="U5980" s="188"/>
      <c r="V5980" s="188"/>
      <c r="W5980" s="188"/>
      <c r="X5980" s="188"/>
      <c r="AG5980" s="188"/>
      <c r="AH5980" s="188"/>
      <c r="AI5980" s="188"/>
      <c r="AJ5980" s="188"/>
      <c r="AK5980" s="188"/>
    </row>
    <row r="5981" spans="20:37">
      <c r="T5981" s="188"/>
      <c r="U5981" s="188"/>
      <c r="V5981" s="188"/>
      <c r="W5981" s="188"/>
      <c r="X5981" s="188"/>
      <c r="AG5981" s="188"/>
      <c r="AH5981" s="188"/>
      <c r="AI5981" s="188"/>
      <c r="AJ5981" s="188"/>
      <c r="AK5981" s="188"/>
    </row>
    <row r="5982" spans="20:37">
      <c r="T5982" s="188"/>
      <c r="U5982" s="188"/>
      <c r="V5982" s="188"/>
      <c r="W5982" s="188"/>
      <c r="X5982" s="188"/>
      <c r="AG5982" s="188"/>
      <c r="AH5982" s="188"/>
      <c r="AI5982" s="188"/>
      <c r="AJ5982" s="188"/>
      <c r="AK5982" s="188"/>
    </row>
    <row r="5983" spans="20:37">
      <c r="T5983" s="188"/>
      <c r="U5983" s="188"/>
      <c r="V5983" s="188"/>
      <c r="W5983" s="188"/>
      <c r="X5983" s="188"/>
      <c r="AG5983" s="188"/>
      <c r="AH5983" s="188"/>
      <c r="AI5983" s="188"/>
      <c r="AJ5983" s="188"/>
      <c r="AK5983" s="188"/>
    </row>
    <row r="5984" spans="20:37">
      <c r="T5984" s="188"/>
      <c r="U5984" s="188"/>
      <c r="V5984" s="188"/>
      <c r="W5984" s="188"/>
      <c r="X5984" s="188"/>
      <c r="AG5984" s="188"/>
      <c r="AH5984" s="188"/>
      <c r="AI5984" s="188"/>
      <c r="AJ5984" s="188"/>
      <c r="AK5984" s="188"/>
    </row>
    <row r="5985" spans="20:37">
      <c r="T5985" s="188"/>
      <c r="U5985" s="188"/>
      <c r="V5985" s="188"/>
      <c r="W5985" s="188"/>
      <c r="X5985" s="188"/>
      <c r="AG5985" s="188"/>
      <c r="AH5985" s="188"/>
      <c r="AI5985" s="188"/>
      <c r="AJ5985" s="188"/>
      <c r="AK5985" s="188"/>
    </row>
    <row r="5986" spans="20:37">
      <c r="T5986" s="188"/>
      <c r="U5986" s="188"/>
      <c r="V5986" s="188"/>
      <c r="W5986" s="188"/>
      <c r="X5986" s="188"/>
      <c r="AG5986" s="188"/>
      <c r="AH5986" s="188"/>
      <c r="AI5986" s="188"/>
      <c r="AJ5986" s="188"/>
      <c r="AK5986" s="188"/>
    </row>
    <row r="5987" spans="20:37">
      <c r="T5987" s="188"/>
      <c r="U5987" s="188"/>
      <c r="V5987" s="188"/>
      <c r="W5987" s="188"/>
      <c r="X5987" s="188"/>
      <c r="AG5987" s="188"/>
      <c r="AH5987" s="188"/>
      <c r="AI5987" s="188"/>
      <c r="AJ5987" s="188"/>
      <c r="AK5987" s="188"/>
    </row>
    <row r="5988" spans="20:37">
      <c r="T5988" s="188"/>
      <c r="U5988" s="188"/>
      <c r="V5988" s="188"/>
      <c r="W5988" s="188"/>
      <c r="X5988" s="188"/>
      <c r="AG5988" s="188"/>
      <c r="AH5988" s="188"/>
      <c r="AI5988" s="188"/>
      <c r="AJ5988" s="188"/>
      <c r="AK5988" s="188"/>
    </row>
    <row r="5989" spans="20:37">
      <c r="T5989" s="188"/>
      <c r="U5989" s="188"/>
      <c r="V5989" s="188"/>
      <c r="W5989" s="188"/>
      <c r="X5989" s="188"/>
      <c r="AG5989" s="188"/>
      <c r="AH5989" s="188"/>
      <c r="AI5989" s="188"/>
      <c r="AJ5989" s="188"/>
      <c r="AK5989" s="188"/>
    </row>
    <row r="5990" spans="20:37">
      <c r="T5990" s="188"/>
      <c r="U5990" s="188"/>
      <c r="V5990" s="188"/>
      <c r="W5990" s="188"/>
      <c r="X5990" s="188"/>
      <c r="AG5990" s="188"/>
      <c r="AH5990" s="188"/>
      <c r="AI5990" s="188"/>
      <c r="AJ5990" s="188"/>
      <c r="AK5990" s="188"/>
    </row>
    <row r="5991" spans="20:37">
      <c r="T5991" s="188"/>
      <c r="U5991" s="188"/>
      <c r="V5991" s="188"/>
      <c r="W5991" s="188"/>
      <c r="X5991" s="188"/>
      <c r="AG5991" s="188"/>
      <c r="AH5991" s="188"/>
      <c r="AI5991" s="188"/>
      <c r="AJ5991" s="188"/>
      <c r="AK5991" s="188"/>
    </row>
    <row r="5992" spans="20:37">
      <c r="T5992" s="188"/>
      <c r="U5992" s="188"/>
      <c r="V5992" s="188"/>
      <c r="W5992" s="188"/>
      <c r="X5992" s="188"/>
      <c r="AG5992" s="188"/>
      <c r="AH5992" s="188"/>
      <c r="AI5992" s="188"/>
      <c r="AJ5992" s="188"/>
      <c r="AK5992" s="188"/>
    </row>
    <row r="5993" spans="20:37">
      <c r="T5993" s="188"/>
      <c r="U5993" s="188"/>
      <c r="V5993" s="188"/>
      <c r="W5993" s="188"/>
      <c r="X5993" s="188"/>
      <c r="AG5993" s="188"/>
      <c r="AH5993" s="188"/>
      <c r="AI5993" s="188"/>
      <c r="AJ5993" s="188"/>
      <c r="AK5993" s="188"/>
    </row>
    <row r="5994" spans="20:37">
      <c r="T5994" s="188"/>
      <c r="U5994" s="188"/>
      <c r="V5994" s="188"/>
      <c r="W5994" s="188"/>
      <c r="X5994" s="188"/>
      <c r="AG5994" s="188"/>
      <c r="AH5994" s="188"/>
      <c r="AI5994" s="188"/>
      <c r="AJ5994" s="188"/>
      <c r="AK5994" s="188"/>
    </row>
    <row r="5995" spans="20:37">
      <c r="T5995" s="188"/>
      <c r="U5995" s="188"/>
      <c r="V5995" s="188"/>
      <c r="W5995" s="188"/>
      <c r="X5995" s="188"/>
      <c r="AG5995" s="188"/>
      <c r="AH5995" s="188"/>
      <c r="AI5995" s="188"/>
      <c r="AJ5995" s="188"/>
      <c r="AK5995" s="188"/>
    </row>
    <row r="5996" spans="20:37">
      <c r="T5996" s="188"/>
      <c r="U5996" s="188"/>
      <c r="V5996" s="188"/>
      <c r="W5996" s="188"/>
      <c r="X5996" s="188"/>
      <c r="AG5996" s="188"/>
      <c r="AH5996" s="188"/>
      <c r="AI5996" s="188"/>
      <c r="AJ5996" s="188"/>
      <c r="AK5996" s="188"/>
    </row>
    <row r="5997" spans="20:37">
      <c r="T5997" s="188"/>
      <c r="U5997" s="188"/>
      <c r="V5997" s="188"/>
      <c r="W5997" s="188"/>
      <c r="X5997" s="188"/>
      <c r="AG5997" s="188"/>
      <c r="AH5997" s="188"/>
      <c r="AI5997" s="188"/>
      <c r="AJ5997" s="188"/>
      <c r="AK5997" s="188"/>
    </row>
    <row r="5998" spans="20:37">
      <c r="T5998" s="188"/>
      <c r="U5998" s="188"/>
      <c r="V5998" s="188"/>
      <c r="W5998" s="188"/>
      <c r="X5998" s="188"/>
      <c r="AG5998" s="188"/>
      <c r="AH5998" s="188"/>
      <c r="AI5998" s="188"/>
      <c r="AJ5998" s="188"/>
      <c r="AK5998" s="188"/>
    </row>
    <row r="5999" spans="20:37">
      <c r="T5999" s="188"/>
      <c r="U5999" s="188"/>
      <c r="V5999" s="188"/>
      <c r="W5999" s="188"/>
      <c r="X5999" s="188"/>
      <c r="AG5999" s="188"/>
      <c r="AH5999" s="188"/>
      <c r="AI5999" s="188"/>
      <c r="AJ5999" s="188"/>
      <c r="AK5999" s="188"/>
    </row>
    <row r="6000" spans="20:37">
      <c r="T6000" s="188"/>
      <c r="U6000" s="188"/>
      <c r="V6000" s="188"/>
      <c r="W6000" s="188"/>
      <c r="X6000" s="188"/>
      <c r="AG6000" s="188"/>
      <c r="AH6000" s="188"/>
      <c r="AI6000" s="188"/>
      <c r="AJ6000" s="188"/>
      <c r="AK6000" s="188"/>
    </row>
    <row r="6001" spans="20:37">
      <c r="T6001" s="188"/>
      <c r="U6001" s="188"/>
      <c r="V6001" s="188"/>
      <c r="W6001" s="188"/>
      <c r="X6001" s="188"/>
      <c r="AG6001" s="188"/>
      <c r="AH6001" s="188"/>
      <c r="AI6001" s="188"/>
      <c r="AJ6001" s="188"/>
      <c r="AK6001" s="188"/>
    </row>
    <row r="6002" spans="20:37">
      <c r="T6002" s="188"/>
      <c r="U6002" s="188"/>
      <c r="V6002" s="188"/>
      <c r="W6002" s="188"/>
      <c r="X6002" s="188"/>
      <c r="AG6002" s="188"/>
      <c r="AH6002" s="188"/>
      <c r="AI6002" s="188"/>
      <c r="AJ6002" s="188"/>
      <c r="AK6002" s="188"/>
    </row>
    <row r="6003" spans="20:37">
      <c r="T6003" s="188"/>
      <c r="U6003" s="188"/>
      <c r="V6003" s="188"/>
      <c r="W6003" s="188"/>
      <c r="X6003" s="188"/>
      <c r="AG6003" s="188"/>
      <c r="AH6003" s="188"/>
      <c r="AI6003" s="188"/>
      <c r="AJ6003" s="188"/>
      <c r="AK6003" s="188"/>
    </row>
    <row r="6004" spans="20:37">
      <c r="T6004" s="188"/>
      <c r="U6004" s="188"/>
      <c r="V6004" s="188"/>
      <c r="W6004" s="188"/>
      <c r="X6004" s="188"/>
      <c r="AG6004" s="188"/>
      <c r="AH6004" s="188"/>
      <c r="AI6004" s="188"/>
      <c r="AJ6004" s="188"/>
      <c r="AK6004" s="188"/>
    </row>
    <row r="6005" spans="20:37">
      <c r="T6005" s="188"/>
      <c r="U6005" s="188"/>
      <c r="V6005" s="188"/>
      <c r="W6005" s="188"/>
      <c r="X6005" s="188"/>
      <c r="AG6005" s="188"/>
      <c r="AH6005" s="188"/>
      <c r="AI6005" s="188"/>
      <c r="AJ6005" s="188"/>
      <c r="AK6005" s="188"/>
    </row>
    <row r="6006" spans="20:37">
      <c r="T6006" s="188"/>
      <c r="U6006" s="188"/>
      <c r="V6006" s="188"/>
      <c r="W6006" s="188"/>
      <c r="X6006" s="188"/>
      <c r="AG6006" s="188"/>
      <c r="AH6006" s="188"/>
      <c r="AI6006" s="188"/>
      <c r="AJ6006" s="188"/>
      <c r="AK6006" s="188"/>
    </row>
    <row r="6007" spans="20:37">
      <c r="T6007" s="188"/>
      <c r="U6007" s="188"/>
      <c r="V6007" s="188"/>
      <c r="W6007" s="188"/>
      <c r="X6007" s="188"/>
      <c r="AG6007" s="188"/>
      <c r="AH6007" s="188"/>
      <c r="AI6007" s="188"/>
      <c r="AJ6007" s="188"/>
      <c r="AK6007" s="188"/>
    </row>
    <row r="6008" spans="20:37">
      <c r="T6008" s="188"/>
      <c r="U6008" s="188"/>
      <c r="V6008" s="188"/>
      <c r="W6008" s="188"/>
      <c r="X6008" s="188"/>
      <c r="AG6008" s="188"/>
      <c r="AH6008" s="188"/>
      <c r="AI6008" s="188"/>
      <c r="AJ6008" s="188"/>
      <c r="AK6008" s="188"/>
    </row>
    <row r="6009" spans="20:37">
      <c r="T6009" s="188"/>
      <c r="U6009" s="188"/>
      <c r="V6009" s="188"/>
      <c r="W6009" s="188"/>
      <c r="X6009" s="188"/>
      <c r="AG6009" s="188"/>
      <c r="AH6009" s="188"/>
      <c r="AI6009" s="188"/>
      <c r="AJ6009" s="188"/>
      <c r="AK6009" s="188"/>
    </row>
    <row r="6010" spans="20:37">
      <c r="T6010" s="188"/>
      <c r="U6010" s="188"/>
      <c r="V6010" s="188"/>
      <c r="W6010" s="188"/>
      <c r="X6010" s="188"/>
      <c r="AG6010" s="188"/>
      <c r="AH6010" s="188"/>
      <c r="AI6010" s="188"/>
      <c r="AJ6010" s="188"/>
      <c r="AK6010" s="188"/>
    </row>
    <row r="6011" spans="20:37">
      <c r="T6011" s="188"/>
      <c r="U6011" s="188"/>
      <c r="V6011" s="188"/>
      <c r="W6011" s="188"/>
      <c r="X6011" s="188"/>
      <c r="AG6011" s="188"/>
      <c r="AH6011" s="188"/>
      <c r="AI6011" s="188"/>
      <c r="AJ6011" s="188"/>
      <c r="AK6011" s="188"/>
    </row>
    <row r="6012" spans="20:37">
      <c r="T6012" s="188"/>
      <c r="U6012" s="188"/>
      <c r="V6012" s="188"/>
      <c r="W6012" s="188"/>
      <c r="X6012" s="188"/>
      <c r="AG6012" s="188"/>
      <c r="AH6012" s="188"/>
      <c r="AI6012" s="188"/>
      <c r="AJ6012" s="188"/>
      <c r="AK6012" s="188"/>
    </row>
    <row r="6013" spans="20:37">
      <c r="T6013" s="188"/>
      <c r="U6013" s="188"/>
      <c r="V6013" s="188"/>
      <c r="W6013" s="188"/>
      <c r="X6013" s="188"/>
      <c r="AG6013" s="188"/>
      <c r="AH6013" s="188"/>
      <c r="AI6013" s="188"/>
      <c r="AJ6013" s="188"/>
      <c r="AK6013" s="188"/>
    </row>
    <row r="6014" spans="20:37">
      <c r="T6014" s="188"/>
      <c r="U6014" s="188"/>
      <c r="V6014" s="188"/>
      <c r="W6014" s="188"/>
      <c r="X6014" s="188"/>
      <c r="AG6014" s="188"/>
      <c r="AH6014" s="188"/>
      <c r="AI6014" s="188"/>
      <c r="AJ6014" s="188"/>
      <c r="AK6014" s="188"/>
    </row>
    <row r="6015" spans="20:37">
      <c r="T6015" s="188"/>
      <c r="U6015" s="188"/>
      <c r="V6015" s="188"/>
      <c r="W6015" s="188"/>
      <c r="X6015" s="188"/>
      <c r="AG6015" s="188"/>
      <c r="AH6015" s="188"/>
      <c r="AI6015" s="188"/>
      <c r="AJ6015" s="188"/>
      <c r="AK6015" s="188"/>
    </row>
    <row r="6016" spans="20:37">
      <c r="T6016" s="188"/>
      <c r="U6016" s="188"/>
      <c r="V6016" s="188"/>
      <c r="W6016" s="188"/>
      <c r="X6016" s="188"/>
      <c r="AG6016" s="188"/>
      <c r="AH6016" s="188"/>
      <c r="AI6016" s="188"/>
      <c r="AJ6016" s="188"/>
      <c r="AK6016" s="188"/>
    </row>
    <row r="6017" spans="20:37">
      <c r="T6017" s="188"/>
      <c r="U6017" s="188"/>
      <c r="V6017" s="188"/>
      <c r="W6017" s="188"/>
      <c r="X6017" s="188"/>
      <c r="AG6017" s="188"/>
      <c r="AH6017" s="188"/>
      <c r="AI6017" s="188"/>
      <c r="AJ6017" s="188"/>
      <c r="AK6017" s="188"/>
    </row>
    <row r="6018" spans="20:37">
      <c r="T6018" s="188"/>
      <c r="U6018" s="188"/>
      <c r="V6018" s="188"/>
      <c r="W6018" s="188"/>
      <c r="X6018" s="188"/>
      <c r="AG6018" s="188"/>
      <c r="AH6018" s="188"/>
      <c r="AI6018" s="188"/>
      <c r="AJ6018" s="188"/>
      <c r="AK6018" s="188"/>
    </row>
    <row r="6019" spans="20:37">
      <c r="T6019" s="188"/>
      <c r="U6019" s="188"/>
      <c r="V6019" s="188"/>
      <c r="W6019" s="188"/>
      <c r="X6019" s="188"/>
      <c r="AG6019" s="188"/>
      <c r="AH6019" s="188"/>
      <c r="AI6019" s="188"/>
      <c r="AJ6019" s="188"/>
      <c r="AK6019" s="188"/>
    </row>
    <row r="6020" spans="20:37">
      <c r="T6020" s="188"/>
      <c r="U6020" s="188"/>
      <c r="V6020" s="188"/>
      <c r="W6020" s="188"/>
      <c r="X6020" s="188"/>
      <c r="AG6020" s="188"/>
      <c r="AH6020" s="188"/>
      <c r="AI6020" s="188"/>
      <c r="AJ6020" s="188"/>
      <c r="AK6020" s="188"/>
    </row>
    <row r="6021" spans="20:37">
      <c r="T6021" s="188"/>
      <c r="U6021" s="188"/>
      <c r="V6021" s="188"/>
      <c r="W6021" s="188"/>
      <c r="X6021" s="188"/>
      <c r="AG6021" s="188"/>
      <c r="AH6021" s="188"/>
      <c r="AI6021" s="188"/>
      <c r="AJ6021" s="188"/>
      <c r="AK6021" s="188"/>
    </row>
    <row r="6022" spans="20:37">
      <c r="T6022" s="188"/>
      <c r="U6022" s="188"/>
      <c r="V6022" s="188"/>
      <c r="W6022" s="188"/>
      <c r="X6022" s="188"/>
      <c r="AG6022" s="188"/>
      <c r="AH6022" s="188"/>
      <c r="AI6022" s="188"/>
      <c r="AJ6022" s="188"/>
      <c r="AK6022" s="188"/>
    </row>
    <row r="6023" spans="20:37">
      <c r="T6023" s="188"/>
      <c r="U6023" s="188"/>
      <c r="V6023" s="188"/>
      <c r="W6023" s="188"/>
      <c r="X6023" s="188"/>
      <c r="AG6023" s="188"/>
      <c r="AH6023" s="188"/>
      <c r="AI6023" s="188"/>
      <c r="AJ6023" s="188"/>
      <c r="AK6023" s="188"/>
    </row>
    <row r="6024" spans="20:37">
      <c r="T6024" s="188"/>
      <c r="U6024" s="188"/>
      <c r="V6024" s="188"/>
      <c r="W6024" s="188"/>
      <c r="X6024" s="188"/>
      <c r="AG6024" s="188"/>
      <c r="AH6024" s="188"/>
      <c r="AI6024" s="188"/>
      <c r="AJ6024" s="188"/>
      <c r="AK6024" s="188"/>
    </row>
    <row r="6025" spans="20:37">
      <c r="T6025" s="188"/>
      <c r="U6025" s="188"/>
      <c r="V6025" s="188"/>
      <c r="W6025" s="188"/>
      <c r="X6025" s="188"/>
      <c r="AG6025" s="188"/>
      <c r="AH6025" s="188"/>
      <c r="AI6025" s="188"/>
      <c r="AJ6025" s="188"/>
      <c r="AK6025" s="188"/>
    </row>
    <row r="6026" spans="20:37">
      <c r="T6026" s="188"/>
      <c r="U6026" s="188"/>
      <c r="V6026" s="188"/>
      <c r="W6026" s="188"/>
      <c r="X6026" s="188"/>
      <c r="AG6026" s="188"/>
      <c r="AH6026" s="188"/>
      <c r="AI6026" s="188"/>
      <c r="AJ6026" s="188"/>
      <c r="AK6026" s="188"/>
    </row>
    <row r="6027" spans="20:37">
      <c r="T6027" s="188"/>
      <c r="U6027" s="188"/>
      <c r="V6027" s="188"/>
      <c r="W6027" s="188"/>
      <c r="X6027" s="188"/>
      <c r="AG6027" s="188"/>
      <c r="AH6027" s="188"/>
      <c r="AI6027" s="188"/>
      <c r="AJ6027" s="188"/>
      <c r="AK6027" s="188"/>
    </row>
    <row r="6028" spans="20:37">
      <c r="T6028" s="188"/>
      <c r="U6028" s="188"/>
      <c r="V6028" s="188"/>
      <c r="W6028" s="188"/>
      <c r="X6028" s="188"/>
      <c r="AG6028" s="188"/>
      <c r="AH6028" s="188"/>
      <c r="AI6028" s="188"/>
      <c r="AJ6028" s="188"/>
      <c r="AK6028" s="188"/>
    </row>
    <row r="6029" spans="20:37">
      <c r="T6029" s="188"/>
      <c r="U6029" s="188"/>
      <c r="V6029" s="188"/>
      <c r="W6029" s="188"/>
      <c r="X6029" s="188"/>
      <c r="AG6029" s="188"/>
      <c r="AH6029" s="188"/>
      <c r="AI6029" s="188"/>
      <c r="AJ6029" s="188"/>
      <c r="AK6029" s="188"/>
    </row>
    <row r="6030" spans="20:37">
      <c r="T6030" s="188"/>
      <c r="U6030" s="188"/>
      <c r="V6030" s="188"/>
      <c r="W6030" s="188"/>
      <c r="X6030" s="188"/>
      <c r="AG6030" s="188"/>
      <c r="AH6030" s="188"/>
      <c r="AI6030" s="188"/>
      <c r="AJ6030" s="188"/>
      <c r="AK6030" s="188"/>
    </row>
    <row r="6031" spans="20:37">
      <c r="T6031" s="188"/>
      <c r="U6031" s="188"/>
      <c r="V6031" s="188"/>
      <c r="W6031" s="188"/>
      <c r="X6031" s="188"/>
      <c r="AG6031" s="188"/>
      <c r="AH6031" s="188"/>
      <c r="AI6031" s="188"/>
      <c r="AJ6031" s="188"/>
      <c r="AK6031" s="188"/>
    </row>
    <row r="6032" spans="20:37">
      <c r="T6032" s="188"/>
      <c r="U6032" s="188"/>
      <c r="V6032" s="188"/>
      <c r="W6032" s="188"/>
      <c r="X6032" s="188"/>
      <c r="AG6032" s="188"/>
      <c r="AH6032" s="188"/>
      <c r="AI6032" s="188"/>
      <c r="AJ6032" s="188"/>
      <c r="AK6032" s="188"/>
    </row>
    <row r="6033" spans="20:37">
      <c r="T6033" s="188"/>
      <c r="U6033" s="188"/>
      <c r="V6033" s="188"/>
      <c r="W6033" s="188"/>
      <c r="X6033" s="188"/>
      <c r="AG6033" s="188"/>
      <c r="AH6033" s="188"/>
      <c r="AI6033" s="188"/>
      <c r="AJ6033" s="188"/>
      <c r="AK6033" s="188"/>
    </row>
    <row r="6034" spans="20:37">
      <c r="T6034" s="188"/>
      <c r="U6034" s="188"/>
      <c r="V6034" s="188"/>
      <c r="W6034" s="188"/>
      <c r="X6034" s="188"/>
      <c r="AG6034" s="188"/>
      <c r="AH6034" s="188"/>
      <c r="AI6034" s="188"/>
      <c r="AJ6034" s="188"/>
      <c r="AK6034" s="188"/>
    </row>
    <row r="6035" spans="20:37">
      <c r="T6035" s="188"/>
      <c r="U6035" s="188"/>
      <c r="V6035" s="188"/>
      <c r="W6035" s="188"/>
      <c r="X6035" s="188"/>
      <c r="AG6035" s="188"/>
      <c r="AH6035" s="188"/>
      <c r="AI6035" s="188"/>
      <c r="AJ6035" s="188"/>
      <c r="AK6035" s="188"/>
    </row>
    <row r="6036" spans="20:37">
      <c r="T6036" s="188"/>
      <c r="U6036" s="188"/>
      <c r="V6036" s="188"/>
      <c r="W6036" s="188"/>
      <c r="X6036" s="188"/>
      <c r="AG6036" s="188"/>
      <c r="AH6036" s="188"/>
      <c r="AI6036" s="188"/>
      <c r="AJ6036" s="188"/>
      <c r="AK6036" s="188"/>
    </row>
    <row r="6037" spans="20:37">
      <c r="T6037" s="188"/>
      <c r="U6037" s="188"/>
      <c r="V6037" s="188"/>
      <c r="W6037" s="188"/>
      <c r="X6037" s="188"/>
      <c r="AG6037" s="188"/>
      <c r="AH6037" s="188"/>
      <c r="AI6037" s="188"/>
      <c r="AJ6037" s="188"/>
      <c r="AK6037" s="188"/>
    </row>
    <row r="6038" spans="20:37">
      <c r="T6038" s="188"/>
      <c r="U6038" s="188"/>
      <c r="V6038" s="188"/>
      <c r="W6038" s="188"/>
      <c r="X6038" s="188"/>
      <c r="AG6038" s="188"/>
      <c r="AH6038" s="188"/>
      <c r="AI6038" s="188"/>
      <c r="AJ6038" s="188"/>
      <c r="AK6038" s="188"/>
    </row>
    <row r="6039" spans="20:37">
      <c r="T6039" s="188"/>
      <c r="U6039" s="188"/>
      <c r="V6039" s="188"/>
      <c r="W6039" s="188"/>
      <c r="X6039" s="188"/>
      <c r="AG6039" s="188"/>
      <c r="AH6039" s="188"/>
      <c r="AI6039" s="188"/>
      <c r="AJ6039" s="188"/>
      <c r="AK6039" s="188"/>
    </row>
    <row r="6040" spans="20:37">
      <c r="T6040" s="188"/>
      <c r="U6040" s="188"/>
      <c r="V6040" s="188"/>
      <c r="W6040" s="188"/>
      <c r="X6040" s="188"/>
      <c r="AG6040" s="188"/>
      <c r="AH6040" s="188"/>
      <c r="AI6040" s="188"/>
      <c r="AJ6040" s="188"/>
      <c r="AK6040" s="188"/>
    </row>
    <row r="6041" spans="20:37">
      <c r="T6041" s="188"/>
      <c r="U6041" s="188"/>
      <c r="V6041" s="188"/>
      <c r="W6041" s="188"/>
      <c r="X6041" s="188"/>
      <c r="AG6041" s="188"/>
      <c r="AH6041" s="188"/>
      <c r="AI6041" s="188"/>
      <c r="AJ6041" s="188"/>
      <c r="AK6041" s="188"/>
    </row>
    <row r="6042" spans="20:37">
      <c r="T6042" s="188"/>
      <c r="U6042" s="188"/>
      <c r="V6042" s="188"/>
      <c r="W6042" s="188"/>
      <c r="X6042" s="188"/>
      <c r="AG6042" s="188"/>
      <c r="AH6042" s="188"/>
      <c r="AI6042" s="188"/>
      <c r="AJ6042" s="188"/>
      <c r="AK6042" s="188"/>
    </row>
    <row r="6043" spans="20:37">
      <c r="T6043" s="188"/>
      <c r="U6043" s="188"/>
      <c r="V6043" s="188"/>
      <c r="W6043" s="188"/>
      <c r="X6043" s="188"/>
      <c r="AG6043" s="188"/>
      <c r="AH6043" s="188"/>
      <c r="AI6043" s="188"/>
      <c r="AJ6043" s="188"/>
      <c r="AK6043" s="188"/>
    </row>
    <row r="6044" spans="20:37">
      <c r="T6044" s="188"/>
      <c r="U6044" s="188"/>
      <c r="V6044" s="188"/>
      <c r="W6044" s="188"/>
      <c r="X6044" s="188"/>
      <c r="AG6044" s="188"/>
      <c r="AH6044" s="188"/>
      <c r="AI6044" s="188"/>
      <c r="AJ6044" s="188"/>
      <c r="AK6044" s="188"/>
    </row>
    <row r="6045" spans="20:37">
      <c r="T6045" s="188"/>
      <c r="U6045" s="188"/>
      <c r="V6045" s="188"/>
      <c r="W6045" s="188"/>
      <c r="X6045" s="188"/>
      <c r="AG6045" s="188"/>
      <c r="AH6045" s="188"/>
      <c r="AI6045" s="188"/>
      <c r="AJ6045" s="188"/>
      <c r="AK6045" s="188"/>
    </row>
    <row r="6046" spans="20:37">
      <c r="T6046" s="188"/>
      <c r="U6046" s="188"/>
      <c r="V6046" s="188"/>
      <c r="W6046" s="188"/>
      <c r="X6046" s="188"/>
      <c r="AG6046" s="188"/>
      <c r="AH6046" s="188"/>
      <c r="AI6046" s="188"/>
      <c r="AJ6046" s="188"/>
      <c r="AK6046" s="188"/>
    </row>
    <row r="6047" spans="20:37">
      <c r="T6047" s="188"/>
      <c r="U6047" s="188"/>
      <c r="V6047" s="188"/>
      <c r="W6047" s="188"/>
      <c r="X6047" s="188"/>
      <c r="AG6047" s="188"/>
      <c r="AH6047" s="188"/>
      <c r="AI6047" s="188"/>
      <c r="AJ6047" s="188"/>
      <c r="AK6047" s="188"/>
    </row>
    <row r="6048" spans="20:37">
      <c r="T6048" s="188"/>
      <c r="U6048" s="188"/>
      <c r="V6048" s="188"/>
      <c r="W6048" s="188"/>
      <c r="X6048" s="188"/>
      <c r="AG6048" s="188"/>
      <c r="AH6048" s="188"/>
      <c r="AI6048" s="188"/>
      <c r="AJ6048" s="188"/>
      <c r="AK6048" s="188"/>
    </row>
    <row r="6049" spans="20:37">
      <c r="T6049" s="188"/>
      <c r="U6049" s="188"/>
      <c r="V6049" s="188"/>
      <c r="W6049" s="188"/>
      <c r="X6049" s="188"/>
      <c r="AG6049" s="188"/>
      <c r="AH6049" s="188"/>
      <c r="AI6049" s="188"/>
      <c r="AJ6049" s="188"/>
      <c r="AK6049" s="188"/>
    </row>
    <row r="6050" spans="20:37">
      <c r="T6050" s="188"/>
      <c r="U6050" s="188"/>
      <c r="V6050" s="188"/>
      <c r="W6050" s="188"/>
      <c r="X6050" s="188"/>
      <c r="AG6050" s="188"/>
      <c r="AH6050" s="188"/>
      <c r="AI6050" s="188"/>
      <c r="AJ6050" s="188"/>
      <c r="AK6050" s="188"/>
    </row>
    <row r="6051" spans="20:37">
      <c r="T6051" s="188"/>
      <c r="U6051" s="188"/>
      <c r="V6051" s="188"/>
      <c r="W6051" s="188"/>
      <c r="X6051" s="188"/>
      <c r="AG6051" s="188"/>
      <c r="AH6051" s="188"/>
      <c r="AI6051" s="188"/>
      <c r="AJ6051" s="188"/>
      <c r="AK6051" s="188"/>
    </row>
    <row r="6052" spans="20:37">
      <c r="T6052" s="188"/>
      <c r="U6052" s="188"/>
      <c r="V6052" s="188"/>
      <c r="W6052" s="188"/>
      <c r="X6052" s="188"/>
      <c r="AG6052" s="188"/>
      <c r="AH6052" s="188"/>
      <c r="AI6052" s="188"/>
      <c r="AJ6052" s="188"/>
      <c r="AK6052" s="188"/>
    </row>
    <row r="6053" spans="20:37">
      <c r="T6053" s="188"/>
      <c r="U6053" s="188"/>
      <c r="V6053" s="188"/>
      <c r="W6053" s="188"/>
      <c r="X6053" s="188"/>
      <c r="AG6053" s="188"/>
      <c r="AH6053" s="188"/>
      <c r="AI6053" s="188"/>
      <c r="AJ6053" s="188"/>
      <c r="AK6053" s="188"/>
    </row>
    <row r="6054" spans="20:37">
      <c r="T6054" s="188"/>
      <c r="U6054" s="188"/>
      <c r="V6054" s="188"/>
      <c r="W6054" s="188"/>
      <c r="X6054" s="188"/>
      <c r="AG6054" s="188"/>
      <c r="AH6054" s="188"/>
      <c r="AI6054" s="188"/>
      <c r="AJ6054" s="188"/>
      <c r="AK6054" s="188"/>
    </row>
    <row r="6055" spans="20:37">
      <c r="T6055" s="188"/>
      <c r="U6055" s="188"/>
      <c r="V6055" s="188"/>
      <c r="W6055" s="188"/>
      <c r="X6055" s="188"/>
      <c r="AG6055" s="188"/>
      <c r="AH6055" s="188"/>
      <c r="AI6055" s="188"/>
      <c r="AJ6055" s="188"/>
      <c r="AK6055" s="188"/>
    </row>
    <row r="6056" spans="20:37">
      <c r="T6056" s="188"/>
      <c r="U6056" s="188"/>
      <c r="V6056" s="188"/>
      <c r="W6056" s="188"/>
      <c r="X6056" s="188"/>
      <c r="AG6056" s="188"/>
      <c r="AH6056" s="188"/>
      <c r="AI6056" s="188"/>
      <c r="AJ6056" s="188"/>
      <c r="AK6056" s="188"/>
    </row>
    <row r="6057" spans="20:37">
      <c r="T6057" s="188"/>
      <c r="U6057" s="188"/>
      <c r="V6057" s="188"/>
      <c r="W6057" s="188"/>
      <c r="X6057" s="188"/>
      <c r="AG6057" s="188"/>
      <c r="AH6057" s="188"/>
      <c r="AI6057" s="188"/>
      <c r="AJ6057" s="188"/>
      <c r="AK6057" s="188"/>
    </row>
    <row r="6058" spans="20:37">
      <c r="T6058" s="188"/>
      <c r="U6058" s="188"/>
      <c r="V6058" s="188"/>
      <c r="W6058" s="188"/>
      <c r="X6058" s="188"/>
      <c r="AG6058" s="188"/>
      <c r="AH6058" s="188"/>
      <c r="AI6058" s="188"/>
      <c r="AJ6058" s="188"/>
      <c r="AK6058" s="188"/>
    </row>
    <row r="6059" spans="20:37">
      <c r="T6059" s="188"/>
      <c r="U6059" s="188"/>
      <c r="V6059" s="188"/>
      <c r="W6059" s="188"/>
      <c r="X6059" s="188"/>
      <c r="AG6059" s="188"/>
      <c r="AH6059" s="188"/>
      <c r="AI6059" s="188"/>
      <c r="AJ6059" s="188"/>
      <c r="AK6059" s="188"/>
    </row>
    <row r="6060" spans="20:37">
      <c r="T6060" s="188"/>
      <c r="U6060" s="188"/>
      <c r="V6060" s="188"/>
      <c r="W6060" s="188"/>
      <c r="X6060" s="188"/>
      <c r="AG6060" s="188"/>
      <c r="AH6060" s="188"/>
      <c r="AI6060" s="188"/>
      <c r="AJ6060" s="188"/>
      <c r="AK6060" s="188"/>
    </row>
    <row r="6061" spans="20:37">
      <c r="T6061" s="188"/>
      <c r="U6061" s="188"/>
      <c r="V6061" s="188"/>
      <c r="W6061" s="188"/>
      <c r="X6061" s="188"/>
      <c r="AG6061" s="188"/>
      <c r="AH6061" s="188"/>
      <c r="AI6061" s="188"/>
      <c r="AJ6061" s="188"/>
      <c r="AK6061" s="188"/>
    </row>
    <row r="6062" spans="20:37">
      <c r="T6062" s="188"/>
      <c r="U6062" s="188"/>
      <c r="V6062" s="188"/>
      <c r="W6062" s="188"/>
      <c r="X6062" s="188"/>
      <c r="AG6062" s="188"/>
      <c r="AH6062" s="188"/>
      <c r="AI6062" s="188"/>
      <c r="AJ6062" s="188"/>
      <c r="AK6062" s="188"/>
    </row>
    <row r="6063" spans="20:37">
      <c r="T6063" s="188"/>
      <c r="U6063" s="188"/>
      <c r="V6063" s="188"/>
      <c r="W6063" s="188"/>
      <c r="X6063" s="188"/>
      <c r="AG6063" s="188"/>
      <c r="AH6063" s="188"/>
      <c r="AI6063" s="188"/>
      <c r="AJ6063" s="188"/>
      <c r="AK6063" s="188"/>
    </row>
    <row r="6064" spans="20:37">
      <c r="T6064" s="188"/>
      <c r="U6064" s="188"/>
      <c r="V6064" s="188"/>
      <c r="W6064" s="188"/>
      <c r="X6064" s="188"/>
      <c r="AG6064" s="188"/>
      <c r="AH6064" s="188"/>
      <c r="AI6064" s="188"/>
      <c r="AJ6064" s="188"/>
      <c r="AK6064" s="188"/>
    </row>
    <row r="6065" spans="20:37">
      <c r="T6065" s="188"/>
      <c r="U6065" s="188"/>
      <c r="V6065" s="188"/>
      <c r="W6065" s="188"/>
      <c r="X6065" s="188"/>
      <c r="AG6065" s="188"/>
      <c r="AH6065" s="188"/>
      <c r="AI6065" s="188"/>
      <c r="AJ6065" s="188"/>
      <c r="AK6065" s="188"/>
    </row>
    <row r="6066" spans="20:37">
      <c r="T6066" s="188"/>
      <c r="U6066" s="188"/>
      <c r="V6066" s="188"/>
      <c r="W6066" s="188"/>
      <c r="X6066" s="188"/>
      <c r="AG6066" s="188"/>
      <c r="AH6066" s="188"/>
      <c r="AI6066" s="188"/>
      <c r="AJ6066" s="188"/>
      <c r="AK6066" s="188"/>
    </row>
    <row r="6067" spans="20:37">
      <c r="T6067" s="188"/>
      <c r="U6067" s="188"/>
      <c r="V6067" s="188"/>
      <c r="W6067" s="188"/>
      <c r="X6067" s="188"/>
      <c r="AG6067" s="188"/>
      <c r="AH6067" s="188"/>
      <c r="AI6067" s="188"/>
      <c r="AJ6067" s="188"/>
      <c r="AK6067" s="188"/>
    </row>
    <row r="6068" spans="20:37">
      <c r="T6068" s="188"/>
      <c r="U6068" s="188"/>
      <c r="V6068" s="188"/>
      <c r="W6068" s="188"/>
      <c r="X6068" s="188"/>
      <c r="AG6068" s="188"/>
      <c r="AH6068" s="188"/>
      <c r="AI6068" s="188"/>
      <c r="AJ6068" s="188"/>
      <c r="AK6068" s="188"/>
    </row>
    <row r="6069" spans="20:37">
      <c r="T6069" s="188"/>
      <c r="U6069" s="188"/>
      <c r="V6069" s="188"/>
      <c r="W6069" s="188"/>
      <c r="X6069" s="188"/>
      <c r="AG6069" s="188"/>
      <c r="AH6069" s="188"/>
      <c r="AI6069" s="188"/>
      <c r="AJ6069" s="188"/>
      <c r="AK6069" s="188"/>
    </row>
    <row r="6070" spans="20:37">
      <c r="T6070" s="188"/>
      <c r="U6070" s="188"/>
      <c r="V6070" s="188"/>
      <c r="W6070" s="188"/>
      <c r="X6070" s="188"/>
      <c r="AG6070" s="188"/>
      <c r="AH6070" s="188"/>
      <c r="AI6070" s="188"/>
      <c r="AJ6070" s="188"/>
      <c r="AK6070" s="188"/>
    </row>
    <row r="6071" spans="20:37">
      <c r="T6071" s="188"/>
      <c r="U6071" s="188"/>
      <c r="V6071" s="188"/>
      <c r="W6071" s="188"/>
      <c r="X6071" s="188"/>
      <c r="AG6071" s="188"/>
      <c r="AH6071" s="188"/>
      <c r="AI6071" s="188"/>
      <c r="AJ6071" s="188"/>
      <c r="AK6071" s="188"/>
    </row>
    <row r="6072" spans="20:37">
      <c r="T6072" s="188"/>
      <c r="U6072" s="188"/>
      <c r="V6072" s="188"/>
      <c r="W6072" s="188"/>
      <c r="X6072" s="188"/>
      <c r="AG6072" s="188"/>
      <c r="AH6072" s="188"/>
      <c r="AI6072" s="188"/>
      <c r="AJ6072" s="188"/>
      <c r="AK6072" s="188"/>
    </row>
    <row r="6073" spans="20:37">
      <c r="T6073" s="188"/>
      <c r="U6073" s="188"/>
      <c r="V6073" s="188"/>
      <c r="W6073" s="188"/>
      <c r="X6073" s="188"/>
      <c r="AG6073" s="188"/>
      <c r="AH6073" s="188"/>
      <c r="AI6073" s="188"/>
      <c r="AJ6073" s="188"/>
      <c r="AK6073" s="188"/>
    </row>
    <row r="6074" spans="20:37">
      <c r="T6074" s="188"/>
      <c r="U6074" s="188"/>
      <c r="V6074" s="188"/>
      <c r="W6074" s="188"/>
      <c r="X6074" s="188"/>
      <c r="AG6074" s="188"/>
      <c r="AH6074" s="188"/>
      <c r="AI6074" s="188"/>
      <c r="AJ6074" s="188"/>
      <c r="AK6074" s="188"/>
    </row>
    <row r="6075" spans="20:37">
      <c r="T6075" s="188"/>
      <c r="U6075" s="188"/>
      <c r="V6075" s="188"/>
      <c r="W6075" s="188"/>
      <c r="X6075" s="188"/>
      <c r="AG6075" s="188"/>
      <c r="AH6075" s="188"/>
      <c r="AI6075" s="188"/>
      <c r="AJ6075" s="188"/>
      <c r="AK6075" s="188"/>
    </row>
    <row r="6076" spans="20:37">
      <c r="T6076" s="188"/>
      <c r="U6076" s="188"/>
      <c r="V6076" s="188"/>
      <c r="W6076" s="188"/>
      <c r="X6076" s="188"/>
      <c r="AG6076" s="188"/>
      <c r="AH6076" s="188"/>
      <c r="AI6076" s="188"/>
      <c r="AJ6076" s="188"/>
      <c r="AK6076" s="188"/>
    </row>
    <row r="6077" spans="20:37">
      <c r="T6077" s="188"/>
      <c r="U6077" s="188"/>
      <c r="V6077" s="188"/>
      <c r="W6077" s="188"/>
      <c r="X6077" s="188"/>
      <c r="AG6077" s="188"/>
      <c r="AH6077" s="188"/>
      <c r="AI6077" s="188"/>
      <c r="AJ6077" s="188"/>
      <c r="AK6077" s="188"/>
    </row>
    <row r="6078" spans="20:37">
      <c r="T6078" s="188"/>
      <c r="U6078" s="188"/>
      <c r="V6078" s="188"/>
      <c r="W6078" s="188"/>
      <c r="X6078" s="188"/>
      <c r="AG6078" s="188"/>
      <c r="AH6078" s="188"/>
      <c r="AI6078" s="188"/>
      <c r="AJ6078" s="188"/>
      <c r="AK6078" s="188"/>
    </row>
    <row r="6079" spans="20:37">
      <c r="T6079" s="188"/>
      <c r="U6079" s="188"/>
      <c r="V6079" s="188"/>
      <c r="W6079" s="188"/>
      <c r="X6079" s="188"/>
      <c r="AG6079" s="188"/>
      <c r="AH6079" s="188"/>
      <c r="AI6079" s="188"/>
      <c r="AJ6079" s="188"/>
      <c r="AK6079" s="188"/>
    </row>
    <row r="6080" spans="20:37">
      <c r="T6080" s="188"/>
      <c r="U6080" s="188"/>
      <c r="V6080" s="188"/>
      <c r="W6080" s="188"/>
      <c r="X6080" s="188"/>
      <c r="AG6080" s="188"/>
      <c r="AH6080" s="188"/>
      <c r="AI6080" s="188"/>
      <c r="AJ6080" s="188"/>
      <c r="AK6080" s="188"/>
    </row>
    <row r="6081" spans="20:37">
      <c r="T6081" s="188"/>
      <c r="U6081" s="188"/>
      <c r="V6081" s="188"/>
      <c r="W6081" s="188"/>
      <c r="X6081" s="188"/>
      <c r="AG6081" s="188"/>
      <c r="AH6081" s="188"/>
      <c r="AI6081" s="188"/>
      <c r="AJ6081" s="188"/>
      <c r="AK6081" s="188"/>
    </row>
    <row r="6082" spans="20:37">
      <c r="T6082" s="188"/>
      <c r="U6082" s="188"/>
      <c r="V6082" s="188"/>
      <c r="W6082" s="188"/>
      <c r="X6082" s="188"/>
      <c r="AG6082" s="188"/>
      <c r="AH6082" s="188"/>
      <c r="AI6082" s="188"/>
      <c r="AJ6082" s="188"/>
      <c r="AK6082" s="188"/>
    </row>
    <row r="6083" spans="20:37">
      <c r="T6083" s="188"/>
      <c r="U6083" s="188"/>
      <c r="V6083" s="188"/>
      <c r="W6083" s="188"/>
      <c r="X6083" s="188"/>
      <c r="AG6083" s="188"/>
      <c r="AH6083" s="188"/>
      <c r="AI6083" s="188"/>
      <c r="AJ6083" s="188"/>
      <c r="AK6083" s="188"/>
    </row>
    <row r="6084" spans="20:37">
      <c r="T6084" s="188"/>
      <c r="U6084" s="188"/>
      <c r="V6084" s="188"/>
      <c r="W6084" s="188"/>
      <c r="X6084" s="188"/>
      <c r="AG6084" s="188"/>
      <c r="AH6084" s="188"/>
      <c r="AI6084" s="188"/>
      <c r="AJ6084" s="188"/>
      <c r="AK6084" s="188"/>
    </row>
    <row r="6085" spans="20:37">
      <c r="T6085" s="188"/>
      <c r="U6085" s="188"/>
      <c r="V6085" s="188"/>
      <c r="W6085" s="188"/>
      <c r="X6085" s="188"/>
      <c r="AG6085" s="188"/>
      <c r="AH6085" s="188"/>
      <c r="AI6085" s="188"/>
      <c r="AJ6085" s="188"/>
      <c r="AK6085" s="188"/>
    </row>
    <row r="6086" spans="20:37">
      <c r="T6086" s="188"/>
      <c r="U6086" s="188"/>
      <c r="V6086" s="188"/>
      <c r="W6086" s="188"/>
      <c r="X6086" s="188"/>
      <c r="AG6086" s="188"/>
      <c r="AH6086" s="188"/>
      <c r="AI6086" s="188"/>
      <c r="AJ6086" s="188"/>
      <c r="AK6086" s="188"/>
    </row>
    <row r="6087" spans="20:37">
      <c r="T6087" s="188"/>
      <c r="U6087" s="188"/>
      <c r="V6087" s="188"/>
      <c r="W6087" s="188"/>
      <c r="X6087" s="188"/>
      <c r="AG6087" s="188"/>
      <c r="AH6087" s="188"/>
      <c r="AI6087" s="188"/>
      <c r="AJ6087" s="188"/>
      <c r="AK6087" s="188"/>
    </row>
    <row r="6088" spans="20:37">
      <c r="T6088" s="188"/>
      <c r="U6088" s="188"/>
      <c r="V6088" s="188"/>
      <c r="W6088" s="188"/>
      <c r="X6088" s="188"/>
      <c r="AG6088" s="188"/>
      <c r="AH6088" s="188"/>
      <c r="AI6088" s="188"/>
      <c r="AJ6088" s="188"/>
      <c r="AK6088" s="188"/>
    </row>
    <row r="6089" spans="20:37">
      <c r="T6089" s="188"/>
      <c r="U6089" s="188"/>
      <c r="V6089" s="188"/>
      <c r="W6089" s="188"/>
      <c r="X6089" s="188"/>
      <c r="AG6089" s="188"/>
      <c r="AH6089" s="188"/>
      <c r="AI6089" s="188"/>
      <c r="AJ6089" s="188"/>
      <c r="AK6089" s="188"/>
    </row>
    <row r="6090" spans="20:37">
      <c r="T6090" s="188"/>
      <c r="U6090" s="188"/>
      <c r="V6090" s="188"/>
      <c r="W6090" s="188"/>
      <c r="X6090" s="188"/>
      <c r="AG6090" s="188"/>
      <c r="AH6090" s="188"/>
      <c r="AI6090" s="188"/>
      <c r="AJ6090" s="188"/>
      <c r="AK6090" s="188"/>
    </row>
    <row r="6091" spans="20:37">
      <c r="T6091" s="188"/>
      <c r="U6091" s="188"/>
      <c r="V6091" s="188"/>
      <c r="W6091" s="188"/>
      <c r="X6091" s="188"/>
      <c r="AG6091" s="188"/>
      <c r="AH6091" s="188"/>
      <c r="AI6091" s="188"/>
      <c r="AJ6091" s="188"/>
      <c r="AK6091" s="188"/>
    </row>
    <row r="6092" spans="20:37">
      <c r="T6092" s="188"/>
      <c r="U6092" s="188"/>
      <c r="V6092" s="188"/>
      <c r="W6092" s="188"/>
      <c r="X6092" s="188"/>
      <c r="AG6092" s="188"/>
      <c r="AH6092" s="188"/>
      <c r="AI6092" s="188"/>
      <c r="AJ6092" s="188"/>
      <c r="AK6092" s="188"/>
    </row>
    <row r="6093" spans="20:37">
      <c r="T6093" s="188"/>
      <c r="U6093" s="188"/>
      <c r="V6093" s="188"/>
      <c r="W6093" s="188"/>
      <c r="X6093" s="188"/>
      <c r="AG6093" s="188"/>
      <c r="AH6093" s="188"/>
      <c r="AI6093" s="188"/>
      <c r="AJ6093" s="188"/>
      <c r="AK6093" s="188"/>
    </row>
    <row r="6094" spans="20:37">
      <c r="T6094" s="188"/>
      <c r="U6094" s="188"/>
      <c r="V6094" s="188"/>
      <c r="W6094" s="188"/>
      <c r="X6094" s="188"/>
      <c r="AG6094" s="188"/>
      <c r="AH6094" s="188"/>
      <c r="AI6094" s="188"/>
      <c r="AJ6094" s="188"/>
      <c r="AK6094" s="188"/>
    </row>
    <row r="6095" spans="20:37">
      <c r="T6095" s="188"/>
      <c r="U6095" s="188"/>
      <c r="V6095" s="188"/>
      <c r="W6095" s="188"/>
      <c r="X6095" s="188"/>
      <c r="AG6095" s="188"/>
      <c r="AH6095" s="188"/>
      <c r="AI6095" s="188"/>
      <c r="AJ6095" s="188"/>
      <c r="AK6095" s="188"/>
    </row>
    <row r="6096" spans="20:37">
      <c r="T6096" s="188"/>
      <c r="U6096" s="188"/>
      <c r="V6096" s="188"/>
      <c r="W6096" s="188"/>
      <c r="X6096" s="188"/>
      <c r="AG6096" s="188"/>
      <c r="AH6096" s="188"/>
      <c r="AI6096" s="188"/>
      <c r="AJ6096" s="188"/>
      <c r="AK6096" s="188"/>
    </row>
    <row r="6097" spans="20:37">
      <c r="T6097" s="188"/>
      <c r="U6097" s="188"/>
      <c r="V6097" s="188"/>
      <c r="W6097" s="188"/>
      <c r="X6097" s="188"/>
      <c r="AG6097" s="188"/>
      <c r="AH6097" s="188"/>
      <c r="AI6097" s="188"/>
      <c r="AJ6097" s="188"/>
      <c r="AK6097" s="188"/>
    </row>
    <row r="6098" spans="20:37">
      <c r="T6098" s="188"/>
      <c r="U6098" s="188"/>
      <c r="V6098" s="188"/>
      <c r="W6098" s="188"/>
      <c r="X6098" s="188"/>
      <c r="AG6098" s="188"/>
      <c r="AH6098" s="188"/>
      <c r="AI6098" s="188"/>
      <c r="AJ6098" s="188"/>
      <c r="AK6098" s="188"/>
    </row>
    <row r="6099" spans="20:37">
      <c r="T6099" s="188"/>
      <c r="U6099" s="188"/>
      <c r="V6099" s="188"/>
      <c r="W6099" s="188"/>
      <c r="X6099" s="188"/>
      <c r="AG6099" s="188"/>
      <c r="AH6099" s="188"/>
      <c r="AI6099" s="188"/>
      <c r="AJ6099" s="188"/>
      <c r="AK6099" s="188"/>
    </row>
    <row r="6100" spans="20:37">
      <c r="T6100" s="188"/>
      <c r="U6100" s="188"/>
      <c r="V6100" s="188"/>
      <c r="W6100" s="188"/>
      <c r="X6100" s="188"/>
      <c r="AG6100" s="188"/>
      <c r="AH6100" s="188"/>
      <c r="AI6100" s="188"/>
      <c r="AJ6100" s="188"/>
      <c r="AK6100" s="188"/>
    </row>
    <row r="6101" spans="20:37">
      <c r="T6101" s="188"/>
      <c r="U6101" s="188"/>
      <c r="V6101" s="188"/>
      <c r="W6101" s="188"/>
      <c r="X6101" s="188"/>
      <c r="AG6101" s="188"/>
      <c r="AH6101" s="188"/>
      <c r="AI6101" s="188"/>
      <c r="AJ6101" s="188"/>
      <c r="AK6101" s="188"/>
    </row>
    <row r="6102" spans="20:37">
      <c r="T6102" s="188"/>
      <c r="U6102" s="188"/>
      <c r="V6102" s="188"/>
      <c r="W6102" s="188"/>
      <c r="X6102" s="188"/>
      <c r="AG6102" s="188"/>
      <c r="AH6102" s="188"/>
      <c r="AI6102" s="188"/>
      <c r="AJ6102" s="188"/>
      <c r="AK6102" s="188"/>
    </row>
    <row r="6103" spans="20:37">
      <c r="T6103" s="188"/>
      <c r="U6103" s="188"/>
      <c r="V6103" s="188"/>
      <c r="W6103" s="188"/>
      <c r="X6103" s="188"/>
      <c r="AG6103" s="188"/>
      <c r="AH6103" s="188"/>
      <c r="AI6103" s="188"/>
      <c r="AJ6103" s="188"/>
      <c r="AK6103" s="188"/>
    </row>
    <row r="6104" spans="20:37">
      <c r="T6104" s="188"/>
      <c r="U6104" s="188"/>
      <c r="V6104" s="188"/>
      <c r="W6104" s="188"/>
      <c r="X6104" s="188"/>
      <c r="AG6104" s="188"/>
      <c r="AH6104" s="188"/>
      <c r="AI6104" s="188"/>
      <c r="AJ6104" s="188"/>
      <c r="AK6104" s="188"/>
    </row>
    <row r="6105" spans="20:37">
      <c r="T6105" s="188"/>
      <c r="U6105" s="188"/>
      <c r="V6105" s="188"/>
      <c r="W6105" s="188"/>
      <c r="X6105" s="188"/>
      <c r="AG6105" s="188"/>
      <c r="AH6105" s="188"/>
      <c r="AI6105" s="188"/>
      <c r="AJ6105" s="188"/>
      <c r="AK6105" s="188"/>
    </row>
    <row r="6106" spans="20:37">
      <c r="T6106" s="188"/>
      <c r="U6106" s="188"/>
      <c r="V6106" s="188"/>
      <c r="W6106" s="188"/>
      <c r="X6106" s="188"/>
      <c r="AG6106" s="188"/>
      <c r="AH6106" s="188"/>
      <c r="AI6106" s="188"/>
      <c r="AJ6106" s="188"/>
      <c r="AK6106" s="188"/>
    </row>
    <row r="6107" spans="20:37">
      <c r="T6107" s="188"/>
      <c r="U6107" s="188"/>
      <c r="V6107" s="188"/>
      <c r="W6107" s="188"/>
      <c r="X6107" s="188"/>
      <c r="AG6107" s="188"/>
      <c r="AH6107" s="188"/>
      <c r="AI6107" s="188"/>
      <c r="AJ6107" s="188"/>
      <c r="AK6107" s="188"/>
    </row>
    <row r="6108" spans="20:37">
      <c r="T6108" s="188"/>
      <c r="U6108" s="188"/>
      <c r="V6108" s="188"/>
      <c r="W6108" s="188"/>
      <c r="X6108" s="188"/>
      <c r="AG6108" s="188"/>
      <c r="AH6108" s="188"/>
      <c r="AI6108" s="188"/>
      <c r="AJ6108" s="188"/>
      <c r="AK6108" s="188"/>
    </row>
    <row r="6109" spans="20:37">
      <c r="T6109" s="188"/>
      <c r="U6109" s="188"/>
      <c r="V6109" s="188"/>
      <c r="W6109" s="188"/>
      <c r="X6109" s="188"/>
      <c r="AG6109" s="188"/>
      <c r="AH6109" s="188"/>
      <c r="AI6109" s="188"/>
      <c r="AJ6109" s="188"/>
      <c r="AK6109" s="188"/>
    </row>
    <row r="6110" spans="20:37">
      <c r="T6110" s="188"/>
      <c r="U6110" s="188"/>
      <c r="V6110" s="188"/>
      <c r="W6110" s="188"/>
      <c r="X6110" s="188"/>
      <c r="AG6110" s="188"/>
      <c r="AH6110" s="188"/>
      <c r="AI6110" s="188"/>
      <c r="AJ6110" s="188"/>
      <c r="AK6110" s="188"/>
    </row>
    <row r="6111" spans="20:37">
      <c r="T6111" s="188"/>
      <c r="U6111" s="188"/>
      <c r="V6111" s="188"/>
      <c r="W6111" s="188"/>
      <c r="X6111" s="188"/>
      <c r="AG6111" s="188"/>
      <c r="AH6111" s="188"/>
      <c r="AI6111" s="188"/>
      <c r="AJ6111" s="188"/>
      <c r="AK6111" s="188"/>
    </row>
    <row r="6112" spans="20:37">
      <c r="T6112" s="188"/>
      <c r="U6112" s="188"/>
      <c r="V6112" s="188"/>
      <c r="W6112" s="188"/>
      <c r="X6112" s="188"/>
      <c r="AG6112" s="188"/>
      <c r="AH6112" s="188"/>
      <c r="AI6112" s="188"/>
      <c r="AJ6112" s="188"/>
      <c r="AK6112" s="188"/>
    </row>
    <row r="6113" spans="20:37">
      <c r="T6113" s="188"/>
      <c r="U6113" s="188"/>
      <c r="V6113" s="188"/>
      <c r="W6113" s="188"/>
      <c r="X6113" s="188"/>
      <c r="AG6113" s="188"/>
      <c r="AH6113" s="188"/>
      <c r="AI6113" s="188"/>
      <c r="AJ6113" s="188"/>
      <c r="AK6113" s="188"/>
    </row>
    <row r="6114" spans="20:37">
      <c r="T6114" s="188"/>
      <c r="U6114" s="188"/>
      <c r="V6114" s="188"/>
      <c r="W6114" s="188"/>
      <c r="X6114" s="188"/>
      <c r="AG6114" s="188"/>
      <c r="AH6114" s="188"/>
      <c r="AI6114" s="188"/>
      <c r="AJ6114" s="188"/>
      <c r="AK6114" s="188"/>
    </row>
    <row r="6115" spans="20:37">
      <c r="T6115" s="188"/>
      <c r="U6115" s="188"/>
      <c r="V6115" s="188"/>
      <c r="W6115" s="188"/>
      <c r="X6115" s="188"/>
      <c r="AG6115" s="188"/>
      <c r="AH6115" s="188"/>
      <c r="AI6115" s="188"/>
      <c r="AJ6115" s="188"/>
      <c r="AK6115" s="188"/>
    </row>
    <row r="6116" spans="20:37">
      <c r="T6116" s="188"/>
      <c r="U6116" s="188"/>
      <c r="V6116" s="188"/>
      <c r="W6116" s="188"/>
      <c r="X6116" s="188"/>
      <c r="AG6116" s="188"/>
      <c r="AH6116" s="188"/>
      <c r="AI6116" s="188"/>
      <c r="AJ6116" s="188"/>
      <c r="AK6116" s="188"/>
    </row>
    <row r="6117" spans="20:37">
      <c r="T6117" s="188"/>
      <c r="U6117" s="188"/>
      <c r="V6117" s="188"/>
      <c r="W6117" s="188"/>
      <c r="X6117" s="188"/>
      <c r="AG6117" s="188"/>
      <c r="AH6117" s="188"/>
      <c r="AI6117" s="188"/>
      <c r="AJ6117" s="188"/>
      <c r="AK6117" s="188"/>
    </row>
    <row r="6118" spans="20:37">
      <c r="T6118" s="188"/>
      <c r="U6118" s="188"/>
      <c r="V6118" s="188"/>
      <c r="W6118" s="188"/>
      <c r="X6118" s="188"/>
      <c r="AG6118" s="188"/>
      <c r="AH6118" s="188"/>
      <c r="AI6118" s="188"/>
      <c r="AJ6118" s="188"/>
      <c r="AK6118" s="188"/>
    </row>
    <row r="6119" spans="20:37">
      <c r="T6119" s="188"/>
      <c r="U6119" s="188"/>
      <c r="V6119" s="188"/>
      <c r="W6119" s="188"/>
      <c r="X6119" s="188"/>
      <c r="AG6119" s="188"/>
      <c r="AH6119" s="188"/>
      <c r="AI6119" s="188"/>
      <c r="AJ6119" s="188"/>
      <c r="AK6119" s="188"/>
    </row>
    <row r="6120" spans="20:37">
      <c r="T6120" s="188"/>
      <c r="U6120" s="188"/>
      <c r="V6120" s="188"/>
      <c r="W6120" s="188"/>
      <c r="X6120" s="188"/>
      <c r="AG6120" s="188"/>
      <c r="AH6120" s="188"/>
      <c r="AI6120" s="188"/>
      <c r="AJ6120" s="188"/>
      <c r="AK6120" s="188"/>
    </row>
    <row r="6121" spans="20:37">
      <c r="T6121" s="188"/>
      <c r="U6121" s="188"/>
      <c r="V6121" s="188"/>
      <c r="W6121" s="188"/>
      <c r="X6121" s="188"/>
      <c r="AG6121" s="188"/>
      <c r="AH6121" s="188"/>
      <c r="AI6121" s="188"/>
      <c r="AJ6121" s="188"/>
      <c r="AK6121" s="188"/>
    </row>
    <row r="6122" spans="20:37">
      <c r="T6122" s="188"/>
      <c r="U6122" s="188"/>
      <c r="V6122" s="188"/>
      <c r="W6122" s="188"/>
      <c r="X6122" s="188"/>
      <c r="AG6122" s="188"/>
      <c r="AH6122" s="188"/>
      <c r="AI6122" s="188"/>
      <c r="AJ6122" s="188"/>
      <c r="AK6122" s="188"/>
    </row>
    <row r="6123" spans="20:37">
      <c r="T6123" s="188"/>
      <c r="U6123" s="188"/>
      <c r="V6123" s="188"/>
      <c r="W6123" s="188"/>
      <c r="X6123" s="188"/>
      <c r="AG6123" s="188"/>
      <c r="AH6123" s="188"/>
      <c r="AI6123" s="188"/>
      <c r="AJ6123" s="188"/>
      <c r="AK6123" s="188"/>
    </row>
    <row r="6124" spans="20:37">
      <c r="T6124" s="188"/>
      <c r="U6124" s="188"/>
      <c r="V6124" s="188"/>
      <c r="W6124" s="188"/>
      <c r="X6124" s="188"/>
      <c r="AG6124" s="188"/>
      <c r="AH6124" s="188"/>
      <c r="AI6124" s="188"/>
      <c r="AJ6124" s="188"/>
      <c r="AK6124" s="188"/>
    </row>
    <row r="6125" spans="20:37">
      <c r="T6125" s="188"/>
      <c r="U6125" s="188"/>
      <c r="V6125" s="188"/>
      <c r="W6125" s="188"/>
      <c r="X6125" s="188"/>
      <c r="AG6125" s="188"/>
      <c r="AH6125" s="188"/>
      <c r="AI6125" s="188"/>
      <c r="AJ6125" s="188"/>
      <c r="AK6125" s="188"/>
    </row>
    <row r="6126" spans="20:37">
      <c r="T6126" s="188"/>
      <c r="U6126" s="188"/>
      <c r="V6126" s="188"/>
      <c r="W6126" s="188"/>
      <c r="X6126" s="188"/>
      <c r="AG6126" s="188"/>
      <c r="AH6126" s="188"/>
      <c r="AI6126" s="188"/>
      <c r="AJ6126" s="188"/>
      <c r="AK6126" s="188"/>
    </row>
    <row r="6127" spans="20:37">
      <c r="T6127" s="188"/>
      <c r="U6127" s="188"/>
      <c r="V6127" s="188"/>
      <c r="W6127" s="188"/>
      <c r="X6127" s="188"/>
      <c r="AG6127" s="188"/>
      <c r="AH6127" s="188"/>
      <c r="AI6127" s="188"/>
      <c r="AJ6127" s="188"/>
      <c r="AK6127" s="188"/>
    </row>
    <row r="6128" spans="20:37">
      <c r="T6128" s="188"/>
      <c r="U6128" s="188"/>
      <c r="V6128" s="188"/>
      <c r="W6128" s="188"/>
      <c r="X6128" s="188"/>
      <c r="AG6128" s="188"/>
      <c r="AH6128" s="188"/>
      <c r="AI6128" s="188"/>
      <c r="AJ6128" s="188"/>
      <c r="AK6128" s="188"/>
    </row>
    <row r="6129" spans="20:37">
      <c r="T6129" s="188"/>
      <c r="U6129" s="188"/>
      <c r="V6129" s="188"/>
      <c r="W6129" s="188"/>
      <c r="X6129" s="188"/>
      <c r="AG6129" s="188"/>
      <c r="AH6129" s="188"/>
      <c r="AI6129" s="188"/>
      <c r="AJ6129" s="188"/>
      <c r="AK6129" s="188"/>
    </row>
    <row r="6130" spans="20:37">
      <c r="T6130" s="188"/>
      <c r="U6130" s="188"/>
      <c r="V6130" s="188"/>
      <c r="W6130" s="188"/>
      <c r="X6130" s="188"/>
      <c r="AG6130" s="188"/>
      <c r="AH6130" s="188"/>
      <c r="AI6130" s="188"/>
      <c r="AJ6130" s="188"/>
      <c r="AK6130" s="188"/>
    </row>
    <row r="6131" spans="20:37">
      <c r="T6131" s="188"/>
      <c r="U6131" s="188"/>
      <c r="V6131" s="188"/>
      <c r="W6131" s="188"/>
      <c r="X6131" s="188"/>
      <c r="AG6131" s="188"/>
      <c r="AH6131" s="188"/>
      <c r="AI6131" s="188"/>
      <c r="AJ6131" s="188"/>
      <c r="AK6131" s="188"/>
    </row>
    <row r="6132" spans="20:37">
      <c r="T6132" s="188"/>
      <c r="U6132" s="188"/>
      <c r="V6132" s="188"/>
      <c r="W6132" s="188"/>
      <c r="X6132" s="188"/>
      <c r="AG6132" s="188"/>
      <c r="AH6132" s="188"/>
      <c r="AI6132" s="188"/>
      <c r="AJ6132" s="188"/>
      <c r="AK6132" s="188"/>
    </row>
    <row r="6133" spans="20:37">
      <c r="T6133" s="188"/>
      <c r="U6133" s="188"/>
      <c r="V6133" s="188"/>
      <c r="W6133" s="188"/>
      <c r="X6133" s="188"/>
      <c r="AG6133" s="188"/>
      <c r="AH6133" s="188"/>
      <c r="AI6133" s="188"/>
      <c r="AJ6133" s="188"/>
      <c r="AK6133" s="188"/>
    </row>
    <row r="6134" spans="20:37">
      <c r="T6134" s="188"/>
      <c r="U6134" s="188"/>
      <c r="V6134" s="188"/>
      <c r="W6134" s="188"/>
      <c r="X6134" s="188"/>
      <c r="AG6134" s="188"/>
      <c r="AH6134" s="188"/>
      <c r="AI6134" s="188"/>
      <c r="AJ6134" s="188"/>
      <c r="AK6134" s="188"/>
    </row>
    <row r="6135" spans="20:37">
      <c r="T6135" s="188"/>
      <c r="U6135" s="188"/>
      <c r="V6135" s="188"/>
      <c r="W6135" s="188"/>
      <c r="X6135" s="188"/>
      <c r="AG6135" s="188"/>
      <c r="AH6135" s="188"/>
      <c r="AI6135" s="188"/>
      <c r="AJ6135" s="188"/>
      <c r="AK6135" s="188"/>
    </row>
    <row r="6136" spans="20:37">
      <c r="T6136" s="188"/>
      <c r="U6136" s="188"/>
      <c r="V6136" s="188"/>
      <c r="W6136" s="188"/>
      <c r="X6136" s="188"/>
      <c r="AG6136" s="188"/>
      <c r="AH6136" s="188"/>
      <c r="AI6136" s="188"/>
      <c r="AJ6136" s="188"/>
      <c r="AK6136" s="188"/>
    </row>
    <row r="6137" spans="20:37">
      <c r="T6137" s="188"/>
      <c r="U6137" s="188"/>
      <c r="V6137" s="188"/>
      <c r="W6137" s="188"/>
      <c r="X6137" s="188"/>
      <c r="AG6137" s="188"/>
      <c r="AH6137" s="188"/>
      <c r="AI6137" s="188"/>
      <c r="AJ6137" s="188"/>
      <c r="AK6137" s="188"/>
    </row>
    <row r="6138" spans="20:37">
      <c r="T6138" s="188"/>
      <c r="U6138" s="188"/>
      <c r="V6138" s="188"/>
      <c r="W6138" s="188"/>
      <c r="X6138" s="188"/>
      <c r="AG6138" s="188"/>
      <c r="AH6138" s="188"/>
      <c r="AI6138" s="188"/>
      <c r="AJ6138" s="188"/>
      <c r="AK6138" s="188"/>
    </row>
    <row r="6139" spans="20:37">
      <c r="T6139" s="188"/>
      <c r="U6139" s="188"/>
      <c r="V6139" s="188"/>
      <c r="W6139" s="188"/>
      <c r="X6139" s="188"/>
      <c r="AG6139" s="188"/>
      <c r="AH6139" s="188"/>
      <c r="AI6139" s="188"/>
      <c r="AJ6139" s="188"/>
      <c r="AK6139" s="188"/>
    </row>
    <row r="6140" spans="20:37">
      <c r="T6140" s="188"/>
      <c r="U6140" s="188"/>
      <c r="V6140" s="188"/>
      <c r="W6140" s="188"/>
      <c r="X6140" s="188"/>
      <c r="AG6140" s="188"/>
      <c r="AH6140" s="188"/>
      <c r="AI6140" s="188"/>
      <c r="AJ6140" s="188"/>
      <c r="AK6140" s="188"/>
    </row>
    <row r="6141" spans="20:37">
      <c r="T6141" s="188"/>
      <c r="U6141" s="188"/>
      <c r="V6141" s="188"/>
      <c r="W6141" s="188"/>
      <c r="X6141" s="188"/>
      <c r="AG6141" s="188"/>
      <c r="AH6141" s="188"/>
      <c r="AI6141" s="188"/>
      <c r="AJ6141" s="188"/>
      <c r="AK6141" s="188"/>
    </row>
    <row r="6142" spans="20:37">
      <c r="T6142" s="188"/>
      <c r="U6142" s="188"/>
      <c r="V6142" s="188"/>
      <c r="W6142" s="188"/>
      <c r="X6142" s="188"/>
      <c r="AG6142" s="188"/>
      <c r="AH6142" s="188"/>
      <c r="AI6142" s="188"/>
      <c r="AJ6142" s="188"/>
      <c r="AK6142" s="188"/>
    </row>
    <row r="6143" spans="20:37">
      <c r="T6143" s="188"/>
      <c r="U6143" s="188"/>
      <c r="V6143" s="188"/>
      <c r="W6143" s="188"/>
      <c r="X6143" s="188"/>
      <c r="AG6143" s="188"/>
      <c r="AH6143" s="188"/>
      <c r="AI6143" s="188"/>
      <c r="AJ6143" s="188"/>
      <c r="AK6143" s="188"/>
    </row>
    <row r="6144" spans="20:37">
      <c r="T6144" s="188"/>
      <c r="U6144" s="188"/>
      <c r="V6144" s="188"/>
      <c r="W6144" s="188"/>
      <c r="X6144" s="188"/>
      <c r="AG6144" s="188"/>
      <c r="AH6144" s="188"/>
      <c r="AI6144" s="188"/>
      <c r="AJ6144" s="188"/>
      <c r="AK6144" s="188"/>
    </row>
    <row r="6145" spans="20:37">
      <c r="T6145" s="188"/>
      <c r="U6145" s="188"/>
      <c r="V6145" s="188"/>
      <c r="W6145" s="188"/>
      <c r="X6145" s="188"/>
      <c r="AG6145" s="188"/>
      <c r="AH6145" s="188"/>
      <c r="AI6145" s="188"/>
      <c r="AJ6145" s="188"/>
      <c r="AK6145" s="188"/>
    </row>
    <row r="6146" spans="20:37">
      <c r="T6146" s="188"/>
      <c r="U6146" s="188"/>
      <c r="V6146" s="188"/>
      <c r="W6146" s="188"/>
      <c r="X6146" s="188"/>
      <c r="AG6146" s="188"/>
      <c r="AH6146" s="188"/>
      <c r="AI6146" s="188"/>
      <c r="AJ6146" s="188"/>
      <c r="AK6146" s="188"/>
    </row>
    <row r="6147" spans="20:37">
      <c r="T6147" s="188"/>
      <c r="U6147" s="188"/>
      <c r="V6147" s="188"/>
      <c r="W6147" s="188"/>
      <c r="X6147" s="188"/>
      <c r="AG6147" s="188"/>
      <c r="AH6147" s="188"/>
      <c r="AI6147" s="188"/>
      <c r="AJ6147" s="188"/>
      <c r="AK6147" s="188"/>
    </row>
    <row r="6148" spans="20:37">
      <c r="T6148" s="188"/>
      <c r="U6148" s="188"/>
      <c r="V6148" s="188"/>
      <c r="W6148" s="188"/>
      <c r="X6148" s="188"/>
      <c r="AG6148" s="188"/>
      <c r="AH6148" s="188"/>
      <c r="AI6148" s="188"/>
      <c r="AJ6148" s="188"/>
      <c r="AK6148" s="188"/>
    </row>
    <row r="6149" spans="20:37">
      <c r="T6149" s="188"/>
      <c r="U6149" s="188"/>
      <c r="V6149" s="188"/>
      <c r="W6149" s="188"/>
      <c r="X6149" s="188"/>
      <c r="AG6149" s="188"/>
      <c r="AH6149" s="188"/>
      <c r="AI6149" s="188"/>
      <c r="AJ6149" s="188"/>
      <c r="AK6149" s="188"/>
    </row>
    <row r="6150" spans="20:37">
      <c r="T6150" s="188"/>
      <c r="U6150" s="188"/>
      <c r="V6150" s="188"/>
      <c r="W6150" s="188"/>
      <c r="X6150" s="188"/>
      <c r="AG6150" s="188"/>
      <c r="AH6150" s="188"/>
      <c r="AI6150" s="188"/>
      <c r="AJ6150" s="188"/>
      <c r="AK6150" s="188"/>
    </row>
    <row r="6151" spans="20:37">
      <c r="T6151" s="188"/>
      <c r="U6151" s="188"/>
      <c r="V6151" s="188"/>
      <c r="W6151" s="188"/>
      <c r="X6151" s="188"/>
      <c r="AG6151" s="188"/>
      <c r="AH6151" s="188"/>
      <c r="AI6151" s="188"/>
      <c r="AJ6151" s="188"/>
      <c r="AK6151" s="188"/>
    </row>
    <row r="6152" spans="20:37">
      <c r="T6152" s="188"/>
      <c r="U6152" s="188"/>
      <c r="V6152" s="188"/>
      <c r="W6152" s="188"/>
      <c r="X6152" s="188"/>
      <c r="AG6152" s="188"/>
      <c r="AH6152" s="188"/>
      <c r="AI6152" s="188"/>
      <c r="AJ6152" s="188"/>
      <c r="AK6152" s="188"/>
    </row>
    <row r="6153" spans="20:37">
      <c r="T6153" s="188"/>
      <c r="U6153" s="188"/>
      <c r="V6153" s="188"/>
      <c r="W6153" s="188"/>
      <c r="X6153" s="188"/>
      <c r="AG6153" s="188"/>
      <c r="AH6153" s="188"/>
      <c r="AI6153" s="188"/>
      <c r="AJ6153" s="188"/>
      <c r="AK6153" s="188"/>
    </row>
    <row r="6154" spans="20:37">
      <c r="T6154" s="188"/>
      <c r="U6154" s="188"/>
      <c r="V6154" s="188"/>
      <c r="W6154" s="188"/>
      <c r="X6154" s="188"/>
      <c r="AG6154" s="188"/>
      <c r="AH6154" s="188"/>
      <c r="AI6154" s="188"/>
      <c r="AJ6154" s="188"/>
      <c r="AK6154" s="188"/>
    </row>
    <row r="6155" spans="20:37">
      <c r="T6155" s="188"/>
      <c r="U6155" s="188"/>
      <c r="V6155" s="188"/>
      <c r="W6155" s="188"/>
      <c r="X6155" s="188"/>
      <c r="AG6155" s="188"/>
      <c r="AH6155" s="188"/>
      <c r="AI6155" s="188"/>
      <c r="AJ6155" s="188"/>
      <c r="AK6155" s="188"/>
    </row>
    <row r="6156" spans="20:37">
      <c r="T6156" s="188"/>
      <c r="U6156" s="188"/>
      <c r="V6156" s="188"/>
      <c r="W6156" s="188"/>
      <c r="X6156" s="188"/>
      <c r="AG6156" s="188"/>
      <c r="AH6156" s="188"/>
      <c r="AI6156" s="188"/>
      <c r="AJ6156" s="188"/>
      <c r="AK6156" s="188"/>
    </row>
    <row r="6157" spans="20:37">
      <c r="T6157" s="188"/>
      <c r="U6157" s="188"/>
      <c r="V6157" s="188"/>
      <c r="W6157" s="188"/>
      <c r="X6157" s="188"/>
      <c r="AG6157" s="188"/>
      <c r="AH6157" s="188"/>
      <c r="AI6157" s="188"/>
      <c r="AJ6157" s="188"/>
      <c r="AK6157" s="188"/>
    </row>
    <row r="6158" spans="20:37">
      <c r="T6158" s="188"/>
      <c r="U6158" s="188"/>
      <c r="V6158" s="188"/>
      <c r="W6158" s="188"/>
      <c r="X6158" s="188"/>
      <c r="AG6158" s="188"/>
      <c r="AH6158" s="188"/>
      <c r="AI6158" s="188"/>
      <c r="AJ6158" s="188"/>
      <c r="AK6158" s="188"/>
    </row>
    <row r="6159" spans="20:37">
      <c r="T6159" s="188"/>
      <c r="U6159" s="188"/>
      <c r="V6159" s="188"/>
      <c r="W6159" s="188"/>
      <c r="X6159" s="188"/>
      <c r="AG6159" s="188"/>
      <c r="AH6159" s="188"/>
      <c r="AI6159" s="188"/>
      <c r="AJ6159" s="188"/>
      <c r="AK6159" s="188"/>
    </row>
    <row r="6160" spans="20:37">
      <c r="T6160" s="188"/>
      <c r="U6160" s="188"/>
      <c r="V6160" s="188"/>
      <c r="W6160" s="188"/>
      <c r="X6160" s="188"/>
      <c r="AG6160" s="188"/>
      <c r="AH6160" s="188"/>
      <c r="AI6160" s="188"/>
      <c r="AJ6160" s="188"/>
      <c r="AK6160" s="188"/>
    </row>
    <row r="6161" spans="20:37">
      <c r="T6161" s="188"/>
      <c r="U6161" s="188"/>
      <c r="V6161" s="188"/>
      <c r="W6161" s="188"/>
      <c r="X6161" s="188"/>
      <c r="AG6161" s="188"/>
      <c r="AH6161" s="188"/>
      <c r="AI6161" s="188"/>
      <c r="AJ6161" s="188"/>
      <c r="AK6161" s="188"/>
    </row>
    <row r="6162" spans="20:37">
      <c r="T6162" s="188"/>
      <c r="U6162" s="188"/>
      <c r="V6162" s="188"/>
      <c r="W6162" s="188"/>
      <c r="X6162" s="188"/>
      <c r="AG6162" s="188"/>
      <c r="AH6162" s="188"/>
      <c r="AI6162" s="188"/>
      <c r="AJ6162" s="188"/>
      <c r="AK6162" s="188"/>
    </row>
    <row r="6163" spans="20:37">
      <c r="T6163" s="188"/>
      <c r="U6163" s="188"/>
      <c r="V6163" s="188"/>
      <c r="W6163" s="188"/>
      <c r="X6163" s="188"/>
      <c r="AG6163" s="188"/>
      <c r="AH6163" s="188"/>
      <c r="AI6163" s="188"/>
      <c r="AJ6163" s="188"/>
      <c r="AK6163" s="188"/>
    </row>
    <row r="6164" spans="20:37">
      <c r="T6164" s="188"/>
      <c r="U6164" s="188"/>
      <c r="V6164" s="188"/>
      <c r="W6164" s="188"/>
      <c r="X6164" s="188"/>
      <c r="AG6164" s="188"/>
      <c r="AH6164" s="188"/>
      <c r="AI6164" s="188"/>
      <c r="AJ6164" s="188"/>
      <c r="AK6164" s="188"/>
    </row>
    <row r="6165" spans="20:37">
      <c r="T6165" s="188"/>
      <c r="U6165" s="188"/>
      <c r="V6165" s="188"/>
      <c r="W6165" s="188"/>
      <c r="X6165" s="188"/>
      <c r="AG6165" s="188"/>
      <c r="AH6165" s="188"/>
      <c r="AI6165" s="188"/>
      <c r="AJ6165" s="188"/>
      <c r="AK6165" s="188"/>
    </row>
    <row r="6166" spans="20:37">
      <c r="T6166" s="188"/>
      <c r="U6166" s="188"/>
      <c r="V6166" s="188"/>
      <c r="W6166" s="188"/>
      <c r="X6166" s="188"/>
      <c r="AG6166" s="188"/>
      <c r="AH6166" s="188"/>
      <c r="AI6166" s="188"/>
      <c r="AJ6166" s="188"/>
      <c r="AK6166" s="188"/>
    </row>
    <row r="6167" spans="20:37">
      <c r="T6167" s="188"/>
      <c r="U6167" s="188"/>
      <c r="V6167" s="188"/>
      <c r="W6167" s="188"/>
      <c r="X6167" s="188"/>
      <c r="AG6167" s="188"/>
      <c r="AH6167" s="188"/>
      <c r="AI6167" s="188"/>
      <c r="AJ6167" s="188"/>
      <c r="AK6167" s="188"/>
    </row>
    <row r="6168" spans="20:37">
      <c r="T6168" s="188"/>
      <c r="U6168" s="188"/>
      <c r="V6168" s="188"/>
      <c r="W6168" s="188"/>
      <c r="X6168" s="188"/>
      <c r="AG6168" s="188"/>
      <c r="AH6168" s="188"/>
      <c r="AI6168" s="188"/>
      <c r="AJ6168" s="188"/>
      <c r="AK6168" s="188"/>
    </row>
    <row r="6169" spans="20:37">
      <c r="T6169" s="188"/>
      <c r="U6169" s="188"/>
      <c r="V6169" s="188"/>
      <c r="W6169" s="188"/>
      <c r="X6169" s="188"/>
      <c r="AG6169" s="188"/>
      <c r="AH6169" s="188"/>
      <c r="AI6169" s="188"/>
      <c r="AJ6169" s="188"/>
      <c r="AK6169" s="188"/>
    </row>
    <row r="6170" spans="20:37">
      <c r="T6170" s="188"/>
      <c r="U6170" s="188"/>
      <c r="V6170" s="188"/>
      <c r="W6170" s="188"/>
      <c r="X6170" s="188"/>
      <c r="AG6170" s="188"/>
      <c r="AH6170" s="188"/>
      <c r="AI6170" s="188"/>
      <c r="AJ6170" s="188"/>
      <c r="AK6170" s="188"/>
    </row>
    <row r="6171" spans="20:37">
      <c r="T6171" s="188"/>
      <c r="U6171" s="188"/>
      <c r="V6171" s="188"/>
      <c r="W6171" s="188"/>
      <c r="X6171" s="188"/>
      <c r="AG6171" s="188"/>
      <c r="AH6171" s="188"/>
      <c r="AI6171" s="188"/>
      <c r="AJ6171" s="188"/>
      <c r="AK6171" s="188"/>
    </row>
    <row r="6172" spans="20:37">
      <c r="T6172" s="188"/>
      <c r="U6172" s="188"/>
      <c r="V6172" s="188"/>
      <c r="W6172" s="188"/>
      <c r="X6172" s="188"/>
      <c r="AG6172" s="188"/>
      <c r="AH6172" s="188"/>
      <c r="AI6172" s="188"/>
      <c r="AJ6172" s="188"/>
      <c r="AK6172" s="188"/>
    </row>
    <row r="6173" spans="20:37">
      <c r="T6173" s="188"/>
      <c r="U6173" s="188"/>
      <c r="V6173" s="188"/>
      <c r="W6173" s="188"/>
      <c r="X6173" s="188"/>
      <c r="AG6173" s="188"/>
      <c r="AH6173" s="188"/>
      <c r="AI6173" s="188"/>
      <c r="AJ6173" s="188"/>
      <c r="AK6173" s="188"/>
    </row>
    <row r="6174" spans="20:37">
      <c r="T6174" s="188"/>
      <c r="U6174" s="188"/>
      <c r="V6174" s="188"/>
      <c r="W6174" s="188"/>
      <c r="X6174" s="188"/>
      <c r="AG6174" s="188"/>
      <c r="AH6174" s="188"/>
      <c r="AI6174" s="188"/>
      <c r="AJ6174" s="188"/>
      <c r="AK6174" s="188"/>
    </row>
    <row r="6175" spans="20:37">
      <c r="T6175" s="188"/>
      <c r="U6175" s="188"/>
      <c r="V6175" s="188"/>
      <c r="W6175" s="188"/>
      <c r="X6175" s="188"/>
      <c r="AG6175" s="188"/>
      <c r="AH6175" s="188"/>
      <c r="AI6175" s="188"/>
      <c r="AJ6175" s="188"/>
      <c r="AK6175" s="188"/>
    </row>
    <row r="6176" spans="20:37">
      <c r="T6176" s="188"/>
      <c r="U6176" s="188"/>
      <c r="V6176" s="188"/>
      <c r="W6176" s="188"/>
      <c r="X6176" s="188"/>
      <c r="AG6176" s="188"/>
      <c r="AH6176" s="188"/>
      <c r="AI6176" s="188"/>
      <c r="AJ6176" s="188"/>
      <c r="AK6176" s="188"/>
    </row>
    <row r="6177" spans="20:37">
      <c r="T6177" s="188"/>
      <c r="U6177" s="188"/>
      <c r="V6177" s="188"/>
      <c r="W6177" s="188"/>
      <c r="X6177" s="188"/>
      <c r="AG6177" s="188"/>
      <c r="AH6177" s="188"/>
      <c r="AI6177" s="188"/>
      <c r="AJ6177" s="188"/>
      <c r="AK6177" s="188"/>
    </row>
    <row r="6178" spans="20:37">
      <c r="T6178" s="188"/>
      <c r="U6178" s="188"/>
      <c r="V6178" s="188"/>
      <c r="W6178" s="188"/>
      <c r="X6178" s="188"/>
      <c r="AG6178" s="188"/>
      <c r="AH6178" s="188"/>
      <c r="AI6178" s="188"/>
      <c r="AJ6178" s="188"/>
      <c r="AK6178" s="188"/>
    </row>
    <row r="6179" spans="20:37">
      <c r="T6179" s="188"/>
      <c r="U6179" s="188"/>
      <c r="V6179" s="188"/>
      <c r="W6179" s="188"/>
      <c r="X6179" s="188"/>
      <c r="AG6179" s="188"/>
      <c r="AH6179" s="188"/>
      <c r="AI6179" s="188"/>
      <c r="AJ6179" s="188"/>
      <c r="AK6179" s="188"/>
    </row>
    <row r="6180" spans="20:37">
      <c r="T6180" s="188"/>
      <c r="U6180" s="188"/>
      <c r="V6180" s="188"/>
      <c r="W6180" s="188"/>
      <c r="X6180" s="188"/>
      <c r="AG6180" s="188"/>
      <c r="AH6180" s="188"/>
      <c r="AI6180" s="188"/>
      <c r="AJ6180" s="188"/>
      <c r="AK6180" s="188"/>
    </row>
    <row r="6181" spans="20:37">
      <c r="T6181" s="188"/>
      <c r="U6181" s="188"/>
      <c r="V6181" s="188"/>
      <c r="W6181" s="188"/>
      <c r="X6181" s="188"/>
      <c r="AG6181" s="188"/>
      <c r="AH6181" s="188"/>
      <c r="AI6181" s="188"/>
      <c r="AJ6181" s="188"/>
      <c r="AK6181" s="188"/>
    </row>
    <row r="6182" spans="20:37">
      <c r="T6182" s="188"/>
      <c r="U6182" s="188"/>
      <c r="V6182" s="188"/>
      <c r="W6182" s="188"/>
      <c r="X6182" s="188"/>
      <c r="AG6182" s="188"/>
      <c r="AH6182" s="188"/>
      <c r="AI6182" s="188"/>
      <c r="AJ6182" s="188"/>
      <c r="AK6182" s="188"/>
    </row>
    <row r="6183" spans="20:37">
      <c r="T6183" s="188"/>
      <c r="U6183" s="188"/>
      <c r="V6183" s="188"/>
      <c r="W6183" s="188"/>
      <c r="X6183" s="188"/>
      <c r="AG6183" s="188"/>
      <c r="AH6183" s="188"/>
      <c r="AI6183" s="188"/>
      <c r="AJ6183" s="188"/>
      <c r="AK6183" s="188"/>
    </row>
    <row r="6184" spans="20:37">
      <c r="T6184" s="188"/>
      <c r="U6184" s="188"/>
      <c r="V6184" s="188"/>
      <c r="W6184" s="188"/>
      <c r="X6184" s="188"/>
      <c r="AG6184" s="188"/>
      <c r="AH6184" s="188"/>
      <c r="AI6184" s="188"/>
      <c r="AJ6184" s="188"/>
      <c r="AK6184" s="188"/>
    </row>
    <row r="6185" spans="20:37">
      <c r="T6185" s="188"/>
      <c r="U6185" s="188"/>
      <c r="V6185" s="188"/>
      <c r="W6185" s="188"/>
      <c r="X6185" s="188"/>
      <c r="AG6185" s="188"/>
      <c r="AH6185" s="188"/>
      <c r="AI6185" s="188"/>
      <c r="AJ6185" s="188"/>
      <c r="AK6185" s="188"/>
    </row>
    <row r="6186" spans="20:37">
      <c r="T6186" s="188"/>
      <c r="U6186" s="188"/>
      <c r="V6186" s="188"/>
      <c r="W6186" s="188"/>
      <c r="X6186" s="188"/>
      <c r="AG6186" s="188"/>
      <c r="AH6186" s="188"/>
      <c r="AI6186" s="188"/>
      <c r="AJ6186" s="188"/>
      <c r="AK6186" s="188"/>
    </row>
    <row r="6187" spans="20:37">
      <c r="T6187" s="188"/>
      <c r="U6187" s="188"/>
      <c r="V6187" s="188"/>
      <c r="W6187" s="188"/>
      <c r="X6187" s="188"/>
      <c r="AG6187" s="188"/>
      <c r="AH6187" s="188"/>
      <c r="AI6187" s="188"/>
      <c r="AJ6187" s="188"/>
      <c r="AK6187" s="188"/>
    </row>
    <row r="6188" spans="20:37">
      <c r="T6188" s="188"/>
      <c r="U6188" s="188"/>
      <c r="V6188" s="188"/>
      <c r="W6188" s="188"/>
      <c r="X6188" s="188"/>
      <c r="AG6188" s="188"/>
      <c r="AH6188" s="188"/>
      <c r="AI6188" s="188"/>
      <c r="AJ6188" s="188"/>
      <c r="AK6188" s="188"/>
    </row>
    <row r="6189" spans="20:37">
      <c r="T6189" s="188"/>
      <c r="U6189" s="188"/>
      <c r="V6189" s="188"/>
      <c r="W6189" s="188"/>
      <c r="X6189" s="188"/>
      <c r="AG6189" s="188"/>
      <c r="AH6189" s="188"/>
      <c r="AI6189" s="188"/>
      <c r="AJ6189" s="188"/>
      <c r="AK6189" s="188"/>
    </row>
    <row r="6190" spans="20:37">
      <c r="T6190" s="188"/>
      <c r="U6190" s="188"/>
      <c r="V6190" s="188"/>
      <c r="W6190" s="188"/>
      <c r="X6190" s="188"/>
      <c r="AG6190" s="188"/>
      <c r="AH6190" s="188"/>
      <c r="AI6190" s="188"/>
      <c r="AJ6190" s="188"/>
      <c r="AK6190" s="188"/>
    </row>
    <row r="6191" spans="20:37">
      <c r="T6191" s="188"/>
      <c r="U6191" s="188"/>
      <c r="V6191" s="188"/>
      <c r="W6191" s="188"/>
      <c r="X6191" s="188"/>
      <c r="AG6191" s="188"/>
      <c r="AH6191" s="188"/>
      <c r="AI6191" s="188"/>
      <c r="AJ6191" s="188"/>
      <c r="AK6191" s="188"/>
    </row>
    <row r="6192" spans="20:37">
      <c r="T6192" s="188"/>
      <c r="U6192" s="188"/>
      <c r="V6192" s="188"/>
      <c r="W6192" s="188"/>
      <c r="X6192" s="188"/>
      <c r="AG6192" s="188"/>
      <c r="AH6192" s="188"/>
      <c r="AI6192" s="188"/>
      <c r="AJ6192" s="188"/>
      <c r="AK6192" s="188"/>
    </row>
    <row r="6193" spans="20:37">
      <c r="T6193" s="188"/>
      <c r="U6193" s="188"/>
      <c r="V6193" s="188"/>
      <c r="W6193" s="188"/>
      <c r="X6193" s="188"/>
      <c r="AG6193" s="188"/>
      <c r="AH6193" s="188"/>
      <c r="AI6193" s="188"/>
      <c r="AJ6193" s="188"/>
      <c r="AK6193" s="188"/>
    </row>
    <row r="6194" spans="20:37">
      <c r="T6194" s="188"/>
      <c r="U6194" s="188"/>
      <c r="V6194" s="188"/>
      <c r="W6194" s="188"/>
      <c r="X6194" s="188"/>
      <c r="AG6194" s="188"/>
      <c r="AH6194" s="188"/>
      <c r="AI6194" s="188"/>
      <c r="AJ6194" s="188"/>
      <c r="AK6194" s="188"/>
    </row>
    <row r="6195" spans="20:37">
      <c r="T6195" s="188"/>
      <c r="U6195" s="188"/>
      <c r="V6195" s="188"/>
      <c r="W6195" s="188"/>
      <c r="X6195" s="188"/>
      <c r="AG6195" s="188"/>
      <c r="AH6195" s="188"/>
      <c r="AI6195" s="188"/>
      <c r="AJ6195" s="188"/>
      <c r="AK6195" s="188"/>
    </row>
    <row r="6196" spans="20:37">
      <c r="T6196" s="188"/>
      <c r="U6196" s="188"/>
      <c r="V6196" s="188"/>
      <c r="W6196" s="188"/>
      <c r="X6196" s="188"/>
      <c r="AG6196" s="188"/>
      <c r="AH6196" s="188"/>
      <c r="AI6196" s="188"/>
      <c r="AJ6196" s="188"/>
      <c r="AK6196" s="188"/>
    </row>
    <row r="6197" spans="20:37">
      <c r="T6197" s="188"/>
      <c r="U6197" s="188"/>
      <c r="V6197" s="188"/>
      <c r="W6197" s="188"/>
      <c r="X6197" s="188"/>
      <c r="AG6197" s="188"/>
      <c r="AH6197" s="188"/>
      <c r="AI6197" s="188"/>
      <c r="AJ6197" s="188"/>
      <c r="AK6197" s="188"/>
    </row>
    <row r="6198" spans="20:37">
      <c r="T6198" s="188"/>
      <c r="U6198" s="188"/>
      <c r="V6198" s="188"/>
      <c r="W6198" s="188"/>
      <c r="X6198" s="188"/>
      <c r="AG6198" s="188"/>
      <c r="AH6198" s="188"/>
      <c r="AI6198" s="188"/>
      <c r="AJ6198" s="188"/>
      <c r="AK6198" s="188"/>
    </row>
    <row r="6199" spans="20:37">
      <c r="T6199" s="188"/>
      <c r="U6199" s="188"/>
      <c r="V6199" s="188"/>
      <c r="W6199" s="188"/>
      <c r="X6199" s="188"/>
      <c r="AG6199" s="188"/>
      <c r="AH6199" s="188"/>
      <c r="AI6199" s="188"/>
      <c r="AJ6199" s="188"/>
      <c r="AK6199" s="188"/>
    </row>
    <row r="6200" spans="20:37">
      <c r="T6200" s="188"/>
      <c r="U6200" s="188"/>
      <c r="V6200" s="188"/>
      <c r="W6200" s="188"/>
      <c r="X6200" s="188"/>
      <c r="AG6200" s="188"/>
      <c r="AH6200" s="188"/>
      <c r="AI6200" s="188"/>
      <c r="AJ6200" s="188"/>
      <c r="AK6200" s="188"/>
    </row>
    <row r="6201" spans="20:37">
      <c r="T6201" s="188"/>
      <c r="U6201" s="188"/>
      <c r="V6201" s="188"/>
      <c r="W6201" s="188"/>
      <c r="X6201" s="188"/>
      <c r="AG6201" s="188"/>
      <c r="AH6201" s="188"/>
      <c r="AI6201" s="188"/>
      <c r="AJ6201" s="188"/>
      <c r="AK6201" s="188"/>
    </row>
    <row r="6202" spans="20:37">
      <c r="T6202" s="188"/>
      <c r="U6202" s="188"/>
      <c r="V6202" s="188"/>
      <c r="W6202" s="188"/>
      <c r="X6202" s="188"/>
      <c r="AG6202" s="188"/>
      <c r="AH6202" s="188"/>
      <c r="AI6202" s="188"/>
      <c r="AJ6202" s="188"/>
      <c r="AK6202" s="188"/>
    </row>
    <row r="6203" spans="20:37">
      <c r="T6203" s="188"/>
      <c r="U6203" s="188"/>
      <c r="V6203" s="188"/>
      <c r="W6203" s="188"/>
      <c r="X6203" s="188"/>
      <c r="AG6203" s="188"/>
      <c r="AH6203" s="188"/>
      <c r="AI6203" s="188"/>
      <c r="AJ6203" s="188"/>
      <c r="AK6203" s="188"/>
    </row>
    <row r="6204" spans="20:37">
      <c r="T6204" s="188"/>
      <c r="U6204" s="188"/>
      <c r="V6204" s="188"/>
      <c r="W6204" s="188"/>
      <c r="X6204" s="188"/>
      <c r="AG6204" s="188"/>
      <c r="AH6204" s="188"/>
      <c r="AI6204" s="188"/>
      <c r="AJ6204" s="188"/>
      <c r="AK6204" s="188"/>
    </row>
    <row r="6205" spans="20:37">
      <c r="T6205" s="188"/>
      <c r="U6205" s="188"/>
      <c r="V6205" s="188"/>
      <c r="W6205" s="188"/>
      <c r="X6205" s="188"/>
      <c r="AG6205" s="188"/>
      <c r="AH6205" s="188"/>
      <c r="AI6205" s="188"/>
      <c r="AJ6205" s="188"/>
      <c r="AK6205" s="188"/>
    </row>
    <row r="6206" spans="20:37">
      <c r="T6206" s="188"/>
      <c r="U6206" s="188"/>
      <c r="V6206" s="188"/>
      <c r="W6206" s="188"/>
      <c r="X6206" s="188"/>
      <c r="AG6206" s="188"/>
      <c r="AH6206" s="188"/>
      <c r="AI6206" s="188"/>
      <c r="AJ6206" s="188"/>
      <c r="AK6206" s="188"/>
    </row>
    <row r="6207" spans="20:37">
      <c r="T6207" s="188"/>
      <c r="U6207" s="188"/>
      <c r="V6207" s="188"/>
      <c r="W6207" s="188"/>
      <c r="X6207" s="188"/>
      <c r="AG6207" s="188"/>
      <c r="AH6207" s="188"/>
      <c r="AI6207" s="188"/>
      <c r="AJ6207" s="188"/>
      <c r="AK6207" s="188"/>
    </row>
    <row r="6208" spans="20:37">
      <c r="T6208" s="188"/>
      <c r="U6208" s="188"/>
      <c r="V6208" s="188"/>
      <c r="W6208" s="188"/>
      <c r="X6208" s="188"/>
      <c r="AG6208" s="188"/>
      <c r="AH6208" s="188"/>
      <c r="AI6208" s="188"/>
      <c r="AJ6208" s="188"/>
      <c r="AK6208" s="188"/>
    </row>
    <row r="6209" spans="20:37">
      <c r="T6209" s="188"/>
      <c r="U6209" s="188"/>
      <c r="V6209" s="188"/>
      <c r="W6209" s="188"/>
      <c r="X6209" s="188"/>
      <c r="AG6209" s="188"/>
      <c r="AH6209" s="188"/>
      <c r="AI6209" s="188"/>
      <c r="AJ6209" s="188"/>
      <c r="AK6209" s="188"/>
    </row>
    <row r="6210" spans="20:37">
      <c r="T6210" s="188"/>
      <c r="U6210" s="188"/>
      <c r="V6210" s="188"/>
      <c r="W6210" s="188"/>
      <c r="X6210" s="188"/>
      <c r="AG6210" s="188"/>
      <c r="AH6210" s="188"/>
      <c r="AI6210" s="188"/>
      <c r="AJ6210" s="188"/>
      <c r="AK6210" s="188"/>
    </row>
    <row r="6211" spans="20:37">
      <c r="T6211" s="188"/>
      <c r="U6211" s="188"/>
      <c r="V6211" s="188"/>
      <c r="W6211" s="188"/>
      <c r="X6211" s="188"/>
      <c r="AG6211" s="188"/>
      <c r="AH6211" s="188"/>
      <c r="AI6211" s="188"/>
      <c r="AJ6211" s="188"/>
      <c r="AK6211" s="188"/>
    </row>
    <row r="6212" spans="20:37">
      <c r="T6212" s="188"/>
      <c r="U6212" s="188"/>
      <c r="V6212" s="188"/>
      <c r="W6212" s="188"/>
      <c r="X6212" s="188"/>
      <c r="AG6212" s="188"/>
      <c r="AH6212" s="188"/>
      <c r="AI6212" s="188"/>
      <c r="AJ6212" s="188"/>
      <c r="AK6212" s="188"/>
    </row>
    <row r="6213" spans="20:37">
      <c r="T6213" s="188"/>
      <c r="U6213" s="188"/>
      <c r="V6213" s="188"/>
      <c r="W6213" s="188"/>
      <c r="X6213" s="188"/>
      <c r="AG6213" s="188"/>
      <c r="AH6213" s="188"/>
      <c r="AI6213" s="188"/>
      <c r="AJ6213" s="188"/>
      <c r="AK6213" s="188"/>
    </row>
    <row r="6214" spans="20:37">
      <c r="T6214" s="188"/>
      <c r="U6214" s="188"/>
      <c r="V6214" s="188"/>
      <c r="W6214" s="188"/>
      <c r="X6214" s="188"/>
      <c r="AG6214" s="188"/>
      <c r="AH6214" s="188"/>
      <c r="AI6214" s="188"/>
      <c r="AJ6214" s="188"/>
      <c r="AK6214" s="188"/>
    </row>
    <row r="6215" spans="20:37">
      <c r="T6215" s="188"/>
      <c r="U6215" s="188"/>
      <c r="V6215" s="188"/>
      <c r="W6215" s="188"/>
      <c r="X6215" s="188"/>
      <c r="AG6215" s="188"/>
      <c r="AH6215" s="188"/>
      <c r="AI6215" s="188"/>
      <c r="AJ6215" s="188"/>
      <c r="AK6215" s="188"/>
    </row>
    <row r="6216" spans="20:37">
      <c r="T6216" s="188"/>
      <c r="U6216" s="188"/>
      <c r="V6216" s="188"/>
      <c r="W6216" s="188"/>
      <c r="X6216" s="188"/>
      <c r="AG6216" s="188"/>
      <c r="AH6216" s="188"/>
      <c r="AI6216" s="188"/>
      <c r="AJ6216" s="188"/>
      <c r="AK6216" s="188"/>
    </row>
    <row r="6217" spans="20:37">
      <c r="T6217" s="188"/>
      <c r="U6217" s="188"/>
      <c r="V6217" s="188"/>
      <c r="W6217" s="188"/>
      <c r="X6217" s="188"/>
      <c r="AG6217" s="188"/>
      <c r="AH6217" s="188"/>
      <c r="AI6217" s="188"/>
      <c r="AJ6217" s="188"/>
      <c r="AK6217" s="188"/>
    </row>
    <row r="6218" spans="20:37">
      <c r="T6218" s="188"/>
      <c r="U6218" s="188"/>
      <c r="V6218" s="188"/>
      <c r="W6218" s="188"/>
      <c r="X6218" s="188"/>
      <c r="AG6218" s="188"/>
      <c r="AH6218" s="188"/>
      <c r="AI6218" s="188"/>
      <c r="AJ6218" s="188"/>
      <c r="AK6218" s="188"/>
    </row>
    <row r="6219" spans="20:37">
      <c r="T6219" s="188"/>
      <c r="U6219" s="188"/>
      <c r="V6219" s="188"/>
      <c r="W6219" s="188"/>
      <c r="X6219" s="188"/>
      <c r="AG6219" s="188"/>
      <c r="AH6219" s="188"/>
      <c r="AI6219" s="188"/>
      <c r="AJ6219" s="188"/>
      <c r="AK6219" s="188"/>
    </row>
    <row r="6220" spans="20:37">
      <c r="T6220" s="188"/>
      <c r="U6220" s="188"/>
      <c r="V6220" s="188"/>
      <c r="W6220" s="188"/>
      <c r="X6220" s="188"/>
      <c r="AG6220" s="188"/>
      <c r="AH6220" s="188"/>
      <c r="AI6220" s="188"/>
      <c r="AJ6220" s="188"/>
      <c r="AK6220" s="188"/>
    </row>
    <row r="6221" spans="20:37">
      <c r="T6221" s="188"/>
      <c r="U6221" s="188"/>
      <c r="V6221" s="188"/>
      <c r="W6221" s="188"/>
      <c r="X6221" s="188"/>
      <c r="AG6221" s="188"/>
      <c r="AH6221" s="188"/>
      <c r="AI6221" s="188"/>
      <c r="AJ6221" s="188"/>
      <c r="AK6221" s="188"/>
    </row>
    <row r="6222" spans="20:37">
      <c r="T6222" s="188"/>
      <c r="U6222" s="188"/>
      <c r="V6222" s="188"/>
      <c r="W6222" s="188"/>
      <c r="X6222" s="188"/>
      <c r="AG6222" s="188"/>
      <c r="AH6222" s="188"/>
      <c r="AI6222" s="188"/>
      <c r="AJ6222" s="188"/>
      <c r="AK6222" s="188"/>
    </row>
    <row r="6223" spans="20:37">
      <c r="T6223" s="188"/>
      <c r="U6223" s="188"/>
      <c r="V6223" s="188"/>
      <c r="W6223" s="188"/>
      <c r="X6223" s="188"/>
      <c r="AG6223" s="188"/>
      <c r="AH6223" s="188"/>
      <c r="AI6223" s="188"/>
      <c r="AJ6223" s="188"/>
      <c r="AK6223" s="188"/>
    </row>
    <row r="6224" spans="20:37">
      <c r="T6224" s="188"/>
      <c r="U6224" s="188"/>
      <c r="V6224" s="188"/>
      <c r="W6224" s="188"/>
      <c r="X6224" s="188"/>
      <c r="AG6224" s="188"/>
      <c r="AH6224" s="188"/>
      <c r="AI6224" s="188"/>
      <c r="AJ6224" s="188"/>
      <c r="AK6224" s="188"/>
    </row>
    <row r="6225" spans="20:37">
      <c r="T6225" s="188"/>
      <c r="U6225" s="188"/>
      <c r="V6225" s="188"/>
      <c r="W6225" s="188"/>
      <c r="X6225" s="188"/>
      <c r="AG6225" s="188"/>
      <c r="AH6225" s="188"/>
      <c r="AI6225" s="188"/>
      <c r="AJ6225" s="188"/>
      <c r="AK6225" s="188"/>
    </row>
    <row r="6226" spans="20:37">
      <c r="T6226" s="188"/>
      <c r="U6226" s="188"/>
      <c r="V6226" s="188"/>
      <c r="W6226" s="188"/>
      <c r="X6226" s="188"/>
      <c r="AG6226" s="188"/>
      <c r="AH6226" s="188"/>
      <c r="AI6226" s="188"/>
      <c r="AJ6226" s="188"/>
      <c r="AK6226" s="188"/>
    </row>
    <row r="6227" spans="20:37">
      <c r="T6227" s="188"/>
      <c r="U6227" s="188"/>
      <c r="V6227" s="188"/>
      <c r="W6227" s="188"/>
      <c r="X6227" s="188"/>
      <c r="AG6227" s="188"/>
      <c r="AH6227" s="188"/>
      <c r="AI6227" s="188"/>
      <c r="AJ6227" s="188"/>
      <c r="AK6227" s="188"/>
    </row>
    <row r="6228" spans="20:37">
      <c r="T6228" s="188"/>
      <c r="U6228" s="188"/>
      <c r="V6228" s="188"/>
      <c r="W6228" s="188"/>
      <c r="X6228" s="188"/>
      <c r="AG6228" s="188"/>
      <c r="AH6228" s="188"/>
      <c r="AI6228" s="188"/>
      <c r="AJ6228" s="188"/>
      <c r="AK6228" s="188"/>
    </row>
    <row r="6229" spans="20:37">
      <c r="T6229" s="188"/>
      <c r="U6229" s="188"/>
      <c r="V6229" s="188"/>
      <c r="W6229" s="188"/>
      <c r="X6229" s="188"/>
      <c r="AG6229" s="188"/>
      <c r="AH6229" s="188"/>
      <c r="AI6229" s="188"/>
      <c r="AJ6229" s="188"/>
      <c r="AK6229" s="188"/>
    </row>
    <row r="6230" spans="20:37">
      <c r="T6230" s="188"/>
      <c r="U6230" s="188"/>
      <c r="V6230" s="188"/>
      <c r="W6230" s="188"/>
      <c r="X6230" s="188"/>
      <c r="AG6230" s="188"/>
      <c r="AH6230" s="188"/>
      <c r="AI6230" s="188"/>
      <c r="AJ6230" s="188"/>
      <c r="AK6230" s="188"/>
    </row>
    <row r="6231" spans="20:37">
      <c r="T6231" s="188"/>
      <c r="U6231" s="188"/>
      <c r="V6231" s="188"/>
      <c r="W6231" s="188"/>
      <c r="X6231" s="188"/>
      <c r="AG6231" s="188"/>
      <c r="AH6231" s="188"/>
      <c r="AI6231" s="188"/>
      <c r="AJ6231" s="188"/>
      <c r="AK6231" s="188"/>
    </row>
    <row r="6232" spans="20:37">
      <c r="T6232" s="188"/>
      <c r="U6232" s="188"/>
      <c r="V6232" s="188"/>
      <c r="W6232" s="188"/>
      <c r="X6232" s="188"/>
      <c r="AG6232" s="188"/>
      <c r="AH6232" s="188"/>
      <c r="AI6232" s="188"/>
      <c r="AJ6232" s="188"/>
      <c r="AK6232" s="188"/>
    </row>
    <row r="6233" spans="20:37">
      <c r="T6233" s="188"/>
      <c r="U6233" s="188"/>
      <c r="V6233" s="188"/>
      <c r="W6233" s="188"/>
      <c r="X6233" s="188"/>
      <c r="AG6233" s="188"/>
      <c r="AH6233" s="188"/>
      <c r="AI6233" s="188"/>
      <c r="AJ6233" s="188"/>
      <c r="AK6233" s="188"/>
    </row>
    <row r="6234" spans="20:37">
      <c r="T6234" s="188"/>
      <c r="U6234" s="188"/>
      <c r="V6234" s="188"/>
      <c r="W6234" s="188"/>
      <c r="X6234" s="188"/>
      <c r="AG6234" s="188"/>
      <c r="AH6234" s="188"/>
      <c r="AI6234" s="188"/>
      <c r="AJ6234" s="188"/>
      <c r="AK6234" s="188"/>
    </row>
    <row r="6235" spans="20:37">
      <c r="T6235" s="188"/>
      <c r="U6235" s="188"/>
      <c r="V6235" s="188"/>
      <c r="W6235" s="188"/>
      <c r="X6235" s="188"/>
      <c r="AG6235" s="188"/>
      <c r="AH6235" s="188"/>
      <c r="AI6235" s="188"/>
      <c r="AJ6235" s="188"/>
      <c r="AK6235" s="188"/>
    </row>
    <row r="6236" spans="20:37">
      <c r="T6236" s="188"/>
      <c r="U6236" s="188"/>
      <c r="V6236" s="188"/>
      <c r="W6236" s="188"/>
      <c r="X6236" s="188"/>
      <c r="AG6236" s="188"/>
      <c r="AH6236" s="188"/>
      <c r="AI6236" s="188"/>
      <c r="AJ6236" s="188"/>
      <c r="AK6236" s="188"/>
    </row>
    <row r="6237" spans="20:37">
      <c r="T6237" s="188"/>
      <c r="U6237" s="188"/>
      <c r="V6237" s="188"/>
      <c r="W6237" s="188"/>
      <c r="X6237" s="188"/>
      <c r="AG6237" s="188"/>
      <c r="AH6237" s="188"/>
      <c r="AI6237" s="188"/>
      <c r="AJ6237" s="188"/>
      <c r="AK6237" s="188"/>
    </row>
    <row r="6238" spans="20:37">
      <c r="T6238" s="188"/>
      <c r="U6238" s="188"/>
      <c r="V6238" s="188"/>
      <c r="W6238" s="188"/>
      <c r="X6238" s="188"/>
      <c r="AG6238" s="188"/>
      <c r="AH6238" s="188"/>
      <c r="AI6238" s="188"/>
      <c r="AJ6238" s="188"/>
      <c r="AK6238" s="188"/>
    </row>
    <row r="6239" spans="20:37">
      <c r="T6239" s="188"/>
      <c r="U6239" s="188"/>
      <c r="V6239" s="188"/>
      <c r="W6239" s="188"/>
      <c r="X6239" s="188"/>
      <c r="AG6239" s="188"/>
      <c r="AH6239" s="188"/>
      <c r="AI6239" s="188"/>
      <c r="AJ6239" s="188"/>
      <c r="AK6239" s="188"/>
    </row>
    <row r="6240" spans="20:37">
      <c r="T6240" s="188"/>
      <c r="U6240" s="188"/>
      <c r="V6240" s="188"/>
      <c r="W6240" s="188"/>
      <c r="X6240" s="188"/>
      <c r="AG6240" s="188"/>
      <c r="AH6240" s="188"/>
      <c r="AI6240" s="188"/>
      <c r="AJ6240" s="188"/>
      <c r="AK6240" s="188"/>
    </row>
    <row r="6241" spans="20:37">
      <c r="T6241" s="188"/>
      <c r="U6241" s="188"/>
      <c r="V6241" s="188"/>
      <c r="W6241" s="188"/>
      <c r="X6241" s="188"/>
      <c r="AG6241" s="188"/>
      <c r="AH6241" s="188"/>
      <c r="AI6241" s="188"/>
      <c r="AJ6241" s="188"/>
      <c r="AK6241" s="188"/>
    </row>
    <row r="6242" spans="20:37">
      <c r="T6242" s="188"/>
      <c r="U6242" s="188"/>
      <c r="V6242" s="188"/>
      <c r="W6242" s="188"/>
      <c r="X6242" s="188"/>
      <c r="AG6242" s="188"/>
      <c r="AH6242" s="188"/>
      <c r="AI6242" s="188"/>
      <c r="AJ6242" s="188"/>
      <c r="AK6242" s="188"/>
    </row>
    <row r="6243" spans="20:37">
      <c r="T6243" s="188"/>
      <c r="U6243" s="188"/>
      <c r="V6243" s="188"/>
      <c r="W6243" s="188"/>
      <c r="X6243" s="188"/>
      <c r="AG6243" s="188"/>
      <c r="AH6243" s="188"/>
      <c r="AI6243" s="188"/>
      <c r="AJ6243" s="188"/>
      <c r="AK6243" s="188"/>
    </row>
    <row r="6244" spans="20:37">
      <c r="T6244" s="188"/>
      <c r="U6244" s="188"/>
      <c r="V6244" s="188"/>
      <c r="W6244" s="188"/>
      <c r="X6244" s="188"/>
      <c r="AG6244" s="188"/>
      <c r="AH6244" s="188"/>
      <c r="AI6244" s="188"/>
      <c r="AJ6244" s="188"/>
      <c r="AK6244" s="188"/>
    </row>
    <row r="6245" spans="20:37">
      <c r="T6245" s="188"/>
      <c r="U6245" s="188"/>
      <c r="V6245" s="188"/>
      <c r="W6245" s="188"/>
      <c r="X6245" s="188"/>
      <c r="AG6245" s="188"/>
      <c r="AH6245" s="188"/>
      <c r="AI6245" s="188"/>
      <c r="AJ6245" s="188"/>
      <c r="AK6245" s="188"/>
    </row>
    <row r="6246" spans="20:37">
      <c r="T6246" s="188"/>
      <c r="U6246" s="188"/>
      <c r="V6246" s="188"/>
      <c r="W6246" s="188"/>
      <c r="X6246" s="188"/>
      <c r="AG6246" s="188"/>
      <c r="AH6246" s="188"/>
      <c r="AI6246" s="188"/>
      <c r="AJ6246" s="188"/>
      <c r="AK6246" s="188"/>
    </row>
    <row r="6247" spans="20:37">
      <c r="T6247" s="188"/>
      <c r="U6247" s="188"/>
      <c r="V6247" s="188"/>
      <c r="W6247" s="188"/>
      <c r="X6247" s="188"/>
      <c r="AG6247" s="188"/>
      <c r="AH6247" s="188"/>
      <c r="AI6247" s="188"/>
      <c r="AJ6247" s="188"/>
      <c r="AK6247" s="188"/>
    </row>
    <row r="6248" spans="20:37">
      <c r="T6248" s="188"/>
      <c r="U6248" s="188"/>
      <c r="V6248" s="188"/>
      <c r="W6248" s="188"/>
      <c r="X6248" s="188"/>
      <c r="AG6248" s="188"/>
      <c r="AH6248" s="188"/>
      <c r="AI6248" s="188"/>
      <c r="AJ6248" s="188"/>
      <c r="AK6248" s="188"/>
    </row>
    <row r="6249" spans="20:37">
      <c r="T6249" s="188"/>
      <c r="U6249" s="188"/>
      <c r="V6249" s="188"/>
      <c r="W6249" s="188"/>
      <c r="X6249" s="188"/>
      <c r="AG6249" s="188"/>
      <c r="AH6249" s="188"/>
      <c r="AI6249" s="188"/>
      <c r="AJ6249" s="188"/>
      <c r="AK6249" s="188"/>
    </row>
    <row r="6250" spans="20:37">
      <c r="T6250" s="188"/>
      <c r="U6250" s="188"/>
      <c r="V6250" s="188"/>
      <c r="W6250" s="188"/>
      <c r="X6250" s="188"/>
      <c r="AG6250" s="188"/>
      <c r="AH6250" s="188"/>
      <c r="AI6250" s="188"/>
      <c r="AJ6250" s="188"/>
      <c r="AK6250" s="188"/>
    </row>
    <row r="6251" spans="20:37">
      <c r="T6251" s="188"/>
      <c r="U6251" s="188"/>
      <c r="V6251" s="188"/>
      <c r="W6251" s="188"/>
      <c r="X6251" s="188"/>
      <c r="AG6251" s="188"/>
      <c r="AH6251" s="188"/>
      <c r="AI6251" s="188"/>
      <c r="AJ6251" s="188"/>
      <c r="AK6251" s="188"/>
    </row>
    <row r="6252" spans="20:37">
      <c r="T6252" s="188"/>
      <c r="U6252" s="188"/>
      <c r="V6252" s="188"/>
      <c r="W6252" s="188"/>
      <c r="X6252" s="188"/>
      <c r="AG6252" s="188"/>
      <c r="AH6252" s="188"/>
      <c r="AI6252" s="188"/>
      <c r="AJ6252" s="188"/>
      <c r="AK6252" s="188"/>
    </row>
    <row r="6253" spans="20:37">
      <c r="T6253" s="188"/>
      <c r="U6253" s="188"/>
      <c r="V6253" s="188"/>
      <c r="W6253" s="188"/>
      <c r="X6253" s="188"/>
      <c r="AG6253" s="188"/>
      <c r="AH6253" s="188"/>
      <c r="AI6253" s="188"/>
      <c r="AJ6253" s="188"/>
      <c r="AK6253" s="188"/>
    </row>
    <row r="6254" spans="20:37">
      <c r="T6254" s="188"/>
      <c r="U6254" s="188"/>
      <c r="V6254" s="188"/>
      <c r="W6254" s="188"/>
      <c r="X6254" s="188"/>
      <c r="AG6254" s="188"/>
      <c r="AH6254" s="188"/>
      <c r="AI6254" s="188"/>
      <c r="AJ6254" s="188"/>
      <c r="AK6254" s="188"/>
    </row>
    <row r="6255" spans="20:37">
      <c r="T6255" s="188"/>
      <c r="U6255" s="188"/>
      <c r="V6255" s="188"/>
      <c r="W6255" s="188"/>
      <c r="X6255" s="188"/>
      <c r="AG6255" s="188"/>
      <c r="AH6255" s="188"/>
      <c r="AI6255" s="188"/>
      <c r="AJ6255" s="188"/>
      <c r="AK6255" s="188"/>
    </row>
    <row r="6256" spans="20:37">
      <c r="T6256" s="188"/>
      <c r="U6256" s="188"/>
      <c r="V6256" s="188"/>
      <c r="W6256" s="188"/>
      <c r="X6256" s="188"/>
      <c r="AG6256" s="188"/>
      <c r="AH6256" s="188"/>
      <c r="AI6256" s="188"/>
      <c r="AJ6256" s="188"/>
      <c r="AK6256" s="188"/>
    </row>
    <row r="6257" spans="20:37">
      <c r="T6257" s="188"/>
      <c r="U6257" s="188"/>
      <c r="V6257" s="188"/>
      <c r="W6257" s="188"/>
      <c r="X6257" s="188"/>
      <c r="AG6257" s="188"/>
      <c r="AH6257" s="188"/>
      <c r="AI6257" s="188"/>
      <c r="AJ6257" s="188"/>
      <c r="AK6257" s="188"/>
    </row>
    <row r="6258" spans="20:37">
      <c r="T6258" s="188"/>
      <c r="U6258" s="188"/>
      <c r="V6258" s="188"/>
      <c r="W6258" s="188"/>
      <c r="X6258" s="188"/>
      <c r="AG6258" s="188"/>
      <c r="AH6258" s="188"/>
      <c r="AI6258" s="188"/>
      <c r="AJ6258" s="188"/>
      <c r="AK6258" s="188"/>
    </row>
    <row r="6259" spans="20:37">
      <c r="T6259" s="188"/>
      <c r="U6259" s="188"/>
      <c r="V6259" s="188"/>
      <c r="W6259" s="188"/>
      <c r="X6259" s="188"/>
      <c r="AG6259" s="188"/>
      <c r="AH6259" s="188"/>
      <c r="AI6259" s="188"/>
      <c r="AJ6259" s="188"/>
      <c r="AK6259" s="188"/>
    </row>
    <row r="6260" spans="20:37">
      <c r="T6260" s="188"/>
      <c r="U6260" s="188"/>
      <c r="V6260" s="188"/>
      <c r="W6260" s="188"/>
      <c r="X6260" s="188"/>
      <c r="AG6260" s="188"/>
      <c r="AH6260" s="188"/>
      <c r="AI6260" s="188"/>
      <c r="AJ6260" s="188"/>
      <c r="AK6260" s="188"/>
    </row>
    <row r="6261" spans="20:37">
      <c r="T6261" s="188"/>
      <c r="U6261" s="188"/>
      <c r="V6261" s="188"/>
      <c r="W6261" s="188"/>
      <c r="X6261" s="188"/>
      <c r="AG6261" s="188"/>
      <c r="AH6261" s="188"/>
      <c r="AI6261" s="188"/>
      <c r="AJ6261" s="188"/>
      <c r="AK6261" s="188"/>
    </row>
    <row r="6262" spans="20:37">
      <c r="T6262" s="188"/>
      <c r="U6262" s="188"/>
      <c r="V6262" s="188"/>
      <c r="W6262" s="188"/>
      <c r="X6262" s="188"/>
      <c r="AG6262" s="188"/>
      <c r="AH6262" s="188"/>
      <c r="AI6262" s="188"/>
      <c r="AJ6262" s="188"/>
      <c r="AK6262" s="188"/>
    </row>
    <row r="6263" spans="20:37">
      <c r="T6263" s="188"/>
      <c r="U6263" s="188"/>
      <c r="V6263" s="188"/>
      <c r="W6263" s="188"/>
      <c r="X6263" s="188"/>
      <c r="AG6263" s="188"/>
      <c r="AH6263" s="188"/>
      <c r="AI6263" s="188"/>
      <c r="AJ6263" s="188"/>
      <c r="AK6263" s="188"/>
    </row>
    <row r="6264" spans="20:37">
      <c r="T6264" s="188"/>
      <c r="U6264" s="188"/>
      <c r="V6264" s="188"/>
      <c r="W6264" s="188"/>
      <c r="X6264" s="188"/>
      <c r="AG6264" s="188"/>
      <c r="AH6264" s="188"/>
      <c r="AI6264" s="188"/>
      <c r="AJ6264" s="188"/>
      <c r="AK6264" s="188"/>
    </row>
    <row r="6265" spans="20:37">
      <c r="T6265" s="188"/>
      <c r="U6265" s="188"/>
      <c r="V6265" s="188"/>
      <c r="W6265" s="188"/>
      <c r="X6265" s="188"/>
      <c r="AG6265" s="188"/>
      <c r="AH6265" s="188"/>
      <c r="AI6265" s="188"/>
      <c r="AJ6265" s="188"/>
      <c r="AK6265" s="188"/>
    </row>
    <row r="6266" spans="20:37">
      <c r="T6266" s="188"/>
      <c r="U6266" s="188"/>
      <c r="V6266" s="188"/>
      <c r="W6266" s="188"/>
      <c r="X6266" s="188"/>
      <c r="AG6266" s="188"/>
      <c r="AH6266" s="188"/>
      <c r="AI6266" s="188"/>
      <c r="AJ6266" s="188"/>
      <c r="AK6266" s="188"/>
    </row>
    <row r="6267" spans="20:37">
      <c r="T6267" s="188"/>
      <c r="U6267" s="188"/>
      <c r="V6267" s="188"/>
      <c r="W6267" s="188"/>
      <c r="X6267" s="188"/>
      <c r="AG6267" s="188"/>
      <c r="AH6267" s="188"/>
      <c r="AI6267" s="188"/>
      <c r="AJ6267" s="188"/>
      <c r="AK6267" s="188"/>
    </row>
    <row r="6268" spans="20:37">
      <c r="T6268" s="188"/>
      <c r="U6268" s="188"/>
      <c r="V6268" s="188"/>
      <c r="W6268" s="188"/>
      <c r="X6268" s="188"/>
      <c r="AG6268" s="188"/>
      <c r="AH6268" s="188"/>
      <c r="AI6268" s="188"/>
      <c r="AJ6268" s="188"/>
      <c r="AK6268" s="188"/>
    </row>
    <row r="6269" spans="20:37">
      <c r="T6269" s="188"/>
      <c r="U6269" s="188"/>
      <c r="V6269" s="188"/>
      <c r="W6269" s="188"/>
      <c r="X6269" s="188"/>
      <c r="AG6269" s="188"/>
      <c r="AH6269" s="188"/>
      <c r="AI6269" s="188"/>
      <c r="AJ6269" s="188"/>
      <c r="AK6269" s="188"/>
    </row>
    <row r="6270" spans="20:37">
      <c r="T6270" s="188"/>
      <c r="U6270" s="188"/>
      <c r="V6270" s="188"/>
      <c r="W6270" s="188"/>
      <c r="X6270" s="188"/>
      <c r="AG6270" s="188"/>
      <c r="AH6270" s="188"/>
      <c r="AI6270" s="188"/>
      <c r="AJ6270" s="188"/>
      <c r="AK6270" s="188"/>
    </row>
    <row r="6271" spans="20:37">
      <c r="T6271" s="188"/>
      <c r="U6271" s="188"/>
      <c r="V6271" s="188"/>
      <c r="W6271" s="188"/>
      <c r="X6271" s="188"/>
      <c r="AG6271" s="188"/>
      <c r="AH6271" s="188"/>
      <c r="AI6271" s="188"/>
      <c r="AJ6271" s="188"/>
      <c r="AK6271" s="188"/>
    </row>
    <row r="6272" spans="20:37">
      <c r="T6272" s="188"/>
      <c r="U6272" s="188"/>
      <c r="V6272" s="188"/>
      <c r="W6272" s="188"/>
      <c r="X6272" s="188"/>
      <c r="AG6272" s="188"/>
      <c r="AH6272" s="188"/>
      <c r="AI6272" s="188"/>
      <c r="AJ6272" s="188"/>
      <c r="AK6272" s="188"/>
    </row>
    <row r="6273" spans="20:37">
      <c r="T6273" s="188"/>
      <c r="U6273" s="188"/>
      <c r="V6273" s="188"/>
      <c r="W6273" s="188"/>
      <c r="X6273" s="188"/>
      <c r="AG6273" s="188"/>
      <c r="AH6273" s="188"/>
      <c r="AI6273" s="188"/>
      <c r="AJ6273" s="188"/>
      <c r="AK6273" s="188"/>
    </row>
    <row r="6274" spans="20:37">
      <c r="T6274" s="188"/>
      <c r="U6274" s="188"/>
      <c r="V6274" s="188"/>
      <c r="W6274" s="188"/>
      <c r="X6274" s="188"/>
      <c r="AG6274" s="188"/>
      <c r="AH6274" s="188"/>
      <c r="AI6274" s="188"/>
      <c r="AJ6274" s="188"/>
      <c r="AK6274" s="188"/>
    </row>
    <row r="6275" spans="20:37">
      <c r="T6275" s="188"/>
      <c r="U6275" s="188"/>
      <c r="V6275" s="188"/>
      <c r="W6275" s="188"/>
      <c r="X6275" s="188"/>
      <c r="AG6275" s="188"/>
      <c r="AH6275" s="188"/>
      <c r="AI6275" s="188"/>
      <c r="AJ6275" s="188"/>
      <c r="AK6275" s="188"/>
    </row>
    <row r="6276" spans="20:37">
      <c r="T6276" s="188"/>
      <c r="U6276" s="188"/>
      <c r="V6276" s="188"/>
      <c r="W6276" s="188"/>
      <c r="X6276" s="188"/>
      <c r="AG6276" s="188"/>
      <c r="AH6276" s="188"/>
      <c r="AI6276" s="188"/>
      <c r="AJ6276" s="188"/>
      <c r="AK6276" s="188"/>
    </row>
    <row r="6277" spans="20:37">
      <c r="T6277" s="188"/>
      <c r="U6277" s="188"/>
      <c r="V6277" s="188"/>
      <c r="W6277" s="188"/>
      <c r="X6277" s="188"/>
      <c r="AG6277" s="188"/>
      <c r="AH6277" s="188"/>
      <c r="AI6277" s="188"/>
      <c r="AJ6277" s="188"/>
      <c r="AK6277" s="188"/>
    </row>
    <row r="6278" spans="20:37">
      <c r="T6278" s="188"/>
      <c r="U6278" s="188"/>
      <c r="V6278" s="188"/>
      <c r="W6278" s="188"/>
      <c r="X6278" s="188"/>
      <c r="AG6278" s="188"/>
      <c r="AH6278" s="188"/>
      <c r="AI6278" s="188"/>
      <c r="AJ6278" s="188"/>
      <c r="AK6278" s="188"/>
    </row>
    <row r="6279" spans="20:37">
      <c r="T6279" s="188"/>
      <c r="U6279" s="188"/>
      <c r="V6279" s="188"/>
      <c r="W6279" s="188"/>
      <c r="X6279" s="188"/>
      <c r="AG6279" s="188"/>
      <c r="AH6279" s="188"/>
      <c r="AI6279" s="188"/>
      <c r="AJ6279" s="188"/>
      <c r="AK6279" s="188"/>
    </row>
    <row r="6280" spans="20:37">
      <c r="T6280" s="188"/>
      <c r="U6280" s="188"/>
      <c r="V6280" s="188"/>
      <c r="W6280" s="188"/>
      <c r="X6280" s="188"/>
      <c r="AG6280" s="188"/>
      <c r="AH6280" s="188"/>
      <c r="AI6280" s="188"/>
      <c r="AJ6280" s="188"/>
      <c r="AK6280" s="188"/>
    </row>
    <row r="6281" spans="20:37">
      <c r="T6281" s="188"/>
      <c r="U6281" s="188"/>
      <c r="V6281" s="188"/>
      <c r="W6281" s="188"/>
      <c r="X6281" s="188"/>
      <c r="AG6281" s="188"/>
      <c r="AH6281" s="188"/>
      <c r="AI6281" s="188"/>
      <c r="AJ6281" s="188"/>
      <c r="AK6281" s="188"/>
    </row>
    <row r="6282" spans="20:37">
      <c r="T6282" s="188"/>
      <c r="U6282" s="188"/>
      <c r="V6282" s="188"/>
      <c r="W6282" s="188"/>
      <c r="X6282" s="188"/>
      <c r="AG6282" s="188"/>
      <c r="AH6282" s="188"/>
      <c r="AI6282" s="188"/>
      <c r="AJ6282" s="188"/>
      <c r="AK6282" s="188"/>
    </row>
    <row r="6283" spans="20:37">
      <c r="T6283" s="188"/>
      <c r="U6283" s="188"/>
      <c r="V6283" s="188"/>
      <c r="W6283" s="188"/>
      <c r="X6283" s="188"/>
      <c r="AG6283" s="188"/>
      <c r="AH6283" s="188"/>
      <c r="AI6283" s="188"/>
      <c r="AJ6283" s="188"/>
      <c r="AK6283" s="188"/>
    </row>
    <row r="6284" spans="20:37">
      <c r="T6284" s="188"/>
      <c r="U6284" s="188"/>
      <c r="V6284" s="188"/>
      <c r="W6284" s="188"/>
      <c r="X6284" s="188"/>
      <c r="AG6284" s="188"/>
      <c r="AH6284" s="188"/>
      <c r="AI6284" s="188"/>
      <c r="AJ6284" s="188"/>
      <c r="AK6284" s="188"/>
    </row>
    <row r="6285" spans="20:37">
      <c r="T6285" s="188"/>
      <c r="U6285" s="188"/>
      <c r="V6285" s="188"/>
      <c r="W6285" s="188"/>
      <c r="X6285" s="188"/>
      <c r="AG6285" s="188"/>
      <c r="AH6285" s="188"/>
      <c r="AI6285" s="188"/>
      <c r="AJ6285" s="188"/>
      <c r="AK6285" s="188"/>
    </row>
    <row r="6286" spans="20:37">
      <c r="T6286" s="188"/>
      <c r="U6286" s="188"/>
      <c r="V6286" s="188"/>
      <c r="W6286" s="188"/>
      <c r="X6286" s="188"/>
      <c r="AG6286" s="188"/>
      <c r="AH6286" s="188"/>
      <c r="AI6286" s="188"/>
      <c r="AJ6286" s="188"/>
      <c r="AK6286" s="188"/>
    </row>
    <row r="6287" spans="20:37">
      <c r="T6287" s="188"/>
      <c r="U6287" s="188"/>
      <c r="V6287" s="188"/>
      <c r="W6287" s="188"/>
      <c r="X6287" s="188"/>
      <c r="AG6287" s="188"/>
      <c r="AH6287" s="188"/>
      <c r="AI6287" s="188"/>
      <c r="AJ6287" s="188"/>
      <c r="AK6287" s="188"/>
    </row>
    <row r="6288" spans="20:37">
      <c r="T6288" s="188"/>
      <c r="U6288" s="188"/>
      <c r="V6288" s="188"/>
      <c r="W6288" s="188"/>
      <c r="X6288" s="188"/>
      <c r="AG6288" s="188"/>
      <c r="AH6288" s="188"/>
      <c r="AI6288" s="188"/>
      <c r="AJ6288" s="188"/>
      <c r="AK6288" s="188"/>
    </row>
    <row r="6289" spans="20:37">
      <c r="T6289" s="188"/>
      <c r="U6289" s="188"/>
      <c r="V6289" s="188"/>
      <c r="W6289" s="188"/>
      <c r="X6289" s="188"/>
      <c r="AG6289" s="188"/>
      <c r="AH6289" s="188"/>
      <c r="AI6289" s="188"/>
      <c r="AJ6289" s="188"/>
      <c r="AK6289" s="188"/>
    </row>
    <row r="6290" spans="20:37">
      <c r="T6290" s="188"/>
      <c r="U6290" s="188"/>
      <c r="V6290" s="188"/>
      <c r="W6290" s="188"/>
      <c r="X6290" s="188"/>
      <c r="AG6290" s="188"/>
      <c r="AH6290" s="188"/>
      <c r="AI6290" s="188"/>
      <c r="AJ6290" s="188"/>
      <c r="AK6290" s="188"/>
    </row>
    <row r="6291" spans="20:37">
      <c r="T6291" s="188"/>
      <c r="U6291" s="188"/>
      <c r="V6291" s="188"/>
      <c r="W6291" s="188"/>
      <c r="X6291" s="188"/>
      <c r="AG6291" s="188"/>
      <c r="AH6291" s="188"/>
      <c r="AI6291" s="188"/>
      <c r="AJ6291" s="188"/>
      <c r="AK6291" s="188"/>
    </row>
    <row r="6292" spans="20:37">
      <c r="T6292" s="188"/>
      <c r="U6292" s="188"/>
      <c r="V6292" s="188"/>
      <c r="W6292" s="188"/>
      <c r="X6292" s="188"/>
      <c r="AG6292" s="188"/>
      <c r="AH6292" s="188"/>
      <c r="AI6292" s="188"/>
      <c r="AJ6292" s="188"/>
      <c r="AK6292" s="188"/>
    </row>
    <row r="6293" spans="20:37">
      <c r="T6293" s="188"/>
      <c r="U6293" s="188"/>
      <c r="V6293" s="188"/>
      <c r="W6293" s="188"/>
      <c r="X6293" s="188"/>
      <c r="AG6293" s="188"/>
      <c r="AH6293" s="188"/>
      <c r="AI6293" s="188"/>
      <c r="AJ6293" s="188"/>
      <c r="AK6293" s="188"/>
    </row>
    <row r="6294" spans="20:37">
      <c r="T6294" s="188"/>
      <c r="U6294" s="188"/>
      <c r="V6294" s="188"/>
      <c r="W6294" s="188"/>
      <c r="X6294" s="188"/>
      <c r="AG6294" s="188"/>
      <c r="AH6294" s="188"/>
      <c r="AI6294" s="188"/>
      <c r="AJ6294" s="188"/>
      <c r="AK6294" s="188"/>
    </row>
    <row r="6295" spans="20:37">
      <c r="T6295" s="188"/>
      <c r="U6295" s="188"/>
      <c r="V6295" s="188"/>
      <c r="W6295" s="188"/>
      <c r="X6295" s="188"/>
      <c r="AG6295" s="188"/>
      <c r="AH6295" s="188"/>
      <c r="AI6295" s="188"/>
      <c r="AJ6295" s="188"/>
      <c r="AK6295" s="188"/>
    </row>
    <row r="6296" spans="20:37">
      <c r="T6296" s="188"/>
      <c r="U6296" s="188"/>
      <c r="V6296" s="188"/>
      <c r="W6296" s="188"/>
      <c r="X6296" s="188"/>
      <c r="AG6296" s="188"/>
      <c r="AH6296" s="188"/>
      <c r="AI6296" s="188"/>
      <c r="AJ6296" s="188"/>
      <c r="AK6296" s="188"/>
    </row>
    <row r="6297" spans="20:37">
      <c r="T6297" s="188"/>
      <c r="U6297" s="188"/>
      <c r="V6297" s="188"/>
      <c r="W6297" s="188"/>
      <c r="X6297" s="188"/>
      <c r="AG6297" s="188"/>
      <c r="AH6297" s="188"/>
      <c r="AI6297" s="188"/>
      <c r="AJ6297" s="188"/>
      <c r="AK6297" s="188"/>
    </row>
    <row r="6298" spans="20:37">
      <c r="T6298" s="188"/>
      <c r="U6298" s="188"/>
      <c r="V6298" s="188"/>
      <c r="W6298" s="188"/>
      <c r="X6298" s="188"/>
      <c r="AG6298" s="188"/>
      <c r="AH6298" s="188"/>
      <c r="AI6298" s="188"/>
      <c r="AJ6298" s="188"/>
      <c r="AK6298" s="188"/>
    </row>
    <row r="6299" spans="20:37">
      <c r="T6299" s="188"/>
      <c r="U6299" s="188"/>
      <c r="V6299" s="188"/>
      <c r="W6299" s="188"/>
      <c r="X6299" s="188"/>
      <c r="AG6299" s="188"/>
      <c r="AH6299" s="188"/>
      <c r="AI6299" s="188"/>
      <c r="AJ6299" s="188"/>
      <c r="AK6299" s="188"/>
    </row>
    <row r="6300" spans="20:37">
      <c r="T6300" s="188"/>
      <c r="U6300" s="188"/>
      <c r="V6300" s="188"/>
      <c r="W6300" s="188"/>
      <c r="X6300" s="188"/>
      <c r="AG6300" s="188"/>
      <c r="AH6300" s="188"/>
      <c r="AI6300" s="188"/>
      <c r="AJ6300" s="188"/>
      <c r="AK6300" s="188"/>
    </row>
    <row r="6301" spans="20:37">
      <c r="T6301" s="188"/>
      <c r="U6301" s="188"/>
      <c r="V6301" s="188"/>
      <c r="W6301" s="188"/>
      <c r="X6301" s="188"/>
      <c r="AG6301" s="188"/>
      <c r="AH6301" s="188"/>
      <c r="AI6301" s="188"/>
      <c r="AJ6301" s="188"/>
      <c r="AK6301" s="188"/>
    </row>
    <row r="6302" spans="20:37">
      <c r="T6302" s="188"/>
      <c r="U6302" s="188"/>
      <c r="V6302" s="188"/>
      <c r="W6302" s="188"/>
      <c r="X6302" s="188"/>
      <c r="AG6302" s="188"/>
      <c r="AH6302" s="188"/>
      <c r="AI6302" s="188"/>
      <c r="AJ6302" s="188"/>
      <c r="AK6302" s="188"/>
    </row>
    <row r="6303" spans="20:37">
      <c r="T6303" s="188"/>
      <c r="U6303" s="188"/>
      <c r="V6303" s="188"/>
      <c r="W6303" s="188"/>
      <c r="X6303" s="188"/>
      <c r="AG6303" s="188"/>
      <c r="AH6303" s="188"/>
      <c r="AI6303" s="188"/>
      <c r="AJ6303" s="188"/>
      <c r="AK6303" s="188"/>
    </row>
    <row r="6304" spans="20:37">
      <c r="T6304" s="188"/>
      <c r="U6304" s="188"/>
      <c r="V6304" s="188"/>
      <c r="W6304" s="188"/>
      <c r="X6304" s="188"/>
      <c r="AG6304" s="188"/>
      <c r="AH6304" s="188"/>
      <c r="AI6304" s="188"/>
      <c r="AJ6304" s="188"/>
      <c r="AK6304" s="188"/>
    </row>
    <row r="6305" spans="20:37">
      <c r="T6305" s="188"/>
      <c r="U6305" s="188"/>
      <c r="V6305" s="188"/>
      <c r="W6305" s="188"/>
      <c r="X6305" s="188"/>
      <c r="AG6305" s="188"/>
      <c r="AH6305" s="188"/>
      <c r="AI6305" s="188"/>
      <c r="AJ6305" s="188"/>
      <c r="AK6305" s="188"/>
    </row>
    <row r="6306" spans="20:37">
      <c r="T6306" s="188"/>
      <c r="U6306" s="188"/>
      <c r="V6306" s="188"/>
      <c r="W6306" s="188"/>
      <c r="X6306" s="188"/>
      <c r="AG6306" s="188"/>
      <c r="AH6306" s="188"/>
      <c r="AI6306" s="188"/>
      <c r="AJ6306" s="188"/>
      <c r="AK6306" s="188"/>
    </row>
    <row r="6307" spans="20:37">
      <c r="T6307" s="188"/>
      <c r="U6307" s="188"/>
      <c r="V6307" s="188"/>
      <c r="W6307" s="188"/>
      <c r="X6307" s="188"/>
      <c r="AG6307" s="188"/>
      <c r="AH6307" s="188"/>
      <c r="AI6307" s="188"/>
      <c r="AJ6307" s="188"/>
      <c r="AK6307" s="188"/>
    </row>
    <row r="6308" spans="20:37">
      <c r="T6308" s="188"/>
      <c r="U6308" s="188"/>
      <c r="V6308" s="188"/>
      <c r="W6308" s="188"/>
      <c r="X6308" s="188"/>
      <c r="AG6308" s="188"/>
      <c r="AH6308" s="188"/>
      <c r="AI6308" s="188"/>
      <c r="AJ6308" s="188"/>
      <c r="AK6308" s="188"/>
    </row>
    <row r="6309" spans="20:37">
      <c r="T6309" s="188"/>
      <c r="U6309" s="188"/>
      <c r="V6309" s="188"/>
      <c r="W6309" s="188"/>
      <c r="X6309" s="188"/>
      <c r="AG6309" s="188"/>
      <c r="AH6309" s="188"/>
      <c r="AI6309" s="188"/>
      <c r="AJ6309" s="188"/>
      <c r="AK6309" s="188"/>
    </row>
    <row r="6310" spans="20:37">
      <c r="T6310" s="188"/>
      <c r="U6310" s="188"/>
      <c r="V6310" s="188"/>
      <c r="W6310" s="188"/>
      <c r="X6310" s="188"/>
      <c r="AG6310" s="188"/>
      <c r="AH6310" s="188"/>
      <c r="AI6310" s="188"/>
      <c r="AJ6310" s="188"/>
      <c r="AK6310" s="188"/>
    </row>
    <row r="6311" spans="20:37">
      <c r="T6311" s="188"/>
      <c r="U6311" s="188"/>
      <c r="V6311" s="188"/>
      <c r="W6311" s="188"/>
      <c r="X6311" s="188"/>
      <c r="AG6311" s="188"/>
      <c r="AH6311" s="188"/>
      <c r="AI6311" s="188"/>
      <c r="AJ6311" s="188"/>
      <c r="AK6311" s="188"/>
    </row>
    <row r="6312" spans="20:37">
      <c r="T6312" s="188"/>
      <c r="U6312" s="188"/>
      <c r="V6312" s="188"/>
      <c r="W6312" s="188"/>
      <c r="X6312" s="188"/>
      <c r="AG6312" s="188"/>
      <c r="AH6312" s="188"/>
      <c r="AI6312" s="188"/>
      <c r="AJ6312" s="188"/>
      <c r="AK6312" s="188"/>
    </row>
    <row r="6313" spans="20:37">
      <c r="T6313" s="188"/>
      <c r="U6313" s="188"/>
      <c r="V6313" s="188"/>
      <c r="W6313" s="188"/>
      <c r="X6313" s="188"/>
      <c r="AG6313" s="188"/>
      <c r="AH6313" s="188"/>
      <c r="AI6313" s="188"/>
      <c r="AJ6313" s="188"/>
      <c r="AK6313" s="188"/>
    </row>
    <row r="6314" spans="20:37">
      <c r="T6314" s="188"/>
      <c r="U6314" s="188"/>
      <c r="V6314" s="188"/>
      <c r="W6314" s="188"/>
      <c r="X6314" s="188"/>
      <c r="AG6314" s="188"/>
      <c r="AH6314" s="188"/>
      <c r="AI6314" s="188"/>
      <c r="AJ6314" s="188"/>
      <c r="AK6314" s="188"/>
    </row>
    <row r="6315" spans="20:37">
      <c r="T6315" s="188"/>
      <c r="U6315" s="188"/>
      <c r="V6315" s="188"/>
      <c r="W6315" s="188"/>
      <c r="X6315" s="188"/>
      <c r="AG6315" s="188"/>
      <c r="AH6315" s="188"/>
      <c r="AI6315" s="188"/>
      <c r="AJ6315" s="188"/>
      <c r="AK6315" s="188"/>
    </row>
    <row r="6316" spans="20:37">
      <c r="T6316" s="188"/>
      <c r="U6316" s="188"/>
      <c r="V6316" s="188"/>
      <c r="W6316" s="188"/>
      <c r="X6316" s="188"/>
      <c r="AG6316" s="188"/>
      <c r="AH6316" s="188"/>
      <c r="AI6316" s="188"/>
      <c r="AJ6316" s="188"/>
      <c r="AK6316" s="188"/>
    </row>
    <row r="6317" spans="20:37">
      <c r="T6317" s="188"/>
      <c r="U6317" s="188"/>
      <c r="V6317" s="188"/>
      <c r="W6317" s="188"/>
      <c r="X6317" s="188"/>
      <c r="AG6317" s="188"/>
      <c r="AH6317" s="188"/>
      <c r="AI6317" s="188"/>
      <c r="AJ6317" s="188"/>
      <c r="AK6317" s="188"/>
    </row>
    <row r="6318" spans="20:37">
      <c r="T6318" s="188"/>
      <c r="U6318" s="188"/>
      <c r="V6318" s="188"/>
      <c r="W6318" s="188"/>
      <c r="X6318" s="188"/>
      <c r="AG6318" s="188"/>
      <c r="AH6318" s="188"/>
      <c r="AI6318" s="188"/>
      <c r="AJ6318" s="188"/>
      <c r="AK6318" s="188"/>
    </row>
    <row r="6319" spans="20:37">
      <c r="T6319" s="188"/>
      <c r="U6319" s="188"/>
      <c r="V6319" s="188"/>
      <c r="W6319" s="188"/>
      <c r="X6319" s="188"/>
      <c r="AG6319" s="188"/>
      <c r="AH6319" s="188"/>
      <c r="AI6319" s="188"/>
      <c r="AJ6319" s="188"/>
      <c r="AK6319" s="188"/>
    </row>
    <row r="6320" spans="20:37">
      <c r="T6320" s="188"/>
      <c r="U6320" s="188"/>
      <c r="V6320" s="188"/>
      <c r="W6320" s="188"/>
      <c r="X6320" s="188"/>
      <c r="AG6320" s="188"/>
      <c r="AH6320" s="188"/>
      <c r="AI6320" s="188"/>
      <c r="AJ6320" s="188"/>
      <c r="AK6320" s="188"/>
    </row>
    <row r="6321" spans="20:37">
      <c r="T6321" s="188"/>
      <c r="U6321" s="188"/>
      <c r="V6321" s="188"/>
      <c r="W6321" s="188"/>
      <c r="X6321" s="188"/>
      <c r="AG6321" s="188"/>
      <c r="AH6321" s="188"/>
      <c r="AI6321" s="188"/>
      <c r="AJ6321" s="188"/>
      <c r="AK6321" s="188"/>
    </row>
    <row r="6322" spans="20:37">
      <c r="T6322" s="188"/>
      <c r="U6322" s="188"/>
      <c r="V6322" s="188"/>
      <c r="W6322" s="188"/>
      <c r="X6322" s="188"/>
      <c r="AG6322" s="188"/>
      <c r="AH6322" s="188"/>
      <c r="AI6322" s="188"/>
      <c r="AJ6322" s="188"/>
      <c r="AK6322" s="188"/>
    </row>
    <row r="6323" spans="20:37">
      <c r="T6323" s="188"/>
      <c r="U6323" s="188"/>
      <c r="V6323" s="188"/>
      <c r="W6323" s="188"/>
      <c r="X6323" s="188"/>
      <c r="AG6323" s="188"/>
      <c r="AH6323" s="188"/>
      <c r="AI6323" s="188"/>
      <c r="AJ6323" s="188"/>
      <c r="AK6323" s="188"/>
    </row>
    <row r="6324" spans="20:37">
      <c r="T6324" s="188"/>
      <c r="U6324" s="188"/>
      <c r="V6324" s="188"/>
      <c r="W6324" s="188"/>
      <c r="X6324" s="188"/>
      <c r="AG6324" s="188"/>
      <c r="AH6324" s="188"/>
      <c r="AI6324" s="188"/>
      <c r="AJ6324" s="188"/>
      <c r="AK6324" s="188"/>
    </row>
    <row r="6325" spans="20:37">
      <c r="T6325" s="188"/>
      <c r="U6325" s="188"/>
      <c r="V6325" s="188"/>
      <c r="W6325" s="188"/>
      <c r="X6325" s="188"/>
      <c r="AG6325" s="188"/>
      <c r="AH6325" s="188"/>
      <c r="AI6325" s="188"/>
      <c r="AJ6325" s="188"/>
      <c r="AK6325" s="188"/>
    </row>
    <row r="6326" spans="20:37">
      <c r="T6326" s="188"/>
      <c r="U6326" s="188"/>
      <c r="V6326" s="188"/>
      <c r="W6326" s="188"/>
      <c r="X6326" s="188"/>
      <c r="AG6326" s="188"/>
      <c r="AH6326" s="188"/>
      <c r="AI6326" s="188"/>
      <c r="AJ6326" s="188"/>
      <c r="AK6326" s="188"/>
    </row>
    <row r="6327" spans="20:37">
      <c r="T6327" s="188"/>
      <c r="U6327" s="188"/>
      <c r="V6327" s="188"/>
      <c r="W6327" s="188"/>
      <c r="X6327" s="188"/>
      <c r="AG6327" s="188"/>
      <c r="AH6327" s="188"/>
      <c r="AI6327" s="188"/>
      <c r="AJ6327" s="188"/>
      <c r="AK6327" s="188"/>
    </row>
    <row r="6328" spans="20:37">
      <c r="T6328" s="188"/>
      <c r="U6328" s="188"/>
      <c r="V6328" s="188"/>
      <c r="W6328" s="188"/>
      <c r="X6328" s="188"/>
      <c r="AG6328" s="188"/>
      <c r="AH6328" s="188"/>
      <c r="AI6328" s="188"/>
      <c r="AJ6328" s="188"/>
      <c r="AK6328" s="188"/>
    </row>
    <row r="6329" spans="20:37">
      <c r="T6329" s="188"/>
      <c r="U6329" s="188"/>
      <c r="V6329" s="188"/>
      <c r="W6329" s="188"/>
      <c r="X6329" s="188"/>
      <c r="AG6329" s="188"/>
      <c r="AH6329" s="188"/>
      <c r="AI6329" s="188"/>
      <c r="AJ6329" s="188"/>
      <c r="AK6329" s="188"/>
    </row>
    <row r="6330" spans="20:37">
      <c r="T6330" s="188"/>
      <c r="U6330" s="188"/>
      <c r="V6330" s="188"/>
      <c r="W6330" s="188"/>
      <c r="X6330" s="188"/>
      <c r="AG6330" s="188"/>
      <c r="AH6330" s="188"/>
      <c r="AI6330" s="188"/>
      <c r="AJ6330" s="188"/>
      <c r="AK6330" s="188"/>
    </row>
    <row r="6331" spans="20:37">
      <c r="T6331" s="188"/>
      <c r="U6331" s="188"/>
      <c r="V6331" s="188"/>
      <c r="W6331" s="188"/>
      <c r="X6331" s="188"/>
      <c r="AG6331" s="188"/>
      <c r="AH6331" s="188"/>
      <c r="AI6331" s="188"/>
      <c r="AJ6331" s="188"/>
      <c r="AK6331" s="188"/>
    </row>
    <row r="6332" spans="20:37">
      <c r="T6332" s="188"/>
      <c r="U6332" s="188"/>
      <c r="V6332" s="188"/>
      <c r="W6332" s="188"/>
      <c r="X6332" s="188"/>
      <c r="AG6332" s="188"/>
      <c r="AH6332" s="188"/>
      <c r="AI6332" s="188"/>
      <c r="AJ6332" s="188"/>
      <c r="AK6332" s="188"/>
    </row>
    <row r="6333" spans="20:37">
      <c r="T6333" s="188"/>
      <c r="U6333" s="188"/>
      <c r="V6333" s="188"/>
      <c r="W6333" s="188"/>
      <c r="X6333" s="188"/>
      <c r="AG6333" s="188"/>
      <c r="AH6333" s="188"/>
      <c r="AI6333" s="188"/>
      <c r="AJ6333" s="188"/>
      <c r="AK6333" s="188"/>
    </row>
    <row r="6334" spans="20:37">
      <c r="T6334" s="188"/>
      <c r="U6334" s="188"/>
      <c r="V6334" s="188"/>
      <c r="W6334" s="188"/>
      <c r="X6334" s="188"/>
      <c r="AG6334" s="188"/>
      <c r="AH6334" s="188"/>
      <c r="AI6334" s="188"/>
      <c r="AJ6334" s="188"/>
      <c r="AK6334" s="188"/>
    </row>
    <row r="6335" spans="20:37">
      <c r="T6335" s="188"/>
      <c r="U6335" s="188"/>
      <c r="V6335" s="188"/>
      <c r="W6335" s="188"/>
      <c r="X6335" s="188"/>
      <c r="AG6335" s="188"/>
      <c r="AH6335" s="188"/>
      <c r="AI6335" s="188"/>
      <c r="AJ6335" s="188"/>
      <c r="AK6335" s="188"/>
    </row>
    <row r="6336" spans="20:37">
      <c r="T6336" s="188"/>
      <c r="U6336" s="188"/>
      <c r="V6336" s="188"/>
      <c r="W6336" s="188"/>
      <c r="X6336" s="188"/>
      <c r="AG6336" s="188"/>
      <c r="AH6336" s="188"/>
      <c r="AI6336" s="188"/>
      <c r="AJ6336" s="188"/>
      <c r="AK6336" s="188"/>
    </row>
    <row r="6337" spans="20:37">
      <c r="T6337" s="188"/>
      <c r="U6337" s="188"/>
      <c r="V6337" s="188"/>
      <c r="W6337" s="188"/>
      <c r="X6337" s="188"/>
      <c r="AG6337" s="188"/>
      <c r="AH6337" s="188"/>
      <c r="AI6337" s="188"/>
      <c r="AJ6337" s="188"/>
      <c r="AK6337" s="188"/>
    </row>
    <row r="6338" spans="20:37">
      <c r="T6338" s="188"/>
      <c r="U6338" s="188"/>
      <c r="V6338" s="188"/>
      <c r="W6338" s="188"/>
      <c r="X6338" s="188"/>
      <c r="AG6338" s="188"/>
      <c r="AH6338" s="188"/>
      <c r="AI6338" s="188"/>
      <c r="AJ6338" s="188"/>
      <c r="AK6338" s="188"/>
    </row>
    <row r="6339" spans="20:37">
      <c r="T6339" s="188"/>
      <c r="U6339" s="188"/>
      <c r="V6339" s="188"/>
      <c r="W6339" s="188"/>
      <c r="X6339" s="188"/>
      <c r="AG6339" s="188"/>
      <c r="AH6339" s="188"/>
      <c r="AI6339" s="188"/>
      <c r="AJ6339" s="188"/>
      <c r="AK6339" s="188"/>
    </row>
    <row r="6340" spans="20:37">
      <c r="T6340" s="188"/>
      <c r="U6340" s="188"/>
      <c r="V6340" s="188"/>
      <c r="W6340" s="188"/>
      <c r="X6340" s="188"/>
      <c r="AG6340" s="188"/>
      <c r="AH6340" s="188"/>
      <c r="AI6340" s="188"/>
      <c r="AJ6340" s="188"/>
      <c r="AK6340" s="188"/>
    </row>
    <row r="6341" spans="20:37">
      <c r="T6341" s="188"/>
      <c r="U6341" s="188"/>
      <c r="V6341" s="188"/>
      <c r="W6341" s="188"/>
      <c r="X6341" s="188"/>
      <c r="AG6341" s="188"/>
      <c r="AH6341" s="188"/>
      <c r="AI6341" s="188"/>
      <c r="AJ6341" s="188"/>
      <c r="AK6341" s="188"/>
    </row>
    <row r="6342" spans="20:37">
      <c r="T6342" s="188"/>
      <c r="U6342" s="188"/>
      <c r="V6342" s="188"/>
      <c r="W6342" s="188"/>
      <c r="X6342" s="188"/>
      <c r="AG6342" s="188"/>
      <c r="AH6342" s="188"/>
      <c r="AI6342" s="188"/>
      <c r="AJ6342" s="188"/>
      <c r="AK6342" s="188"/>
    </row>
    <row r="6343" spans="20:37">
      <c r="T6343" s="188"/>
      <c r="U6343" s="188"/>
      <c r="V6343" s="188"/>
      <c r="W6343" s="188"/>
      <c r="X6343" s="188"/>
      <c r="AG6343" s="188"/>
      <c r="AH6343" s="188"/>
      <c r="AI6343" s="188"/>
      <c r="AJ6343" s="188"/>
      <c r="AK6343" s="188"/>
    </row>
    <row r="6344" spans="20:37">
      <c r="T6344" s="188"/>
      <c r="U6344" s="188"/>
      <c r="V6344" s="188"/>
      <c r="W6344" s="188"/>
      <c r="X6344" s="188"/>
      <c r="AG6344" s="188"/>
      <c r="AH6344" s="188"/>
      <c r="AI6344" s="188"/>
      <c r="AJ6344" s="188"/>
      <c r="AK6344" s="188"/>
    </row>
    <row r="6345" spans="20:37">
      <c r="T6345" s="188"/>
      <c r="U6345" s="188"/>
      <c r="V6345" s="188"/>
      <c r="W6345" s="188"/>
      <c r="X6345" s="188"/>
      <c r="AG6345" s="188"/>
      <c r="AH6345" s="188"/>
      <c r="AI6345" s="188"/>
      <c r="AJ6345" s="188"/>
      <c r="AK6345" s="188"/>
    </row>
    <row r="6346" spans="20:37">
      <c r="T6346" s="188"/>
      <c r="U6346" s="188"/>
      <c r="V6346" s="188"/>
      <c r="W6346" s="188"/>
      <c r="X6346" s="188"/>
      <c r="AG6346" s="188"/>
      <c r="AH6346" s="188"/>
      <c r="AI6346" s="188"/>
      <c r="AJ6346" s="188"/>
      <c r="AK6346" s="188"/>
    </row>
    <row r="6347" spans="20:37">
      <c r="T6347" s="188"/>
      <c r="U6347" s="188"/>
      <c r="V6347" s="188"/>
      <c r="W6347" s="188"/>
      <c r="X6347" s="188"/>
      <c r="AG6347" s="188"/>
      <c r="AH6347" s="188"/>
      <c r="AI6347" s="188"/>
      <c r="AJ6347" s="188"/>
      <c r="AK6347" s="188"/>
    </row>
    <row r="6348" spans="20:37">
      <c r="T6348" s="188"/>
      <c r="U6348" s="188"/>
      <c r="V6348" s="188"/>
      <c r="W6348" s="188"/>
      <c r="X6348" s="188"/>
      <c r="AG6348" s="188"/>
      <c r="AH6348" s="188"/>
      <c r="AI6348" s="188"/>
      <c r="AJ6348" s="188"/>
      <c r="AK6348" s="188"/>
    </row>
    <row r="6349" spans="20:37">
      <c r="T6349" s="188"/>
      <c r="U6349" s="188"/>
      <c r="V6349" s="188"/>
      <c r="W6349" s="188"/>
      <c r="X6349" s="188"/>
      <c r="AG6349" s="188"/>
      <c r="AH6349" s="188"/>
      <c r="AI6349" s="188"/>
      <c r="AJ6349" s="188"/>
      <c r="AK6349" s="188"/>
    </row>
    <row r="6350" spans="20:37">
      <c r="T6350" s="188"/>
      <c r="U6350" s="188"/>
      <c r="V6350" s="188"/>
      <c r="W6350" s="188"/>
      <c r="X6350" s="188"/>
      <c r="AG6350" s="188"/>
      <c r="AH6350" s="188"/>
      <c r="AI6350" s="188"/>
      <c r="AJ6350" s="188"/>
      <c r="AK6350" s="188"/>
    </row>
    <row r="6351" spans="20:37">
      <c r="T6351" s="188"/>
      <c r="U6351" s="188"/>
      <c r="V6351" s="188"/>
      <c r="W6351" s="188"/>
      <c r="X6351" s="188"/>
      <c r="AG6351" s="188"/>
      <c r="AH6351" s="188"/>
      <c r="AI6351" s="188"/>
      <c r="AJ6351" s="188"/>
      <c r="AK6351" s="188"/>
    </row>
    <row r="6352" spans="20:37">
      <c r="T6352" s="188"/>
      <c r="U6352" s="188"/>
      <c r="V6352" s="188"/>
      <c r="W6352" s="188"/>
      <c r="X6352" s="188"/>
      <c r="AG6352" s="188"/>
      <c r="AH6352" s="188"/>
      <c r="AI6352" s="188"/>
      <c r="AJ6352" s="188"/>
      <c r="AK6352" s="188"/>
    </row>
    <row r="6353" spans="20:37">
      <c r="T6353" s="188"/>
      <c r="U6353" s="188"/>
      <c r="V6353" s="188"/>
      <c r="W6353" s="188"/>
      <c r="X6353" s="188"/>
      <c r="AG6353" s="188"/>
      <c r="AH6353" s="188"/>
      <c r="AI6353" s="188"/>
      <c r="AJ6353" s="188"/>
      <c r="AK6353" s="188"/>
    </row>
    <row r="6354" spans="20:37">
      <c r="T6354" s="188"/>
      <c r="U6354" s="188"/>
      <c r="V6354" s="188"/>
      <c r="W6354" s="188"/>
      <c r="X6354" s="188"/>
      <c r="AG6354" s="188"/>
      <c r="AH6354" s="188"/>
      <c r="AI6354" s="188"/>
      <c r="AJ6354" s="188"/>
      <c r="AK6354" s="188"/>
    </row>
    <row r="6355" spans="20:37">
      <c r="T6355" s="188"/>
      <c r="U6355" s="188"/>
      <c r="V6355" s="188"/>
      <c r="W6355" s="188"/>
      <c r="X6355" s="188"/>
      <c r="AG6355" s="188"/>
      <c r="AH6355" s="188"/>
      <c r="AI6355" s="188"/>
      <c r="AJ6355" s="188"/>
      <c r="AK6355" s="188"/>
    </row>
    <row r="6356" spans="20:37">
      <c r="T6356" s="188"/>
      <c r="U6356" s="188"/>
      <c r="V6356" s="188"/>
      <c r="W6356" s="188"/>
      <c r="X6356" s="188"/>
      <c r="AG6356" s="188"/>
      <c r="AH6356" s="188"/>
      <c r="AI6356" s="188"/>
      <c r="AJ6356" s="188"/>
      <c r="AK6356" s="188"/>
    </row>
    <row r="6357" spans="20:37">
      <c r="T6357" s="188"/>
      <c r="U6357" s="188"/>
      <c r="V6357" s="188"/>
      <c r="W6357" s="188"/>
      <c r="X6357" s="188"/>
      <c r="AG6357" s="188"/>
      <c r="AH6357" s="188"/>
      <c r="AI6357" s="188"/>
      <c r="AJ6357" s="188"/>
      <c r="AK6357" s="188"/>
    </row>
    <row r="6358" spans="20:37">
      <c r="T6358" s="188"/>
      <c r="U6358" s="188"/>
      <c r="V6358" s="188"/>
      <c r="W6358" s="188"/>
      <c r="X6358" s="188"/>
      <c r="AG6358" s="188"/>
      <c r="AH6358" s="188"/>
      <c r="AI6358" s="188"/>
      <c r="AJ6358" s="188"/>
      <c r="AK6358" s="188"/>
    </row>
    <row r="6359" spans="20:37">
      <c r="T6359" s="188"/>
      <c r="U6359" s="188"/>
      <c r="V6359" s="188"/>
      <c r="W6359" s="188"/>
      <c r="X6359" s="188"/>
      <c r="AG6359" s="188"/>
      <c r="AH6359" s="188"/>
      <c r="AI6359" s="188"/>
      <c r="AJ6359" s="188"/>
      <c r="AK6359" s="188"/>
    </row>
    <row r="6360" spans="20:37">
      <c r="T6360" s="188"/>
      <c r="U6360" s="188"/>
      <c r="V6360" s="188"/>
      <c r="W6360" s="188"/>
      <c r="X6360" s="188"/>
      <c r="AG6360" s="188"/>
      <c r="AH6360" s="188"/>
      <c r="AI6360" s="188"/>
      <c r="AJ6360" s="188"/>
      <c r="AK6360" s="188"/>
    </row>
    <row r="6361" spans="20:37">
      <c r="T6361" s="188"/>
      <c r="U6361" s="188"/>
      <c r="V6361" s="188"/>
      <c r="W6361" s="188"/>
      <c r="X6361" s="188"/>
      <c r="AG6361" s="188"/>
      <c r="AH6361" s="188"/>
      <c r="AI6361" s="188"/>
      <c r="AJ6361" s="188"/>
      <c r="AK6361" s="188"/>
    </row>
    <row r="6362" spans="20:37">
      <c r="T6362" s="188"/>
      <c r="U6362" s="188"/>
      <c r="V6362" s="188"/>
      <c r="W6362" s="188"/>
      <c r="X6362" s="188"/>
      <c r="AG6362" s="188"/>
      <c r="AH6362" s="188"/>
      <c r="AI6362" s="188"/>
      <c r="AJ6362" s="188"/>
      <c r="AK6362" s="188"/>
    </row>
    <row r="6363" spans="20:37">
      <c r="T6363" s="188"/>
      <c r="U6363" s="188"/>
      <c r="V6363" s="188"/>
      <c r="W6363" s="188"/>
      <c r="X6363" s="188"/>
      <c r="AG6363" s="188"/>
      <c r="AH6363" s="188"/>
      <c r="AI6363" s="188"/>
      <c r="AJ6363" s="188"/>
      <c r="AK6363" s="188"/>
    </row>
    <row r="6364" spans="20:37">
      <c r="T6364" s="188"/>
      <c r="U6364" s="188"/>
      <c r="V6364" s="188"/>
      <c r="W6364" s="188"/>
      <c r="X6364" s="188"/>
      <c r="AG6364" s="188"/>
      <c r="AH6364" s="188"/>
      <c r="AI6364" s="188"/>
      <c r="AJ6364" s="188"/>
      <c r="AK6364" s="188"/>
    </row>
    <row r="6365" spans="20:37">
      <c r="T6365" s="188"/>
      <c r="U6365" s="188"/>
      <c r="V6365" s="188"/>
      <c r="W6365" s="188"/>
      <c r="X6365" s="188"/>
      <c r="AG6365" s="188"/>
      <c r="AH6365" s="188"/>
      <c r="AI6365" s="188"/>
      <c r="AJ6365" s="188"/>
      <c r="AK6365" s="188"/>
    </row>
    <row r="6366" spans="20:37">
      <c r="T6366" s="188"/>
      <c r="U6366" s="188"/>
      <c r="V6366" s="188"/>
      <c r="W6366" s="188"/>
      <c r="X6366" s="188"/>
      <c r="AG6366" s="188"/>
      <c r="AH6366" s="188"/>
      <c r="AI6366" s="188"/>
      <c r="AJ6366" s="188"/>
      <c r="AK6366" s="188"/>
    </row>
    <row r="6367" spans="20:37">
      <c r="T6367" s="188"/>
      <c r="U6367" s="188"/>
      <c r="V6367" s="188"/>
      <c r="W6367" s="188"/>
      <c r="X6367" s="188"/>
      <c r="AG6367" s="188"/>
      <c r="AH6367" s="188"/>
      <c r="AI6367" s="188"/>
      <c r="AJ6367" s="188"/>
      <c r="AK6367" s="188"/>
    </row>
    <row r="6368" spans="20:37">
      <c r="T6368" s="188"/>
      <c r="U6368" s="188"/>
      <c r="V6368" s="188"/>
      <c r="W6368" s="188"/>
      <c r="X6368" s="188"/>
      <c r="AG6368" s="188"/>
      <c r="AH6368" s="188"/>
      <c r="AI6368" s="188"/>
      <c r="AJ6368" s="188"/>
      <c r="AK6368" s="188"/>
    </row>
    <row r="6369" spans="20:37">
      <c r="T6369" s="188"/>
      <c r="U6369" s="188"/>
      <c r="V6369" s="188"/>
      <c r="W6369" s="188"/>
      <c r="X6369" s="188"/>
      <c r="AG6369" s="188"/>
      <c r="AH6369" s="188"/>
      <c r="AI6369" s="188"/>
      <c r="AJ6369" s="188"/>
      <c r="AK6369" s="188"/>
    </row>
    <row r="6370" spans="20:37">
      <c r="T6370" s="188"/>
      <c r="U6370" s="188"/>
      <c r="V6370" s="188"/>
      <c r="W6370" s="188"/>
      <c r="X6370" s="188"/>
      <c r="AG6370" s="188"/>
      <c r="AH6370" s="188"/>
      <c r="AI6370" s="188"/>
      <c r="AJ6370" s="188"/>
      <c r="AK6370" s="188"/>
    </row>
    <row r="6371" spans="20:37">
      <c r="T6371" s="188"/>
      <c r="U6371" s="188"/>
      <c r="V6371" s="188"/>
      <c r="W6371" s="188"/>
      <c r="X6371" s="188"/>
      <c r="AG6371" s="188"/>
      <c r="AH6371" s="188"/>
      <c r="AI6371" s="188"/>
      <c r="AJ6371" s="188"/>
      <c r="AK6371" s="188"/>
    </row>
    <row r="6372" spans="20:37">
      <c r="T6372" s="188"/>
      <c r="U6372" s="188"/>
      <c r="V6372" s="188"/>
      <c r="W6372" s="188"/>
      <c r="X6372" s="188"/>
      <c r="AG6372" s="188"/>
      <c r="AH6372" s="188"/>
      <c r="AI6372" s="188"/>
      <c r="AJ6372" s="188"/>
      <c r="AK6372" s="188"/>
    </row>
    <row r="6373" spans="20:37">
      <c r="T6373" s="188"/>
      <c r="U6373" s="188"/>
      <c r="V6373" s="188"/>
      <c r="W6373" s="188"/>
      <c r="X6373" s="188"/>
      <c r="AG6373" s="188"/>
      <c r="AH6373" s="188"/>
      <c r="AI6373" s="188"/>
      <c r="AJ6373" s="188"/>
      <c r="AK6373" s="188"/>
    </row>
    <row r="6374" spans="20:37">
      <c r="T6374" s="188"/>
      <c r="U6374" s="188"/>
      <c r="V6374" s="188"/>
      <c r="W6374" s="188"/>
      <c r="X6374" s="188"/>
      <c r="AG6374" s="188"/>
      <c r="AH6374" s="188"/>
      <c r="AI6374" s="188"/>
      <c r="AJ6374" s="188"/>
      <c r="AK6374" s="188"/>
    </row>
    <row r="6375" spans="20:37">
      <c r="T6375" s="188"/>
      <c r="U6375" s="188"/>
      <c r="V6375" s="188"/>
      <c r="W6375" s="188"/>
      <c r="X6375" s="188"/>
      <c r="AG6375" s="188"/>
      <c r="AH6375" s="188"/>
      <c r="AI6375" s="188"/>
      <c r="AJ6375" s="188"/>
      <c r="AK6375" s="188"/>
    </row>
    <row r="6376" spans="20:37">
      <c r="T6376" s="188"/>
      <c r="U6376" s="188"/>
      <c r="V6376" s="188"/>
      <c r="W6376" s="188"/>
      <c r="X6376" s="188"/>
      <c r="AG6376" s="188"/>
      <c r="AH6376" s="188"/>
      <c r="AI6376" s="188"/>
      <c r="AJ6376" s="188"/>
      <c r="AK6376" s="188"/>
    </row>
    <row r="6377" spans="20:37">
      <c r="T6377" s="188"/>
      <c r="U6377" s="188"/>
      <c r="V6377" s="188"/>
      <c r="W6377" s="188"/>
      <c r="X6377" s="188"/>
      <c r="AG6377" s="188"/>
      <c r="AH6377" s="188"/>
      <c r="AI6377" s="188"/>
      <c r="AJ6377" s="188"/>
      <c r="AK6377" s="188"/>
    </row>
    <row r="6378" spans="20:37">
      <c r="T6378" s="188"/>
      <c r="U6378" s="188"/>
      <c r="V6378" s="188"/>
      <c r="W6378" s="188"/>
      <c r="X6378" s="188"/>
      <c r="AG6378" s="188"/>
      <c r="AH6378" s="188"/>
      <c r="AI6378" s="188"/>
      <c r="AJ6378" s="188"/>
      <c r="AK6378" s="188"/>
    </row>
    <row r="6379" spans="20:37">
      <c r="T6379" s="188"/>
      <c r="U6379" s="188"/>
      <c r="V6379" s="188"/>
      <c r="W6379" s="188"/>
      <c r="X6379" s="188"/>
      <c r="AG6379" s="188"/>
      <c r="AH6379" s="188"/>
      <c r="AI6379" s="188"/>
      <c r="AJ6379" s="188"/>
      <c r="AK6379" s="188"/>
    </row>
    <row r="6380" spans="20:37">
      <c r="T6380" s="188"/>
      <c r="U6380" s="188"/>
      <c r="V6380" s="188"/>
      <c r="W6380" s="188"/>
      <c r="X6380" s="188"/>
      <c r="AG6380" s="188"/>
      <c r="AH6380" s="188"/>
      <c r="AI6380" s="188"/>
      <c r="AJ6380" s="188"/>
      <c r="AK6380" s="188"/>
    </row>
    <row r="6381" spans="20:37">
      <c r="T6381" s="188"/>
      <c r="U6381" s="188"/>
      <c r="V6381" s="188"/>
      <c r="W6381" s="188"/>
      <c r="X6381" s="188"/>
      <c r="AG6381" s="188"/>
      <c r="AH6381" s="188"/>
      <c r="AI6381" s="188"/>
      <c r="AJ6381" s="188"/>
      <c r="AK6381" s="188"/>
    </row>
    <row r="6382" spans="20:37">
      <c r="T6382" s="188"/>
      <c r="U6382" s="188"/>
      <c r="V6382" s="188"/>
      <c r="W6382" s="188"/>
      <c r="X6382" s="188"/>
      <c r="AG6382" s="188"/>
      <c r="AH6382" s="188"/>
      <c r="AI6382" s="188"/>
      <c r="AJ6382" s="188"/>
      <c r="AK6382" s="188"/>
    </row>
    <row r="6383" spans="20:37">
      <c r="T6383" s="188"/>
      <c r="U6383" s="188"/>
      <c r="V6383" s="188"/>
      <c r="W6383" s="188"/>
      <c r="X6383" s="188"/>
      <c r="AG6383" s="188"/>
      <c r="AH6383" s="188"/>
      <c r="AI6383" s="188"/>
      <c r="AJ6383" s="188"/>
      <c r="AK6383" s="188"/>
    </row>
    <row r="6384" spans="20:37">
      <c r="T6384" s="188"/>
      <c r="U6384" s="188"/>
      <c r="V6384" s="188"/>
      <c r="W6384" s="188"/>
      <c r="X6384" s="188"/>
      <c r="AG6384" s="188"/>
      <c r="AH6384" s="188"/>
      <c r="AI6384" s="188"/>
      <c r="AJ6384" s="188"/>
      <c r="AK6384" s="188"/>
    </row>
    <row r="6385" spans="20:37">
      <c r="T6385" s="188"/>
      <c r="U6385" s="188"/>
      <c r="V6385" s="188"/>
      <c r="W6385" s="188"/>
      <c r="X6385" s="188"/>
      <c r="AG6385" s="188"/>
      <c r="AH6385" s="188"/>
      <c r="AI6385" s="188"/>
      <c r="AJ6385" s="188"/>
      <c r="AK6385" s="188"/>
    </row>
    <row r="6386" spans="20:37">
      <c r="T6386" s="188"/>
      <c r="U6386" s="188"/>
      <c r="V6386" s="188"/>
      <c r="W6386" s="188"/>
      <c r="X6386" s="188"/>
      <c r="AG6386" s="188"/>
      <c r="AH6386" s="188"/>
      <c r="AI6386" s="188"/>
      <c r="AJ6386" s="188"/>
      <c r="AK6386" s="188"/>
    </row>
    <row r="6387" spans="20:37">
      <c r="T6387" s="188"/>
      <c r="U6387" s="188"/>
      <c r="V6387" s="188"/>
      <c r="W6387" s="188"/>
      <c r="X6387" s="188"/>
      <c r="AG6387" s="188"/>
      <c r="AH6387" s="188"/>
      <c r="AI6387" s="188"/>
      <c r="AJ6387" s="188"/>
      <c r="AK6387" s="188"/>
    </row>
    <row r="6388" spans="20:37">
      <c r="T6388" s="188"/>
      <c r="U6388" s="188"/>
      <c r="V6388" s="188"/>
      <c r="W6388" s="188"/>
      <c r="X6388" s="188"/>
      <c r="AG6388" s="188"/>
      <c r="AH6388" s="188"/>
      <c r="AI6388" s="188"/>
      <c r="AJ6388" s="188"/>
      <c r="AK6388" s="188"/>
    </row>
    <row r="6389" spans="20:37">
      <c r="T6389" s="188"/>
      <c r="U6389" s="188"/>
      <c r="V6389" s="188"/>
      <c r="W6389" s="188"/>
      <c r="X6389" s="188"/>
      <c r="AG6389" s="188"/>
      <c r="AH6389" s="188"/>
      <c r="AI6389" s="188"/>
      <c r="AJ6389" s="188"/>
      <c r="AK6389" s="188"/>
    </row>
    <row r="6390" spans="20:37">
      <c r="T6390" s="188"/>
      <c r="U6390" s="188"/>
      <c r="V6390" s="188"/>
      <c r="W6390" s="188"/>
      <c r="X6390" s="188"/>
      <c r="AG6390" s="188"/>
      <c r="AH6390" s="188"/>
      <c r="AI6390" s="188"/>
      <c r="AJ6390" s="188"/>
      <c r="AK6390" s="188"/>
    </row>
    <row r="6391" spans="20:37">
      <c r="T6391" s="188"/>
      <c r="U6391" s="188"/>
      <c r="V6391" s="188"/>
      <c r="W6391" s="188"/>
      <c r="X6391" s="188"/>
      <c r="AG6391" s="188"/>
      <c r="AH6391" s="188"/>
      <c r="AI6391" s="188"/>
      <c r="AJ6391" s="188"/>
      <c r="AK6391" s="188"/>
    </row>
    <row r="6392" spans="20:37">
      <c r="T6392" s="188"/>
      <c r="U6392" s="188"/>
      <c r="V6392" s="188"/>
      <c r="W6392" s="188"/>
      <c r="X6392" s="188"/>
      <c r="AG6392" s="188"/>
      <c r="AH6392" s="188"/>
      <c r="AI6392" s="188"/>
      <c r="AJ6392" s="188"/>
      <c r="AK6392" s="188"/>
    </row>
    <row r="6393" spans="20:37">
      <c r="T6393" s="188"/>
      <c r="U6393" s="188"/>
      <c r="V6393" s="188"/>
      <c r="W6393" s="188"/>
      <c r="X6393" s="188"/>
      <c r="AG6393" s="188"/>
      <c r="AH6393" s="188"/>
      <c r="AI6393" s="188"/>
      <c r="AJ6393" s="188"/>
      <c r="AK6393" s="188"/>
    </row>
    <row r="6394" spans="20:37">
      <c r="T6394" s="188"/>
      <c r="U6394" s="188"/>
      <c r="V6394" s="188"/>
      <c r="W6394" s="188"/>
      <c r="X6394" s="188"/>
      <c r="AG6394" s="188"/>
      <c r="AH6394" s="188"/>
      <c r="AI6394" s="188"/>
      <c r="AJ6394" s="188"/>
      <c r="AK6394" s="188"/>
    </row>
    <row r="6395" spans="20:37">
      <c r="T6395" s="188"/>
      <c r="U6395" s="188"/>
      <c r="V6395" s="188"/>
      <c r="W6395" s="188"/>
      <c r="X6395" s="188"/>
      <c r="AG6395" s="188"/>
      <c r="AH6395" s="188"/>
      <c r="AI6395" s="188"/>
      <c r="AJ6395" s="188"/>
      <c r="AK6395" s="188"/>
    </row>
    <row r="6396" spans="20:37">
      <c r="T6396" s="188"/>
      <c r="U6396" s="188"/>
      <c r="V6396" s="188"/>
      <c r="W6396" s="188"/>
      <c r="X6396" s="188"/>
      <c r="AG6396" s="188"/>
      <c r="AH6396" s="188"/>
      <c r="AI6396" s="188"/>
      <c r="AJ6396" s="188"/>
      <c r="AK6396" s="188"/>
    </row>
    <row r="6397" spans="20:37">
      <c r="T6397" s="188"/>
      <c r="U6397" s="188"/>
      <c r="V6397" s="188"/>
      <c r="W6397" s="188"/>
      <c r="X6397" s="188"/>
      <c r="AG6397" s="188"/>
      <c r="AH6397" s="188"/>
      <c r="AI6397" s="188"/>
      <c r="AJ6397" s="188"/>
      <c r="AK6397" s="188"/>
    </row>
    <row r="6398" spans="20:37">
      <c r="T6398" s="188"/>
      <c r="U6398" s="188"/>
      <c r="V6398" s="188"/>
      <c r="W6398" s="188"/>
      <c r="X6398" s="188"/>
      <c r="AG6398" s="188"/>
      <c r="AH6398" s="188"/>
      <c r="AI6398" s="188"/>
      <c r="AJ6398" s="188"/>
      <c r="AK6398" s="188"/>
    </row>
    <row r="6399" spans="20:37">
      <c r="T6399" s="188"/>
      <c r="U6399" s="188"/>
      <c r="V6399" s="188"/>
      <c r="W6399" s="188"/>
      <c r="X6399" s="188"/>
      <c r="AG6399" s="188"/>
      <c r="AH6399" s="188"/>
      <c r="AI6399" s="188"/>
      <c r="AJ6399" s="188"/>
      <c r="AK6399" s="188"/>
    </row>
    <row r="6400" spans="20:37">
      <c r="T6400" s="188"/>
      <c r="U6400" s="188"/>
      <c r="V6400" s="188"/>
      <c r="W6400" s="188"/>
      <c r="X6400" s="188"/>
      <c r="AG6400" s="188"/>
      <c r="AH6400" s="188"/>
      <c r="AI6400" s="188"/>
      <c r="AJ6400" s="188"/>
      <c r="AK6400" s="188"/>
    </row>
    <row r="6401" spans="20:37">
      <c r="T6401" s="188"/>
      <c r="U6401" s="188"/>
      <c r="V6401" s="188"/>
      <c r="W6401" s="188"/>
      <c r="X6401" s="188"/>
      <c r="AG6401" s="188"/>
      <c r="AH6401" s="188"/>
      <c r="AI6401" s="188"/>
      <c r="AJ6401" s="188"/>
      <c r="AK6401" s="188"/>
    </row>
    <row r="6402" spans="20:37">
      <c r="T6402" s="188"/>
      <c r="U6402" s="188"/>
      <c r="V6402" s="188"/>
      <c r="W6402" s="188"/>
      <c r="X6402" s="188"/>
      <c r="AG6402" s="188"/>
      <c r="AH6402" s="188"/>
      <c r="AI6402" s="188"/>
      <c r="AJ6402" s="188"/>
      <c r="AK6402" s="188"/>
    </row>
    <row r="6403" spans="20:37">
      <c r="T6403" s="188"/>
      <c r="U6403" s="188"/>
      <c r="V6403" s="188"/>
      <c r="W6403" s="188"/>
      <c r="X6403" s="188"/>
      <c r="AG6403" s="188"/>
      <c r="AH6403" s="188"/>
      <c r="AI6403" s="188"/>
      <c r="AJ6403" s="188"/>
      <c r="AK6403" s="188"/>
    </row>
    <row r="6404" spans="20:37">
      <c r="T6404" s="188"/>
      <c r="U6404" s="188"/>
      <c r="V6404" s="188"/>
      <c r="W6404" s="188"/>
      <c r="X6404" s="188"/>
      <c r="AG6404" s="188"/>
      <c r="AH6404" s="188"/>
      <c r="AI6404" s="188"/>
      <c r="AJ6404" s="188"/>
      <c r="AK6404" s="188"/>
    </row>
    <row r="6405" spans="20:37">
      <c r="T6405" s="188"/>
      <c r="U6405" s="188"/>
      <c r="V6405" s="188"/>
      <c r="W6405" s="188"/>
      <c r="X6405" s="188"/>
      <c r="AG6405" s="188"/>
      <c r="AH6405" s="188"/>
      <c r="AI6405" s="188"/>
      <c r="AJ6405" s="188"/>
      <c r="AK6405" s="188"/>
    </row>
    <row r="6406" spans="20:37">
      <c r="T6406" s="188"/>
      <c r="U6406" s="188"/>
      <c r="V6406" s="188"/>
      <c r="W6406" s="188"/>
      <c r="X6406" s="188"/>
      <c r="AG6406" s="188"/>
      <c r="AH6406" s="188"/>
      <c r="AI6406" s="188"/>
      <c r="AJ6406" s="188"/>
      <c r="AK6406" s="188"/>
    </row>
    <row r="6407" spans="20:37">
      <c r="T6407" s="188"/>
      <c r="U6407" s="188"/>
      <c r="V6407" s="188"/>
      <c r="W6407" s="188"/>
      <c r="X6407" s="188"/>
      <c r="AG6407" s="188"/>
      <c r="AH6407" s="188"/>
      <c r="AI6407" s="188"/>
      <c r="AJ6407" s="188"/>
      <c r="AK6407" s="188"/>
    </row>
    <row r="6408" spans="20:37">
      <c r="T6408" s="188"/>
      <c r="U6408" s="188"/>
      <c r="V6408" s="188"/>
      <c r="W6408" s="188"/>
      <c r="X6408" s="188"/>
      <c r="AG6408" s="188"/>
      <c r="AH6408" s="188"/>
      <c r="AI6408" s="188"/>
      <c r="AJ6408" s="188"/>
      <c r="AK6408" s="188"/>
    </row>
    <row r="6409" spans="20:37">
      <c r="T6409" s="188"/>
      <c r="U6409" s="188"/>
      <c r="V6409" s="188"/>
      <c r="W6409" s="188"/>
      <c r="X6409" s="188"/>
      <c r="AG6409" s="188"/>
      <c r="AH6409" s="188"/>
      <c r="AI6409" s="188"/>
      <c r="AJ6409" s="188"/>
      <c r="AK6409" s="188"/>
    </row>
    <row r="6410" spans="20:37">
      <c r="T6410" s="188"/>
      <c r="U6410" s="188"/>
      <c r="V6410" s="188"/>
      <c r="W6410" s="188"/>
      <c r="X6410" s="188"/>
      <c r="AG6410" s="188"/>
      <c r="AH6410" s="188"/>
      <c r="AI6410" s="188"/>
      <c r="AJ6410" s="188"/>
      <c r="AK6410" s="188"/>
    </row>
    <row r="6411" spans="20:37">
      <c r="T6411" s="188"/>
      <c r="U6411" s="188"/>
      <c r="V6411" s="188"/>
      <c r="W6411" s="188"/>
      <c r="X6411" s="188"/>
      <c r="AG6411" s="188"/>
      <c r="AH6411" s="188"/>
      <c r="AI6411" s="188"/>
      <c r="AJ6411" s="188"/>
      <c r="AK6411" s="188"/>
    </row>
    <row r="6412" spans="20:37">
      <c r="T6412" s="188"/>
      <c r="U6412" s="188"/>
      <c r="V6412" s="188"/>
      <c r="W6412" s="188"/>
      <c r="X6412" s="188"/>
      <c r="AG6412" s="188"/>
      <c r="AH6412" s="188"/>
      <c r="AI6412" s="188"/>
      <c r="AJ6412" s="188"/>
      <c r="AK6412" s="188"/>
    </row>
    <row r="6413" spans="20:37">
      <c r="T6413" s="188"/>
      <c r="U6413" s="188"/>
      <c r="V6413" s="188"/>
      <c r="W6413" s="188"/>
      <c r="X6413" s="188"/>
      <c r="AG6413" s="188"/>
      <c r="AH6413" s="188"/>
      <c r="AI6413" s="188"/>
      <c r="AJ6413" s="188"/>
      <c r="AK6413" s="188"/>
    </row>
    <row r="6414" spans="20:37">
      <c r="T6414" s="188"/>
      <c r="U6414" s="188"/>
      <c r="V6414" s="188"/>
      <c r="W6414" s="188"/>
      <c r="X6414" s="188"/>
      <c r="AG6414" s="188"/>
      <c r="AH6414" s="188"/>
      <c r="AI6414" s="188"/>
      <c r="AJ6414" s="188"/>
      <c r="AK6414" s="188"/>
    </row>
    <row r="6415" spans="20:37">
      <c r="T6415" s="188"/>
      <c r="U6415" s="188"/>
      <c r="V6415" s="188"/>
      <c r="W6415" s="188"/>
      <c r="X6415" s="188"/>
      <c r="AG6415" s="188"/>
      <c r="AH6415" s="188"/>
      <c r="AI6415" s="188"/>
      <c r="AJ6415" s="188"/>
      <c r="AK6415" s="188"/>
    </row>
    <row r="6416" spans="20:37">
      <c r="T6416" s="188"/>
      <c r="U6416" s="188"/>
      <c r="V6416" s="188"/>
      <c r="W6416" s="188"/>
      <c r="X6416" s="188"/>
      <c r="AG6416" s="188"/>
      <c r="AH6416" s="188"/>
      <c r="AI6416" s="188"/>
      <c r="AJ6416" s="188"/>
      <c r="AK6416" s="188"/>
    </row>
    <row r="6417" spans="20:37">
      <c r="T6417" s="188"/>
      <c r="U6417" s="188"/>
      <c r="V6417" s="188"/>
      <c r="W6417" s="188"/>
      <c r="X6417" s="188"/>
      <c r="AG6417" s="188"/>
      <c r="AH6417" s="188"/>
      <c r="AI6417" s="188"/>
      <c r="AJ6417" s="188"/>
      <c r="AK6417" s="188"/>
    </row>
    <row r="6418" spans="20:37">
      <c r="T6418" s="188"/>
      <c r="U6418" s="188"/>
      <c r="V6418" s="188"/>
      <c r="W6418" s="188"/>
      <c r="X6418" s="188"/>
      <c r="AG6418" s="188"/>
      <c r="AH6418" s="188"/>
      <c r="AI6418" s="188"/>
      <c r="AJ6418" s="188"/>
      <c r="AK6418" s="188"/>
    </row>
    <row r="6419" spans="20:37">
      <c r="T6419" s="188"/>
      <c r="U6419" s="188"/>
      <c r="V6419" s="188"/>
      <c r="W6419" s="188"/>
      <c r="X6419" s="188"/>
      <c r="AG6419" s="188"/>
      <c r="AH6419" s="188"/>
      <c r="AI6419" s="188"/>
      <c r="AJ6419" s="188"/>
      <c r="AK6419" s="188"/>
    </row>
    <row r="6420" spans="20:37">
      <c r="T6420" s="188"/>
      <c r="U6420" s="188"/>
      <c r="V6420" s="188"/>
      <c r="W6420" s="188"/>
      <c r="X6420" s="188"/>
      <c r="AG6420" s="188"/>
      <c r="AH6420" s="188"/>
      <c r="AI6420" s="188"/>
      <c r="AJ6420" s="188"/>
      <c r="AK6420" s="188"/>
    </row>
    <row r="6421" spans="20:37">
      <c r="T6421" s="188"/>
      <c r="U6421" s="188"/>
      <c r="V6421" s="188"/>
      <c r="W6421" s="188"/>
      <c r="X6421" s="188"/>
      <c r="AG6421" s="188"/>
      <c r="AH6421" s="188"/>
      <c r="AI6421" s="188"/>
      <c r="AJ6421" s="188"/>
      <c r="AK6421" s="188"/>
    </row>
    <row r="6422" spans="20:37">
      <c r="T6422" s="188"/>
      <c r="U6422" s="188"/>
      <c r="V6422" s="188"/>
      <c r="W6422" s="188"/>
      <c r="X6422" s="188"/>
      <c r="AG6422" s="188"/>
      <c r="AH6422" s="188"/>
      <c r="AI6422" s="188"/>
      <c r="AJ6422" s="188"/>
      <c r="AK6422" s="188"/>
    </row>
    <row r="6423" spans="20:37">
      <c r="T6423" s="188"/>
      <c r="U6423" s="188"/>
      <c r="V6423" s="188"/>
      <c r="W6423" s="188"/>
      <c r="X6423" s="188"/>
      <c r="AG6423" s="188"/>
      <c r="AH6423" s="188"/>
      <c r="AI6423" s="188"/>
      <c r="AJ6423" s="188"/>
      <c r="AK6423" s="188"/>
    </row>
    <row r="6424" spans="20:37">
      <c r="T6424" s="188"/>
      <c r="U6424" s="188"/>
      <c r="V6424" s="188"/>
      <c r="W6424" s="188"/>
      <c r="X6424" s="188"/>
      <c r="AG6424" s="188"/>
      <c r="AH6424" s="188"/>
      <c r="AI6424" s="188"/>
      <c r="AJ6424" s="188"/>
      <c r="AK6424" s="188"/>
    </row>
    <row r="6425" spans="20:37">
      <c r="T6425" s="188"/>
      <c r="U6425" s="188"/>
      <c r="V6425" s="188"/>
      <c r="W6425" s="188"/>
      <c r="X6425" s="188"/>
      <c r="AG6425" s="188"/>
      <c r="AH6425" s="188"/>
      <c r="AI6425" s="188"/>
      <c r="AJ6425" s="188"/>
      <c r="AK6425" s="188"/>
    </row>
    <row r="6426" spans="20:37">
      <c r="T6426" s="188"/>
      <c r="U6426" s="188"/>
      <c r="V6426" s="188"/>
      <c r="W6426" s="188"/>
      <c r="X6426" s="188"/>
      <c r="AG6426" s="188"/>
      <c r="AH6426" s="188"/>
      <c r="AI6426" s="188"/>
      <c r="AJ6426" s="188"/>
      <c r="AK6426" s="188"/>
    </row>
    <row r="6427" spans="20:37">
      <c r="T6427" s="188"/>
      <c r="U6427" s="188"/>
      <c r="V6427" s="188"/>
      <c r="W6427" s="188"/>
      <c r="X6427" s="188"/>
      <c r="AG6427" s="188"/>
      <c r="AH6427" s="188"/>
      <c r="AI6427" s="188"/>
      <c r="AJ6427" s="188"/>
      <c r="AK6427" s="188"/>
    </row>
    <row r="6428" spans="20:37">
      <c r="T6428" s="188"/>
      <c r="U6428" s="188"/>
      <c r="V6428" s="188"/>
      <c r="W6428" s="188"/>
      <c r="X6428" s="188"/>
      <c r="AG6428" s="188"/>
      <c r="AH6428" s="188"/>
      <c r="AI6428" s="188"/>
      <c r="AJ6428" s="188"/>
      <c r="AK6428" s="188"/>
    </row>
    <row r="6429" spans="20:37">
      <c r="T6429" s="188"/>
      <c r="U6429" s="188"/>
      <c r="V6429" s="188"/>
      <c r="W6429" s="188"/>
      <c r="X6429" s="188"/>
      <c r="AG6429" s="188"/>
      <c r="AH6429" s="188"/>
      <c r="AI6429" s="188"/>
      <c r="AJ6429" s="188"/>
      <c r="AK6429" s="188"/>
    </row>
    <row r="6430" spans="20:37">
      <c r="T6430" s="188"/>
      <c r="U6430" s="188"/>
      <c r="V6430" s="188"/>
      <c r="W6430" s="188"/>
      <c r="X6430" s="188"/>
      <c r="AG6430" s="188"/>
      <c r="AH6430" s="188"/>
      <c r="AI6430" s="188"/>
      <c r="AJ6430" s="188"/>
      <c r="AK6430" s="188"/>
    </row>
    <row r="6431" spans="20:37">
      <c r="T6431" s="188"/>
      <c r="U6431" s="188"/>
      <c r="V6431" s="188"/>
      <c r="W6431" s="188"/>
      <c r="X6431" s="188"/>
      <c r="AG6431" s="188"/>
      <c r="AH6431" s="188"/>
      <c r="AI6431" s="188"/>
      <c r="AJ6431" s="188"/>
      <c r="AK6431" s="188"/>
    </row>
    <row r="6432" spans="20:37">
      <c r="T6432" s="188"/>
      <c r="U6432" s="188"/>
      <c r="V6432" s="188"/>
      <c r="W6432" s="188"/>
      <c r="X6432" s="188"/>
      <c r="AG6432" s="188"/>
      <c r="AH6432" s="188"/>
      <c r="AI6432" s="188"/>
      <c r="AJ6432" s="188"/>
      <c r="AK6432" s="188"/>
    </row>
    <row r="6433" spans="20:37">
      <c r="T6433" s="188"/>
      <c r="U6433" s="188"/>
      <c r="V6433" s="188"/>
      <c r="W6433" s="188"/>
      <c r="X6433" s="188"/>
      <c r="AG6433" s="188"/>
      <c r="AH6433" s="188"/>
      <c r="AI6433" s="188"/>
      <c r="AJ6433" s="188"/>
      <c r="AK6433" s="188"/>
    </row>
    <row r="6434" spans="20:37">
      <c r="T6434" s="188"/>
      <c r="U6434" s="188"/>
      <c r="V6434" s="188"/>
      <c r="W6434" s="188"/>
      <c r="X6434" s="188"/>
      <c r="AG6434" s="188"/>
      <c r="AH6434" s="188"/>
      <c r="AI6434" s="188"/>
      <c r="AJ6434" s="188"/>
      <c r="AK6434" s="188"/>
    </row>
    <row r="6435" spans="20:37">
      <c r="T6435" s="188"/>
      <c r="U6435" s="188"/>
      <c r="V6435" s="188"/>
      <c r="W6435" s="188"/>
      <c r="X6435" s="188"/>
      <c r="AG6435" s="188"/>
      <c r="AH6435" s="188"/>
      <c r="AI6435" s="188"/>
      <c r="AJ6435" s="188"/>
      <c r="AK6435" s="188"/>
    </row>
    <row r="6436" spans="20:37">
      <c r="T6436" s="188"/>
      <c r="U6436" s="188"/>
      <c r="V6436" s="188"/>
      <c r="W6436" s="188"/>
      <c r="X6436" s="188"/>
      <c r="AG6436" s="188"/>
      <c r="AH6436" s="188"/>
      <c r="AI6436" s="188"/>
      <c r="AJ6436" s="188"/>
      <c r="AK6436" s="188"/>
    </row>
    <row r="6437" spans="20:37">
      <c r="T6437" s="188"/>
      <c r="U6437" s="188"/>
      <c r="V6437" s="188"/>
      <c r="W6437" s="188"/>
      <c r="X6437" s="188"/>
      <c r="AG6437" s="188"/>
      <c r="AH6437" s="188"/>
      <c r="AI6437" s="188"/>
      <c r="AJ6437" s="188"/>
      <c r="AK6437" s="188"/>
    </row>
    <row r="6438" spans="20:37">
      <c r="T6438" s="188"/>
      <c r="U6438" s="188"/>
      <c r="V6438" s="188"/>
      <c r="W6438" s="188"/>
      <c r="X6438" s="188"/>
      <c r="AG6438" s="188"/>
      <c r="AH6438" s="188"/>
      <c r="AI6438" s="188"/>
      <c r="AJ6438" s="188"/>
      <c r="AK6438" s="188"/>
    </row>
    <row r="6439" spans="20:37">
      <c r="T6439" s="188"/>
      <c r="U6439" s="188"/>
      <c r="V6439" s="188"/>
      <c r="W6439" s="188"/>
      <c r="X6439" s="188"/>
      <c r="AG6439" s="188"/>
      <c r="AH6439" s="188"/>
      <c r="AI6439" s="188"/>
      <c r="AJ6439" s="188"/>
      <c r="AK6439" s="188"/>
    </row>
    <row r="6440" spans="20:37">
      <c r="T6440" s="188"/>
      <c r="U6440" s="188"/>
      <c r="V6440" s="188"/>
      <c r="W6440" s="188"/>
      <c r="X6440" s="188"/>
      <c r="AG6440" s="188"/>
      <c r="AH6440" s="188"/>
      <c r="AI6440" s="188"/>
      <c r="AJ6440" s="188"/>
      <c r="AK6440" s="188"/>
    </row>
    <row r="6441" spans="20:37">
      <c r="T6441" s="188"/>
      <c r="U6441" s="188"/>
      <c r="V6441" s="188"/>
      <c r="W6441" s="188"/>
      <c r="X6441" s="188"/>
      <c r="AG6441" s="188"/>
      <c r="AH6441" s="188"/>
      <c r="AI6441" s="188"/>
      <c r="AJ6441" s="188"/>
      <c r="AK6441" s="188"/>
    </row>
    <row r="6442" spans="20:37">
      <c r="T6442" s="188"/>
      <c r="U6442" s="188"/>
      <c r="V6442" s="188"/>
      <c r="W6442" s="188"/>
      <c r="X6442" s="188"/>
      <c r="AG6442" s="188"/>
      <c r="AH6442" s="188"/>
      <c r="AI6442" s="188"/>
      <c r="AJ6442" s="188"/>
      <c r="AK6442" s="188"/>
    </row>
    <row r="6443" spans="20:37">
      <c r="T6443" s="188"/>
      <c r="U6443" s="188"/>
      <c r="V6443" s="188"/>
      <c r="W6443" s="188"/>
      <c r="X6443" s="188"/>
      <c r="AG6443" s="188"/>
      <c r="AH6443" s="188"/>
      <c r="AI6443" s="188"/>
      <c r="AJ6443" s="188"/>
      <c r="AK6443" s="188"/>
    </row>
    <row r="6444" spans="20:37">
      <c r="T6444" s="188"/>
      <c r="U6444" s="188"/>
      <c r="V6444" s="188"/>
      <c r="W6444" s="188"/>
      <c r="X6444" s="188"/>
      <c r="AG6444" s="188"/>
      <c r="AH6444" s="188"/>
      <c r="AI6444" s="188"/>
      <c r="AJ6444" s="188"/>
      <c r="AK6444" s="188"/>
    </row>
    <row r="6445" spans="20:37">
      <c r="T6445" s="188"/>
      <c r="U6445" s="188"/>
      <c r="V6445" s="188"/>
      <c r="W6445" s="188"/>
      <c r="X6445" s="188"/>
      <c r="AG6445" s="188"/>
      <c r="AH6445" s="188"/>
      <c r="AI6445" s="188"/>
      <c r="AJ6445" s="188"/>
      <c r="AK6445" s="188"/>
    </row>
    <row r="6446" spans="20:37">
      <c r="T6446" s="188"/>
      <c r="U6446" s="188"/>
      <c r="V6446" s="188"/>
      <c r="W6446" s="188"/>
      <c r="X6446" s="188"/>
      <c r="AG6446" s="188"/>
      <c r="AH6446" s="188"/>
      <c r="AI6446" s="188"/>
      <c r="AJ6446" s="188"/>
      <c r="AK6446" s="188"/>
    </row>
    <row r="6447" spans="20:37">
      <c r="T6447" s="188"/>
      <c r="U6447" s="188"/>
      <c r="V6447" s="188"/>
      <c r="W6447" s="188"/>
      <c r="X6447" s="188"/>
      <c r="AG6447" s="188"/>
      <c r="AH6447" s="188"/>
      <c r="AI6447" s="188"/>
      <c r="AJ6447" s="188"/>
      <c r="AK6447" s="188"/>
    </row>
    <row r="6448" spans="20:37">
      <c r="T6448" s="188"/>
      <c r="U6448" s="188"/>
      <c r="V6448" s="188"/>
      <c r="W6448" s="188"/>
      <c r="X6448" s="188"/>
      <c r="AG6448" s="188"/>
      <c r="AH6448" s="188"/>
      <c r="AI6448" s="188"/>
      <c r="AJ6448" s="188"/>
      <c r="AK6448" s="188"/>
    </row>
    <row r="6449" spans="20:37">
      <c r="T6449" s="188"/>
      <c r="U6449" s="188"/>
      <c r="V6449" s="188"/>
      <c r="W6449" s="188"/>
      <c r="X6449" s="188"/>
      <c r="AG6449" s="188"/>
      <c r="AH6449" s="188"/>
      <c r="AI6449" s="188"/>
      <c r="AJ6449" s="188"/>
      <c r="AK6449" s="188"/>
    </row>
    <row r="6450" spans="20:37">
      <c r="T6450" s="188"/>
      <c r="U6450" s="188"/>
      <c r="V6450" s="188"/>
      <c r="W6450" s="188"/>
      <c r="X6450" s="188"/>
      <c r="AG6450" s="188"/>
      <c r="AH6450" s="188"/>
      <c r="AI6450" s="188"/>
      <c r="AJ6450" s="188"/>
      <c r="AK6450" s="188"/>
    </row>
    <row r="6451" spans="20:37">
      <c r="T6451" s="188"/>
      <c r="U6451" s="188"/>
      <c r="V6451" s="188"/>
      <c r="W6451" s="188"/>
      <c r="X6451" s="188"/>
      <c r="AG6451" s="188"/>
      <c r="AH6451" s="188"/>
      <c r="AI6451" s="188"/>
      <c r="AJ6451" s="188"/>
      <c r="AK6451" s="188"/>
    </row>
    <row r="6452" spans="20:37">
      <c r="T6452" s="188"/>
      <c r="U6452" s="188"/>
      <c r="V6452" s="188"/>
      <c r="W6452" s="188"/>
      <c r="X6452" s="188"/>
      <c r="AG6452" s="188"/>
      <c r="AH6452" s="188"/>
      <c r="AI6452" s="188"/>
      <c r="AJ6452" s="188"/>
      <c r="AK6452" s="188"/>
    </row>
    <row r="6453" spans="20:37">
      <c r="T6453" s="188"/>
      <c r="U6453" s="188"/>
      <c r="V6453" s="188"/>
      <c r="W6453" s="188"/>
      <c r="X6453" s="188"/>
      <c r="AG6453" s="188"/>
      <c r="AH6453" s="188"/>
      <c r="AI6453" s="188"/>
      <c r="AJ6453" s="188"/>
      <c r="AK6453" s="188"/>
    </row>
    <row r="6454" spans="20:37">
      <c r="T6454" s="188"/>
      <c r="U6454" s="188"/>
      <c r="V6454" s="188"/>
      <c r="W6454" s="188"/>
      <c r="X6454" s="188"/>
      <c r="AG6454" s="188"/>
      <c r="AH6454" s="188"/>
      <c r="AI6454" s="188"/>
      <c r="AJ6454" s="188"/>
      <c r="AK6454" s="188"/>
    </row>
    <row r="6455" spans="20:37">
      <c r="T6455" s="188"/>
      <c r="U6455" s="188"/>
      <c r="V6455" s="188"/>
      <c r="W6455" s="188"/>
      <c r="X6455" s="188"/>
      <c r="AG6455" s="188"/>
      <c r="AH6455" s="188"/>
      <c r="AI6455" s="188"/>
      <c r="AJ6455" s="188"/>
      <c r="AK6455" s="188"/>
    </row>
    <row r="6456" spans="20:37">
      <c r="T6456" s="188"/>
      <c r="U6456" s="188"/>
      <c r="V6456" s="188"/>
      <c r="W6456" s="188"/>
      <c r="X6456" s="188"/>
      <c r="AG6456" s="188"/>
      <c r="AH6456" s="188"/>
      <c r="AI6456" s="188"/>
      <c r="AJ6456" s="188"/>
      <c r="AK6456" s="188"/>
    </row>
    <row r="6457" spans="20:37">
      <c r="T6457" s="188"/>
      <c r="U6457" s="188"/>
      <c r="V6457" s="188"/>
      <c r="W6457" s="188"/>
      <c r="X6457" s="188"/>
      <c r="AG6457" s="188"/>
      <c r="AH6457" s="188"/>
      <c r="AI6457" s="188"/>
      <c r="AJ6457" s="188"/>
      <c r="AK6457" s="188"/>
    </row>
    <row r="6458" spans="20:37">
      <c r="T6458" s="188"/>
      <c r="U6458" s="188"/>
      <c r="V6458" s="188"/>
      <c r="W6458" s="188"/>
      <c r="X6458" s="188"/>
      <c r="AG6458" s="188"/>
      <c r="AH6458" s="188"/>
      <c r="AI6458" s="188"/>
      <c r="AJ6458" s="188"/>
      <c r="AK6458" s="188"/>
    </row>
    <row r="6459" spans="20:37">
      <c r="T6459" s="188"/>
      <c r="U6459" s="188"/>
      <c r="V6459" s="188"/>
      <c r="W6459" s="188"/>
      <c r="X6459" s="188"/>
      <c r="AG6459" s="188"/>
      <c r="AH6459" s="188"/>
      <c r="AI6459" s="188"/>
      <c r="AJ6459" s="188"/>
      <c r="AK6459" s="188"/>
    </row>
    <row r="6460" spans="20:37">
      <c r="T6460" s="188"/>
      <c r="U6460" s="188"/>
      <c r="V6460" s="188"/>
      <c r="W6460" s="188"/>
      <c r="X6460" s="188"/>
      <c r="AG6460" s="188"/>
      <c r="AH6460" s="188"/>
      <c r="AI6460" s="188"/>
      <c r="AJ6460" s="188"/>
      <c r="AK6460" s="188"/>
    </row>
    <row r="6461" spans="20:37">
      <c r="T6461" s="188"/>
      <c r="U6461" s="188"/>
      <c r="V6461" s="188"/>
      <c r="W6461" s="188"/>
      <c r="X6461" s="188"/>
      <c r="AG6461" s="188"/>
      <c r="AH6461" s="188"/>
      <c r="AI6461" s="188"/>
      <c r="AJ6461" s="188"/>
      <c r="AK6461" s="188"/>
    </row>
    <row r="6462" spans="20:37">
      <c r="T6462" s="188"/>
      <c r="U6462" s="188"/>
      <c r="V6462" s="188"/>
      <c r="W6462" s="188"/>
      <c r="X6462" s="188"/>
      <c r="AG6462" s="188"/>
      <c r="AH6462" s="188"/>
      <c r="AI6462" s="188"/>
      <c r="AJ6462" s="188"/>
      <c r="AK6462" s="188"/>
    </row>
    <row r="6463" spans="20:37">
      <c r="T6463" s="188"/>
      <c r="U6463" s="188"/>
      <c r="V6463" s="188"/>
      <c r="W6463" s="188"/>
      <c r="X6463" s="188"/>
      <c r="AG6463" s="188"/>
      <c r="AH6463" s="188"/>
      <c r="AI6463" s="188"/>
      <c r="AJ6463" s="188"/>
      <c r="AK6463" s="188"/>
    </row>
    <row r="6464" spans="20:37">
      <c r="T6464" s="188"/>
      <c r="U6464" s="188"/>
      <c r="V6464" s="188"/>
      <c r="W6464" s="188"/>
      <c r="X6464" s="188"/>
      <c r="AG6464" s="188"/>
      <c r="AH6464" s="188"/>
      <c r="AI6464" s="188"/>
      <c r="AJ6464" s="188"/>
      <c r="AK6464" s="188"/>
    </row>
    <row r="6465" spans="20:37">
      <c r="T6465" s="188"/>
      <c r="U6465" s="188"/>
      <c r="V6465" s="188"/>
      <c r="W6465" s="188"/>
      <c r="X6465" s="188"/>
      <c r="AG6465" s="188"/>
      <c r="AH6465" s="188"/>
      <c r="AI6465" s="188"/>
      <c r="AJ6465" s="188"/>
      <c r="AK6465" s="188"/>
    </row>
    <row r="6466" spans="20:37">
      <c r="T6466" s="188"/>
      <c r="U6466" s="188"/>
      <c r="V6466" s="188"/>
      <c r="W6466" s="188"/>
      <c r="X6466" s="188"/>
      <c r="AG6466" s="188"/>
      <c r="AH6466" s="188"/>
      <c r="AI6466" s="188"/>
      <c r="AJ6466" s="188"/>
      <c r="AK6466" s="188"/>
    </row>
    <row r="6467" spans="20:37">
      <c r="T6467" s="188"/>
      <c r="U6467" s="188"/>
      <c r="V6467" s="188"/>
      <c r="W6467" s="188"/>
      <c r="X6467" s="188"/>
      <c r="AG6467" s="188"/>
      <c r="AH6467" s="188"/>
      <c r="AI6467" s="188"/>
      <c r="AJ6467" s="188"/>
      <c r="AK6467" s="188"/>
    </row>
    <row r="6468" spans="20:37">
      <c r="T6468" s="188"/>
      <c r="U6468" s="188"/>
      <c r="V6468" s="188"/>
      <c r="W6468" s="188"/>
      <c r="X6468" s="188"/>
      <c r="AG6468" s="188"/>
      <c r="AH6468" s="188"/>
      <c r="AI6468" s="188"/>
      <c r="AJ6468" s="188"/>
      <c r="AK6468" s="188"/>
    </row>
    <row r="6469" spans="20:37">
      <c r="T6469" s="188"/>
      <c r="U6469" s="188"/>
      <c r="V6469" s="188"/>
      <c r="W6469" s="188"/>
      <c r="X6469" s="188"/>
      <c r="AG6469" s="188"/>
      <c r="AH6469" s="188"/>
      <c r="AI6469" s="188"/>
      <c r="AJ6469" s="188"/>
      <c r="AK6469" s="188"/>
    </row>
    <row r="6470" spans="20:37">
      <c r="T6470" s="188"/>
      <c r="U6470" s="188"/>
      <c r="V6470" s="188"/>
      <c r="W6470" s="188"/>
      <c r="X6470" s="188"/>
      <c r="AG6470" s="188"/>
      <c r="AH6470" s="188"/>
      <c r="AI6470" s="188"/>
      <c r="AJ6470" s="188"/>
      <c r="AK6470" s="188"/>
    </row>
    <row r="6471" spans="20:37">
      <c r="T6471" s="188"/>
      <c r="U6471" s="188"/>
      <c r="V6471" s="188"/>
      <c r="W6471" s="188"/>
      <c r="X6471" s="188"/>
      <c r="AG6471" s="188"/>
      <c r="AH6471" s="188"/>
      <c r="AI6471" s="188"/>
      <c r="AJ6471" s="188"/>
      <c r="AK6471" s="188"/>
    </row>
    <row r="6472" spans="20:37">
      <c r="T6472" s="188"/>
      <c r="U6472" s="188"/>
      <c r="V6472" s="188"/>
      <c r="W6472" s="188"/>
      <c r="X6472" s="188"/>
      <c r="AG6472" s="188"/>
      <c r="AH6472" s="188"/>
      <c r="AI6472" s="188"/>
      <c r="AJ6472" s="188"/>
      <c r="AK6472" s="188"/>
    </row>
    <row r="6473" spans="20:37">
      <c r="T6473" s="188"/>
      <c r="U6473" s="188"/>
      <c r="V6473" s="188"/>
      <c r="W6473" s="188"/>
      <c r="X6473" s="188"/>
      <c r="AG6473" s="188"/>
      <c r="AH6473" s="188"/>
      <c r="AI6473" s="188"/>
      <c r="AJ6473" s="188"/>
      <c r="AK6473" s="188"/>
    </row>
    <row r="6474" spans="20:37">
      <c r="T6474" s="188"/>
      <c r="U6474" s="188"/>
      <c r="V6474" s="188"/>
      <c r="W6474" s="188"/>
      <c r="X6474" s="188"/>
      <c r="AG6474" s="188"/>
      <c r="AH6474" s="188"/>
      <c r="AI6474" s="188"/>
      <c r="AJ6474" s="188"/>
      <c r="AK6474" s="188"/>
    </row>
    <row r="6475" spans="20:37">
      <c r="T6475" s="188"/>
      <c r="U6475" s="188"/>
      <c r="V6475" s="188"/>
      <c r="W6475" s="188"/>
      <c r="X6475" s="188"/>
      <c r="AG6475" s="188"/>
      <c r="AH6475" s="188"/>
      <c r="AI6475" s="188"/>
      <c r="AJ6475" s="188"/>
      <c r="AK6475" s="188"/>
    </row>
    <row r="6476" spans="20:37">
      <c r="T6476" s="188"/>
      <c r="U6476" s="188"/>
      <c r="V6476" s="188"/>
      <c r="W6476" s="188"/>
      <c r="X6476" s="188"/>
      <c r="AG6476" s="188"/>
      <c r="AH6476" s="188"/>
      <c r="AI6476" s="188"/>
      <c r="AJ6476" s="188"/>
      <c r="AK6476" s="188"/>
    </row>
    <row r="6477" spans="20:37">
      <c r="T6477" s="188"/>
      <c r="U6477" s="188"/>
      <c r="V6477" s="188"/>
      <c r="W6477" s="188"/>
      <c r="X6477" s="188"/>
      <c r="AG6477" s="188"/>
      <c r="AH6477" s="188"/>
      <c r="AI6477" s="188"/>
      <c r="AJ6477" s="188"/>
      <c r="AK6477" s="188"/>
    </row>
    <row r="6478" spans="20:37">
      <c r="T6478" s="188"/>
      <c r="U6478" s="188"/>
      <c r="V6478" s="188"/>
      <c r="W6478" s="188"/>
      <c r="X6478" s="188"/>
      <c r="AG6478" s="188"/>
      <c r="AH6478" s="188"/>
      <c r="AI6478" s="188"/>
      <c r="AJ6478" s="188"/>
      <c r="AK6478" s="188"/>
    </row>
    <row r="6479" spans="20:37">
      <c r="T6479" s="188"/>
      <c r="U6479" s="188"/>
      <c r="V6479" s="188"/>
      <c r="W6479" s="188"/>
      <c r="X6479" s="188"/>
      <c r="AG6479" s="188"/>
      <c r="AH6479" s="188"/>
      <c r="AI6479" s="188"/>
      <c r="AJ6479" s="188"/>
      <c r="AK6479" s="188"/>
    </row>
    <row r="6480" spans="20:37">
      <c r="T6480" s="188"/>
      <c r="U6480" s="188"/>
      <c r="V6480" s="188"/>
      <c r="W6480" s="188"/>
      <c r="X6480" s="188"/>
      <c r="AG6480" s="188"/>
      <c r="AH6480" s="188"/>
      <c r="AI6480" s="188"/>
      <c r="AJ6480" s="188"/>
      <c r="AK6480" s="188"/>
    </row>
    <row r="6481" spans="20:37">
      <c r="T6481" s="188"/>
      <c r="U6481" s="188"/>
      <c r="V6481" s="188"/>
      <c r="W6481" s="188"/>
      <c r="X6481" s="188"/>
      <c r="AG6481" s="188"/>
      <c r="AH6481" s="188"/>
      <c r="AI6481" s="188"/>
      <c r="AJ6481" s="188"/>
      <c r="AK6481" s="188"/>
    </row>
    <row r="6482" spans="20:37">
      <c r="T6482" s="188"/>
      <c r="U6482" s="188"/>
      <c r="V6482" s="188"/>
      <c r="W6482" s="188"/>
      <c r="X6482" s="188"/>
      <c r="AG6482" s="188"/>
      <c r="AH6482" s="188"/>
      <c r="AI6482" s="188"/>
      <c r="AJ6482" s="188"/>
      <c r="AK6482" s="188"/>
    </row>
    <row r="6483" spans="20:37">
      <c r="T6483" s="188"/>
      <c r="U6483" s="188"/>
      <c r="V6483" s="188"/>
      <c r="W6483" s="188"/>
      <c r="X6483" s="188"/>
      <c r="AG6483" s="188"/>
      <c r="AH6483" s="188"/>
      <c r="AI6483" s="188"/>
      <c r="AJ6483" s="188"/>
      <c r="AK6483" s="188"/>
    </row>
    <row r="6484" spans="20:37">
      <c r="T6484" s="188"/>
      <c r="U6484" s="188"/>
      <c r="V6484" s="188"/>
      <c r="W6484" s="188"/>
      <c r="X6484" s="188"/>
      <c r="AG6484" s="188"/>
      <c r="AH6484" s="188"/>
      <c r="AI6484" s="188"/>
      <c r="AJ6484" s="188"/>
      <c r="AK6484" s="188"/>
    </row>
    <row r="6485" spans="20:37">
      <c r="T6485" s="188"/>
      <c r="U6485" s="188"/>
      <c r="V6485" s="188"/>
      <c r="W6485" s="188"/>
      <c r="X6485" s="188"/>
      <c r="AG6485" s="188"/>
      <c r="AH6485" s="188"/>
      <c r="AI6485" s="188"/>
      <c r="AJ6485" s="188"/>
      <c r="AK6485" s="188"/>
    </row>
    <row r="6486" spans="20:37">
      <c r="T6486" s="188"/>
      <c r="U6486" s="188"/>
      <c r="V6486" s="188"/>
      <c r="W6486" s="188"/>
      <c r="X6486" s="188"/>
      <c r="AG6486" s="188"/>
      <c r="AH6486" s="188"/>
      <c r="AI6486" s="188"/>
      <c r="AJ6486" s="188"/>
      <c r="AK6486" s="188"/>
    </row>
    <row r="6487" spans="20:37">
      <c r="T6487" s="188"/>
      <c r="U6487" s="188"/>
      <c r="V6487" s="188"/>
      <c r="W6487" s="188"/>
      <c r="X6487" s="188"/>
      <c r="AG6487" s="188"/>
      <c r="AH6487" s="188"/>
      <c r="AI6487" s="188"/>
      <c r="AJ6487" s="188"/>
      <c r="AK6487" s="188"/>
    </row>
    <row r="6488" spans="20:37">
      <c r="T6488" s="188"/>
      <c r="U6488" s="188"/>
      <c r="V6488" s="188"/>
      <c r="W6488" s="188"/>
      <c r="X6488" s="188"/>
      <c r="AG6488" s="188"/>
      <c r="AH6488" s="188"/>
      <c r="AI6488" s="188"/>
      <c r="AJ6488" s="188"/>
      <c r="AK6488" s="188"/>
    </row>
    <row r="6489" spans="20:37">
      <c r="T6489" s="188"/>
      <c r="U6489" s="188"/>
      <c r="V6489" s="188"/>
      <c r="W6489" s="188"/>
      <c r="X6489" s="188"/>
      <c r="AG6489" s="188"/>
      <c r="AH6489" s="188"/>
      <c r="AI6489" s="188"/>
      <c r="AJ6489" s="188"/>
      <c r="AK6489" s="188"/>
    </row>
    <row r="6490" spans="20:37">
      <c r="T6490" s="188"/>
      <c r="U6490" s="188"/>
      <c r="V6490" s="188"/>
      <c r="W6490" s="188"/>
      <c r="X6490" s="188"/>
      <c r="AG6490" s="188"/>
      <c r="AH6490" s="188"/>
      <c r="AI6490" s="188"/>
      <c r="AJ6490" s="188"/>
      <c r="AK6490" s="188"/>
    </row>
    <row r="6491" spans="20:37">
      <c r="T6491" s="188"/>
      <c r="U6491" s="188"/>
      <c r="V6491" s="188"/>
      <c r="W6491" s="188"/>
      <c r="X6491" s="188"/>
      <c r="AG6491" s="188"/>
      <c r="AH6491" s="188"/>
      <c r="AI6491" s="188"/>
      <c r="AJ6491" s="188"/>
      <c r="AK6491" s="188"/>
    </row>
    <row r="6492" spans="20:37">
      <c r="T6492" s="188"/>
      <c r="U6492" s="188"/>
      <c r="V6492" s="188"/>
      <c r="W6492" s="188"/>
      <c r="X6492" s="188"/>
      <c r="AG6492" s="188"/>
      <c r="AH6492" s="188"/>
      <c r="AI6492" s="188"/>
      <c r="AJ6492" s="188"/>
      <c r="AK6492" s="188"/>
    </row>
    <row r="6493" spans="20:37">
      <c r="T6493" s="188"/>
      <c r="U6493" s="188"/>
      <c r="V6493" s="188"/>
      <c r="W6493" s="188"/>
      <c r="X6493" s="188"/>
      <c r="AG6493" s="188"/>
      <c r="AH6493" s="188"/>
      <c r="AI6493" s="188"/>
      <c r="AJ6493" s="188"/>
      <c r="AK6493" s="188"/>
    </row>
    <row r="6494" spans="20:37">
      <c r="T6494" s="188"/>
      <c r="U6494" s="188"/>
      <c r="V6494" s="188"/>
      <c r="W6494" s="188"/>
      <c r="X6494" s="188"/>
      <c r="AG6494" s="188"/>
      <c r="AH6494" s="188"/>
      <c r="AI6494" s="188"/>
      <c r="AJ6494" s="188"/>
      <c r="AK6494" s="188"/>
    </row>
    <row r="6495" spans="20:37">
      <c r="T6495" s="188"/>
      <c r="U6495" s="188"/>
      <c r="V6495" s="188"/>
      <c r="W6495" s="188"/>
      <c r="X6495" s="188"/>
      <c r="AG6495" s="188"/>
      <c r="AH6495" s="188"/>
      <c r="AI6495" s="188"/>
      <c r="AJ6495" s="188"/>
      <c r="AK6495" s="188"/>
    </row>
    <row r="6496" spans="20:37">
      <c r="T6496" s="188"/>
      <c r="U6496" s="188"/>
      <c r="V6496" s="188"/>
      <c r="W6496" s="188"/>
      <c r="X6496" s="188"/>
      <c r="AG6496" s="188"/>
      <c r="AH6496" s="188"/>
      <c r="AI6496" s="188"/>
      <c r="AJ6496" s="188"/>
      <c r="AK6496" s="188"/>
    </row>
    <row r="6497" spans="20:37">
      <c r="T6497" s="188"/>
      <c r="U6497" s="188"/>
      <c r="V6497" s="188"/>
      <c r="W6497" s="188"/>
      <c r="X6497" s="188"/>
      <c r="AG6497" s="188"/>
      <c r="AH6497" s="188"/>
      <c r="AI6497" s="188"/>
      <c r="AJ6497" s="188"/>
      <c r="AK6497" s="188"/>
    </row>
    <row r="6498" spans="20:37">
      <c r="T6498" s="188"/>
      <c r="U6498" s="188"/>
      <c r="V6498" s="188"/>
      <c r="W6498" s="188"/>
      <c r="X6498" s="188"/>
      <c r="AG6498" s="188"/>
      <c r="AH6498" s="188"/>
      <c r="AI6498" s="188"/>
      <c r="AJ6498" s="188"/>
      <c r="AK6498" s="188"/>
    </row>
    <row r="6499" spans="20:37">
      <c r="T6499" s="188"/>
      <c r="U6499" s="188"/>
      <c r="V6499" s="188"/>
      <c r="W6499" s="188"/>
      <c r="X6499" s="188"/>
      <c r="AG6499" s="188"/>
      <c r="AH6499" s="188"/>
      <c r="AI6499" s="188"/>
      <c r="AJ6499" s="188"/>
      <c r="AK6499" s="188"/>
    </row>
    <row r="6500" spans="20:37">
      <c r="T6500" s="188"/>
      <c r="U6500" s="188"/>
      <c r="V6500" s="188"/>
      <c r="W6500" s="188"/>
      <c r="X6500" s="188"/>
      <c r="AG6500" s="188"/>
      <c r="AH6500" s="188"/>
      <c r="AI6500" s="188"/>
      <c r="AJ6500" s="188"/>
      <c r="AK6500" s="188"/>
    </row>
    <row r="6501" spans="20:37">
      <c r="T6501" s="188"/>
      <c r="U6501" s="188"/>
      <c r="V6501" s="188"/>
      <c r="W6501" s="188"/>
      <c r="X6501" s="188"/>
      <c r="AG6501" s="188"/>
      <c r="AH6501" s="188"/>
      <c r="AI6501" s="188"/>
      <c r="AJ6501" s="188"/>
      <c r="AK6501" s="188"/>
    </row>
    <row r="6502" spans="20:37">
      <c r="T6502" s="188"/>
      <c r="U6502" s="188"/>
      <c r="V6502" s="188"/>
      <c r="W6502" s="188"/>
      <c r="X6502" s="188"/>
      <c r="AG6502" s="188"/>
      <c r="AH6502" s="188"/>
      <c r="AI6502" s="188"/>
      <c r="AJ6502" s="188"/>
      <c r="AK6502" s="188"/>
    </row>
    <row r="6503" spans="20:37">
      <c r="T6503" s="188"/>
      <c r="U6503" s="188"/>
      <c r="V6503" s="188"/>
      <c r="W6503" s="188"/>
      <c r="X6503" s="188"/>
      <c r="AG6503" s="188"/>
      <c r="AH6503" s="188"/>
      <c r="AI6503" s="188"/>
      <c r="AJ6503" s="188"/>
      <c r="AK6503" s="188"/>
    </row>
    <row r="6504" spans="20:37">
      <c r="T6504" s="188"/>
      <c r="U6504" s="188"/>
      <c r="V6504" s="188"/>
      <c r="W6504" s="188"/>
      <c r="X6504" s="188"/>
      <c r="AG6504" s="188"/>
      <c r="AH6504" s="188"/>
      <c r="AI6504" s="188"/>
      <c r="AJ6504" s="188"/>
      <c r="AK6504" s="188"/>
    </row>
    <row r="6505" spans="20:37">
      <c r="T6505" s="188"/>
      <c r="U6505" s="188"/>
      <c r="V6505" s="188"/>
      <c r="W6505" s="188"/>
      <c r="X6505" s="188"/>
      <c r="AG6505" s="188"/>
      <c r="AH6505" s="188"/>
      <c r="AI6505" s="188"/>
      <c r="AJ6505" s="188"/>
      <c r="AK6505" s="188"/>
    </row>
    <row r="6506" spans="20:37">
      <c r="T6506" s="188"/>
      <c r="U6506" s="188"/>
      <c r="V6506" s="188"/>
      <c r="W6506" s="188"/>
      <c r="X6506" s="188"/>
      <c r="AG6506" s="188"/>
      <c r="AH6506" s="188"/>
      <c r="AI6506" s="188"/>
      <c r="AJ6506" s="188"/>
      <c r="AK6506" s="188"/>
    </row>
    <row r="6507" spans="20:37">
      <c r="T6507" s="188"/>
      <c r="U6507" s="188"/>
      <c r="V6507" s="188"/>
      <c r="W6507" s="188"/>
      <c r="X6507" s="188"/>
      <c r="AG6507" s="188"/>
      <c r="AH6507" s="188"/>
      <c r="AI6507" s="188"/>
      <c r="AJ6507" s="188"/>
      <c r="AK6507" s="188"/>
    </row>
    <row r="6508" spans="20:37">
      <c r="T6508" s="188"/>
      <c r="U6508" s="188"/>
      <c r="V6508" s="188"/>
      <c r="W6508" s="188"/>
      <c r="X6508" s="188"/>
      <c r="AG6508" s="188"/>
      <c r="AH6508" s="188"/>
      <c r="AI6508" s="188"/>
      <c r="AJ6508" s="188"/>
      <c r="AK6508" s="188"/>
    </row>
    <row r="6509" spans="20:37">
      <c r="T6509" s="188"/>
      <c r="U6509" s="188"/>
      <c r="V6509" s="188"/>
      <c r="W6509" s="188"/>
      <c r="X6509" s="188"/>
      <c r="AG6509" s="188"/>
      <c r="AH6509" s="188"/>
      <c r="AI6509" s="188"/>
      <c r="AJ6509" s="188"/>
      <c r="AK6509" s="188"/>
    </row>
    <row r="6510" spans="20:37">
      <c r="T6510" s="188"/>
      <c r="U6510" s="188"/>
      <c r="V6510" s="188"/>
      <c r="W6510" s="188"/>
      <c r="X6510" s="188"/>
      <c r="AG6510" s="188"/>
      <c r="AH6510" s="188"/>
      <c r="AI6510" s="188"/>
      <c r="AJ6510" s="188"/>
      <c r="AK6510" s="188"/>
    </row>
    <row r="6511" spans="20:37">
      <c r="T6511" s="188"/>
      <c r="U6511" s="188"/>
      <c r="V6511" s="188"/>
      <c r="W6511" s="188"/>
      <c r="X6511" s="188"/>
      <c r="AG6511" s="188"/>
      <c r="AH6511" s="188"/>
      <c r="AI6511" s="188"/>
      <c r="AJ6511" s="188"/>
      <c r="AK6511" s="188"/>
    </row>
    <row r="6512" spans="20:37">
      <c r="T6512" s="188"/>
      <c r="U6512" s="188"/>
      <c r="V6512" s="188"/>
      <c r="W6512" s="188"/>
      <c r="X6512" s="188"/>
      <c r="AG6512" s="188"/>
      <c r="AH6512" s="188"/>
      <c r="AI6512" s="188"/>
      <c r="AJ6512" s="188"/>
      <c r="AK6512" s="188"/>
    </row>
    <row r="6513" spans="20:37">
      <c r="T6513" s="188"/>
      <c r="U6513" s="188"/>
      <c r="V6513" s="188"/>
      <c r="W6513" s="188"/>
      <c r="X6513" s="188"/>
      <c r="AG6513" s="188"/>
      <c r="AH6513" s="188"/>
      <c r="AI6513" s="188"/>
      <c r="AJ6513" s="188"/>
      <c r="AK6513" s="188"/>
    </row>
    <row r="6514" spans="20:37">
      <c r="T6514" s="188"/>
      <c r="U6514" s="188"/>
      <c r="V6514" s="188"/>
      <c r="W6514" s="188"/>
      <c r="X6514" s="188"/>
      <c r="AG6514" s="188"/>
      <c r="AH6514" s="188"/>
      <c r="AI6514" s="188"/>
      <c r="AJ6514" s="188"/>
      <c r="AK6514" s="188"/>
    </row>
    <row r="6515" spans="20:37">
      <c r="T6515" s="188"/>
      <c r="U6515" s="188"/>
      <c r="V6515" s="188"/>
      <c r="W6515" s="188"/>
      <c r="X6515" s="188"/>
      <c r="AG6515" s="188"/>
      <c r="AH6515" s="188"/>
      <c r="AI6515" s="188"/>
      <c r="AJ6515" s="188"/>
      <c r="AK6515" s="188"/>
    </row>
    <row r="6516" spans="20:37">
      <c r="T6516" s="188"/>
      <c r="U6516" s="188"/>
      <c r="V6516" s="188"/>
      <c r="W6516" s="188"/>
      <c r="X6516" s="188"/>
      <c r="AG6516" s="188"/>
      <c r="AH6516" s="188"/>
      <c r="AI6516" s="188"/>
      <c r="AJ6516" s="188"/>
      <c r="AK6516" s="188"/>
    </row>
    <row r="6517" spans="20:37">
      <c r="T6517" s="188"/>
      <c r="U6517" s="188"/>
      <c r="V6517" s="188"/>
      <c r="W6517" s="188"/>
      <c r="X6517" s="188"/>
      <c r="AG6517" s="188"/>
      <c r="AH6517" s="188"/>
      <c r="AI6517" s="188"/>
      <c r="AJ6517" s="188"/>
      <c r="AK6517" s="188"/>
    </row>
    <row r="6518" spans="20:37">
      <c r="T6518" s="188"/>
      <c r="U6518" s="188"/>
      <c r="V6518" s="188"/>
      <c r="W6518" s="188"/>
      <c r="X6518" s="188"/>
      <c r="AG6518" s="188"/>
      <c r="AH6518" s="188"/>
      <c r="AI6518" s="188"/>
      <c r="AJ6518" s="188"/>
      <c r="AK6518" s="188"/>
    </row>
    <row r="6519" spans="20:37">
      <c r="T6519" s="188"/>
      <c r="U6519" s="188"/>
      <c r="V6519" s="188"/>
      <c r="W6519" s="188"/>
      <c r="X6519" s="188"/>
      <c r="AG6519" s="188"/>
      <c r="AH6519" s="188"/>
      <c r="AI6519" s="188"/>
      <c r="AJ6519" s="188"/>
      <c r="AK6519" s="188"/>
    </row>
    <row r="6520" spans="20:37">
      <c r="T6520" s="188"/>
      <c r="U6520" s="188"/>
      <c r="V6520" s="188"/>
      <c r="W6520" s="188"/>
      <c r="X6520" s="188"/>
      <c r="AG6520" s="188"/>
      <c r="AH6520" s="188"/>
      <c r="AI6520" s="188"/>
      <c r="AJ6520" s="188"/>
      <c r="AK6520" s="188"/>
    </row>
    <row r="6521" spans="20:37">
      <c r="T6521" s="188"/>
      <c r="U6521" s="188"/>
      <c r="V6521" s="188"/>
      <c r="W6521" s="188"/>
      <c r="X6521" s="188"/>
      <c r="AG6521" s="188"/>
      <c r="AH6521" s="188"/>
      <c r="AI6521" s="188"/>
      <c r="AJ6521" s="188"/>
      <c r="AK6521" s="188"/>
    </row>
    <row r="6522" spans="20:37">
      <c r="T6522" s="188"/>
      <c r="U6522" s="188"/>
      <c r="V6522" s="188"/>
      <c r="W6522" s="188"/>
      <c r="X6522" s="188"/>
      <c r="AG6522" s="188"/>
      <c r="AH6522" s="188"/>
      <c r="AI6522" s="188"/>
      <c r="AJ6522" s="188"/>
      <c r="AK6522" s="188"/>
    </row>
    <row r="6523" spans="20:37">
      <c r="T6523" s="188"/>
      <c r="U6523" s="188"/>
      <c r="V6523" s="188"/>
      <c r="W6523" s="188"/>
      <c r="X6523" s="188"/>
      <c r="AG6523" s="188"/>
      <c r="AH6523" s="188"/>
      <c r="AI6523" s="188"/>
      <c r="AJ6523" s="188"/>
      <c r="AK6523" s="188"/>
    </row>
    <row r="6524" spans="20:37">
      <c r="T6524" s="188"/>
      <c r="U6524" s="188"/>
      <c r="V6524" s="188"/>
      <c r="W6524" s="188"/>
      <c r="X6524" s="188"/>
      <c r="AG6524" s="188"/>
      <c r="AH6524" s="188"/>
      <c r="AI6524" s="188"/>
      <c r="AJ6524" s="188"/>
      <c r="AK6524" s="188"/>
    </row>
    <row r="6525" spans="20:37">
      <c r="T6525" s="188"/>
      <c r="U6525" s="188"/>
      <c r="V6525" s="188"/>
      <c r="W6525" s="188"/>
      <c r="X6525" s="188"/>
      <c r="AG6525" s="188"/>
      <c r="AH6525" s="188"/>
      <c r="AI6525" s="188"/>
      <c r="AJ6525" s="188"/>
      <c r="AK6525" s="188"/>
    </row>
    <row r="6526" spans="20:37">
      <c r="T6526" s="188"/>
      <c r="U6526" s="188"/>
      <c r="V6526" s="188"/>
      <c r="W6526" s="188"/>
      <c r="X6526" s="188"/>
      <c r="AG6526" s="188"/>
      <c r="AH6526" s="188"/>
      <c r="AI6526" s="188"/>
      <c r="AJ6526" s="188"/>
      <c r="AK6526" s="188"/>
    </row>
    <row r="6527" spans="20:37">
      <c r="T6527" s="188"/>
      <c r="U6527" s="188"/>
      <c r="V6527" s="188"/>
      <c r="W6527" s="188"/>
      <c r="X6527" s="188"/>
      <c r="AG6527" s="188"/>
      <c r="AH6527" s="188"/>
      <c r="AI6527" s="188"/>
      <c r="AJ6527" s="188"/>
      <c r="AK6527" s="188"/>
    </row>
    <row r="6528" spans="20:37">
      <c r="T6528" s="188"/>
      <c r="U6528" s="188"/>
      <c r="V6528" s="188"/>
      <c r="W6528" s="188"/>
      <c r="X6528" s="188"/>
      <c r="AG6528" s="188"/>
      <c r="AH6528" s="188"/>
      <c r="AI6528" s="188"/>
      <c r="AJ6528" s="188"/>
      <c r="AK6528" s="188"/>
    </row>
    <row r="6529" spans="20:37">
      <c r="T6529" s="188"/>
      <c r="U6529" s="188"/>
      <c r="V6529" s="188"/>
      <c r="W6529" s="188"/>
      <c r="X6529" s="188"/>
      <c r="AG6529" s="188"/>
      <c r="AH6529" s="188"/>
      <c r="AI6529" s="188"/>
      <c r="AJ6529" s="188"/>
      <c r="AK6529" s="188"/>
    </row>
    <row r="6530" spans="20:37">
      <c r="T6530" s="188"/>
      <c r="U6530" s="188"/>
      <c r="V6530" s="188"/>
      <c r="W6530" s="188"/>
      <c r="X6530" s="188"/>
      <c r="AG6530" s="188"/>
      <c r="AH6530" s="188"/>
      <c r="AI6530" s="188"/>
      <c r="AJ6530" s="188"/>
      <c r="AK6530" s="188"/>
    </row>
    <row r="6531" spans="20:37">
      <c r="T6531" s="188"/>
      <c r="U6531" s="188"/>
      <c r="V6531" s="188"/>
      <c r="W6531" s="188"/>
      <c r="X6531" s="188"/>
      <c r="AG6531" s="188"/>
      <c r="AH6531" s="188"/>
      <c r="AI6531" s="188"/>
      <c r="AJ6531" s="188"/>
      <c r="AK6531" s="188"/>
    </row>
    <row r="6532" spans="20:37">
      <c r="T6532" s="188"/>
      <c r="U6532" s="188"/>
      <c r="V6532" s="188"/>
      <c r="W6532" s="188"/>
      <c r="X6532" s="188"/>
      <c r="AG6532" s="188"/>
      <c r="AH6532" s="188"/>
      <c r="AI6532" s="188"/>
      <c r="AJ6532" s="188"/>
      <c r="AK6532" s="188"/>
    </row>
    <row r="6533" spans="20:37">
      <c r="T6533" s="188"/>
      <c r="U6533" s="188"/>
      <c r="V6533" s="188"/>
      <c r="W6533" s="188"/>
      <c r="X6533" s="188"/>
      <c r="AG6533" s="188"/>
      <c r="AH6533" s="188"/>
      <c r="AI6533" s="188"/>
      <c r="AJ6533" s="188"/>
      <c r="AK6533" s="188"/>
    </row>
    <row r="6534" spans="20:37">
      <c r="T6534" s="188"/>
      <c r="U6534" s="188"/>
      <c r="V6534" s="188"/>
      <c r="W6534" s="188"/>
      <c r="X6534" s="188"/>
      <c r="AG6534" s="188"/>
      <c r="AH6534" s="188"/>
      <c r="AI6534" s="188"/>
      <c r="AJ6534" s="188"/>
      <c r="AK6534" s="188"/>
    </row>
    <row r="6535" spans="20:37">
      <c r="T6535" s="188"/>
      <c r="U6535" s="188"/>
      <c r="V6535" s="188"/>
      <c r="W6535" s="188"/>
      <c r="X6535" s="188"/>
      <c r="AG6535" s="188"/>
      <c r="AH6535" s="188"/>
      <c r="AI6535" s="188"/>
      <c r="AJ6535" s="188"/>
      <c r="AK6535" s="188"/>
    </row>
    <row r="6536" spans="20:37">
      <c r="T6536" s="188"/>
      <c r="U6536" s="188"/>
      <c r="V6536" s="188"/>
      <c r="W6536" s="188"/>
      <c r="X6536" s="188"/>
      <c r="AG6536" s="188"/>
      <c r="AH6536" s="188"/>
      <c r="AI6536" s="188"/>
      <c r="AJ6536" s="188"/>
      <c r="AK6536" s="188"/>
    </row>
    <row r="6537" spans="20:37">
      <c r="T6537" s="188"/>
      <c r="U6537" s="188"/>
      <c r="V6537" s="188"/>
      <c r="W6537" s="188"/>
      <c r="X6537" s="188"/>
      <c r="AG6537" s="188"/>
      <c r="AH6537" s="188"/>
      <c r="AI6537" s="188"/>
      <c r="AJ6537" s="188"/>
      <c r="AK6537" s="188"/>
    </row>
    <row r="6538" spans="20:37">
      <c r="T6538" s="188"/>
      <c r="U6538" s="188"/>
      <c r="V6538" s="188"/>
      <c r="W6538" s="188"/>
      <c r="X6538" s="188"/>
      <c r="AG6538" s="188"/>
      <c r="AH6538" s="188"/>
      <c r="AI6538" s="188"/>
      <c r="AJ6538" s="188"/>
      <c r="AK6538" s="188"/>
    </row>
    <row r="6539" spans="20:37">
      <c r="T6539" s="188"/>
      <c r="U6539" s="188"/>
      <c r="V6539" s="188"/>
      <c r="W6539" s="188"/>
      <c r="X6539" s="188"/>
      <c r="AG6539" s="188"/>
      <c r="AH6539" s="188"/>
      <c r="AI6539" s="188"/>
      <c r="AJ6539" s="188"/>
      <c r="AK6539" s="188"/>
    </row>
    <row r="6540" spans="20:37">
      <c r="T6540" s="188"/>
      <c r="U6540" s="188"/>
      <c r="V6540" s="188"/>
      <c r="W6540" s="188"/>
      <c r="X6540" s="188"/>
      <c r="AG6540" s="188"/>
      <c r="AH6540" s="188"/>
      <c r="AI6540" s="188"/>
      <c r="AJ6540" s="188"/>
      <c r="AK6540" s="188"/>
    </row>
    <row r="6541" spans="20:37">
      <c r="T6541" s="188"/>
      <c r="U6541" s="188"/>
      <c r="V6541" s="188"/>
      <c r="W6541" s="188"/>
      <c r="X6541" s="188"/>
      <c r="AG6541" s="188"/>
      <c r="AH6541" s="188"/>
      <c r="AI6541" s="188"/>
      <c r="AJ6541" s="188"/>
      <c r="AK6541" s="188"/>
    </row>
    <row r="6542" spans="20:37">
      <c r="T6542" s="188"/>
      <c r="U6542" s="188"/>
      <c r="V6542" s="188"/>
      <c r="W6542" s="188"/>
      <c r="X6542" s="188"/>
      <c r="AG6542" s="188"/>
      <c r="AH6542" s="188"/>
      <c r="AI6542" s="188"/>
      <c r="AJ6542" s="188"/>
      <c r="AK6542" s="188"/>
    </row>
    <row r="6543" spans="20:37">
      <c r="T6543" s="188"/>
      <c r="U6543" s="188"/>
      <c r="V6543" s="188"/>
      <c r="W6543" s="188"/>
      <c r="X6543" s="188"/>
      <c r="AG6543" s="188"/>
      <c r="AH6543" s="188"/>
      <c r="AI6543" s="188"/>
      <c r="AJ6543" s="188"/>
      <c r="AK6543" s="188"/>
    </row>
    <row r="6544" spans="20:37">
      <c r="T6544" s="188"/>
      <c r="U6544" s="188"/>
      <c r="V6544" s="188"/>
      <c r="W6544" s="188"/>
      <c r="X6544" s="188"/>
      <c r="AG6544" s="188"/>
      <c r="AH6544" s="188"/>
      <c r="AI6544" s="188"/>
      <c r="AJ6544" s="188"/>
      <c r="AK6544" s="188"/>
    </row>
    <row r="6545" spans="20:37">
      <c r="T6545" s="188"/>
      <c r="U6545" s="188"/>
      <c r="V6545" s="188"/>
      <c r="W6545" s="188"/>
      <c r="X6545" s="188"/>
      <c r="AG6545" s="188"/>
      <c r="AH6545" s="188"/>
      <c r="AI6545" s="188"/>
      <c r="AJ6545" s="188"/>
      <c r="AK6545" s="188"/>
    </row>
    <row r="6546" spans="20:37">
      <c r="T6546" s="188"/>
      <c r="U6546" s="188"/>
      <c r="V6546" s="188"/>
      <c r="W6546" s="188"/>
      <c r="X6546" s="188"/>
      <c r="AG6546" s="188"/>
      <c r="AH6546" s="188"/>
      <c r="AI6546" s="188"/>
      <c r="AJ6546" s="188"/>
      <c r="AK6546" s="188"/>
    </row>
    <row r="6547" spans="20:37">
      <c r="T6547" s="188"/>
      <c r="U6547" s="188"/>
      <c r="V6547" s="188"/>
      <c r="W6547" s="188"/>
      <c r="X6547" s="188"/>
      <c r="AG6547" s="188"/>
      <c r="AH6547" s="188"/>
      <c r="AI6547" s="188"/>
      <c r="AJ6547" s="188"/>
      <c r="AK6547" s="188"/>
    </row>
    <row r="6548" spans="20:37">
      <c r="T6548" s="188"/>
      <c r="U6548" s="188"/>
      <c r="V6548" s="188"/>
      <c r="W6548" s="188"/>
      <c r="X6548" s="188"/>
      <c r="AG6548" s="188"/>
      <c r="AH6548" s="188"/>
      <c r="AI6548" s="188"/>
      <c r="AJ6548" s="188"/>
      <c r="AK6548" s="188"/>
    </row>
    <row r="6549" spans="20:37">
      <c r="T6549" s="188"/>
      <c r="U6549" s="188"/>
      <c r="V6549" s="188"/>
      <c r="W6549" s="188"/>
      <c r="X6549" s="188"/>
      <c r="AG6549" s="188"/>
      <c r="AH6549" s="188"/>
      <c r="AI6549" s="188"/>
      <c r="AJ6549" s="188"/>
      <c r="AK6549" s="188"/>
    </row>
    <row r="6550" spans="20:37">
      <c r="T6550" s="188"/>
      <c r="U6550" s="188"/>
      <c r="V6550" s="188"/>
      <c r="W6550" s="188"/>
      <c r="X6550" s="188"/>
      <c r="AG6550" s="188"/>
      <c r="AH6550" s="188"/>
      <c r="AI6550" s="188"/>
      <c r="AJ6550" s="188"/>
      <c r="AK6550" s="188"/>
    </row>
    <row r="6551" spans="20:37">
      <c r="T6551" s="188"/>
      <c r="U6551" s="188"/>
      <c r="V6551" s="188"/>
      <c r="W6551" s="188"/>
      <c r="X6551" s="188"/>
      <c r="AG6551" s="188"/>
      <c r="AH6551" s="188"/>
      <c r="AI6551" s="188"/>
      <c r="AJ6551" s="188"/>
      <c r="AK6551" s="188"/>
    </row>
    <row r="6552" spans="20:37">
      <c r="T6552" s="188"/>
      <c r="U6552" s="188"/>
      <c r="V6552" s="188"/>
      <c r="W6552" s="188"/>
      <c r="X6552" s="188"/>
      <c r="AG6552" s="188"/>
      <c r="AH6552" s="188"/>
      <c r="AI6552" s="188"/>
      <c r="AJ6552" s="188"/>
      <c r="AK6552" s="188"/>
    </row>
    <row r="6553" spans="20:37">
      <c r="T6553" s="188"/>
      <c r="U6553" s="188"/>
      <c r="V6553" s="188"/>
      <c r="W6553" s="188"/>
      <c r="X6553" s="188"/>
      <c r="AG6553" s="188"/>
      <c r="AH6553" s="188"/>
      <c r="AI6553" s="188"/>
      <c r="AJ6553" s="188"/>
      <c r="AK6553" s="188"/>
    </row>
    <row r="6554" spans="20:37">
      <c r="T6554" s="188"/>
      <c r="U6554" s="188"/>
      <c r="V6554" s="188"/>
      <c r="W6554" s="188"/>
      <c r="X6554" s="188"/>
      <c r="AG6554" s="188"/>
      <c r="AH6554" s="188"/>
      <c r="AI6554" s="188"/>
      <c r="AJ6554" s="188"/>
      <c r="AK6554" s="188"/>
    </row>
    <row r="6555" spans="20:37">
      <c r="T6555" s="188"/>
      <c r="U6555" s="188"/>
      <c r="V6555" s="188"/>
      <c r="W6555" s="188"/>
      <c r="X6555" s="188"/>
      <c r="AG6555" s="188"/>
      <c r="AH6555" s="188"/>
      <c r="AI6555" s="188"/>
      <c r="AJ6555" s="188"/>
      <c r="AK6555" s="188"/>
    </row>
    <row r="6556" spans="20:37">
      <c r="T6556" s="188"/>
      <c r="U6556" s="188"/>
      <c r="V6556" s="188"/>
      <c r="W6556" s="188"/>
      <c r="X6556" s="188"/>
      <c r="AG6556" s="188"/>
      <c r="AH6556" s="188"/>
      <c r="AI6556" s="188"/>
      <c r="AJ6556" s="188"/>
      <c r="AK6556" s="188"/>
    </row>
    <row r="6557" spans="20:37">
      <c r="T6557" s="188"/>
      <c r="U6557" s="188"/>
      <c r="V6557" s="188"/>
      <c r="W6557" s="188"/>
      <c r="X6557" s="188"/>
      <c r="AG6557" s="188"/>
      <c r="AH6557" s="188"/>
      <c r="AI6557" s="188"/>
      <c r="AJ6557" s="188"/>
      <c r="AK6557" s="188"/>
    </row>
    <row r="6558" spans="20:37">
      <c r="T6558" s="188"/>
      <c r="U6558" s="188"/>
      <c r="V6558" s="188"/>
      <c r="W6558" s="188"/>
      <c r="X6558" s="188"/>
      <c r="AG6558" s="188"/>
      <c r="AH6558" s="188"/>
      <c r="AI6558" s="188"/>
      <c r="AJ6558" s="188"/>
      <c r="AK6558" s="188"/>
    </row>
    <row r="6559" spans="20:37">
      <c r="T6559" s="188"/>
      <c r="U6559" s="188"/>
      <c r="V6559" s="188"/>
      <c r="W6559" s="188"/>
      <c r="X6559" s="188"/>
      <c r="AG6559" s="188"/>
      <c r="AH6559" s="188"/>
      <c r="AI6559" s="188"/>
      <c r="AJ6559" s="188"/>
      <c r="AK6559" s="188"/>
    </row>
    <row r="6560" spans="20:37">
      <c r="T6560" s="188"/>
      <c r="U6560" s="188"/>
      <c r="V6560" s="188"/>
      <c r="W6560" s="188"/>
      <c r="X6560" s="188"/>
      <c r="AG6560" s="188"/>
      <c r="AH6560" s="188"/>
      <c r="AI6560" s="188"/>
      <c r="AJ6560" s="188"/>
      <c r="AK6560" s="188"/>
    </row>
    <row r="6561" spans="20:37">
      <c r="T6561" s="188"/>
      <c r="U6561" s="188"/>
      <c r="V6561" s="188"/>
      <c r="W6561" s="188"/>
      <c r="X6561" s="188"/>
      <c r="AG6561" s="188"/>
      <c r="AH6561" s="188"/>
      <c r="AI6561" s="188"/>
      <c r="AJ6561" s="188"/>
      <c r="AK6561" s="188"/>
    </row>
    <row r="6562" spans="20:37">
      <c r="T6562" s="188"/>
      <c r="U6562" s="188"/>
      <c r="V6562" s="188"/>
      <c r="W6562" s="188"/>
      <c r="X6562" s="188"/>
      <c r="AG6562" s="188"/>
      <c r="AH6562" s="188"/>
      <c r="AI6562" s="188"/>
      <c r="AJ6562" s="188"/>
      <c r="AK6562" s="188"/>
    </row>
    <row r="6563" spans="20:37">
      <c r="T6563" s="188"/>
      <c r="U6563" s="188"/>
      <c r="V6563" s="188"/>
      <c r="W6563" s="188"/>
      <c r="X6563" s="188"/>
      <c r="AG6563" s="188"/>
      <c r="AH6563" s="188"/>
      <c r="AI6563" s="188"/>
      <c r="AJ6563" s="188"/>
      <c r="AK6563" s="188"/>
    </row>
    <row r="6564" spans="20:37">
      <c r="T6564" s="188"/>
      <c r="U6564" s="188"/>
      <c r="V6564" s="188"/>
      <c r="W6564" s="188"/>
      <c r="X6564" s="188"/>
      <c r="AG6564" s="188"/>
      <c r="AH6564" s="188"/>
      <c r="AI6564" s="188"/>
      <c r="AJ6564" s="188"/>
      <c r="AK6564" s="188"/>
    </row>
    <row r="6565" spans="20:37">
      <c r="T6565" s="188"/>
      <c r="U6565" s="188"/>
      <c r="V6565" s="188"/>
      <c r="W6565" s="188"/>
      <c r="X6565" s="188"/>
      <c r="AG6565" s="188"/>
      <c r="AH6565" s="188"/>
      <c r="AI6565" s="188"/>
      <c r="AJ6565" s="188"/>
      <c r="AK6565" s="188"/>
    </row>
    <row r="6566" spans="20:37">
      <c r="T6566" s="188"/>
      <c r="U6566" s="188"/>
      <c r="V6566" s="188"/>
      <c r="W6566" s="188"/>
      <c r="X6566" s="188"/>
      <c r="AG6566" s="188"/>
      <c r="AH6566" s="188"/>
      <c r="AI6566" s="188"/>
      <c r="AJ6566" s="188"/>
      <c r="AK6566" s="188"/>
    </row>
    <row r="6567" spans="20:37">
      <c r="T6567" s="188"/>
      <c r="U6567" s="188"/>
      <c r="V6567" s="188"/>
      <c r="W6567" s="188"/>
      <c r="X6567" s="188"/>
      <c r="AG6567" s="188"/>
      <c r="AH6567" s="188"/>
      <c r="AI6567" s="188"/>
      <c r="AJ6567" s="188"/>
      <c r="AK6567" s="188"/>
    </row>
    <row r="6568" spans="20:37">
      <c r="T6568" s="188"/>
      <c r="U6568" s="188"/>
      <c r="V6568" s="188"/>
      <c r="W6568" s="188"/>
      <c r="X6568" s="188"/>
      <c r="AG6568" s="188"/>
      <c r="AH6568" s="188"/>
      <c r="AI6568" s="188"/>
      <c r="AJ6568" s="188"/>
      <c r="AK6568" s="188"/>
    </row>
    <row r="6569" spans="20:37">
      <c r="T6569" s="188"/>
      <c r="U6569" s="188"/>
      <c r="V6569" s="188"/>
      <c r="W6569" s="188"/>
      <c r="X6569" s="188"/>
      <c r="AG6569" s="188"/>
      <c r="AH6569" s="188"/>
      <c r="AI6569" s="188"/>
      <c r="AJ6569" s="188"/>
      <c r="AK6569" s="188"/>
    </row>
    <row r="6570" spans="20:37">
      <c r="T6570" s="188"/>
      <c r="U6570" s="188"/>
      <c r="V6570" s="188"/>
      <c r="W6570" s="188"/>
      <c r="X6570" s="188"/>
      <c r="AG6570" s="188"/>
      <c r="AH6570" s="188"/>
      <c r="AI6570" s="188"/>
      <c r="AJ6570" s="188"/>
      <c r="AK6570" s="188"/>
    </row>
    <row r="6571" spans="20:37">
      <c r="T6571" s="188"/>
      <c r="U6571" s="188"/>
      <c r="V6571" s="188"/>
      <c r="W6571" s="188"/>
      <c r="X6571" s="188"/>
      <c r="AG6571" s="188"/>
      <c r="AH6571" s="188"/>
      <c r="AI6571" s="188"/>
      <c r="AJ6571" s="188"/>
      <c r="AK6571" s="188"/>
    </row>
    <row r="6572" spans="20:37">
      <c r="T6572" s="188"/>
      <c r="U6572" s="188"/>
      <c r="V6572" s="188"/>
      <c r="W6572" s="188"/>
      <c r="X6572" s="188"/>
      <c r="AG6572" s="188"/>
      <c r="AH6572" s="188"/>
      <c r="AI6572" s="188"/>
      <c r="AJ6572" s="188"/>
      <c r="AK6572" s="188"/>
    </row>
    <row r="6573" spans="20:37">
      <c r="T6573" s="188"/>
      <c r="U6573" s="188"/>
      <c r="V6573" s="188"/>
      <c r="W6573" s="188"/>
      <c r="X6573" s="188"/>
      <c r="AG6573" s="188"/>
      <c r="AH6573" s="188"/>
      <c r="AI6573" s="188"/>
      <c r="AJ6573" s="188"/>
      <c r="AK6573" s="188"/>
    </row>
    <row r="6574" spans="20:37">
      <c r="T6574" s="188"/>
      <c r="U6574" s="188"/>
      <c r="V6574" s="188"/>
      <c r="W6574" s="188"/>
      <c r="X6574" s="188"/>
      <c r="AG6574" s="188"/>
      <c r="AH6574" s="188"/>
      <c r="AI6574" s="188"/>
      <c r="AJ6574" s="188"/>
      <c r="AK6574" s="188"/>
    </row>
    <row r="6575" spans="20:37">
      <c r="T6575" s="188"/>
      <c r="U6575" s="188"/>
      <c r="V6575" s="188"/>
      <c r="W6575" s="188"/>
      <c r="X6575" s="188"/>
      <c r="AG6575" s="188"/>
      <c r="AH6575" s="188"/>
      <c r="AI6575" s="188"/>
      <c r="AJ6575" s="188"/>
      <c r="AK6575" s="188"/>
    </row>
    <row r="6576" spans="20:37">
      <c r="T6576" s="188"/>
      <c r="U6576" s="188"/>
      <c r="V6576" s="188"/>
      <c r="W6576" s="188"/>
      <c r="X6576" s="188"/>
      <c r="AG6576" s="188"/>
      <c r="AH6576" s="188"/>
      <c r="AI6576" s="188"/>
      <c r="AJ6576" s="188"/>
      <c r="AK6576" s="188"/>
    </row>
    <row r="6577" spans="20:37">
      <c r="T6577" s="188"/>
      <c r="U6577" s="188"/>
      <c r="V6577" s="188"/>
      <c r="W6577" s="188"/>
      <c r="X6577" s="188"/>
      <c r="AG6577" s="188"/>
      <c r="AH6577" s="188"/>
      <c r="AI6577" s="188"/>
      <c r="AJ6577" s="188"/>
      <c r="AK6577" s="188"/>
    </row>
    <row r="6578" spans="20:37">
      <c r="T6578" s="188"/>
      <c r="U6578" s="188"/>
      <c r="V6578" s="188"/>
      <c r="W6578" s="188"/>
      <c r="X6578" s="188"/>
      <c r="AG6578" s="188"/>
      <c r="AH6578" s="188"/>
      <c r="AI6578" s="188"/>
      <c r="AJ6578" s="188"/>
      <c r="AK6578" s="188"/>
    </row>
    <row r="6579" spans="20:37">
      <c r="T6579" s="188"/>
      <c r="U6579" s="188"/>
      <c r="V6579" s="188"/>
      <c r="W6579" s="188"/>
      <c r="X6579" s="188"/>
      <c r="AG6579" s="188"/>
      <c r="AH6579" s="188"/>
      <c r="AI6579" s="188"/>
      <c r="AJ6579" s="188"/>
      <c r="AK6579" s="188"/>
    </row>
    <row r="6580" spans="20:37">
      <c r="T6580" s="188"/>
      <c r="U6580" s="188"/>
      <c r="V6580" s="188"/>
      <c r="W6580" s="188"/>
      <c r="X6580" s="188"/>
      <c r="AG6580" s="188"/>
      <c r="AH6580" s="188"/>
      <c r="AI6580" s="188"/>
      <c r="AJ6580" s="188"/>
      <c r="AK6580" s="188"/>
    </row>
    <row r="6581" spans="20:37">
      <c r="T6581" s="188"/>
      <c r="U6581" s="188"/>
      <c r="V6581" s="188"/>
      <c r="W6581" s="188"/>
      <c r="X6581" s="188"/>
      <c r="AG6581" s="188"/>
      <c r="AH6581" s="188"/>
      <c r="AI6581" s="188"/>
      <c r="AJ6581" s="188"/>
      <c r="AK6581" s="188"/>
    </row>
    <row r="6582" spans="20:37">
      <c r="T6582" s="188"/>
      <c r="U6582" s="188"/>
      <c r="V6582" s="188"/>
      <c r="W6582" s="188"/>
      <c r="X6582" s="188"/>
      <c r="AG6582" s="188"/>
      <c r="AH6582" s="188"/>
      <c r="AI6582" s="188"/>
      <c r="AJ6582" s="188"/>
      <c r="AK6582" s="188"/>
    </row>
    <row r="6583" spans="20:37">
      <c r="T6583" s="188"/>
      <c r="U6583" s="188"/>
      <c r="V6583" s="188"/>
      <c r="W6583" s="188"/>
      <c r="X6583" s="188"/>
      <c r="AG6583" s="188"/>
      <c r="AH6583" s="188"/>
      <c r="AI6583" s="188"/>
      <c r="AJ6583" s="188"/>
      <c r="AK6583" s="188"/>
    </row>
    <row r="6584" spans="20:37">
      <c r="T6584" s="188"/>
      <c r="U6584" s="188"/>
      <c r="V6584" s="188"/>
      <c r="W6584" s="188"/>
      <c r="X6584" s="188"/>
      <c r="AG6584" s="188"/>
      <c r="AH6584" s="188"/>
      <c r="AI6584" s="188"/>
      <c r="AJ6584" s="188"/>
      <c r="AK6584" s="188"/>
    </row>
    <row r="6585" spans="20:37">
      <c r="T6585" s="188"/>
      <c r="U6585" s="188"/>
      <c r="V6585" s="188"/>
      <c r="W6585" s="188"/>
      <c r="X6585" s="188"/>
      <c r="AG6585" s="188"/>
      <c r="AH6585" s="188"/>
      <c r="AI6585" s="188"/>
      <c r="AJ6585" s="188"/>
      <c r="AK6585" s="188"/>
    </row>
    <row r="6586" spans="20:37">
      <c r="T6586" s="188"/>
      <c r="U6586" s="188"/>
      <c r="V6586" s="188"/>
      <c r="W6586" s="188"/>
      <c r="X6586" s="188"/>
      <c r="AG6586" s="188"/>
      <c r="AH6586" s="188"/>
      <c r="AI6586" s="188"/>
      <c r="AJ6586" s="188"/>
      <c r="AK6586" s="188"/>
    </row>
    <row r="6587" spans="20:37">
      <c r="T6587" s="188"/>
      <c r="U6587" s="188"/>
      <c r="V6587" s="188"/>
      <c r="W6587" s="188"/>
      <c r="X6587" s="188"/>
      <c r="AG6587" s="188"/>
      <c r="AH6587" s="188"/>
      <c r="AI6587" s="188"/>
      <c r="AJ6587" s="188"/>
      <c r="AK6587" s="188"/>
    </row>
    <row r="6588" spans="20:37">
      <c r="T6588" s="188"/>
      <c r="U6588" s="188"/>
      <c r="V6588" s="188"/>
      <c r="W6588" s="188"/>
      <c r="X6588" s="188"/>
      <c r="AG6588" s="188"/>
      <c r="AH6588" s="188"/>
      <c r="AI6588" s="188"/>
      <c r="AJ6588" s="188"/>
      <c r="AK6588" s="188"/>
    </row>
    <row r="6589" spans="20:37">
      <c r="T6589" s="188"/>
      <c r="U6589" s="188"/>
      <c r="V6589" s="188"/>
      <c r="W6589" s="188"/>
      <c r="X6589" s="188"/>
      <c r="AG6589" s="188"/>
      <c r="AH6589" s="188"/>
      <c r="AI6589" s="188"/>
      <c r="AJ6589" s="188"/>
      <c r="AK6589" s="188"/>
    </row>
    <row r="6590" spans="20:37">
      <c r="T6590" s="188"/>
      <c r="U6590" s="188"/>
      <c r="V6590" s="188"/>
      <c r="W6590" s="188"/>
      <c r="X6590" s="188"/>
      <c r="AG6590" s="188"/>
      <c r="AH6590" s="188"/>
      <c r="AI6590" s="188"/>
      <c r="AJ6590" s="188"/>
      <c r="AK6590" s="188"/>
    </row>
    <row r="6591" spans="20:37">
      <c r="T6591" s="188"/>
      <c r="U6591" s="188"/>
      <c r="V6591" s="188"/>
      <c r="W6591" s="188"/>
      <c r="X6591" s="188"/>
      <c r="AG6591" s="188"/>
      <c r="AH6591" s="188"/>
      <c r="AI6591" s="188"/>
      <c r="AJ6591" s="188"/>
      <c r="AK6591" s="188"/>
    </row>
    <row r="6592" spans="20:37">
      <c r="T6592" s="188"/>
      <c r="U6592" s="188"/>
      <c r="V6592" s="188"/>
      <c r="W6592" s="188"/>
      <c r="X6592" s="188"/>
      <c r="AG6592" s="188"/>
      <c r="AH6592" s="188"/>
      <c r="AI6592" s="188"/>
      <c r="AJ6592" s="188"/>
      <c r="AK6592" s="188"/>
    </row>
    <row r="6593" spans="20:37">
      <c r="T6593" s="188"/>
      <c r="U6593" s="188"/>
      <c r="V6593" s="188"/>
      <c r="W6593" s="188"/>
      <c r="X6593" s="188"/>
      <c r="AG6593" s="188"/>
      <c r="AH6593" s="188"/>
      <c r="AI6593" s="188"/>
      <c r="AJ6593" s="188"/>
      <c r="AK6593" s="188"/>
    </row>
    <row r="6594" spans="20:37">
      <c r="T6594" s="188"/>
      <c r="U6594" s="188"/>
      <c r="V6594" s="188"/>
      <c r="W6594" s="188"/>
      <c r="X6594" s="188"/>
      <c r="AG6594" s="188"/>
      <c r="AH6594" s="188"/>
      <c r="AI6594" s="188"/>
      <c r="AJ6594" s="188"/>
      <c r="AK6594" s="188"/>
    </row>
    <row r="6595" spans="20:37">
      <c r="T6595" s="188"/>
      <c r="U6595" s="188"/>
      <c r="V6595" s="188"/>
      <c r="W6595" s="188"/>
      <c r="X6595" s="188"/>
      <c r="AG6595" s="188"/>
      <c r="AH6595" s="188"/>
      <c r="AI6595" s="188"/>
      <c r="AJ6595" s="188"/>
      <c r="AK6595" s="188"/>
    </row>
    <row r="6596" spans="20:37">
      <c r="T6596" s="188"/>
      <c r="U6596" s="188"/>
      <c r="V6596" s="188"/>
      <c r="W6596" s="188"/>
      <c r="X6596" s="188"/>
      <c r="AG6596" s="188"/>
      <c r="AH6596" s="188"/>
      <c r="AI6596" s="188"/>
      <c r="AJ6596" s="188"/>
      <c r="AK6596" s="188"/>
    </row>
    <row r="6597" spans="20:37">
      <c r="T6597" s="188"/>
      <c r="U6597" s="188"/>
      <c r="V6597" s="188"/>
      <c r="W6597" s="188"/>
      <c r="X6597" s="188"/>
      <c r="AG6597" s="188"/>
      <c r="AH6597" s="188"/>
      <c r="AI6597" s="188"/>
      <c r="AJ6597" s="188"/>
      <c r="AK6597" s="188"/>
    </row>
    <row r="6598" spans="20:37">
      <c r="T6598" s="188"/>
      <c r="U6598" s="188"/>
      <c r="V6598" s="188"/>
      <c r="W6598" s="188"/>
      <c r="X6598" s="188"/>
      <c r="AG6598" s="188"/>
      <c r="AH6598" s="188"/>
      <c r="AI6598" s="188"/>
      <c r="AJ6598" s="188"/>
      <c r="AK6598" s="188"/>
    </row>
    <row r="6599" spans="20:37">
      <c r="T6599" s="188"/>
      <c r="U6599" s="188"/>
      <c r="V6599" s="188"/>
      <c r="W6599" s="188"/>
      <c r="X6599" s="188"/>
      <c r="AG6599" s="188"/>
      <c r="AH6599" s="188"/>
      <c r="AI6599" s="188"/>
      <c r="AJ6599" s="188"/>
      <c r="AK6599" s="188"/>
    </row>
    <row r="6600" spans="20:37">
      <c r="T6600" s="188"/>
      <c r="U6600" s="188"/>
      <c r="V6600" s="188"/>
      <c r="W6600" s="188"/>
      <c r="X6600" s="188"/>
      <c r="AG6600" s="188"/>
      <c r="AH6600" s="188"/>
      <c r="AI6600" s="188"/>
      <c r="AJ6600" s="188"/>
      <c r="AK6600" s="188"/>
    </row>
    <row r="6601" spans="20:37">
      <c r="T6601" s="188"/>
      <c r="U6601" s="188"/>
      <c r="V6601" s="188"/>
      <c r="W6601" s="188"/>
      <c r="X6601" s="188"/>
      <c r="AG6601" s="188"/>
      <c r="AH6601" s="188"/>
      <c r="AI6601" s="188"/>
      <c r="AJ6601" s="188"/>
      <c r="AK6601" s="188"/>
    </row>
    <row r="6602" spans="20:37">
      <c r="T6602" s="188"/>
      <c r="U6602" s="188"/>
      <c r="V6602" s="188"/>
      <c r="W6602" s="188"/>
      <c r="X6602" s="188"/>
      <c r="AG6602" s="188"/>
      <c r="AH6602" s="188"/>
      <c r="AI6602" s="188"/>
      <c r="AJ6602" s="188"/>
      <c r="AK6602" s="188"/>
    </row>
    <row r="6603" spans="20:37">
      <c r="T6603" s="188"/>
      <c r="U6603" s="188"/>
      <c r="V6603" s="188"/>
      <c r="W6603" s="188"/>
      <c r="X6603" s="188"/>
      <c r="AG6603" s="188"/>
      <c r="AH6603" s="188"/>
      <c r="AI6603" s="188"/>
      <c r="AJ6603" s="188"/>
      <c r="AK6603" s="188"/>
    </row>
    <row r="6604" spans="20:37">
      <c r="T6604" s="188"/>
      <c r="U6604" s="188"/>
      <c r="V6604" s="188"/>
      <c r="W6604" s="188"/>
      <c r="X6604" s="188"/>
      <c r="AG6604" s="188"/>
      <c r="AH6604" s="188"/>
      <c r="AI6604" s="188"/>
      <c r="AJ6604" s="188"/>
      <c r="AK6604" s="188"/>
    </row>
    <row r="6605" spans="20:37">
      <c r="T6605" s="188"/>
      <c r="U6605" s="188"/>
      <c r="V6605" s="188"/>
      <c r="W6605" s="188"/>
      <c r="X6605" s="188"/>
      <c r="AG6605" s="188"/>
      <c r="AH6605" s="188"/>
      <c r="AI6605" s="188"/>
      <c r="AJ6605" s="188"/>
      <c r="AK6605" s="188"/>
    </row>
    <row r="6606" spans="20:37">
      <c r="T6606" s="188"/>
      <c r="U6606" s="188"/>
      <c r="V6606" s="188"/>
      <c r="W6606" s="188"/>
      <c r="X6606" s="188"/>
      <c r="AG6606" s="188"/>
      <c r="AH6606" s="188"/>
      <c r="AI6606" s="188"/>
      <c r="AJ6606" s="188"/>
      <c r="AK6606" s="188"/>
    </row>
    <row r="6607" spans="20:37">
      <c r="T6607" s="188"/>
      <c r="U6607" s="188"/>
      <c r="V6607" s="188"/>
      <c r="W6607" s="188"/>
      <c r="X6607" s="188"/>
      <c r="AG6607" s="188"/>
      <c r="AH6607" s="188"/>
      <c r="AI6607" s="188"/>
      <c r="AJ6607" s="188"/>
      <c r="AK6607" s="188"/>
    </row>
    <row r="6608" spans="20:37">
      <c r="T6608" s="188"/>
      <c r="U6608" s="188"/>
      <c r="V6608" s="188"/>
      <c r="W6608" s="188"/>
      <c r="X6608" s="188"/>
      <c r="AG6608" s="188"/>
      <c r="AH6608" s="188"/>
      <c r="AI6608" s="188"/>
      <c r="AJ6608" s="188"/>
      <c r="AK6608" s="188"/>
    </row>
    <row r="6609" spans="20:37">
      <c r="T6609" s="188"/>
      <c r="U6609" s="188"/>
      <c r="V6609" s="188"/>
      <c r="W6609" s="188"/>
      <c r="X6609" s="188"/>
      <c r="AG6609" s="188"/>
      <c r="AH6609" s="188"/>
      <c r="AI6609" s="188"/>
      <c r="AJ6609" s="188"/>
      <c r="AK6609" s="188"/>
    </row>
    <row r="6610" spans="20:37">
      <c r="T6610" s="188"/>
      <c r="U6610" s="188"/>
      <c r="V6610" s="188"/>
      <c r="W6610" s="188"/>
      <c r="X6610" s="188"/>
      <c r="AG6610" s="188"/>
      <c r="AH6610" s="188"/>
      <c r="AI6610" s="188"/>
      <c r="AJ6610" s="188"/>
      <c r="AK6610" s="188"/>
    </row>
    <row r="6611" spans="20:37">
      <c r="T6611" s="188"/>
      <c r="U6611" s="188"/>
      <c r="V6611" s="188"/>
      <c r="W6611" s="188"/>
      <c r="X6611" s="188"/>
      <c r="AG6611" s="188"/>
      <c r="AH6611" s="188"/>
      <c r="AI6611" s="188"/>
      <c r="AJ6611" s="188"/>
      <c r="AK6611" s="188"/>
    </row>
    <row r="6612" spans="20:37">
      <c r="T6612" s="188"/>
      <c r="U6612" s="188"/>
      <c r="V6612" s="188"/>
      <c r="W6612" s="188"/>
      <c r="X6612" s="188"/>
      <c r="AG6612" s="188"/>
      <c r="AH6612" s="188"/>
      <c r="AI6612" s="188"/>
      <c r="AJ6612" s="188"/>
      <c r="AK6612" s="188"/>
    </row>
    <row r="6613" spans="20:37">
      <c r="T6613" s="188"/>
      <c r="U6613" s="188"/>
      <c r="V6613" s="188"/>
      <c r="W6613" s="188"/>
      <c r="X6613" s="188"/>
      <c r="AG6613" s="188"/>
      <c r="AH6613" s="188"/>
      <c r="AI6613" s="188"/>
      <c r="AJ6613" s="188"/>
      <c r="AK6613" s="188"/>
    </row>
    <row r="6614" spans="20:37">
      <c r="T6614" s="188"/>
      <c r="U6614" s="188"/>
      <c r="V6614" s="188"/>
      <c r="W6614" s="188"/>
      <c r="X6614" s="188"/>
      <c r="AG6614" s="188"/>
      <c r="AH6614" s="188"/>
      <c r="AI6614" s="188"/>
      <c r="AJ6614" s="188"/>
      <c r="AK6614" s="188"/>
    </row>
    <row r="6615" spans="20:37">
      <c r="T6615" s="188"/>
      <c r="U6615" s="188"/>
      <c r="V6615" s="188"/>
      <c r="W6615" s="188"/>
      <c r="X6615" s="188"/>
      <c r="AG6615" s="188"/>
      <c r="AH6615" s="188"/>
      <c r="AI6615" s="188"/>
      <c r="AJ6615" s="188"/>
      <c r="AK6615" s="188"/>
    </row>
    <row r="6616" spans="20:37">
      <c r="T6616" s="188"/>
      <c r="U6616" s="188"/>
      <c r="V6616" s="188"/>
      <c r="W6616" s="188"/>
      <c r="X6616" s="188"/>
      <c r="AG6616" s="188"/>
      <c r="AH6616" s="188"/>
      <c r="AI6616" s="188"/>
      <c r="AJ6616" s="188"/>
      <c r="AK6616" s="188"/>
    </row>
    <row r="6617" spans="20:37">
      <c r="T6617" s="188"/>
      <c r="U6617" s="188"/>
      <c r="V6617" s="188"/>
      <c r="W6617" s="188"/>
      <c r="X6617" s="188"/>
      <c r="AG6617" s="188"/>
      <c r="AH6617" s="188"/>
      <c r="AI6617" s="188"/>
      <c r="AJ6617" s="188"/>
      <c r="AK6617" s="188"/>
    </row>
    <row r="6618" spans="20:37">
      <c r="T6618" s="188"/>
      <c r="U6618" s="188"/>
      <c r="V6618" s="188"/>
      <c r="W6618" s="188"/>
      <c r="X6618" s="188"/>
      <c r="AG6618" s="188"/>
      <c r="AH6618" s="188"/>
      <c r="AI6618" s="188"/>
      <c r="AJ6618" s="188"/>
      <c r="AK6618" s="188"/>
    </row>
    <row r="6619" spans="20:37">
      <c r="T6619" s="188"/>
      <c r="U6619" s="188"/>
      <c r="V6619" s="188"/>
      <c r="W6619" s="188"/>
      <c r="X6619" s="188"/>
      <c r="AG6619" s="188"/>
      <c r="AH6619" s="188"/>
      <c r="AI6619" s="188"/>
      <c r="AJ6619" s="188"/>
      <c r="AK6619" s="188"/>
    </row>
    <row r="6620" spans="20:37">
      <c r="T6620" s="188"/>
      <c r="U6620" s="188"/>
      <c r="V6620" s="188"/>
      <c r="W6620" s="188"/>
      <c r="X6620" s="188"/>
      <c r="AG6620" s="188"/>
      <c r="AH6620" s="188"/>
      <c r="AI6620" s="188"/>
      <c r="AJ6620" s="188"/>
      <c r="AK6620" s="188"/>
    </row>
    <row r="6621" spans="20:37">
      <c r="T6621" s="188"/>
      <c r="U6621" s="188"/>
      <c r="V6621" s="188"/>
      <c r="W6621" s="188"/>
      <c r="X6621" s="188"/>
      <c r="AG6621" s="188"/>
      <c r="AH6621" s="188"/>
      <c r="AI6621" s="188"/>
      <c r="AJ6621" s="188"/>
      <c r="AK6621" s="188"/>
    </row>
    <row r="6622" spans="20:37">
      <c r="T6622" s="188"/>
      <c r="U6622" s="188"/>
      <c r="V6622" s="188"/>
      <c r="W6622" s="188"/>
      <c r="X6622" s="188"/>
      <c r="AG6622" s="188"/>
      <c r="AH6622" s="188"/>
      <c r="AI6622" s="188"/>
      <c r="AJ6622" s="188"/>
      <c r="AK6622" s="188"/>
    </row>
    <row r="6623" spans="20:37">
      <c r="T6623" s="188"/>
      <c r="U6623" s="188"/>
      <c r="V6623" s="188"/>
      <c r="W6623" s="188"/>
      <c r="X6623" s="188"/>
      <c r="AG6623" s="188"/>
      <c r="AH6623" s="188"/>
      <c r="AI6623" s="188"/>
      <c r="AJ6623" s="188"/>
      <c r="AK6623" s="188"/>
    </row>
    <row r="6624" spans="20:37">
      <c r="T6624" s="188"/>
      <c r="U6624" s="188"/>
      <c r="V6624" s="188"/>
      <c r="W6624" s="188"/>
      <c r="X6624" s="188"/>
      <c r="AG6624" s="188"/>
      <c r="AH6624" s="188"/>
      <c r="AI6624" s="188"/>
      <c r="AJ6624" s="188"/>
      <c r="AK6624" s="188"/>
    </row>
    <row r="6625" spans="20:37">
      <c r="T6625" s="188"/>
      <c r="U6625" s="188"/>
      <c r="V6625" s="188"/>
      <c r="W6625" s="188"/>
      <c r="X6625" s="188"/>
      <c r="AG6625" s="188"/>
      <c r="AH6625" s="188"/>
      <c r="AI6625" s="188"/>
      <c r="AJ6625" s="188"/>
      <c r="AK6625" s="188"/>
    </row>
    <row r="6626" spans="20:37">
      <c r="T6626" s="188"/>
      <c r="U6626" s="188"/>
      <c r="V6626" s="188"/>
      <c r="W6626" s="188"/>
      <c r="X6626" s="188"/>
      <c r="AG6626" s="188"/>
      <c r="AH6626" s="188"/>
      <c r="AI6626" s="188"/>
      <c r="AJ6626" s="188"/>
      <c r="AK6626" s="188"/>
    </row>
    <row r="6627" spans="20:37">
      <c r="T6627" s="188"/>
      <c r="U6627" s="188"/>
      <c r="V6627" s="188"/>
      <c r="W6627" s="188"/>
      <c r="X6627" s="188"/>
      <c r="AG6627" s="188"/>
      <c r="AH6627" s="188"/>
      <c r="AI6627" s="188"/>
      <c r="AJ6627" s="188"/>
      <c r="AK6627" s="188"/>
    </row>
    <row r="6628" spans="20:37">
      <c r="T6628" s="188"/>
      <c r="U6628" s="188"/>
      <c r="V6628" s="188"/>
      <c r="W6628" s="188"/>
      <c r="X6628" s="188"/>
      <c r="AG6628" s="188"/>
      <c r="AH6628" s="188"/>
      <c r="AI6628" s="188"/>
      <c r="AJ6628" s="188"/>
      <c r="AK6628" s="188"/>
    </row>
    <row r="6629" spans="20:37">
      <c r="T6629" s="188"/>
      <c r="U6629" s="188"/>
      <c r="V6629" s="188"/>
      <c r="W6629" s="188"/>
      <c r="X6629" s="188"/>
      <c r="AG6629" s="188"/>
      <c r="AH6629" s="188"/>
      <c r="AI6629" s="188"/>
      <c r="AJ6629" s="188"/>
      <c r="AK6629" s="188"/>
    </row>
    <row r="6630" spans="20:37">
      <c r="T6630" s="188"/>
      <c r="U6630" s="188"/>
      <c r="V6630" s="188"/>
      <c r="W6630" s="188"/>
      <c r="X6630" s="188"/>
      <c r="AG6630" s="188"/>
      <c r="AH6630" s="188"/>
      <c r="AI6630" s="188"/>
      <c r="AJ6630" s="188"/>
      <c r="AK6630" s="188"/>
    </row>
    <row r="6631" spans="20:37">
      <c r="T6631" s="188"/>
      <c r="U6631" s="188"/>
      <c r="V6631" s="188"/>
      <c r="W6631" s="188"/>
      <c r="X6631" s="188"/>
      <c r="AG6631" s="188"/>
      <c r="AH6631" s="188"/>
      <c r="AI6631" s="188"/>
      <c r="AJ6631" s="188"/>
      <c r="AK6631" s="188"/>
    </row>
    <row r="6632" spans="20:37">
      <c r="T6632" s="188"/>
      <c r="U6632" s="188"/>
      <c r="V6632" s="188"/>
      <c r="W6632" s="188"/>
      <c r="X6632" s="188"/>
      <c r="AG6632" s="188"/>
      <c r="AH6632" s="188"/>
      <c r="AI6632" s="188"/>
      <c r="AJ6632" s="188"/>
      <c r="AK6632" s="188"/>
    </row>
    <row r="6633" spans="20:37">
      <c r="T6633" s="188"/>
      <c r="U6633" s="188"/>
      <c r="V6633" s="188"/>
      <c r="W6633" s="188"/>
      <c r="X6633" s="188"/>
      <c r="AG6633" s="188"/>
      <c r="AH6633" s="188"/>
      <c r="AI6633" s="188"/>
      <c r="AJ6633" s="188"/>
      <c r="AK6633" s="188"/>
    </row>
    <row r="6634" spans="20:37">
      <c r="T6634" s="188"/>
      <c r="U6634" s="188"/>
      <c r="V6634" s="188"/>
      <c r="W6634" s="188"/>
      <c r="X6634" s="188"/>
      <c r="AG6634" s="188"/>
      <c r="AH6634" s="188"/>
      <c r="AI6634" s="188"/>
      <c r="AJ6634" s="188"/>
      <c r="AK6634" s="188"/>
    </row>
    <row r="6635" spans="20:37">
      <c r="T6635" s="188"/>
      <c r="U6635" s="188"/>
      <c r="V6635" s="188"/>
      <c r="W6635" s="188"/>
      <c r="X6635" s="188"/>
      <c r="AG6635" s="188"/>
      <c r="AH6635" s="188"/>
      <c r="AI6635" s="188"/>
      <c r="AJ6635" s="188"/>
      <c r="AK6635" s="188"/>
    </row>
    <row r="6636" spans="20:37">
      <c r="T6636" s="188"/>
      <c r="U6636" s="188"/>
      <c r="V6636" s="188"/>
      <c r="W6636" s="188"/>
      <c r="X6636" s="188"/>
      <c r="AG6636" s="188"/>
      <c r="AH6636" s="188"/>
      <c r="AI6636" s="188"/>
      <c r="AJ6636" s="188"/>
      <c r="AK6636" s="188"/>
    </row>
    <row r="6637" spans="20:37">
      <c r="T6637" s="188"/>
      <c r="U6637" s="188"/>
      <c r="V6637" s="188"/>
      <c r="W6637" s="188"/>
      <c r="X6637" s="188"/>
      <c r="AG6637" s="188"/>
      <c r="AH6637" s="188"/>
      <c r="AI6637" s="188"/>
      <c r="AJ6637" s="188"/>
      <c r="AK6637" s="188"/>
    </row>
    <row r="6638" spans="20:37">
      <c r="T6638" s="188"/>
      <c r="U6638" s="188"/>
      <c r="V6638" s="188"/>
      <c r="W6638" s="188"/>
      <c r="X6638" s="188"/>
      <c r="AG6638" s="188"/>
      <c r="AH6638" s="188"/>
      <c r="AI6638" s="188"/>
      <c r="AJ6638" s="188"/>
      <c r="AK6638" s="188"/>
    </row>
    <row r="6639" spans="20:37">
      <c r="T6639" s="188"/>
      <c r="U6639" s="188"/>
      <c r="V6639" s="188"/>
      <c r="W6639" s="188"/>
      <c r="X6639" s="188"/>
      <c r="AG6639" s="188"/>
      <c r="AH6639" s="188"/>
      <c r="AI6639" s="188"/>
      <c r="AJ6639" s="188"/>
      <c r="AK6639" s="188"/>
    </row>
    <row r="6640" spans="20:37">
      <c r="T6640" s="188"/>
      <c r="U6640" s="188"/>
      <c r="V6640" s="188"/>
      <c r="W6640" s="188"/>
      <c r="X6640" s="188"/>
      <c r="AG6640" s="188"/>
      <c r="AH6640" s="188"/>
      <c r="AI6640" s="188"/>
      <c r="AJ6640" s="188"/>
      <c r="AK6640" s="188"/>
    </row>
    <row r="6641" spans="20:37">
      <c r="T6641" s="188"/>
      <c r="U6641" s="188"/>
      <c r="V6641" s="188"/>
      <c r="W6641" s="188"/>
      <c r="X6641" s="188"/>
      <c r="AG6641" s="188"/>
      <c r="AH6641" s="188"/>
      <c r="AI6641" s="188"/>
      <c r="AJ6641" s="188"/>
      <c r="AK6641" s="188"/>
    </row>
    <row r="6642" spans="20:37">
      <c r="T6642" s="188"/>
      <c r="U6642" s="188"/>
      <c r="V6642" s="188"/>
      <c r="W6642" s="188"/>
      <c r="X6642" s="188"/>
      <c r="AG6642" s="188"/>
      <c r="AH6642" s="188"/>
      <c r="AI6642" s="188"/>
      <c r="AJ6642" s="188"/>
      <c r="AK6642" s="188"/>
    </row>
    <row r="6643" spans="20:37">
      <c r="T6643" s="188"/>
      <c r="U6643" s="188"/>
      <c r="V6643" s="188"/>
      <c r="W6643" s="188"/>
      <c r="X6643" s="188"/>
      <c r="AG6643" s="188"/>
      <c r="AH6643" s="188"/>
      <c r="AI6643" s="188"/>
      <c r="AJ6643" s="188"/>
      <c r="AK6643" s="188"/>
    </row>
    <row r="6644" spans="20:37">
      <c r="T6644" s="188"/>
      <c r="U6644" s="188"/>
      <c r="V6644" s="188"/>
      <c r="W6644" s="188"/>
      <c r="X6644" s="188"/>
      <c r="AG6644" s="188"/>
      <c r="AH6644" s="188"/>
      <c r="AI6644" s="188"/>
      <c r="AJ6644" s="188"/>
      <c r="AK6644" s="188"/>
    </row>
    <row r="6645" spans="20:37">
      <c r="T6645" s="188"/>
      <c r="U6645" s="188"/>
      <c r="V6645" s="188"/>
      <c r="W6645" s="188"/>
      <c r="X6645" s="188"/>
      <c r="AG6645" s="188"/>
      <c r="AH6645" s="188"/>
      <c r="AI6645" s="188"/>
      <c r="AJ6645" s="188"/>
      <c r="AK6645" s="188"/>
    </row>
    <row r="6646" spans="20:37">
      <c r="T6646" s="188"/>
      <c r="U6646" s="188"/>
      <c r="V6646" s="188"/>
      <c r="W6646" s="188"/>
      <c r="X6646" s="188"/>
      <c r="AG6646" s="188"/>
      <c r="AH6646" s="188"/>
      <c r="AI6646" s="188"/>
      <c r="AJ6646" s="188"/>
      <c r="AK6646" s="188"/>
    </row>
    <row r="6647" spans="20:37">
      <c r="T6647" s="188"/>
      <c r="U6647" s="188"/>
      <c r="V6647" s="188"/>
      <c r="W6647" s="188"/>
      <c r="X6647" s="188"/>
      <c r="AG6647" s="188"/>
      <c r="AH6647" s="188"/>
      <c r="AI6647" s="188"/>
      <c r="AJ6647" s="188"/>
      <c r="AK6647" s="188"/>
    </row>
    <row r="6648" spans="20:37">
      <c r="T6648" s="188"/>
      <c r="U6648" s="188"/>
      <c r="V6648" s="188"/>
      <c r="W6648" s="188"/>
      <c r="X6648" s="188"/>
      <c r="AG6648" s="188"/>
      <c r="AH6648" s="188"/>
      <c r="AI6648" s="188"/>
      <c r="AJ6648" s="188"/>
      <c r="AK6648" s="188"/>
    </row>
    <row r="6649" spans="20:37">
      <c r="T6649" s="188"/>
      <c r="U6649" s="188"/>
      <c r="V6649" s="188"/>
      <c r="W6649" s="188"/>
      <c r="X6649" s="188"/>
      <c r="AG6649" s="188"/>
      <c r="AH6649" s="188"/>
      <c r="AI6649" s="188"/>
      <c r="AJ6649" s="188"/>
      <c r="AK6649" s="188"/>
    </row>
    <row r="6650" spans="20:37">
      <c r="T6650" s="188"/>
      <c r="U6650" s="188"/>
      <c r="V6650" s="188"/>
      <c r="W6650" s="188"/>
      <c r="X6650" s="188"/>
      <c r="AG6650" s="188"/>
      <c r="AH6650" s="188"/>
      <c r="AI6650" s="188"/>
      <c r="AJ6650" s="188"/>
      <c r="AK6650" s="188"/>
    </row>
    <row r="6651" spans="20:37">
      <c r="T6651" s="188"/>
      <c r="U6651" s="188"/>
      <c r="V6651" s="188"/>
      <c r="W6651" s="188"/>
      <c r="X6651" s="188"/>
      <c r="AG6651" s="188"/>
      <c r="AH6651" s="188"/>
      <c r="AI6651" s="188"/>
      <c r="AJ6651" s="188"/>
      <c r="AK6651" s="188"/>
    </row>
    <row r="6652" spans="20:37">
      <c r="T6652" s="188"/>
      <c r="U6652" s="188"/>
      <c r="V6652" s="188"/>
      <c r="W6652" s="188"/>
      <c r="X6652" s="188"/>
      <c r="AG6652" s="188"/>
      <c r="AH6652" s="188"/>
      <c r="AI6652" s="188"/>
      <c r="AJ6652" s="188"/>
      <c r="AK6652" s="188"/>
    </row>
    <row r="6653" spans="20:37">
      <c r="T6653" s="188"/>
      <c r="U6653" s="188"/>
      <c r="V6653" s="188"/>
      <c r="W6653" s="188"/>
      <c r="X6653" s="188"/>
      <c r="AG6653" s="188"/>
      <c r="AH6653" s="188"/>
      <c r="AI6653" s="188"/>
      <c r="AJ6653" s="188"/>
      <c r="AK6653" s="188"/>
    </row>
    <row r="6654" spans="20:37">
      <c r="T6654" s="188"/>
      <c r="U6654" s="188"/>
      <c r="V6654" s="188"/>
      <c r="W6654" s="188"/>
      <c r="X6654" s="188"/>
      <c r="AG6654" s="188"/>
      <c r="AH6654" s="188"/>
      <c r="AI6654" s="188"/>
      <c r="AJ6654" s="188"/>
      <c r="AK6654" s="188"/>
    </row>
    <row r="6655" spans="20:37">
      <c r="T6655" s="188"/>
      <c r="U6655" s="188"/>
      <c r="V6655" s="188"/>
      <c r="W6655" s="188"/>
      <c r="X6655" s="188"/>
      <c r="AG6655" s="188"/>
      <c r="AH6655" s="188"/>
      <c r="AI6655" s="188"/>
      <c r="AJ6655" s="188"/>
      <c r="AK6655" s="188"/>
    </row>
    <row r="6656" spans="20:37">
      <c r="T6656" s="188"/>
      <c r="U6656" s="188"/>
      <c r="V6656" s="188"/>
      <c r="W6656" s="188"/>
      <c r="X6656" s="188"/>
      <c r="AG6656" s="188"/>
      <c r="AH6656" s="188"/>
      <c r="AI6656" s="188"/>
      <c r="AJ6656" s="188"/>
      <c r="AK6656" s="188"/>
    </row>
    <row r="6657" spans="20:37">
      <c r="T6657" s="188"/>
      <c r="U6657" s="188"/>
      <c r="V6657" s="188"/>
      <c r="W6657" s="188"/>
      <c r="X6657" s="188"/>
      <c r="AG6657" s="188"/>
      <c r="AH6657" s="188"/>
      <c r="AI6657" s="188"/>
      <c r="AJ6657" s="188"/>
      <c r="AK6657" s="188"/>
    </row>
    <row r="6658" spans="20:37">
      <c r="T6658" s="188"/>
      <c r="U6658" s="188"/>
      <c r="V6658" s="188"/>
      <c r="W6658" s="188"/>
      <c r="X6658" s="188"/>
      <c r="AG6658" s="188"/>
      <c r="AH6658" s="188"/>
      <c r="AI6658" s="188"/>
      <c r="AJ6658" s="188"/>
      <c r="AK6658" s="188"/>
    </row>
    <row r="6659" spans="20:37">
      <c r="T6659" s="188"/>
      <c r="U6659" s="188"/>
      <c r="V6659" s="188"/>
      <c r="W6659" s="188"/>
      <c r="X6659" s="188"/>
      <c r="AG6659" s="188"/>
      <c r="AH6659" s="188"/>
      <c r="AI6659" s="188"/>
      <c r="AJ6659" s="188"/>
      <c r="AK6659" s="188"/>
    </row>
    <row r="6660" spans="20:37">
      <c r="T6660" s="188"/>
      <c r="U6660" s="188"/>
      <c r="V6660" s="188"/>
      <c r="W6660" s="188"/>
      <c r="X6660" s="188"/>
      <c r="AG6660" s="188"/>
      <c r="AH6660" s="188"/>
      <c r="AI6660" s="188"/>
      <c r="AJ6660" s="188"/>
      <c r="AK6660" s="188"/>
    </row>
    <row r="6661" spans="20:37">
      <c r="T6661" s="188"/>
      <c r="U6661" s="188"/>
      <c r="V6661" s="188"/>
      <c r="W6661" s="188"/>
      <c r="X6661" s="188"/>
      <c r="AG6661" s="188"/>
      <c r="AH6661" s="188"/>
      <c r="AI6661" s="188"/>
      <c r="AJ6661" s="188"/>
      <c r="AK6661" s="188"/>
    </row>
    <row r="6662" spans="20:37">
      <c r="T6662" s="188"/>
      <c r="U6662" s="188"/>
      <c r="V6662" s="188"/>
      <c r="W6662" s="188"/>
      <c r="X6662" s="188"/>
      <c r="AG6662" s="188"/>
      <c r="AH6662" s="188"/>
      <c r="AI6662" s="188"/>
      <c r="AJ6662" s="188"/>
      <c r="AK6662" s="188"/>
    </row>
    <row r="6663" spans="20:37">
      <c r="T6663" s="188"/>
      <c r="U6663" s="188"/>
      <c r="V6663" s="188"/>
      <c r="W6663" s="188"/>
      <c r="X6663" s="188"/>
      <c r="AG6663" s="188"/>
      <c r="AH6663" s="188"/>
      <c r="AI6663" s="188"/>
      <c r="AJ6663" s="188"/>
      <c r="AK6663" s="188"/>
    </row>
    <row r="6664" spans="20:37">
      <c r="T6664" s="188"/>
      <c r="U6664" s="188"/>
      <c r="V6664" s="188"/>
      <c r="W6664" s="188"/>
      <c r="X6664" s="188"/>
      <c r="AG6664" s="188"/>
      <c r="AH6664" s="188"/>
      <c r="AI6664" s="188"/>
      <c r="AJ6664" s="188"/>
      <c r="AK6664" s="188"/>
    </row>
    <row r="6665" spans="20:37">
      <c r="T6665" s="188"/>
      <c r="U6665" s="188"/>
      <c r="V6665" s="188"/>
      <c r="W6665" s="188"/>
      <c r="X6665" s="188"/>
      <c r="AG6665" s="188"/>
      <c r="AH6665" s="188"/>
      <c r="AI6665" s="188"/>
      <c r="AJ6665" s="188"/>
      <c r="AK6665" s="188"/>
    </row>
    <row r="6666" spans="20:37">
      <c r="T6666" s="188"/>
      <c r="U6666" s="188"/>
      <c r="V6666" s="188"/>
      <c r="W6666" s="188"/>
      <c r="X6666" s="188"/>
      <c r="AG6666" s="188"/>
      <c r="AH6666" s="188"/>
      <c r="AI6666" s="188"/>
      <c r="AJ6666" s="188"/>
      <c r="AK6666" s="188"/>
    </row>
    <row r="6667" spans="20:37">
      <c r="T6667" s="188"/>
      <c r="U6667" s="188"/>
      <c r="V6667" s="188"/>
      <c r="W6667" s="188"/>
      <c r="X6667" s="188"/>
      <c r="AG6667" s="188"/>
      <c r="AH6667" s="188"/>
      <c r="AI6667" s="188"/>
      <c r="AJ6667" s="188"/>
      <c r="AK6667" s="188"/>
    </row>
    <row r="6668" spans="20:37">
      <c r="T6668" s="188"/>
      <c r="U6668" s="188"/>
      <c r="V6668" s="188"/>
      <c r="W6668" s="188"/>
      <c r="X6668" s="188"/>
      <c r="AG6668" s="188"/>
      <c r="AH6668" s="188"/>
      <c r="AI6668" s="188"/>
      <c r="AJ6668" s="188"/>
      <c r="AK6668" s="188"/>
    </row>
    <row r="6669" spans="20:37">
      <c r="T6669" s="188"/>
      <c r="U6669" s="188"/>
      <c r="V6669" s="188"/>
      <c r="W6669" s="188"/>
      <c r="X6669" s="188"/>
      <c r="AG6669" s="188"/>
      <c r="AH6669" s="188"/>
      <c r="AI6669" s="188"/>
      <c r="AJ6669" s="188"/>
      <c r="AK6669" s="188"/>
    </row>
    <row r="6670" spans="20:37">
      <c r="T6670" s="188"/>
      <c r="U6670" s="188"/>
      <c r="V6670" s="188"/>
      <c r="W6670" s="188"/>
      <c r="X6670" s="188"/>
      <c r="AG6670" s="188"/>
      <c r="AH6670" s="188"/>
      <c r="AI6670" s="188"/>
      <c r="AJ6670" s="188"/>
      <c r="AK6670" s="188"/>
    </row>
    <row r="6671" spans="20:37">
      <c r="T6671" s="188"/>
      <c r="U6671" s="188"/>
      <c r="V6671" s="188"/>
      <c r="W6671" s="188"/>
      <c r="X6671" s="188"/>
      <c r="AG6671" s="188"/>
      <c r="AH6671" s="188"/>
      <c r="AI6671" s="188"/>
      <c r="AJ6671" s="188"/>
      <c r="AK6671" s="188"/>
    </row>
    <row r="6672" spans="20:37">
      <c r="T6672" s="188"/>
      <c r="U6672" s="188"/>
      <c r="V6672" s="188"/>
      <c r="W6672" s="188"/>
      <c r="X6672" s="188"/>
      <c r="AG6672" s="188"/>
      <c r="AH6672" s="188"/>
      <c r="AI6672" s="188"/>
      <c r="AJ6672" s="188"/>
      <c r="AK6672" s="188"/>
    </row>
    <row r="6673" spans="20:37">
      <c r="T6673" s="188"/>
      <c r="U6673" s="188"/>
      <c r="V6673" s="188"/>
      <c r="W6673" s="188"/>
      <c r="X6673" s="188"/>
      <c r="AG6673" s="188"/>
      <c r="AH6673" s="188"/>
      <c r="AI6673" s="188"/>
      <c r="AJ6673" s="188"/>
      <c r="AK6673" s="188"/>
    </row>
    <row r="6674" spans="20:37">
      <c r="T6674" s="188"/>
      <c r="U6674" s="188"/>
      <c r="V6674" s="188"/>
      <c r="W6674" s="188"/>
      <c r="X6674" s="188"/>
      <c r="AG6674" s="188"/>
      <c r="AH6674" s="188"/>
      <c r="AI6674" s="188"/>
      <c r="AJ6674" s="188"/>
      <c r="AK6674" s="188"/>
    </row>
    <row r="6675" spans="20:37">
      <c r="T6675" s="188"/>
      <c r="U6675" s="188"/>
      <c r="V6675" s="188"/>
      <c r="W6675" s="188"/>
      <c r="X6675" s="188"/>
      <c r="AG6675" s="188"/>
      <c r="AH6675" s="188"/>
      <c r="AI6675" s="188"/>
      <c r="AJ6675" s="188"/>
      <c r="AK6675" s="188"/>
    </row>
    <row r="6676" spans="20:37">
      <c r="T6676" s="188"/>
      <c r="U6676" s="188"/>
      <c r="V6676" s="188"/>
      <c r="W6676" s="188"/>
      <c r="X6676" s="188"/>
      <c r="AG6676" s="188"/>
      <c r="AH6676" s="188"/>
      <c r="AI6676" s="188"/>
      <c r="AJ6676" s="188"/>
      <c r="AK6676" s="188"/>
    </row>
    <row r="6677" spans="20:37">
      <c r="T6677" s="188"/>
      <c r="U6677" s="188"/>
      <c r="V6677" s="188"/>
      <c r="W6677" s="188"/>
      <c r="X6677" s="188"/>
      <c r="AG6677" s="188"/>
      <c r="AH6677" s="188"/>
      <c r="AI6677" s="188"/>
      <c r="AJ6677" s="188"/>
      <c r="AK6677" s="188"/>
    </row>
    <row r="6678" spans="20:37">
      <c r="T6678" s="188"/>
      <c r="U6678" s="188"/>
      <c r="V6678" s="188"/>
      <c r="W6678" s="188"/>
      <c r="X6678" s="188"/>
      <c r="AG6678" s="188"/>
      <c r="AH6678" s="188"/>
      <c r="AI6678" s="188"/>
      <c r="AJ6678" s="188"/>
      <c r="AK6678" s="188"/>
    </row>
    <row r="6679" spans="20:37">
      <c r="T6679" s="188"/>
      <c r="U6679" s="188"/>
      <c r="V6679" s="188"/>
      <c r="W6679" s="188"/>
      <c r="X6679" s="188"/>
      <c r="AG6679" s="188"/>
      <c r="AH6679" s="188"/>
      <c r="AI6679" s="188"/>
      <c r="AJ6679" s="188"/>
      <c r="AK6679" s="188"/>
    </row>
    <row r="6680" spans="20:37">
      <c r="T6680" s="188"/>
      <c r="U6680" s="188"/>
      <c r="V6680" s="188"/>
      <c r="W6680" s="188"/>
      <c r="X6680" s="188"/>
      <c r="AG6680" s="188"/>
      <c r="AH6680" s="188"/>
      <c r="AI6680" s="188"/>
      <c r="AJ6680" s="188"/>
      <c r="AK6680" s="188"/>
    </row>
    <row r="6681" spans="20:37">
      <c r="T6681" s="188"/>
      <c r="U6681" s="188"/>
      <c r="V6681" s="188"/>
      <c r="W6681" s="188"/>
      <c r="X6681" s="188"/>
      <c r="AG6681" s="188"/>
      <c r="AH6681" s="188"/>
      <c r="AI6681" s="188"/>
      <c r="AJ6681" s="188"/>
      <c r="AK6681" s="188"/>
    </row>
    <row r="6682" spans="20:37">
      <c r="T6682" s="188"/>
      <c r="U6682" s="188"/>
      <c r="V6682" s="188"/>
      <c r="W6682" s="188"/>
      <c r="X6682" s="188"/>
      <c r="AG6682" s="188"/>
      <c r="AH6682" s="188"/>
      <c r="AI6682" s="188"/>
      <c r="AJ6682" s="188"/>
      <c r="AK6682" s="188"/>
    </row>
    <row r="6683" spans="20:37">
      <c r="T6683" s="188"/>
      <c r="U6683" s="188"/>
      <c r="V6683" s="188"/>
      <c r="W6683" s="188"/>
      <c r="X6683" s="188"/>
      <c r="AG6683" s="188"/>
      <c r="AH6683" s="188"/>
      <c r="AI6683" s="188"/>
      <c r="AJ6683" s="188"/>
      <c r="AK6683" s="188"/>
    </row>
    <row r="6684" spans="20:37">
      <c r="T6684" s="188"/>
      <c r="U6684" s="188"/>
      <c r="V6684" s="188"/>
      <c r="W6684" s="188"/>
      <c r="X6684" s="188"/>
      <c r="AG6684" s="188"/>
      <c r="AH6684" s="188"/>
      <c r="AI6684" s="188"/>
      <c r="AJ6684" s="188"/>
      <c r="AK6684" s="188"/>
    </row>
    <row r="6685" spans="20:37">
      <c r="T6685" s="188"/>
      <c r="U6685" s="188"/>
      <c r="V6685" s="188"/>
      <c r="W6685" s="188"/>
      <c r="X6685" s="188"/>
      <c r="AG6685" s="188"/>
      <c r="AH6685" s="188"/>
      <c r="AI6685" s="188"/>
      <c r="AJ6685" s="188"/>
      <c r="AK6685" s="188"/>
    </row>
    <row r="6686" spans="20:37">
      <c r="T6686" s="188"/>
      <c r="U6686" s="188"/>
      <c r="V6686" s="188"/>
      <c r="W6686" s="188"/>
      <c r="X6686" s="188"/>
      <c r="AG6686" s="188"/>
      <c r="AH6686" s="188"/>
      <c r="AI6686" s="188"/>
      <c r="AJ6686" s="188"/>
      <c r="AK6686" s="188"/>
    </row>
    <row r="6687" spans="20:37">
      <c r="T6687" s="188"/>
      <c r="U6687" s="188"/>
      <c r="V6687" s="188"/>
      <c r="W6687" s="188"/>
      <c r="X6687" s="188"/>
      <c r="AG6687" s="188"/>
      <c r="AH6687" s="188"/>
      <c r="AI6687" s="188"/>
      <c r="AJ6687" s="188"/>
      <c r="AK6687" s="188"/>
    </row>
    <row r="6688" spans="20:37">
      <c r="T6688" s="188"/>
      <c r="U6688" s="188"/>
      <c r="V6688" s="188"/>
      <c r="W6688" s="188"/>
      <c r="X6688" s="188"/>
      <c r="AG6688" s="188"/>
      <c r="AH6688" s="188"/>
      <c r="AI6688" s="188"/>
      <c r="AJ6688" s="188"/>
      <c r="AK6688" s="188"/>
    </row>
    <row r="6689" spans="20:37">
      <c r="T6689" s="188"/>
      <c r="U6689" s="188"/>
      <c r="V6689" s="188"/>
      <c r="W6689" s="188"/>
      <c r="X6689" s="188"/>
      <c r="AG6689" s="188"/>
      <c r="AH6689" s="188"/>
      <c r="AI6689" s="188"/>
      <c r="AJ6689" s="188"/>
      <c r="AK6689" s="188"/>
    </row>
    <row r="6690" spans="20:37">
      <c r="T6690" s="188"/>
      <c r="U6690" s="188"/>
      <c r="V6690" s="188"/>
      <c r="W6690" s="188"/>
      <c r="X6690" s="188"/>
      <c r="AG6690" s="188"/>
      <c r="AH6690" s="188"/>
      <c r="AI6690" s="188"/>
      <c r="AJ6690" s="188"/>
      <c r="AK6690" s="188"/>
    </row>
    <row r="6691" spans="20:37">
      <c r="T6691" s="188"/>
      <c r="U6691" s="188"/>
      <c r="V6691" s="188"/>
      <c r="W6691" s="188"/>
      <c r="X6691" s="188"/>
      <c r="AG6691" s="188"/>
      <c r="AH6691" s="188"/>
      <c r="AI6691" s="188"/>
      <c r="AJ6691" s="188"/>
      <c r="AK6691" s="188"/>
    </row>
    <row r="6692" spans="20:37">
      <c r="T6692" s="188"/>
      <c r="U6692" s="188"/>
      <c r="V6692" s="188"/>
      <c r="W6692" s="188"/>
      <c r="X6692" s="188"/>
      <c r="AG6692" s="188"/>
      <c r="AH6692" s="188"/>
      <c r="AI6692" s="188"/>
      <c r="AJ6692" s="188"/>
      <c r="AK6692" s="188"/>
    </row>
    <row r="6693" spans="20:37">
      <c r="T6693" s="188"/>
      <c r="U6693" s="188"/>
      <c r="V6693" s="188"/>
      <c r="W6693" s="188"/>
      <c r="X6693" s="188"/>
      <c r="AG6693" s="188"/>
      <c r="AH6693" s="188"/>
      <c r="AI6693" s="188"/>
      <c r="AJ6693" s="188"/>
      <c r="AK6693" s="188"/>
    </row>
    <row r="6694" spans="20:37">
      <c r="T6694" s="188"/>
      <c r="U6694" s="188"/>
      <c r="V6694" s="188"/>
      <c r="W6694" s="188"/>
      <c r="X6694" s="188"/>
      <c r="AG6694" s="188"/>
      <c r="AH6694" s="188"/>
      <c r="AI6694" s="188"/>
      <c r="AJ6694" s="188"/>
      <c r="AK6694" s="188"/>
    </row>
    <row r="6695" spans="20:37">
      <c r="T6695" s="188"/>
      <c r="U6695" s="188"/>
      <c r="V6695" s="188"/>
      <c r="W6695" s="188"/>
      <c r="X6695" s="188"/>
      <c r="AG6695" s="188"/>
      <c r="AH6695" s="188"/>
      <c r="AI6695" s="188"/>
      <c r="AJ6695" s="188"/>
      <c r="AK6695" s="188"/>
    </row>
    <row r="6696" spans="20:37">
      <c r="T6696" s="188"/>
      <c r="U6696" s="188"/>
      <c r="V6696" s="188"/>
      <c r="W6696" s="188"/>
      <c r="X6696" s="188"/>
      <c r="AG6696" s="188"/>
      <c r="AH6696" s="188"/>
      <c r="AI6696" s="188"/>
      <c r="AJ6696" s="188"/>
      <c r="AK6696" s="188"/>
    </row>
    <row r="6697" spans="20:37">
      <c r="T6697" s="188"/>
      <c r="U6697" s="188"/>
      <c r="V6697" s="188"/>
      <c r="W6697" s="188"/>
      <c r="X6697" s="188"/>
      <c r="AG6697" s="188"/>
      <c r="AH6697" s="188"/>
      <c r="AI6697" s="188"/>
      <c r="AJ6697" s="188"/>
      <c r="AK6697" s="188"/>
    </row>
    <row r="6698" spans="20:37">
      <c r="T6698" s="188"/>
      <c r="U6698" s="188"/>
      <c r="V6698" s="188"/>
      <c r="W6698" s="188"/>
      <c r="X6698" s="188"/>
      <c r="AG6698" s="188"/>
      <c r="AH6698" s="188"/>
      <c r="AI6698" s="188"/>
      <c r="AJ6698" s="188"/>
      <c r="AK6698" s="188"/>
    </row>
    <row r="6699" spans="20:37">
      <c r="T6699" s="188"/>
      <c r="U6699" s="188"/>
      <c r="V6699" s="188"/>
      <c r="W6699" s="188"/>
      <c r="X6699" s="188"/>
      <c r="AG6699" s="188"/>
      <c r="AH6699" s="188"/>
      <c r="AI6699" s="188"/>
      <c r="AJ6699" s="188"/>
      <c r="AK6699" s="188"/>
    </row>
    <row r="6700" spans="20:37">
      <c r="T6700" s="188"/>
      <c r="U6700" s="188"/>
      <c r="V6700" s="188"/>
      <c r="W6700" s="188"/>
      <c r="X6700" s="188"/>
      <c r="AG6700" s="188"/>
      <c r="AH6700" s="188"/>
      <c r="AI6700" s="188"/>
      <c r="AJ6700" s="188"/>
      <c r="AK6700" s="188"/>
    </row>
    <row r="6701" spans="20:37">
      <c r="T6701" s="188"/>
      <c r="U6701" s="188"/>
      <c r="V6701" s="188"/>
      <c r="W6701" s="188"/>
      <c r="X6701" s="188"/>
      <c r="AG6701" s="188"/>
      <c r="AH6701" s="188"/>
      <c r="AI6701" s="188"/>
      <c r="AJ6701" s="188"/>
      <c r="AK6701" s="188"/>
    </row>
    <row r="6702" spans="20:37">
      <c r="T6702" s="188"/>
      <c r="U6702" s="188"/>
      <c r="V6702" s="188"/>
      <c r="W6702" s="188"/>
      <c r="X6702" s="188"/>
      <c r="AG6702" s="188"/>
      <c r="AH6702" s="188"/>
      <c r="AI6702" s="188"/>
      <c r="AJ6702" s="188"/>
      <c r="AK6702" s="188"/>
    </row>
    <row r="6703" spans="20:37">
      <c r="T6703" s="188"/>
      <c r="U6703" s="188"/>
      <c r="V6703" s="188"/>
      <c r="W6703" s="188"/>
      <c r="X6703" s="188"/>
      <c r="AG6703" s="188"/>
      <c r="AH6703" s="188"/>
      <c r="AI6703" s="188"/>
      <c r="AJ6703" s="188"/>
      <c r="AK6703" s="188"/>
    </row>
    <row r="6704" spans="20:37">
      <c r="T6704" s="188"/>
      <c r="U6704" s="188"/>
      <c r="V6704" s="188"/>
      <c r="W6704" s="188"/>
      <c r="X6704" s="188"/>
      <c r="AG6704" s="188"/>
      <c r="AH6704" s="188"/>
      <c r="AI6704" s="188"/>
      <c r="AJ6704" s="188"/>
      <c r="AK6704" s="188"/>
    </row>
    <row r="6705" spans="20:37">
      <c r="T6705" s="188"/>
      <c r="U6705" s="188"/>
      <c r="V6705" s="188"/>
      <c r="W6705" s="188"/>
      <c r="X6705" s="188"/>
      <c r="AG6705" s="188"/>
      <c r="AH6705" s="188"/>
      <c r="AI6705" s="188"/>
      <c r="AJ6705" s="188"/>
      <c r="AK6705" s="188"/>
    </row>
    <row r="6706" spans="20:37">
      <c r="T6706" s="188"/>
      <c r="U6706" s="188"/>
      <c r="V6706" s="188"/>
      <c r="W6706" s="188"/>
      <c r="X6706" s="188"/>
      <c r="AG6706" s="188"/>
      <c r="AH6706" s="188"/>
      <c r="AI6706" s="188"/>
      <c r="AJ6706" s="188"/>
      <c r="AK6706" s="188"/>
    </row>
    <row r="6707" spans="20:37">
      <c r="T6707" s="188"/>
      <c r="U6707" s="188"/>
      <c r="V6707" s="188"/>
      <c r="W6707" s="188"/>
      <c r="X6707" s="188"/>
      <c r="AG6707" s="188"/>
      <c r="AH6707" s="188"/>
      <c r="AI6707" s="188"/>
      <c r="AJ6707" s="188"/>
      <c r="AK6707" s="188"/>
    </row>
    <row r="6708" spans="20:37">
      <c r="T6708" s="188"/>
      <c r="U6708" s="188"/>
      <c r="V6708" s="188"/>
      <c r="W6708" s="188"/>
      <c r="X6708" s="188"/>
      <c r="AG6708" s="188"/>
      <c r="AH6708" s="188"/>
      <c r="AI6708" s="188"/>
      <c r="AJ6708" s="188"/>
      <c r="AK6708" s="188"/>
    </row>
    <row r="6709" spans="20:37">
      <c r="T6709" s="188"/>
      <c r="U6709" s="188"/>
      <c r="V6709" s="188"/>
      <c r="W6709" s="188"/>
      <c r="X6709" s="188"/>
      <c r="AG6709" s="188"/>
      <c r="AH6709" s="188"/>
      <c r="AI6709" s="188"/>
      <c r="AJ6709" s="188"/>
      <c r="AK6709" s="188"/>
    </row>
    <row r="6710" spans="20:37">
      <c r="T6710" s="188"/>
      <c r="U6710" s="188"/>
      <c r="V6710" s="188"/>
      <c r="W6710" s="188"/>
      <c r="X6710" s="188"/>
      <c r="AG6710" s="188"/>
      <c r="AH6710" s="188"/>
      <c r="AI6710" s="188"/>
      <c r="AJ6710" s="188"/>
      <c r="AK6710" s="188"/>
    </row>
    <row r="6711" spans="20:37">
      <c r="T6711" s="188"/>
      <c r="U6711" s="188"/>
      <c r="V6711" s="188"/>
      <c r="W6711" s="188"/>
      <c r="X6711" s="188"/>
      <c r="AG6711" s="188"/>
      <c r="AH6711" s="188"/>
      <c r="AI6711" s="188"/>
      <c r="AJ6711" s="188"/>
      <c r="AK6711" s="188"/>
    </row>
    <row r="6712" spans="20:37">
      <c r="T6712" s="188"/>
      <c r="U6712" s="188"/>
      <c r="V6712" s="188"/>
      <c r="W6712" s="188"/>
      <c r="X6712" s="188"/>
      <c r="AG6712" s="188"/>
      <c r="AH6712" s="188"/>
      <c r="AI6712" s="188"/>
      <c r="AJ6712" s="188"/>
      <c r="AK6712" s="188"/>
    </row>
    <row r="6713" spans="20:37">
      <c r="T6713" s="188"/>
      <c r="U6713" s="188"/>
      <c r="V6713" s="188"/>
      <c r="W6713" s="188"/>
      <c r="X6713" s="188"/>
      <c r="AG6713" s="188"/>
      <c r="AH6713" s="188"/>
      <c r="AI6713" s="188"/>
      <c r="AJ6713" s="188"/>
      <c r="AK6713" s="188"/>
    </row>
    <row r="6714" spans="20:37">
      <c r="T6714" s="188"/>
      <c r="U6714" s="188"/>
      <c r="V6714" s="188"/>
      <c r="W6714" s="188"/>
      <c r="X6714" s="188"/>
      <c r="AG6714" s="188"/>
      <c r="AH6714" s="188"/>
      <c r="AI6714" s="188"/>
      <c r="AJ6714" s="188"/>
      <c r="AK6714" s="188"/>
    </row>
    <row r="6715" spans="20:37">
      <c r="T6715" s="188"/>
      <c r="U6715" s="188"/>
      <c r="V6715" s="188"/>
      <c r="W6715" s="188"/>
      <c r="X6715" s="188"/>
      <c r="AG6715" s="188"/>
      <c r="AH6715" s="188"/>
      <c r="AI6715" s="188"/>
      <c r="AJ6715" s="188"/>
      <c r="AK6715" s="188"/>
    </row>
    <row r="6716" spans="20:37">
      <c r="T6716" s="188"/>
      <c r="U6716" s="188"/>
      <c r="V6716" s="188"/>
      <c r="W6716" s="188"/>
      <c r="X6716" s="188"/>
      <c r="AG6716" s="188"/>
      <c r="AH6716" s="188"/>
      <c r="AI6716" s="188"/>
      <c r="AJ6716" s="188"/>
      <c r="AK6716" s="188"/>
    </row>
    <row r="6717" spans="20:37">
      <c r="T6717" s="188"/>
      <c r="U6717" s="188"/>
      <c r="V6717" s="188"/>
      <c r="W6717" s="188"/>
      <c r="X6717" s="188"/>
      <c r="AG6717" s="188"/>
      <c r="AH6717" s="188"/>
      <c r="AI6717" s="188"/>
      <c r="AJ6717" s="188"/>
      <c r="AK6717" s="188"/>
    </row>
    <row r="6718" spans="20:37">
      <c r="T6718" s="188"/>
      <c r="U6718" s="188"/>
      <c r="V6718" s="188"/>
      <c r="W6718" s="188"/>
      <c r="X6718" s="188"/>
      <c r="AG6718" s="188"/>
      <c r="AH6718" s="188"/>
      <c r="AI6718" s="188"/>
      <c r="AJ6718" s="188"/>
      <c r="AK6718" s="188"/>
    </row>
    <row r="6719" spans="20:37">
      <c r="T6719" s="188"/>
      <c r="U6719" s="188"/>
      <c r="V6719" s="188"/>
      <c r="W6719" s="188"/>
      <c r="X6719" s="188"/>
      <c r="AG6719" s="188"/>
      <c r="AH6719" s="188"/>
      <c r="AI6719" s="188"/>
      <c r="AJ6719" s="188"/>
      <c r="AK6719" s="188"/>
    </row>
    <row r="6720" spans="20:37">
      <c r="T6720" s="188"/>
      <c r="U6720" s="188"/>
      <c r="V6720" s="188"/>
      <c r="W6720" s="188"/>
      <c r="X6720" s="188"/>
      <c r="AG6720" s="188"/>
      <c r="AH6720" s="188"/>
      <c r="AI6720" s="188"/>
      <c r="AJ6720" s="188"/>
      <c r="AK6720" s="188"/>
    </row>
    <row r="6721" spans="20:37">
      <c r="T6721" s="188"/>
      <c r="U6721" s="188"/>
      <c r="V6721" s="188"/>
      <c r="W6721" s="188"/>
      <c r="X6721" s="188"/>
      <c r="AG6721" s="188"/>
      <c r="AH6721" s="188"/>
      <c r="AI6721" s="188"/>
      <c r="AJ6721" s="188"/>
      <c r="AK6721" s="188"/>
    </row>
    <row r="6722" spans="20:37">
      <c r="T6722" s="188"/>
      <c r="U6722" s="188"/>
      <c r="V6722" s="188"/>
      <c r="W6722" s="188"/>
      <c r="X6722" s="188"/>
      <c r="AG6722" s="188"/>
      <c r="AH6722" s="188"/>
      <c r="AI6722" s="188"/>
      <c r="AJ6722" s="188"/>
      <c r="AK6722" s="188"/>
    </row>
    <row r="6723" spans="20:37">
      <c r="T6723" s="188"/>
      <c r="U6723" s="188"/>
      <c r="V6723" s="188"/>
      <c r="W6723" s="188"/>
      <c r="X6723" s="188"/>
      <c r="AG6723" s="188"/>
      <c r="AH6723" s="188"/>
      <c r="AI6723" s="188"/>
      <c r="AJ6723" s="188"/>
      <c r="AK6723" s="188"/>
    </row>
    <row r="6724" spans="20:37">
      <c r="T6724" s="188"/>
      <c r="U6724" s="188"/>
      <c r="V6724" s="188"/>
      <c r="W6724" s="188"/>
      <c r="X6724" s="188"/>
      <c r="AG6724" s="188"/>
      <c r="AH6724" s="188"/>
      <c r="AI6724" s="188"/>
      <c r="AJ6724" s="188"/>
      <c r="AK6724" s="188"/>
    </row>
    <row r="6725" spans="20:37">
      <c r="T6725" s="188"/>
      <c r="U6725" s="188"/>
      <c r="V6725" s="188"/>
      <c r="W6725" s="188"/>
      <c r="X6725" s="188"/>
      <c r="AG6725" s="188"/>
      <c r="AH6725" s="188"/>
      <c r="AI6725" s="188"/>
      <c r="AJ6725" s="188"/>
      <c r="AK6725" s="188"/>
    </row>
    <row r="6726" spans="20:37">
      <c r="T6726" s="188"/>
      <c r="U6726" s="188"/>
      <c r="V6726" s="188"/>
      <c r="W6726" s="188"/>
      <c r="X6726" s="188"/>
      <c r="AG6726" s="188"/>
      <c r="AH6726" s="188"/>
      <c r="AI6726" s="188"/>
      <c r="AJ6726" s="188"/>
      <c r="AK6726" s="188"/>
    </row>
    <row r="6727" spans="20:37">
      <c r="T6727" s="188"/>
      <c r="U6727" s="188"/>
      <c r="V6727" s="188"/>
      <c r="W6727" s="188"/>
      <c r="X6727" s="188"/>
      <c r="AG6727" s="188"/>
      <c r="AH6727" s="188"/>
      <c r="AI6727" s="188"/>
      <c r="AJ6727" s="188"/>
      <c r="AK6727" s="188"/>
    </row>
    <row r="6728" spans="20:37">
      <c r="T6728" s="188"/>
      <c r="U6728" s="188"/>
      <c r="V6728" s="188"/>
      <c r="W6728" s="188"/>
      <c r="X6728" s="188"/>
      <c r="AG6728" s="188"/>
      <c r="AH6728" s="188"/>
      <c r="AI6728" s="188"/>
      <c r="AJ6728" s="188"/>
      <c r="AK6728" s="188"/>
    </row>
    <row r="6729" spans="20:37">
      <c r="T6729" s="188"/>
      <c r="U6729" s="188"/>
      <c r="V6729" s="188"/>
      <c r="W6729" s="188"/>
      <c r="X6729" s="188"/>
      <c r="AG6729" s="188"/>
      <c r="AH6729" s="188"/>
      <c r="AI6729" s="188"/>
      <c r="AJ6729" s="188"/>
      <c r="AK6729" s="188"/>
    </row>
    <row r="6730" spans="20:37">
      <c r="T6730" s="188"/>
      <c r="U6730" s="188"/>
      <c r="V6730" s="188"/>
      <c r="W6730" s="188"/>
      <c r="X6730" s="188"/>
      <c r="AG6730" s="188"/>
      <c r="AH6730" s="188"/>
      <c r="AI6730" s="188"/>
      <c r="AJ6730" s="188"/>
      <c r="AK6730" s="188"/>
    </row>
    <row r="6731" spans="20:37">
      <c r="T6731" s="188"/>
      <c r="U6731" s="188"/>
      <c r="V6731" s="188"/>
      <c r="W6731" s="188"/>
      <c r="X6731" s="188"/>
      <c r="AG6731" s="188"/>
      <c r="AH6731" s="188"/>
      <c r="AI6731" s="188"/>
      <c r="AJ6731" s="188"/>
      <c r="AK6731" s="188"/>
    </row>
    <row r="6732" spans="20:37">
      <c r="T6732" s="188"/>
      <c r="U6732" s="188"/>
      <c r="V6732" s="188"/>
      <c r="W6732" s="188"/>
      <c r="X6732" s="188"/>
      <c r="AG6732" s="188"/>
      <c r="AH6732" s="188"/>
      <c r="AI6732" s="188"/>
      <c r="AJ6732" s="188"/>
      <c r="AK6732" s="188"/>
    </row>
    <row r="6733" spans="20:37">
      <c r="T6733" s="188"/>
      <c r="U6733" s="188"/>
      <c r="V6733" s="188"/>
      <c r="W6733" s="188"/>
      <c r="X6733" s="188"/>
      <c r="AG6733" s="188"/>
      <c r="AH6733" s="188"/>
      <c r="AI6733" s="188"/>
      <c r="AJ6733" s="188"/>
      <c r="AK6733" s="188"/>
    </row>
    <row r="6734" spans="20:37">
      <c r="T6734" s="188"/>
      <c r="U6734" s="188"/>
      <c r="V6734" s="188"/>
      <c r="W6734" s="188"/>
      <c r="X6734" s="188"/>
      <c r="AG6734" s="188"/>
      <c r="AH6734" s="188"/>
      <c r="AI6734" s="188"/>
      <c r="AJ6734" s="188"/>
      <c r="AK6734" s="188"/>
    </row>
    <row r="6735" spans="20:37">
      <c r="T6735" s="188"/>
      <c r="U6735" s="188"/>
      <c r="V6735" s="188"/>
      <c r="W6735" s="188"/>
      <c r="X6735" s="188"/>
      <c r="AG6735" s="188"/>
      <c r="AH6735" s="188"/>
      <c r="AI6735" s="188"/>
      <c r="AJ6735" s="188"/>
      <c r="AK6735" s="188"/>
    </row>
    <row r="6736" spans="20:37">
      <c r="T6736" s="188"/>
      <c r="U6736" s="188"/>
      <c r="V6736" s="188"/>
      <c r="W6736" s="188"/>
      <c r="X6736" s="188"/>
      <c r="AG6736" s="188"/>
      <c r="AH6736" s="188"/>
      <c r="AI6736" s="188"/>
      <c r="AJ6736" s="188"/>
      <c r="AK6736" s="188"/>
    </row>
    <row r="6737" spans="20:37">
      <c r="T6737" s="188"/>
      <c r="U6737" s="188"/>
      <c r="V6737" s="188"/>
      <c r="W6737" s="188"/>
      <c r="X6737" s="188"/>
      <c r="AG6737" s="188"/>
      <c r="AH6737" s="188"/>
      <c r="AI6737" s="188"/>
      <c r="AJ6737" s="188"/>
      <c r="AK6737" s="188"/>
    </row>
    <row r="6738" spans="20:37">
      <c r="T6738" s="188"/>
      <c r="U6738" s="188"/>
      <c r="V6738" s="188"/>
      <c r="W6738" s="188"/>
      <c r="X6738" s="188"/>
      <c r="AG6738" s="188"/>
      <c r="AH6738" s="188"/>
      <c r="AI6738" s="188"/>
      <c r="AJ6738" s="188"/>
      <c r="AK6738" s="188"/>
    </row>
    <row r="6739" spans="20:37">
      <c r="T6739" s="188"/>
      <c r="U6739" s="188"/>
      <c r="V6739" s="188"/>
      <c r="W6739" s="188"/>
      <c r="X6739" s="188"/>
      <c r="AG6739" s="188"/>
      <c r="AH6739" s="188"/>
      <c r="AI6739" s="188"/>
      <c r="AJ6739" s="188"/>
      <c r="AK6739" s="188"/>
    </row>
    <row r="6740" spans="20:37">
      <c r="T6740" s="188"/>
      <c r="U6740" s="188"/>
      <c r="V6740" s="188"/>
      <c r="W6740" s="188"/>
      <c r="X6740" s="188"/>
      <c r="AG6740" s="188"/>
      <c r="AH6740" s="188"/>
      <c r="AI6740" s="188"/>
      <c r="AJ6740" s="188"/>
      <c r="AK6740" s="188"/>
    </row>
    <row r="6741" spans="20:37">
      <c r="T6741" s="188"/>
      <c r="U6741" s="188"/>
      <c r="V6741" s="188"/>
      <c r="W6741" s="188"/>
      <c r="X6741" s="188"/>
      <c r="AG6741" s="188"/>
      <c r="AH6741" s="188"/>
      <c r="AI6741" s="188"/>
      <c r="AJ6741" s="188"/>
      <c r="AK6741" s="188"/>
    </row>
    <row r="6742" spans="20:37">
      <c r="T6742" s="188"/>
      <c r="U6742" s="188"/>
      <c r="V6742" s="188"/>
      <c r="W6742" s="188"/>
      <c r="X6742" s="188"/>
      <c r="AG6742" s="188"/>
      <c r="AH6742" s="188"/>
      <c r="AI6742" s="188"/>
      <c r="AJ6742" s="188"/>
      <c r="AK6742" s="188"/>
    </row>
    <row r="6743" spans="20:37">
      <c r="T6743" s="188"/>
      <c r="U6743" s="188"/>
      <c r="V6743" s="188"/>
      <c r="W6743" s="188"/>
      <c r="X6743" s="188"/>
      <c r="AG6743" s="188"/>
      <c r="AH6743" s="188"/>
      <c r="AI6743" s="188"/>
      <c r="AJ6743" s="188"/>
      <c r="AK6743" s="188"/>
    </row>
    <row r="6744" spans="20:37">
      <c r="T6744" s="188"/>
      <c r="U6744" s="188"/>
      <c r="V6744" s="188"/>
      <c r="W6744" s="188"/>
      <c r="X6744" s="188"/>
      <c r="AG6744" s="188"/>
      <c r="AH6744" s="188"/>
      <c r="AI6744" s="188"/>
      <c r="AJ6744" s="188"/>
      <c r="AK6744" s="188"/>
    </row>
    <row r="6745" spans="20:37">
      <c r="T6745" s="188"/>
      <c r="U6745" s="188"/>
      <c r="V6745" s="188"/>
      <c r="W6745" s="188"/>
      <c r="X6745" s="188"/>
      <c r="AG6745" s="188"/>
      <c r="AH6745" s="188"/>
      <c r="AI6745" s="188"/>
      <c r="AJ6745" s="188"/>
      <c r="AK6745" s="188"/>
    </row>
    <row r="6746" spans="20:37">
      <c r="T6746" s="188"/>
      <c r="U6746" s="188"/>
      <c r="V6746" s="188"/>
      <c r="W6746" s="188"/>
      <c r="X6746" s="188"/>
      <c r="AG6746" s="188"/>
      <c r="AH6746" s="188"/>
      <c r="AI6746" s="188"/>
      <c r="AJ6746" s="188"/>
      <c r="AK6746" s="188"/>
    </row>
    <row r="6747" spans="20:37">
      <c r="T6747" s="188"/>
      <c r="U6747" s="188"/>
      <c r="V6747" s="188"/>
      <c r="W6747" s="188"/>
      <c r="X6747" s="188"/>
      <c r="AG6747" s="188"/>
      <c r="AH6747" s="188"/>
      <c r="AI6747" s="188"/>
      <c r="AJ6747" s="188"/>
      <c r="AK6747" s="188"/>
    </row>
    <row r="6748" spans="20:37">
      <c r="T6748" s="188"/>
      <c r="U6748" s="188"/>
      <c r="V6748" s="188"/>
      <c r="W6748" s="188"/>
      <c r="X6748" s="188"/>
      <c r="AG6748" s="188"/>
      <c r="AH6748" s="188"/>
      <c r="AI6748" s="188"/>
      <c r="AJ6748" s="188"/>
      <c r="AK6748" s="188"/>
    </row>
    <row r="6749" spans="20:37">
      <c r="T6749" s="188"/>
      <c r="U6749" s="188"/>
      <c r="V6749" s="188"/>
      <c r="W6749" s="188"/>
      <c r="X6749" s="188"/>
      <c r="AG6749" s="188"/>
      <c r="AH6749" s="188"/>
      <c r="AI6749" s="188"/>
      <c r="AJ6749" s="188"/>
      <c r="AK6749" s="188"/>
    </row>
    <row r="6750" spans="20:37">
      <c r="T6750" s="188"/>
      <c r="U6750" s="188"/>
      <c r="V6750" s="188"/>
      <c r="W6750" s="188"/>
      <c r="X6750" s="188"/>
      <c r="AG6750" s="188"/>
      <c r="AH6750" s="188"/>
      <c r="AI6750" s="188"/>
      <c r="AJ6750" s="188"/>
      <c r="AK6750" s="188"/>
    </row>
    <row r="6751" spans="20:37">
      <c r="T6751" s="188"/>
      <c r="U6751" s="188"/>
      <c r="V6751" s="188"/>
      <c r="W6751" s="188"/>
      <c r="X6751" s="188"/>
      <c r="AG6751" s="188"/>
      <c r="AH6751" s="188"/>
      <c r="AI6751" s="188"/>
      <c r="AJ6751" s="188"/>
      <c r="AK6751" s="188"/>
    </row>
    <row r="6752" spans="20:37">
      <c r="T6752" s="188"/>
      <c r="U6752" s="188"/>
      <c r="V6752" s="188"/>
      <c r="W6752" s="188"/>
      <c r="X6752" s="188"/>
      <c r="AG6752" s="188"/>
      <c r="AH6752" s="188"/>
      <c r="AI6752" s="188"/>
      <c r="AJ6752" s="188"/>
      <c r="AK6752" s="188"/>
    </row>
    <row r="6753" spans="20:37">
      <c r="T6753" s="188"/>
      <c r="U6753" s="188"/>
      <c r="V6753" s="188"/>
      <c r="W6753" s="188"/>
      <c r="X6753" s="188"/>
      <c r="AG6753" s="188"/>
      <c r="AH6753" s="188"/>
      <c r="AI6753" s="188"/>
      <c r="AJ6753" s="188"/>
      <c r="AK6753" s="188"/>
    </row>
    <row r="6754" spans="20:37">
      <c r="T6754" s="188"/>
      <c r="U6754" s="188"/>
      <c r="V6754" s="188"/>
      <c r="W6754" s="188"/>
      <c r="X6754" s="188"/>
      <c r="AG6754" s="188"/>
      <c r="AH6754" s="188"/>
      <c r="AI6754" s="188"/>
      <c r="AJ6754" s="188"/>
      <c r="AK6754" s="188"/>
    </row>
    <row r="6755" spans="20:37">
      <c r="T6755" s="188"/>
      <c r="U6755" s="188"/>
      <c r="V6755" s="188"/>
      <c r="W6755" s="188"/>
      <c r="X6755" s="188"/>
      <c r="AG6755" s="188"/>
      <c r="AH6755" s="188"/>
      <c r="AI6755" s="188"/>
      <c r="AJ6755" s="188"/>
      <c r="AK6755" s="188"/>
    </row>
    <row r="6756" spans="20:37">
      <c r="T6756" s="188"/>
      <c r="U6756" s="188"/>
      <c r="V6756" s="188"/>
      <c r="W6756" s="188"/>
      <c r="X6756" s="188"/>
      <c r="AG6756" s="188"/>
      <c r="AH6756" s="188"/>
      <c r="AI6756" s="188"/>
      <c r="AJ6756" s="188"/>
      <c r="AK6756" s="188"/>
    </row>
    <row r="6757" spans="20:37">
      <c r="T6757" s="188"/>
      <c r="U6757" s="188"/>
      <c r="V6757" s="188"/>
      <c r="W6757" s="188"/>
      <c r="X6757" s="188"/>
      <c r="AG6757" s="188"/>
      <c r="AH6757" s="188"/>
      <c r="AI6757" s="188"/>
      <c r="AJ6757" s="188"/>
      <c r="AK6757" s="188"/>
    </row>
    <row r="6758" spans="20:37">
      <c r="T6758" s="188"/>
      <c r="U6758" s="188"/>
      <c r="V6758" s="188"/>
      <c r="W6758" s="188"/>
      <c r="X6758" s="188"/>
      <c r="AG6758" s="188"/>
      <c r="AH6758" s="188"/>
      <c r="AI6758" s="188"/>
      <c r="AJ6758" s="188"/>
      <c r="AK6758" s="188"/>
    </row>
    <row r="6759" spans="20:37">
      <c r="T6759" s="188"/>
      <c r="U6759" s="188"/>
      <c r="V6759" s="188"/>
      <c r="W6759" s="188"/>
      <c r="X6759" s="188"/>
      <c r="AG6759" s="188"/>
      <c r="AH6759" s="188"/>
      <c r="AI6759" s="188"/>
      <c r="AJ6759" s="188"/>
      <c r="AK6759" s="188"/>
    </row>
    <row r="6760" spans="20:37">
      <c r="T6760" s="188"/>
      <c r="U6760" s="188"/>
      <c r="V6760" s="188"/>
      <c r="W6760" s="188"/>
      <c r="X6760" s="188"/>
      <c r="AG6760" s="188"/>
      <c r="AH6760" s="188"/>
      <c r="AI6760" s="188"/>
      <c r="AJ6760" s="188"/>
      <c r="AK6760" s="188"/>
    </row>
    <row r="6761" spans="20:37">
      <c r="T6761" s="188"/>
      <c r="U6761" s="188"/>
      <c r="V6761" s="188"/>
      <c r="W6761" s="188"/>
      <c r="X6761" s="188"/>
      <c r="AG6761" s="188"/>
      <c r="AH6761" s="188"/>
      <c r="AI6761" s="188"/>
      <c r="AJ6761" s="188"/>
      <c r="AK6761" s="188"/>
    </row>
    <row r="6762" spans="20:37">
      <c r="T6762" s="188"/>
      <c r="U6762" s="188"/>
      <c r="V6762" s="188"/>
      <c r="W6762" s="188"/>
      <c r="X6762" s="188"/>
      <c r="AG6762" s="188"/>
      <c r="AH6762" s="188"/>
      <c r="AI6762" s="188"/>
      <c r="AJ6762" s="188"/>
      <c r="AK6762" s="188"/>
    </row>
    <row r="6763" spans="20:37">
      <c r="T6763" s="188"/>
      <c r="U6763" s="188"/>
      <c r="V6763" s="188"/>
      <c r="W6763" s="188"/>
      <c r="X6763" s="188"/>
      <c r="AG6763" s="188"/>
      <c r="AH6763" s="188"/>
      <c r="AI6763" s="188"/>
      <c r="AJ6763" s="188"/>
      <c r="AK6763" s="188"/>
    </row>
    <row r="6764" spans="20:37">
      <c r="T6764" s="188"/>
      <c r="U6764" s="188"/>
      <c r="V6764" s="188"/>
      <c r="W6764" s="188"/>
      <c r="X6764" s="188"/>
      <c r="AG6764" s="188"/>
      <c r="AH6764" s="188"/>
      <c r="AI6764" s="188"/>
      <c r="AJ6764" s="188"/>
      <c r="AK6764" s="188"/>
    </row>
    <row r="6765" spans="20:37">
      <c r="T6765" s="188"/>
      <c r="U6765" s="188"/>
      <c r="V6765" s="188"/>
      <c r="W6765" s="188"/>
      <c r="X6765" s="188"/>
      <c r="AG6765" s="188"/>
      <c r="AH6765" s="188"/>
      <c r="AI6765" s="188"/>
      <c r="AJ6765" s="188"/>
      <c r="AK6765" s="188"/>
    </row>
    <row r="6766" spans="20:37">
      <c r="T6766" s="188"/>
      <c r="U6766" s="188"/>
      <c r="V6766" s="188"/>
      <c r="W6766" s="188"/>
      <c r="X6766" s="188"/>
      <c r="AG6766" s="188"/>
      <c r="AH6766" s="188"/>
      <c r="AI6766" s="188"/>
      <c r="AJ6766" s="188"/>
      <c r="AK6766" s="188"/>
    </row>
    <row r="6767" spans="20:37">
      <c r="T6767" s="188"/>
      <c r="U6767" s="188"/>
      <c r="V6767" s="188"/>
      <c r="W6767" s="188"/>
      <c r="X6767" s="188"/>
      <c r="AG6767" s="188"/>
      <c r="AH6767" s="188"/>
      <c r="AI6767" s="188"/>
      <c r="AJ6767" s="188"/>
      <c r="AK6767" s="188"/>
    </row>
    <row r="6768" spans="20:37">
      <c r="T6768" s="188"/>
      <c r="U6768" s="188"/>
      <c r="V6768" s="188"/>
      <c r="W6768" s="188"/>
      <c r="X6768" s="188"/>
      <c r="AG6768" s="188"/>
      <c r="AH6768" s="188"/>
      <c r="AI6768" s="188"/>
      <c r="AJ6768" s="188"/>
      <c r="AK6768" s="188"/>
    </row>
    <row r="6769" spans="20:37">
      <c r="T6769" s="188"/>
      <c r="U6769" s="188"/>
      <c r="V6769" s="188"/>
      <c r="W6769" s="188"/>
      <c r="X6769" s="188"/>
      <c r="AG6769" s="188"/>
      <c r="AH6769" s="188"/>
      <c r="AI6769" s="188"/>
      <c r="AJ6769" s="188"/>
      <c r="AK6769" s="188"/>
    </row>
    <row r="6770" spans="20:37">
      <c r="T6770" s="188"/>
      <c r="U6770" s="188"/>
      <c r="V6770" s="188"/>
      <c r="W6770" s="188"/>
      <c r="X6770" s="188"/>
      <c r="AG6770" s="188"/>
      <c r="AH6770" s="188"/>
      <c r="AI6770" s="188"/>
      <c r="AJ6770" s="188"/>
      <c r="AK6770" s="188"/>
    </row>
    <row r="6771" spans="20:37">
      <c r="T6771" s="188"/>
      <c r="U6771" s="188"/>
      <c r="V6771" s="188"/>
      <c r="W6771" s="188"/>
      <c r="X6771" s="188"/>
      <c r="AG6771" s="188"/>
      <c r="AH6771" s="188"/>
      <c r="AI6771" s="188"/>
      <c r="AJ6771" s="188"/>
      <c r="AK6771" s="188"/>
    </row>
    <row r="6772" spans="20:37">
      <c r="T6772" s="188"/>
      <c r="U6772" s="188"/>
      <c r="V6772" s="188"/>
      <c r="W6772" s="188"/>
      <c r="X6772" s="188"/>
      <c r="AG6772" s="188"/>
      <c r="AH6772" s="188"/>
      <c r="AI6772" s="188"/>
      <c r="AJ6772" s="188"/>
      <c r="AK6772" s="188"/>
    </row>
    <row r="6773" spans="20:37">
      <c r="T6773" s="188"/>
      <c r="U6773" s="188"/>
      <c r="V6773" s="188"/>
      <c r="W6773" s="188"/>
      <c r="X6773" s="188"/>
      <c r="AG6773" s="188"/>
      <c r="AH6773" s="188"/>
      <c r="AI6773" s="188"/>
      <c r="AJ6773" s="188"/>
      <c r="AK6773" s="188"/>
    </row>
    <row r="6774" spans="20:37">
      <c r="T6774" s="188"/>
      <c r="U6774" s="188"/>
      <c r="V6774" s="188"/>
      <c r="W6774" s="188"/>
      <c r="X6774" s="188"/>
      <c r="AG6774" s="188"/>
      <c r="AH6774" s="188"/>
      <c r="AI6774" s="188"/>
      <c r="AJ6774" s="188"/>
      <c r="AK6774" s="188"/>
    </row>
    <row r="6775" spans="20:37">
      <c r="T6775" s="188"/>
      <c r="U6775" s="188"/>
      <c r="V6775" s="188"/>
      <c r="W6775" s="188"/>
      <c r="X6775" s="188"/>
      <c r="AG6775" s="188"/>
      <c r="AH6775" s="188"/>
      <c r="AI6775" s="188"/>
      <c r="AJ6775" s="188"/>
      <c r="AK6775" s="188"/>
    </row>
    <row r="6776" spans="20:37">
      <c r="T6776" s="188"/>
      <c r="U6776" s="188"/>
      <c r="V6776" s="188"/>
      <c r="W6776" s="188"/>
      <c r="X6776" s="188"/>
      <c r="AG6776" s="188"/>
      <c r="AH6776" s="188"/>
      <c r="AI6776" s="188"/>
      <c r="AJ6776" s="188"/>
      <c r="AK6776" s="188"/>
    </row>
    <row r="6777" spans="20:37">
      <c r="T6777" s="188"/>
      <c r="U6777" s="188"/>
      <c r="V6777" s="188"/>
      <c r="W6777" s="188"/>
      <c r="X6777" s="188"/>
      <c r="AG6777" s="188"/>
      <c r="AH6777" s="188"/>
      <c r="AI6777" s="188"/>
      <c r="AJ6777" s="188"/>
      <c r="AK6777" s="188"/>
    </row>
    <row r="6778" spans="20:37">
      <c r="T6778" s="188"/>
      <c r="U6778" s="188"/>
      <c r="V6778" s="188"/>
      <c r="W6778" s="188"/>
      <c r="X6778" s="188"/>
      <c r="AG6778" s="188"/>
      <c r="AH6778" s="188"/>
      <c r="AI6778" s="188"/>
      <c r="AJ6778" s="188"/>
      <c r="AK6778" s="188"/>
    </row>
    <row r="6779" spans="20:37">
      <c r="T6779" s="188"/>
      <c r="U6779" s="188"/>
      <c r="V6779" s="188"/>
      <c r="W6779" s="188"/>
      <c r="X6779" s="188"/>
      <c r="AG6779" s="188"/>
      <c r="AH6779" s="188"/>
      <c r="AI6779" s="188"/>
      <c r="AJ6779" s="188"/>
      <c r="AK6779" s="188"/>
    </row>
    <row r="6780" spans="20:37">
      <c r="T6780" s="188"/>
      <c r="U6780" s="188"/>
      <c r="V6780" s="188"/>
      <c r="W6780" s="188"/>
      <c r="X6780" s="188"/>
      <c r="AG6780" s="188"/>
      <c r="AH6780" s="188"/>
      <c r="AI6780" s="188"/>
      <c r="AJ6780" s="188"/>
      <c r="AK6780" s="188"/>
    </row>
    <row r="6781" spans="20:37">
      <c r="T6781" s="188"/>
      <c r="U6781" s="188"/>
      <c r="V6781" s="188"/>
      <c r="W6781" s="188"/>
      <c r="X6781" s="188"/>
      <c r="AG6781" s="188"/>
      <c r="AH6781" s="188"/>
      <c r="AI6781" s="188"/>
      <c r="AJ6781" s="188"/>
      <c r="AK6781" s="188"/>
    </row>
    <row r="6782" spans="20:37">
      <c r="T6782" s="188"/>
      <c r="U6782" s="188"/>
      <c r="V6782" s="188"/>
      <c r="W6782" s="188"/>
      <c r="X6782" s="188"/>
      <c r="AG6782" s="188"/>
      <c r="AH6782" s="188"/>
      <c r="AI6782" s="188"/>
      <c r="AJ6782" s="188"/>
      <c r="AK6782" s="188"/>
    </row>
    <row r="6783" spans="20:37">
      <c r="T6783" s="188"/>
      <c r="U6783" s="188"/>
      <c r="V6783" s="188"/>
      <c r="W6783" s="188"/>
      <c r="X6783" s="188"/>
      <c r="AG6783" s="188"/>
      <c r="AH6783" s="188"/>
      <c r="AI6783" s="188"/>
      <c r="AJ6783" s="188"/>
      <c r="AK6783" s="188"/>
    </row>
    <row r="6784" spans="20:37">
      <c r="T6784" s="188"/>
      <c r="U6784" s="188"/>
      <c r="V6784" s="188"/>
      <c r="W6784" s="188"/>
      <c r="X6784" s="188"/>
      <c r="AG6784" s="188"/>
      <c r="AH6784" s="188"/>
      <c r="AI6784" s="188"/>
      <c r="AJ6784" s="188"/>
      <c r="AK6784" s="188"/>
    </row>
    <row r="6785" spans="20:37">
      <c r="T6785" s="188"/>
      <c r="U6785" s="188"/>
      <c r="V6785" s="188"/>
      <c r="W6785" s="188"/>
      <c r="X6785" s="188"/>
      <c r="AG6785" s="188"/>
      <c r="AH6785" s="188"/>
      <c r="AI6785" s="188"/>
      <c r="AJ6785" s="188"/>
      <c r="AK6785" s="188"/>
    </row>
    <row r="6786" spans="20:37">
      <c r="T6786" s="188"/>
      <c r="U6786" s="188"/>
      <c r="V6786" s="188"/>
      <c r="W6786" s="188"/>
      <c r="X6786" s="188"/>
      <c r="AG6786" s="188"/>
      <c r="AH6786" s="188"/>
      <c r="AI6786" s="188"/>
      <c r="AJ6786" s="188"/>
      <c r="AK6786" s="188"/>
    </row>
    <row r="6787" spans="20:37">
      <c r="T6787" s="188"/>
      <c r="U6787" s="188"/>
      <c r="V6787" s="188"/>
      <c r="W6787" s="188"/>
      <c r="X6787" s="188"/>
      <c r="AG6787" s="188"/>
      <c r="AH6787" s="188"/>
      <c r="AI6787" s="188"/>
      <c r="AJ6787" s="188"/>
      <c r="AK6787" s="188"/>
    </row>
    <row r="6788" spans="20:37">
      <c r="T6788" s="188"/>
      <c r="U6788" s="188"/>
      <c r="V6788" s="188"/>
      <c r="W6788" s="188"/>
      <c r="X6788" s="188"/>
      <c r="AG6788" s="188"/>
      <c r="AH6788" s="188"/>
      <c r="AI6788" s="188"/>
      <c r="AJ6788" s="188"/>
      <c r="AK6788" s="188"/>
    </row>
    <row r="6789" spans="20:37">
      <c r="T6789" s="188"/>
      <c r="U6789" s="188"/>
      <c r="V6789" s="188"/>
      <c r="W6789" s="188"/>
      <c r="X6789" s="188"/>
      <c r="AG6789" s="188"/>
      <c r="AH6789" s="188"/>
      <c r="AI6789" s="188"/>
      <c r="AJ6789" s="188"/>
      <c r="AK6789" s="188"/>
    </row>
    <row r="6790" spans="20:37">
      <c r="T6790" s="188"/>
      <c r="U6790" s="188"/>
      <c r="V6790" s="188"/>
      <c r="W6790" s="188"/>
      <c r="X6790" s="188"/>
      <c r="AG6790" s="188"/>
      <c r="AH6790" s="188"/>
      <c r="AI6790" s="188"/>
      <c r="AJ6790" s="188"/>
      <c r="AK6790" s="188"/>
    </row>
    <row r="6791" spans="20:37">
      <c r="T6791" s="188"/>
      <c r="U6791" s="188"/>
      <c r="V6791" s="188"/>
      <c r="W6791" s="188"/>
      <c r="X6791" s="188"/>
      <c r="AG6791" s="188"/>
      <c r="AH6791" s="188"/>
      <c r="AI6791" s="188"/>
      <c r="AJ6791" s="188"/>
      <c r="AK6791" s="188"/>
    </row>
    <row r="6792" spans="20:37">
      <c r="T6792" s="188"/>
      <c r="U6792" s="188"/>
      <c r="V6792" s="188"/>
      <c r="W6792" s="188"/>
      <c r="X6792" s="188"/>
      <c r="AG6792" s="188"/>
      <c r="AH6792" s="188"/>
      <c r="AI6792" s="188"/>
      <c r="AJ6792" s="188"/>
      <c r="AK6792" s="188"/>
    </row>
    <row r="6793" spans="20:37">
      <c r="T6793" s="188"/>
      <c r="U6793" s="188"/>
      <c r="V6793" s="188"/>
      <c r="W6793" s="188"/>
      <c r="X6793" s="188"/>
      <c r="AG6793" s="188"/>
      <c r="AH6793" s="188"/>
      <c r="AI6793" s="188"/>
      <c r="AJ6793" s="188"/>
      <c r="AK6793" s="188"/>
    </row>
    <row r="6794" spans="20:37">
      <c r="T6794" s="188"/>
      <c r="U6794" s="188"/>
      <c r="V6794" s="188"/>
      <c r="W6794" s="188"/>
      <c r="X6794" s="188"/>
      <c r="AG6794" s="188"/>
      <c r="AH6794" s="188"/>
      <c r="AI6794" s="188"/>
      <c r="AJ6794" s="188"/>
      <c r="AK6794" s="188"/>
    </row>
    <row r="6795" spans="20:37">
      <c r="T6795" s="188"/>
      <c r="U6795" s="188"/>
      <c r="V6795" s="188"/>
      <c r="W6795" s="188"/>
      <c r="X6795" s="188"/>
      <c r="AG6795" s="188"/>
      <c r="AH6795" s="188"/>
      <c r="AI6795" s="188"/>
      <c r="AJ6795" s="188"/>
      <c r="AK6795" s="188"/>
    </row>
    <row r="6796" spans="20:37">
      <c r="T6796" s="188"/>
      <c r="U6796" s="188"/>
      <c r="V6796" s="188"/>
      <c r="W6796" s="188"/>
      <c r="X6796" s="188"/>
      <c r="AG6796" s="188"/>
      <c r="AH6796" s="188"/>
      <c r="AI6796" s="188"/>
      <c r="AJ6796" s="188"/>
      <c r="AK6796" s="188"/>
    </row>
    <row r="6797" spans="20:37">
      <c r="T6797" s="188"/>
      <c r="U6797" s="188"/>
      <c r="V6797" s="188"/>
      <c r="W6797" s="188"/>
      <c r="X6797" s="188"/>
      <c r="AG6797" s="188"/>
      <c r="AH6797" s="188"/>
      <c r="AI6797" s="188"/>
      <c r="AJ6797" s="188"/>
      <c r="AK6797" s="188"/>
    </row>
    <row r="6798" spans="20:37">
      <c r="T6798" s="188"/>
      <c r="U6798" s="188"/>
      <c r="V6798" s="188"/>
      <c r="W6798" s="188"/>
      <c r="X6798" s="188"/>
      <c r="AG6798" s="188"/>
      <c r="AH6798" s="188"/>
      <c r="AI6798" s="188"/>
      <c r="AJ6798" s="188"/>
      <c r="AK6798" s="188"/>
    </row>
    <row r="6799" spans="20:37">
      <c r="T6799" s="188"/>
      <c r="U6799" s="188"/>
      <c r="V6799" s="188"/>
      <c r="W6799" s="188"/>
      <c r="X6799" s="188"/>
      <c r="AG6799" s="188"/>
      <c r="AH6799" s="188"/>
      <c r="AI6799" s="188"/>
      <c r="AJ6799" s="188"/>
      <c r="AK6799" s="188"/>
    </row>
    <row r="6800" spans="20:37">
      <c r="T6800" s="188"/>
      <c r="U6800" s="188"/>
      <c r="V6800" s="188"/>
      <c r="W6800" s="188"/>
      <c r="X6800" s="188"/>
      <c r="AG6800" s="188"/>
      <c r="AH6800" s="188"/>
      <c r="AI6800" s="188"/>
      <c r="AJ6800" s="188"/>
      <c r="AK6800" s="188"/>
    </row>
    <row r="6801" spans="20:37">
      <c r="T6801" s="188"/>
      <c r="U6801" s="188"/>
      <c r="V6801" s="188"/>
      <c r="W6801" s="188"/>
      <c r="X6801" s="188"/>
      <c r="AG6801" s="188"/>
      <c r="AH6801" s="188"/>
      <c r="AI6801" s="188"/>
      <c r="AJ6801" s="188"/>
      <c r="AK6801" s="188"/>
    </row>
    <row r="6802" spans="20:37">
      <c r="T6802" s="188"/>
      <c r="U6802" s="188"/>
      <c r="V6802" s="188"/>
      <c r="W6802" s="188"/>
      <c r="X6802" s="188"/>
      <c r="AG6802" s="188"/>
      <c r="AH6802" s="188"/>
      <c r="AI6802" s="188"/>
      <c r="AJ6802" s="188"/>
      <c r="AK6802" s="188"/>
    </row>
    <row r="6803" spans="20:37">
      <c r="T6803" s="188"/>
      <c r="U6803" s="188"/>
      <c r="V6803" s="188"/>
      <c r="W6803" s="188"/>
      <c r="X6803" s="188"/>
      <c r="AG6803" s="188"/>
      <c r="AH6803" s="188"/>
      <c r="AI6803" s="188"/>
      <c r="AJ6803" s="188"/>
      <c r="AK6803" s="188"/>
    </row>
    <row r="6804" spans="20:37">
      <c r="T6804" s="188"/>
      <c r="U6804" s="188"/>
      <c r="V6804" s="188"/>
      <c r="W6804" s="188"/>
      <c r="X6804" s="188"/>
      <c r="AG6804" s="188"/>
      <c r="AH6804" s="188"/>
      <c r="AI6804" s="188"/>
      <c r="AJ6804" s="188"/>
      <c r="AK6804" s="188"/>
    </row>
    <row r="6805" spans="20:37">
      <c r="T6805" s="188"/>
      <c r="U6805" s="188"/>
      <c r="V6805" s="188"/>
      <c r="W6805" s="188"/>
      <c r="X6805" s="188"/>
      <c r="AG6805" s="188"/>
      <c r="AH6805" s="188"/>
      <c r="AI6805" s="188"/>
      <c r="AJ6805" s="188"/>
      <c r="AK6805" s="188"/>
    </row>
    <row r="6806" spans="20:37">
      <c r="T6806" s="188"/>
      <c r="U6806" s="188"/>
      <c r="V6806" s="188"/>
      <c r="W6806" s="188"/>
      <c r="X6806" s="188"/>
      <c r="AG6806" s="188"/>
      <c r="AH6806" s="188"/>
      <c r="AI6806" s="188"/>
      <c r="AJ6806" s="188"/>
      <c r="AK6806" s="188"/>
    </row>
    <row r="6807" spans="20:37">
      <c r="T6807" s="188"/>
      <c r="U6807" s="188"/>
      <c r="V6807" s="188"/>
      <c r="W6807" s="188"/>
      <c r="X6807" s="188"/>
      <c r="AG6807" s="188"/>
      <c r="AH6807" s="188"/>
      <c r="AI6807" s="188"/>
      <c r="AJ6807" s="188"/>
      <c r="AK6807" s="188"/>
    </row>
    <row r="6808" spans="20:37">
      <c r="T6808" s="188"/>
      <c r="U6808" s="188"/>
      <c r="V6808" s="188"/>
      <c r="W6808" s="188"/>
      <c r="X6808" s="188"/>
      <c r="AG6808" s="188"/>
      <c r="AH6808" s="188"/>
      <c r="AI6808" s="188"/>
      <c r="AJ6808" s="188"/>
      <c r="AK6808" s="188"/>
    </row>
    <row r="6809" spans="20:37">
      <c r="T6809" s="188"/>
      <c r="U6809" s="188"/>
      <c r="V6809" s="188"/>
      <c r="W6809" s="188"/>
      <c r="X6809" s="188"/>
      <c r="AG6809" s="188"/>
      <c r="AH6809" s="188"/>
      <c r="AI6809" s="188"/>
      <c r="AJ6809" s="188"/>
      <c r="AK6809" s="188"/>
    </row>
    <row r="6810" spans="20:37">
      <c r="T6810" s="188"/>
      <c r="U6810" s="188"/>
      <c r="V6810" s="188"/>
      <c r="W6810" s="188"/>
      <c r="X6810" s="188"/>
      <c r="AG6810" s="188"/>
      <c r="AH6810" s="188"/>
      <c r="AI6810" s="188"/>
      <c r="AJ6810" s="188"/>
      <c r="AK6810" s="188"/>
    </row>
    <row r="6811" spans="20:37">
      <c r="T6811" s="188"/>
      <c r="U6811" s="188"/>
      <c r="V6811" s="188"/>
      <c r="W6811" s="188"/>
      <c r="X6811" s="188"/>
      <c r="AG6811" s="188"/>
      <c r="AH6811" s="188"/>
      <c r="AI6811" s="188"/>
      <c r="AJ6811" s="188"/>
      <c r="AK6811" s="188"/>
    </row>
    <row r="6812" spans="20:37">
      <c r="T6812" s="188"/>
      <c r="U6812" s="188"/>
      <c r="V6812" s="188"/>
      <c r="W6812" s="188"/>
      <c r="X6812" s="188"/>
      <c r="AG6812" s="188"/>
      <c r="AH6812" s="188"/>
      <c r="AI6812" s="188"/>
      <c r="AJ6812" s="188"/>
      <c r="AK6812" s="188"/>
    </row>
    <row r="6813" spans="20:37">
      <c r="T6813" s="188"/>
      <c r="U6813" s="188"/>
      <c r="V6813" s="188"/>
      <c r="W6813" s="188"/>
      <c r="X6813" s="188"/>
      <c r="AG6813" s="188"/>
      <c r="AH6813" s="188"/>
      <c r="AI6813" s="188"/>
      <c r="AJ6813" s="188"/>
      <c r="AK6813" s="188"/>
    </row>
    <row r="6814" spans="20:37">
      <c r="T6814" s="188"/>
      <c r="U6814" s="188"/>
      <c r="V6814" s="188"/>
      <c r="W6814" s="188"/>
      <c r="X6814" s="188"/>
      <c r="AG6814" s="188"/>
      <c r="AH6814" s="188"/>
      <c r="AI6814" s="188"/>
      <c r="AJ6814" s="188"/>
      <c r="AK6814" s="188"/>
    </row>
    <row r="6815" spans="20:37">
      <c r="T6815" s="188"/>
      <c r="U6815" s="188"/>
      <c r="V6815" s="188"/>
      <c r="W6815" s="188"/>
      <c r="X6815" s="188"/>
      <c r="AG6815" s="188"/>
      <c r="AH6815" s="188"/>
      <c r="AI6815" s="188"/>
      <c r="AJ6815" s="188"/>
      <c r="AK6815" s="188"/>
    </row>
    <row r="6816" spans="20:37">
      <c r="T6816" s="188"/>
      <c r="U6816" s="188"/>
      <c r="V6816" s="188"/>
      <c r="W6816" s="188"/>
      <c r="X6816" s="188"/>
      <c r="AG6816" s="188"/>
      <c r="AH6816" s="188"/>
      <c r="AI6816" s="188"/>
      <c r="AJ6816" s="188"/>
      <c r="AK6816" s="188"/>
    </row>
    <row r="6817" spans="20:37">
      <c r="T6817" s="188"/>
      <c r="U6817" s="188"/>
      <c r="V6817" s="188"/>
      <c r="W6817" s="188"/>
      <c r="X6817" s="188"/>
      <c r="AG6817" s="188"/>
      <c r="AH6817" s="188"/>
      <c r="AI6817" s="188"/>
      <c r="AJ6817" s="188"/>
      <c r="AK6817" s="188"/>
    </row>
    <row r="6818" spans="20:37">
      <c r="T6818" s="188"/>
      <c r="U6818" s="188"/>
      <c r="V6818" s="188"/>
      <c r="W6818" s="188"/>
      <c r="X6818" s="188"/>
      <c r="AG6818" s="188"/>
      <c r="AH6818" s="188"/>
      <c r="AI6818" s="188"/>
      <c r="AJ6818" s="188"/>
      <c r="AK6818" s="188"/>
    </row>
    <row r="6819" spans="20:37">
      <c r="T6819" s="188"/>
      <c r="U6819" s="188"/>
      <c r="V6819" s="188"/>
      <c r="W6819" s="188"/>
      <c r="X6819" s="188"/>
      <c r="AG6819" s="188"/>
      <c r="AH6819" s="188"/>
      <c r="AI6819" s="188"/>
      <c r="AJ6819" s="188"/>
      <c r="AK6819" s="188"/>
    </row>
    <row r="6820" spans="20:37">
      <c r="T6820" s="188"/>
      <c r="U6820" s="188"/>
      <c r="V6820" s="188"/>
      <c r="W6820" s="188"/>
      <c r="X6820" s="188"/>
      <c r="AG6820" s="188"/>
      <c r="AH6820" s="188"/>
      <c r="AI6820" s="188"/>
      <c r="AJ6820" s="188"/>
      <c r="AK6820" s="188"/>
    </row>
    <row r="6821" spans="20:37">
      <c r="T6821" s="188"/>
      <c r="U6821" s="188"/>
      <c r="V6821" s="188"/>
      <c r="W6821" s="188"/>
      <c r="X6821" s="188"/>
      <c r="AG6821" s="188"/>
      <c r="AH6821" s="188"/>
      <c r="AI6821" s="188"/>
      <c r="AJ6821" s="188"/>
      <c r="AK6821" s="188"/>
    </row>
    <row r="6822" spans="20:37">
      <c r="T6822" s="188"/>
      <c r="U6822" s="188"/>
      <c r="V6822" s="188"/>
      <c r="W6822" s="188"/>
      <c r="X6822" s="188"/>
      <c r="AG6822" s="188"/>
      <c r="AH6822" s="188"/>
      <c r="AI6822" s="188"/>
      <c r="AJ6822" s="188"/>
      <c r="AK6822" s="188"/>
    </row>
    <row r="6823" spans="20:37">
      <c r="T6823" s="188"/>
      <c r="U6823" s="188"/>
      <c r="V6823" s="188"/>
      <c r="W6823" s="188"/>
      <c r="X6823" s="188"/>
      <c r="AG6823" s="188"/>
      <c r="AH6823" s="188"/>
      <c r="AI6823" s="188"/>
      <c r="AJ6823" s="188"/>
      <c r="AK6823" s="188"/>
    </row>
    <row r="6824" spans="20:37">
      <c r="T6824" s="188"/>
      <c r="U6824" s="188"/>
      <c r="V6824" s="188"/>
      <c r="W6824" s="188"/>
      <c r="X6824" s="188"/>
      <c r="AG6824" s="188"/>
      <c r="AH6824" s="188"/>
      <c r="AI6824" s="188"/>
      <c r="AJ6824" s="188"/>
      <c r="AK6824" s="188"/>
    </row>
    <row r="6825" spans="20:37">
      <c r="T6825" s="188"/>
      <c r="U6825" s="188"/>
      <c r="V6825" s="188"/>
      <c r="W6825" s="188"/>
      <c r="X6825" s="188"/>
      <c r="AG6825" s="188"/>
      <c r="AH6825" s="188"/>
      <c r="AI6825" s="188"/>
      <c r="AJ6825" s="188"/>
      <c r="AK6825" s="188"/>
    </row>
    <row r="6826" spans="20:37">
      <c r="T6826" s="188"/>
      <c r="U6826" s="188"/>
      <c r="V6826" s="188"/>
      <c r="W6826" s="188"/>
      <c r="X6826" s="188"/>
      <c r="AG6826" s="188"/>
      <c r="AH6826" s="188"/>
      <c r="AI6826" s="188"/>
      <c r="AJ6826" s="188"/>
      <c r="AK6826" s="188"/>
    </row>
    <row r="6827" spans="20:37">
      <c r="T6827" s="188"/>
      <c r="U6827" s="188"/>
      <c r="V6827" s="188"/>
      <c r="W6827" s="188"/>
      <c r="X6827" s="188"/>
      <c r="AG6827" s="188"/>
      <c r="AH6827" s="188"/>
      <c r="AI6827" s="188"/>
      <c r="AJ6827" s="188"/>
      <c r="AK6827" s="188"/>
    </row>
    <row r="6828" spans="20:37">
      <c r="T6828" s="188"/>
      <c r="U6828" s="188"/>
      <c r="V6828" s="188"/>
      <c r="W6828" s="188"/>
      <c r="X6828" s="188"/>
      <c r="AG6828" s="188"/>
      <c r="AH6828" s="188"/>
      <c r="AI6828" s="188"/>
      <c r="AJ6828" s="188"/>
      <c r="AK6828" s="188"/>
    </row>
    <row r="6829" spans="20:37">
      <c r="T6829" s="188"/>
      <c r="U6829" s="188"/>
      <c r="V6829" s="188"/>
      <c r="W6829" s="188"/>
      <c r="X6829" s="188"/>
      <c r="AG6829" s="188"/>
      <c r="AH6829" s="188"/>
      <c r="AI6829" s="188"/>
      <c r="AJ6829" s="188"/>
      <c r="AK6829" s="188"/>
    </row>
    <row r="6830" spans="20:37">
      <c r="T6830" s="188"/>
      <c r="U6830" s="188"/>
      <c r="V6830" s="188"/>
      <c r="W6830" s="188"/>
      <c r="X6830" s="188"/>
      <c r="AG6830" s="188"/>
      <c r="AH6830" s="188"/>
      <c r="AI6830" s="188"/>
      <c r="AJ6830" s="188"/>
      <c r="AK6830" s="188"/>
    </row>
    <row r="6831" spans="20:37">
      <c r="T6831" s="188"/>
      <c r="U6831" s="188"/>
      <c r="V6831" s="188"/>
      <c r="W6831" s="188"/>
      <c r="X6831" s="188"/>
      <c r="AG6831" s="188"/>
      <c r="AH6831" s="188"/>
      <c r="AI6831" s="188"/>
      <c r="AJ6831" s="188"/>
      <c r="AK6831" s="188"/>
    </row>
    <row r="6832" spans="20:37">
      <c r="T6832" s="188"/>
      <c r="U6832" s="188"/>
      <c r="V6832" s="188"/>
      <c r="W6832" s="188"/>
      <c r="X6832" s="188"/>
      <c r="AG6832" s="188"/>
      <c r="AH6832" s="188"/>
      <c r="AI6832" s="188"/>
      <c r="AJ6832" s="188"/>
      <c r="AK6832" s="188"/>
    </row>
    <row r="6833" spans="20:37">
      <c r="T6833" s="188"/>
      <c r="U6833" s="188"/>
      <c r="V6833" s="188"/>
      <c r="W6833" s="188"/>
      <c r="X6833" s="188"/>
      <c r="AG6833" s="188"/>
      <c r="AH6833" s="188"/>
      <c r="AI6833" s="188"/>
      <c r="AJ6833" s="188"/>
      <c r="AK6833" s="188"/>
    </row>
    <row r="6834" spans="20:37">
      <c r="T6834" s="188"/>
      <c r="U6834" s="188"/>
      <c r="V6834" s="188"/>
      <c r="W6834" s="188"/>
      <c r="X6834" s="188"/>
      <c r="AG6834" s="188"/>
      <c r="AH6834" s="188"/>
      <c r="AI6834" s="188"/>
      <c r="AJ6834" s="188"/>
      <c r="AK6834" s="188"/>
    </row>
    <row r="6835" spans="20:37">
      <c r="T6835" s="188"/>
      <c r="U6835" s="188"/>
      <c r="V6835" s="188"/>
      <c r="W6835" s="188"/>
      <c r="X6835" s="188"/>
      <c r="AG6835" s="188"/>
      <c r="AH6835" s="188"/>
      <c r="AI6835" s="188"/>
      <c r="AJ6835" s="188"/>
      <c r="AK6835" s="188"/>
    </row>
    <row r="6836" spans="20:37">
      <c r="T6836" s="188"/>
      <c r="U6836" s="188"/>
      <c r="V6836" s="188"/>
      <c r="W6836" s="188"/>
      <c r="X6836" s="188"/>
      <c r="AG6836" s="188"/>
      <c r="AH6836" s="188"/>
      <c r="AI6836" s="188"/>
      <c r="AJ6836" s="188"/>
      <c r="AK6836" s="188"/>
    </row>
    <row r="6837" spans="20:37">
      <c r="T6837" s="188"/>
      <c r="U6837" s="188"/>
      <c r="V6837" s="188"/>
      <c r="W6837" s="188"/>
      <c r="X6837" s="188"/>
      <c r="AG6837" s="188"/>
      <c r="AH6837" s="188"/>
      <c r="AI6837" s="188"/>
      <c r="AJ6837" s="188"/>
      <c r="AK6837" s="188"/>
    </row>
    <row r="6838" spans="20:37">
      <c r="T6838" s="188"/>
      <c r="U6838" s="188"/>
      <c r="V6838" s="188"/>
      <c r="W6838" s="188"/>
      <c r="X6838" s="188"/>
      <c r="AG6838" s="188"/>
      <c r="AH6838" s="188"/>
      <c r="AI6838" s="188"/>
      <c r="AJ6838" s="188"/>
      <c r="AK6838" s="188"/>
    </row>
    <row r="6839" spans="20:37">
      <c r="T6839" s="188"/>
      <c r="U6839" s="188"/>
      <c r="V6839" s="188"/>
      <c r="W6839" s="188"/>
      <c r="X6839" s="188"/>
      <c r="AG6839" s="188"/>
      <c r="AH6839" s="188"/>
      <c r="AI6839" s="188"/>
      <c r="AJ6839" s="188"/>
      <c r="AK6839" s="188"/>
    </row>
    <row r="6840" spans="20:37">
      <c r="T6840" s="188"/>
      <c r="U6840" s="188"/>
      <c r="V6840" s="188"/>
      <c r="W6840" s="188"/>
      <c r="X6840" s="188"/>
      <c r="AG6840" s="188"/>
      <c r="AH6840" s="188"/>
      <c r="AI6840" s="188"/>
      <c r="AJ6840" s="188"/>
      <c r="AK6840" s="188"/>
    </row>
    <row r="6841" spans="20:37">
      <c r="T6841" s="188"/>
      <c r="U6841" s="188"/>
      <c r="V6841" s="188"/>
      <c r="W6841" s="188"/>
      <c r="X6841" s="188"/>
      <c r="AG6841" s="188"/>
      <c r="AH6841" s="188"/>
      <c r="AI6841" s="188"/>
      <c r="AJ6841" s="188"/>
      <c r="AK6841" s="188"/>
    </row>
    <row r="6842" spans="20:37">
      <c r="T6842" s="188"/>
      <c r="U6842" s="188"/>
      <c r="V6842" s="188"/>
      <c r="W6842" s="188"/>
      <c r="X6842" s="188"/>
      <c r="AG6842" s="188"/>
      <c r="AH6842" s="188"/>
      <c r="AI6842" s="188"/>
      <c r="AJ6842" s="188"/>
      <c r="AK6842" s="188"/>
    </row>
    <row r="6843" spans="20:37">
      <c r="T6843" s="188"/>
      <c r="U6843" s="188"/>
      <c r="V6843" s="188"/>
      <c r="W6843" s="188"/>
      <c r="X6843" s="188"/>
      <c r="AG6843" s="188"/>
      <c r="AH6843" s="188"/>
      <c r="AI6843" s="188"/>
      <c r="AJ6843" s="188"/>
      <c r="AK6843" s="188"/>
    </row>
    <row r="6844" spans="20:37">
      <c r="T6844" s="188"/>
      <c r="U6844" s="188"/>
      <c r="V6844" s="188"/>
      <c r="W6844" s="188"/>
      <c r="X6844" s="188"/>
      <c r="AG6844" s="188"/>
      <c r="AH6844" s="188"/>
      <c r="AI6844" s="188"/>
      <c r="AJ6844" s="188"/>
      <c r="AK6844" s="188"/>
    </row>
    <row r="6845" spans="20:37">
      <c r="T6845" s="188"/>
      <c r="U6845" s="188"/>
      <c r="V6845" s="188"/>
      <c r="W6845" s="188"/>
      <c r="X6845" s="188"/>
      <c r="AG6845" s="188"/>
      <c r="AH6845" s="188"/>
      <c r="AI6845" s="188"/>
      <c r="AJ6845" s="188"/>
      <c r="AK6845" s="188"/>
    </row>
    <row r="6846" spans="20:37">
      <c r="T6846" s="188"/>
      <c r="U6846" s="188"/>
      <c r="V6846" s="188"/>
      <c r="W6846" s="188"/>
      <c r="X6846" s="188"/>
      <c r="AG6846" s="188"/>
      <c r="AH6846" s="188"/>
      <c r="AI6846" s="188"/>
      <c r="AJ6846" s="188"/>
      <c r="AK6846" s="188"/>
    </row>
    <row r="6847" spans="20:37">
      <c r="T6847" s="188"/>
      <c r="U6847" s="188"/>
      <c r="V6847" s="188"/>
      <c r="W6847" s="188"/>
      <c r="X6847" s="188"/>
      <c r="AG6847" s="188"/>
      <c r="AH6847" s="188"/>
      <c r="AI6847" s="188"/>
      <c r="AJ6847" s="188"/>
      <c r="AK6847" s="188"/>
    </row>
    <row r="6848" spans="20:37">
      <c r="T6848" s="188"/>
      <c r="U6848" s="188"/>
      <c r="V6848" s="188"/>
      <c r="W6848" s="188"/>
      <c r="X6848" s="188"/>
      <c r="AG6848" s="188"/>
      <c r="AH6848" s="188"/>
      <c r="AI6848" s="188"/>
      <c r="AJ6848" s="188"/>
      <c r="AK6848" s="188"/>
    </row>
    <row r="6849" spans="20:37">
      <c r="T6849" s="188"/>
      <c r="U6849" s="188"/>
      <c r="V6849" s="188"/>
      <c r="W6849" s="188"/>
      <c r="X6849" s="188"/>
      <c r="AG6849" s="188"/>
      <c r="AH6849" s="188"/>
      <c r="AI6849" s="188"/>
      <c r="AJ6849" s="188"/>
      <c r="AK6849" s="188"/>
    </row>
    <row r="6850" spans="20:37">
      <c r="T6850" s="188"/>
      <c r="U6850" s="188"/>
      <c r="V6850" s="188"/>
      <c r="W6850" s="188"/>
      <c r="X6850" s="188"/>
      <c r="AG6850" s="188"/>
      <c r="AH6850" s="188"/>
      <c r="AI6850" s="188"/>
      <c r="AJ6850" s="188"/>
      <c r="AK6850" s="188"/>
    </row>
    <row r="6851" spans="20:37">
      <c r="T6851" s="188"/>
      <c r="U6851" s="188"/>
      <c r="V6851" s="188"/>
      <c r="W6851" s="188"/>
      <c r="X6851" s="188"/>
      <c r="AG6851" s="188"/>
      <c r="AH6851" s="188"/>
      <c r="AI6851" s="188"/>
      <c r="AJ6851" s="188"/>
      <c r="AK6851" s="188"/>
    </row>
    <row r="6852" spans="20:37">
      <c r="T6852" s="188"/>
      <c r="U6852" s="188"/>
      <c r="V6852" s="188"/>
      <c r="W6852" s="188"/>
      <c r="X6852" s="188"/>
      <c r="AG6852" s="188"/>
      <c r="AH6852" s="188"/>
      <c r="AI6852" s="188"/>
      <c r="AJ6852" s="188"/>
      <c r="AK6852" s="188"/>
    </row>
    <row r="6853" spans="20:37">
      <c r="T6853" s="188"/>
      <c r="U6853" s="188"/>
      <c r="V6853" s="188"/>
      <c r="W6853" s="188"/>
      <c r="X6853" s="188"/>
      <c r="AG6853" s="188"/>
      <c r="AH6853" s="188"/>
      <c r="AI6853" s="188"/>
      <c r="AJ6853" s="188"/>
      <c r="AK6853" s="188"/>
    </row>
    <row r="6854" spans="20:37">
      <c r="T6854" s="188"/>
      <c r="U6854" s="188"/>
      <c r="V6854" s="188"/>
      <c r="W6854" s="188"/>
      <c r="X6854" s="188"/>
      <c r="AG6854" s="188"/>
      <c r="AH6854" s="188"/>
      <c r="AI6854" s="188"/>
      <c r="AJ6854" s="188"/>
      <c r="AK6854" s="188"/>
    </row>
    <row r="6855" spans="20:37">
      <c r="T6855" s="188"/>
      <c r="U6855" s="188"/>
      <c r="V6855" s="188"/>
      <c r="W6855" s="188"/>
      <c r="X6855" s="188"/>
      <c r="AG6855" s="188"/>
      <c r="AH6855" s="188"/>
      <c r="AI6855" s="188"/>
      <c r="AJ6855" s="188"/>
      <c r="AK6855" s="188"/>
    </row>
    <row r="6856" spans="20:37">
      <c r="T6856" s="188"/>
      <c r="U6856" s="188"/>
      <c r="V6856" s="188"/>
      <c r="W6856" s="188"/>
      <c r="X6856" s="188"/>
      <c r="AG6856" s="188"/>
      <c r="AH6856" s="188"/>
      <c r="AI6856" s="188"/>
      <c r="AJ6856" s="188"/>
      <c r="AK6856" s="188"/>
    </row>
    <row r="6857" spans="20:37">
      <c r="T6857" s="188"/>
      <c r="U6857" s="188"/>
      <c r="V6857" s="188"/>
      <c r="W6857" s="188"/>
      <c r="X6857" s="188"/>
      <c r="AG6857" s="188"/>
      <c r="AH6857" s="188"/>
      <c r="AI6857" s="188"/>
      <c r="AJ6857" s="188"/>
      <c r="AK6857" s="188"/>
    </row>
    <row r="6858" spans="20:37">
      <c r="T6858" s="188"/>
      <c r="U6858" s="188"/>
      <c r="V6858" s="188"/>
      <c r="W6858" s="188"/>
      <c r="X6858" s="188"/>
      <c r="AG6858" s="188"/>
      <c r="AH6858" s="188"/>
      <c r="AI6858" s="188"/>
      <c r="AJ6858" s="188"/>
      <c r="AK6858" s="188"/>
    </row>
    <row r="6859" spans="20:37">
      <c r="T6859" s="188"/>
      <c r="U6859" s="188"/>
      <c r="V6859" s="188"/>
      <c r="W6859" s="188"/>
      <c r="X6859" s="188"/>
      <c r="AG6859" s="188"/>
      <c r="AH6859" s="188"/>
      <c r="AI6859" s="188"/>
      <c r="AJ6859" s="188"/>
      <c r="AK6859" s="188"/>
    </row>
    <row r="6860" spans="20:37">
      <c r="T6860" s="188"/>
      <c r="U6860" s="188"/>
      <c r="V6860" s="188"/>
      <c r="W6860" s="188"/>
      <c r="X6860" s="188"/>
      <c r="AG6860" s="188"/>
      <c r="AH6860" s="188"/>
      <c r="AI6860" s="188"/>
      <c r="AJ6860" s="188"/>
      <c r="AK6860" s="188"/>
    </row>
    <row r="6861" spans="20:37">
      <c r="T6861" s="188"/>
      <c r="U6861" s="188"/>
      <c r="V6861" s="188"/>
      <c r="W6861" s="188"/>
      <c r="X6861" s="188"/>
      <c r="AG6861" s="188"/>
      <c r="AH6861" s="188"/>
      <c r="AI6861" s="188"/>
      <c r="AJ6861" s="188"/>
      <c r="AK6861" s="188"/>
    </row>
    <row r="6862" spans="20:37">
      <c r="T6862" s="188"/>
      <c r="U6862" s="188"/>
      <c r="V6862" s="188"/>
      <c r="W6862" s="188"/>
      <c r="X6862" s="188"/>
      <c r="AG6862" s="188"/>
      <c r="AH6862" s="188"/>
      <c r="AI6862" s="188"/>
      <c r="AJ6862" s="188"/>
      <c r="AK6862" s="188"/>
    </row>
    <row r="6863" spans="20:37">
      <c r="T6863" s="188"/>
      <c r="U6863" s="188"/>
      <c r="V6863" s="188"/>
      <c r="W6863" s="188"/>
      <c r="X6863" s="188"/>
      <c r="AG6863" s="188"/>
      <c r="AH6863" s="188"/>
      <c r="AI6863" s="188"/>
      <c r="AJ6863" s="188"/>
      <c r="AK6863" s="188"/>
    </row>
    <row r="6864" spans="20:37">
      <c r="T6864" s="188"/>
      <c r="U6864" s="188"/>
      <c r="V6864" s="188"/>
      <c r="W6864" s="188"/>
      <c r="X6864" s="188"/>
      <c r="AG6864" s="188"/>
      <c r="AH6864" s="188"/>
      <c r="AI6864" s="188"/>
      <c r="AJ6864" s="188"/>
      <c r="AK6864" s="188"/>
    </row>
    <row r="6865" spans="20:37">
      <c r="T6865" s="188"/>
      <c r="U6865" s="188"/>
      <c r="V6865" s="188"/>
      <c r="W6865" s="188"/>
      <c r="X6865" s="188"/>
      <c r="AG6865" s="188"/>
      <c r="AH6865" s="188"/>
      <c r="AI6865" s="188"/>
      <c r="AJ6865" s="188"/>
      <c r="AK6865" s="188"/>
    </row>
    <row r="6866" spans="20:37">
      <c r="T6866" s="188"/>
      <c r="U6866" s="188"/>
      <c r="V6866" s="188"/>
      <c r="W6866" s="188"/>
      <c r="X6866" s="188"/>
      <c r="AG6866" s="188"/>
      <c r="AH6866" s="188"/>
      <c r="AI6866" s="188"/>
      <c r="AJ6866" s="188"/>
      <c r="AK6866" s="188"/>
    </row>
    <row r="6867" spans="20:37">
      <c r="T6867" s="188"/>
      <c r="U6867" s="188"/>
      <c r="V6867" s="188"/>
      <c r="W6867" s="188"/>
      <c r="X6867" s="188"/>
      <c r="AG6867" s="188"/>
      <c r="AH6867" s="188"/>
      <c r="AI6867" s="188"/>
      <c r="AJ6867" s="188"/>
      <c r="AK6867" s="188"/>
    </row>
    <row r="6868" spans="20:37">
      <c r="T6868" s="188"/>
      <c r="U6868" s="188"/>
      <c r="V6868" s="188"/>
      <c r="W6868" s="188"/>
      <c r="X6868" s="188"/>
      <c r="AG6868" s="188"/>
      <c r="AH6868" s="188"/>
      <c r="AI6868" s="188"/>
      <c r="AJ6868" s="188"/>
      <c r="AK6868" s="188"/>
    </row>
    <row r="6869" spans="20:37">
      <c r="T6869" s="188"/>
      <c r="U6869" s="188"/>
      <c r="V6869" s="188"/>
      <c r="W6869" s="188"/>
      <c r="X6869" s="188"/>
      <c r="AG6869" s="188"/>
      <c r="AH6869" s="188"/>
      <c r="AI6869" s="188"/>
      <c r="AJ6869" s="188"/>
      <c r="AK6869" s="188"/>
    </row>
    <row r="6870" spans="20:37">
      <c r="T6870" s="188"/>
      <c r="U6870" s="188"/>
      <c r="V6870" s="188"/>
      <c r="W6870" s="188"/>
      <c r="X6870" s="188"/>
      <c r="AG6870" s="188"/>
      <c r="AH6870" s="188"/>
      <c r="AI6870" s="188"/>
      <c r="AJ6870" s="188"/>
      <c r="AK6870" s="188"/>
    </row>
    <row r="6871" spans="20:37">
      <c r="T6871" s="188"/>
      <c r="U6871" s="188"/>
      <c r="V6871" s="188"/>
      <c r="W6871" s="188"/>
      <c r="X6871" s="188"/>
      <c r="AG6871" s="188"/>
      <c r="AH6871" s="188"/>
      <c r="AI6871" s="188"/>
      <c r="AJ6871" s="188"/>
      <c r="AK6871" s="188"/>
    </row>
    <row r="6872" spans="20:37">
      <c r="T6872" s="188"/>
      <c r="U6872" s="188"/>
      <c r="V6872" s="188"/>
      <c r="W6872" s="188"/>
      <c r="X6872" s="188"/>
      <c r="AG6872" s="188"/>
      <c r="AH6872" s="188"/>
      <c r="AI6872" s="188"/>
      <c r="AJ6872" s="188"/>
      <c r="AK6872" s="188"/>
    </row>
    <row r="6873" spans="20:37">
      <c r="T6873" s="188"/>
      <c r="U6873" s="188"/>
      <c r="V6873" s="188"/>
      <c r="W6873" s="188"/>
      <c r="X6873" s="188"/>
      <c r="AG6873" s="188"/>
      <c r="AH6873" s="188"/>
      <c r="AI6873" s="188"/>
      <c r="AJ6873" s="188"/>
      <c r="AK6873" s="188"/>
    </row>
    <row r="6874" spans="20:37">
      <c r="T6874" s="188"/>
      <c r="U6874" s="188"/>
      <c r="V6874" s="188"/>
      <c r="W6874" s="188"/>
      <c r="X6874" s="188"/>
      <c r="AG6874" s="188"/>
      <c r="AH6874" s="188"/>
      <c r="AI6874" s="188"/>
      <c r="AJ6874" s="188"/>
      <c r="AK6874" s="188"/>
    </row>
    <row r="6875" spans="20:37">
      <c r="T6875" s="188"/>
      <c r="U6875" s="188"/>
      <c r="V6875" s="188"/>
      <c r="W6875" s="188"/>
      <c r="X6875" s="188"/>
      <c r="AG6875" s="188"/>
      <c r="AH6875" s="188"/>
      <c r="AI6875" s="188"/>
      <c r="AJ6875" s="188"/>
      <c r="AK6875" s="188"/>
    </row>
    <row r="6876" spans="20:37">
      <c r="T6876" s="188"/>
      <c r="U6876" s="188"/>
      <c r="V6876" s="188"/>
      <c r="W6876" s="188"/>
      <c r="X6876" s="188"/>
      <c r="AG6876" s="188"/>
      <c r="AH6876" s="188"/>
      <c r="AI6876" s="188"/>
      <c r="AJ6876" s="188"/>
      <c r="AK6876" s="188"/>
    </row>
    <row r="6877" spans="20:37">
      <c r="T6877" s="188"/>
      <c r="U6877" s="188"/>
      <c r="V6877" s="188"/>
      <c r="W6877" s="188"/>
      <c r="X6877" s="188"/>
      <c r="AG6877" s="188"/>
      <c r="AH6877" s="188"/>
      <c r="AI6877" s="188"/>
      <c r="AJ6877" s="188"/>
      <c r="AK6877" s="188"/>
    </row>
    <row r="6878" spans="20:37">
      <c r="T6878" s="188"/>
      <c r="U6878" s="188"/>
      <c r="V6878" s="188"/>
      <c r="W6878" s="188"/>
      <c r="X6878" s="188"/>
      <c r="AG6878" s="188"/>
      <c r="AH6878" s="188"/>
      <c r="AI6878" s="188"/>
      <c r="AJ6878" s="188"/>
      <c r="AK6878" s="188"/>
    </row>
    <row r="6879" spans="20:37">
      <c r="T6879" s="188"/>
      <c r="U6879" s="188"/>
      <c r="V6879" s="188"/>
      <c r="W6879" s="188"/>
      <c r="X6879" s="188"/>
      <c r="AG6879" s="188"/>
      <c r="AH6879" s="188"/>
      <c r="AI6879" s="188"/>
      <c r="AJ6879" s="188"/>
      <c r="AK6879" s="188"/>
    </row>
    <row r="6880" spans="20:37">
      <c r="T6880" s="188"/>
      <c r="U6880" s="188"/>
      <c r="V6880" s="188"/>
      <c r="W6880" s="188"/>
      <c r="X6880" s="188"/>
      <c r="AG6880" s="188"/>
      <c r="AH6880" s="188"/>
      <c r="AI6880" s="188"/>
      <c r="AJ6880" s="188"/>
      <c r="AK6880" s="188"/>
    </row>
    <row r="6881" spans="20:37">
      <c r="T6881" s="188"/>
      <c r="U6881" s="188"/>
      <c r="V6881" s="188"/>
      <c r="W6881" s="188"/>
      <c r="X6881" s="188"/>
      <c r="AG6881" s="188"/>
      <c r="AH6881" s="188"/>
      <c r="AI6881" s="188"/>
      <c r="AJ6881" s="188"/>
      <c r="AK6881" s="188"/>
    </row>
    <row r="6882" spans="20:37">
      <c r="T6882" s="188"/>
      <c r="U6882" s="188"/>
      <c r="V6882" s="188"/>
      <c r="W6882" s="188"/>
      <c r="X6882" s="188"/>
      <c r="AG6882" s="188"/>
      <c r="AH6882" s="188"/>
      <c r="AI6882" s="188"/>
      <c r="AJ6882" s="188"/>
      <c r="AK6882" s="188"/>
    </row>
    <row r="6883" spans="20:37">
      <c r="T6883" s="188"/>
      <c r="U6883" s="188"/>
      <c r="V6883" s="188"/>
      <c r="W6883" s="188"/>
      <c r="X6883" s="188"/>
      <c r="AG6883" s="188"/>
      <c r="AH6883" s="188"/>
      <c r="AI6883" s="188"/>
      <c r="AJ6883" s="188"/>
      <c r="AK6883" s="188"/>
    </row>
    <row r="6884" spans="20:37">
      <c r="T6884" s="188"/>
      <c r="U6884" s="188"/>
      <c r="V6884" s="188"/>
      <c r="W6884" s="188"/>
      <c r="X6884" s="188"/>
      <c r="AG6884" s="188"/>
      <c r="AH6884" s="188"/>
      <c r="AI6884" s="188"/>
      <c r="AJ6884" s="188"/>
      <c r="AK6884" s="188"/>
    </row>
    <row r="6885" spans="20:37">
      <c r="T6885" s="188"/>
      <c r="U6885" s="188"/>
      <c r="V6885" s="188"/>
      <c r="W6885" s="188"/>
      <c r="X6885" s="188"/>
      <c r="AG6885" s="188"/>
      <c r="AH6885" s="188"/>
      <c r="AI6885" s="188"/>
      <c r="AJ6885" s="188"/>
      <c r="AK6885" s="188"/>
    </row>
    <row r="6886" spans="20:37">
      <c r="T6886" s="188"/>
      <c r="U6886" s="188"/>
      <c r="V6886" s="188"/>
      <c r="W6886" s="188"/>
      <c r="X6886" s="188"/>
      <c r="AG6886" s="188"/>
      <c r="AH6886" s="188"/>
      <c r="AI6886" s="188"/>
      <c r="AJ6886" s="188"/>
      <c r="AK6886" s="188"/>
    </row>
    <row r="6887" spans="20:37">
      <c r="T6887" s="188"/>
      <c r="U6887" s="188"/>
      <c r="V6887" s="188"/>
      <c r="W6887" s="188"/>
      <c r="X6887" s="188"/>
      <c r="AG6887" s="188"/>
      <c r="AH6887" s="188"/>
      <c r="AI6887" s="188"/>
      <c r="AJ6887" s="188"/>
      <c r="AK6887" s="188"/>
    </row>
    <row r="6888" spans="20:37">
      <c r="T6888" s="188"/>
      <c r="U6888" s="188"/>
      <c r="V6888" s="188"/>
      <c r="W6888" s="188"/>
      <c r="X6888" s="188"/>
      <c r="AG6888" s="188"/>
      <c r="AH6888" s="188"/>
      <c r="AI6888" s="188"/>
      <c r="AJ6888" s="188"/>
      <c r="AK6888" s="188"/>
    </row>
    <row r="6889" spans="20:37">
      <c r="T6889" s="188"/>
      <c r="U6889" s="188"/>
      <c r="V6889" s="188"/>
      <c r="W6889" s="188"/>
      <c r="X6889" s="188"/>
      <c r="AG6889" s="188"/>
      <c r="AH6889" s="188"/>
      <c r="AI6889" s="188"/>
      <c r="AJ6889" s="188"/>
      <c r="AK6889" s="188"/>
    </row>
    <row r="6890" spans="20:37">
      <c r="T6890" s="188"/>
      <c r="U6890" s="188"/>
      <c r="V6890" s="188"/>
      <c r="W6890" s="188"/>
      <c r="X6890" s="188"/>
      <c r="AG6890" s="188"/>
      <c r="AH6890" s="188"/>
      <c r="AI6890" s="188"/>
      <c r="AJ6890" s="188"/>
      <c r="AK6890" s="188"/>
    </row>
    <row r="6891" spans="20:37">
      <c r="T6891" s="188"/>
      <c r="U6891" s="188"/>
      <c r="V6891" s="188"/>
      <c r="W6891" s="188"/>
      <c r="X6891" s="188"/>
      <c r="AG6891" s="188"/>
      <c r="AH6891" s="188"/>
      <c r="AI6891" s="188"/>
      <c r="AJ6891" s="188"/>
      <c r="AK6891" s="188"/>
    </row>
    <row r="6892" spans="20:37">
      <c r="T6892" s="188"/>
      <c r="U6892" s="188"/>
      <c r="V6892" s="188"/>
      <c r="W6892" s="188"/>
      <c r="X6892" s="188"/>
      <c r="AG6892" s="188"/>
      <c r="AH6892" s="188"/>
      <c r="AI6892" s="188"/>
      <c r="AJ6892" s="188"/>
      <c r="AK6892" s="188"/>
    </row>
    <row r="6893" spans="20:37">
      <c r="T6893" s="188"/>
      <c r="U6893" s="188"/>
      <c r="V6893" s="188"/>
      <c r="W6893" s="188"/>
      <c r="X6893" s="188"/>
      <c r="AG6893" s="188"/>
      <c r="AH6893" s="188"/>
      <c r="AI6893" s="188"/>
      <c r="AJ6893" s="188"/>
      <c r="AK6893" s="188"/>
    </row>
    <row r="6894" spans="20:37">
      <c r="T6894" s="188"/>
      <c r="U6894" s="188"/>
      <c r="V6894" s="188"/>
      <c r="W6894" s="188"/>
      <c r="X6894" s="188"/>
      <c r="AG6894" s="188"/>
      <c r="AH6894" s="188"/>
      <c r="AI6894" s="188"/>
      <c r="AJ6894" s="188"/>
      <c r="AK6894" s="188"/>
    </row>
    <row r="6895" spans="20:37">
      <c r="T6895" s="188"/>
      <c r="U6895" s="188"/>
      <c r="V6895" s="188"/>
      <c r="W6895" s="188"/>
      <c r="X6895" s="188"/>
      <c r="AG6895" s="188"/>
      <c r="AH6895" s="188"/>
      <c r="AI6895" s="188"/>
      <c r="AJ6895" s="188"/>
      <c r="AK6895" s="188"/>
    </row>
    <row r="6896" spans="20:37">
      <c r="T6896" s="188"/>
      <c r="U6896" s="188"/>
      <c r="V6896" s="188"/>
      <c r="W6896" s="188"/>
      <c r="X6896" s="188"/>
      <c r="AG6896" s="188"/>
      <c r="AH6896" s="188"/>
      <c r="AI6896" s="188"/>
      <c r="AJ6896" s="188"/>
      <c r="AK6896" s="188"/>
    </row>
    <row r="6897" spans="20:37">
      <c r="T6897" s="188"/>
      <c r="U6897" s="188"/>
      <c r="V6897" s="188"/>
      <c r="W6897" s="188"/>
      <c r="X6897" s="188"/>
      <c r="AG6897" s="188"/>
      <c r="AH6897" s="188"/>
      <c r="AI6897" s="188"/>
      <c r="AJ6897" s="188"/>
      <c r="AK6897" s="188"/>
    </row>
    <row r="6898" spans="20:37">
      <c r="T6898" s="188"/>
      <c r="U6898" s="188"/>
      <c r="V6898" s="188"/>
      <c r="W6898" s="188"/>
      <c r="X6898" s="188"/>
      <c r="AG6898" s="188"/>
      <c r="AH6898" s="188"/>
      <c r="AI6898" s="188"/>
      <c r="AJ6898" s="188"/>
      <c r="AK6898" s="188"/>
    </row>
    <row r="6899" spans="20:37">
      <c r="T6899" s="188"/>
      <c r="U6899" s="188"/>
      <c r="V6899" s="188"/>
      <c r="W6899" s="188"/>
      <c r="X6899" s="188"/>
      <c r="AG6899" s="188"/>
      <c r="AH6899" s="188"/>
      <c r="AI6899" s="188"/>
      <c r="AJ6899" s="188"/>
      <c r="AK6899" s="188"/>
    </row>
    <row r="6900" spans="20:37">
      <c r="T6900" s="188"/>
      <c r="U6900" s="188"/>
      <c r="V6900" s="188"/>
      <c r="W6900" s="188"/>
      <c r="X6900" s="188"/>
      <c r="AG6900" s="188"/>
      <c r="AH6900" s="188"/>
      <c r="AI6900" s="188"/>
      <c r="AJ6900" s="188"/>
      <c r="AK6900" s="188"/>
    </row>
    <row r="6901" spans="20:37">
      <c r="T6901" s="188"/>
      <c r="U6901" s="188"/>
      <c r="V6901" s="188"/>
      <c r="W6901" s="188"/>
      <c r="X6901" s="188"/>
      <c r="AG6901" s="188"/>
      <c r="AH6901" s="188"/>
      <c r="AI6901" s="188"/>
      <c r="AJ6901" s="188"/>
      <c r="AK6901" s="188"/>
    </row>
    <row r="6902" spans="20:37">
      <c r="T6902" s="188"/>
      <c r="U6902" s="188"/>
      <c r="V6902" s="188"/>
      <c r="W6902" s="188"/>
      <c r="X6902" s="188"/>
      <c r="AG6902" s="188"/>
      <c r="AH6902" s="188"/>
      <c r="AI6902" s="188"/>
      <c r="AJ6902" s="188"/>
      <c r="AK6902" s="188"/>
    </row>
    <row r="6903" spans="20:37">
      <c r="T6903" s="188"/>
      <c r="U6903" s="188"/>
      <c r="V6903" s="188"/>
      <c r="W6903" s="188"/>
      <c r="X6903" s="188"/>
      <c r="AG6903" s="188"/>
      <c r="AH6903" s="188"/>
      <c r="AI6903" s="188"/>
      <c r="AJ6903" s="188"/>
      <c r="AK6903" s="188"/>
    </row>
    <row r="6904" spans="20:37">
      <c r="T6904" s="188"/>
      <c r="U6904" s="188"/>
      <c r="V6904" s="188"/>
      <c r="W6904" s="188"/>
      <c r="X6904" s="188"/>
      <c r="AG6904" s="188"/>
      <c r="AH6904" s="188"/>
      <c r="AI6904" s="188"/>
      <c r="AJ6904" s="188"/>
      <c r="AK6904" s="188"/>
    </row>
    <row r="6905" spans="20:37">
      <c r="T6905" s="188"/>
      <c r="U6905" s="188"/>
      <c r="V6905" s="188"/>
      <c r="W6905" s="188"/>
      <c r="X6905" s="188"/>
      <c r="AG6905" s="188"/>
      <c r="AH6905" s="188"/>
      <c r="AI6905" s="188"/>
      <c r="AJ6905" s="188"/>
      <c r="AK6905" s="188"/>
    </row>
    <row r="6906" spans="20:37">
      <c r="T6906" s="188"/>
      <c r="U6906" s="188"/>
      <c r="V6906" s="188"/>
      <c r="W6906" s="188"/>
      <c r="X6906" s="188"/>
      <c r="AG6906" s="188"/>
      <c r="AH6906" s="188"/>
      <c r="AI6906" s="188"/>
      <c r="AJ6906" s="188"/>
      <c r="AK6906" s="188"/>
    </row>
    <row r="6907" spans="20:37">
      <c r="T6907" s="188"/>
      <c r="U6907" s="188"/>
      <c r="V6907" s="188"/>
      <c r="W6907" s="188"/>
      <c r="X6907" s="188"/>
      <c r="AG6907" s="188"/>
      <c r="AH6907" s="188"/>
      <c r="AI6907" s="188"/>
      <c r="AJ6907" s="188"/>
      <c r="AK6907" s="188"/>
    </row>
    <row r="6908" spans="20:37">
      <c r="T6908" s="188"/>
      <c r="U6908" s="188"/>
      <c r="V6908" s="188"/>
      <c r="W6908" s="188"/>
      <c r="X6908" s="188"/>
      <c r="AG6908" s="188"/>
      <c r="AH6908" s="188"/>
      <c r="AI6908" s="188"/>
      <c r="AJ6908" s="188"/>
      <c r="AK6908" s="188"/>
    </row>
    <row r="6909" spans="20:37">
      <c r="T6909" s="188"/>
      <c r="U6909" s="188"/>
      <c r="V6909" s="188"/>
      <c r="W6909" s="188"/>
      <c r="X6909" s="188"/>
      <c r="AG6909" s="188"/>
      <c r="AH6909" s="188"/>
      <c r="AI6909" s="188"/>
      <c r="AJ6909" s="188"/>
      <c r="AK6909" s="188"/>
    </row>
    <row r="6910" spans="20:37">
      <c r="T6910" s="188"/>
      <c r="U6910" s="188"/>
      <c r="V6910" s="188"/>
      <c r="W6910" s="188"/>
      <c r="X6910" s="188"/>
      <c r="AG6910" s="188"/>
      <c r="AH6910" s="188"/>
      <c r="AI6910" s="188"/>
      <c r="AJ6910" s="188"/>
      <c r="AK6910" s="188"/>
    </row>
    <row r="6911" spans="20:37">
      <c r="T6911" s="188"/>
      <c r="U6911" s="188"/>
      <c r="V6911" s="188"/>
      <c r="W6911" s="188"/>
      <c r="X6911" s="188"/>
      <c r="AG6911" s="188"/>
      <c r="AH6911" s="188"/>
      <c r="AI6911" s="188"/>
      <c r="AJ6911" s="188"/>
      <c r="AK6911" s="188"/>
    </row>
    <row r="6912" spans="20:37">
      <c r="T6912" s="188"/>
      <c r="U6912" s="188"/>
      <c r="V6912" s="188"/>
      <c r="W6912" s="188"/>
      <c r="X6912" s="188"/>
      <c r="AG6912" s="188"/>
      <c r="AH6912" s="188"/>
      <c r="AI6912" s="188"/>
      <c r="AJ6912" s="188"/>
      <c r="AK6912" s="188"/>
    </row>
    <row r="6913" spans="20:37">
      <c r="T6913" s="188"/>
      <c r="U6913" s="188"/>
      <c r="V6913" s="188"/>
      <c r="W6913" s="188"/>
      <c r="X6913" s="188"/>
      <c r="AG6913" s="188"/>
      <c r="AH6913" s="188"/>
      <c r="AI6913" s="188"/>
      <c r="AJ6913" s="188"/>
      <c r="AK6913" s="188"/>
    </row>
    <row r="6914" spans="20:37">
      <c r="T6914" s="188"/>
      <c r="U6914" s="188"/>
      <c r="V6914" s="188"/>
      <c r="W6914" s="188"/>
      <c r="X6914" s="188"/>
      <c r="AG6914" s="188"/>
      <c r="AH6914" s="188"/>
      <c r="AI6914" s="188"/>
      <c r="AJ6914" s="188"/>
      <c r="AK6914" s="188"/>
    </row>
    <row r="6915" spans="20:37">
      <c r="T6915" s="188"/>
      <c r="U6915" s="188"/>
      <c r="V6915" s="188"/>
      <c r="W6915" s="188"/>
      <c r="X6915" s="188"/>
      <c r="AG6915" s="188"/>
      <c r="AH6915" s="188"/>
      <c r="AI6915" s="188"/>
      <c r="AJ6915" s="188"/>
      <c r="AK6915" s="188"/>
    </row>
    <row r="6916" spans="20:37">
      <c r="T6916" s="188"/>
      <c r="U6916" s="188"/>
      <c r="V6916" s="188"/>
      <c r="W6916" s="188"/>
      <c r="X6916" s="188"/>
      <c r="AG6916" s="188"/>
      <c r="AH6916" s="188"/>
      <c r="AI6916" s="188"/>
      <c r="AJ6916" s="188"/>
      <c r="AK6916" s="188"/>
    </row>
    <row r="6917" spans="20:37">
      <c r="T6917" s="188"/>
      <c r="U6917" s="188"/>
      <c r="V6917" s="188"/>
      <c r="W6917" s="188"/>
      <c r="X6917" s="188"/>
      <c r="AG6917" s="188"/>
      <c r="AH6917" s="188"/>
      <c r="AI6917" s="188"/>
      <c r="AJ6917" s="188"/>
      <c r="AK6917" s="188"/>
    </row>
    <row r="6918" spans="20:37">
      <c r="T6918" s="188"/>
      <c r="U6918" s="188"/>
      <c r="V6918" s="188"/>
      <c r="W6918" s="188"/>
      <c r="X6918" s="188"/>
      <c r="AG6918" s="188"/>
      <c r="AH6918" s="188"/>
      <c r="AI6918" s="188"/>
      <c r="AJ6918" s="188"/>
      <c r="AK6918" s="188"/>
    </row>
    <row r="6919" spans="20:37">
      <c r="T6919" s="188"/>
      <c r="U6919" s="188"/>
      <c r="V6919" s="188"/>
      <c r="W6919" s="188"/>
      <c r="X6919" s="188"/>
      <c r="AG6919" s="188"/>
      <c r="AH6919" s="188"/>
      <c r="AI6919" s="188"/>
      <c r="AJ6919" s="188"/>
      <c r="AK6919" s="188"/>
    </row>
    <row r="6920" spans="20:37">
      <c r="T6920" s="188"/>
      <c r="U6920" s="188"/>
      <c r="V6920" s="188"/>
      <c r="W6920" s="188"/>
      <c r="X6920" s="188"/>
      <c r="AG6920" s="188"/>
      <c r="AH6920" s="188"/>
      <c r="AI6920" s="188"/>
      <c r="AJ6920" s="188"/>
      <c r="AK6920" s="188"/>
    </row>
    <row r="6921" spans="20:37">
      <c r="T6921" s="188"/>
      <c r="U6921" s="188"/>
      <c r="V6921" s="188"/>
      <c r="W6921" s="188"/>
      <c r="X6921" s="188"/>
      <c r="AG6921" s="188"/>
      <c r="AH6921" s="188"/>
      <c r="AI6921" s="188"/>
      <c r="AJ6921" s="188"/>
      <c r="AK6921" s="188"/>
    </row>
    <row r="6922" spans="20:37">
      <c r="T6922" s="188"/>
      <c r="U6922" s="188"/>
      <c r="V6922" s="188"/>
      <c r="W6922" s="188"/>
      <c r="X6922" s="188"/>
      <c r="AG6922" s="188"/>
      <c r="AH6922" s="188"/>
      <c r="AI6922" s="188"/>
      <c r="AJ6922" s="188"/>
      <c r="AK6922" s="188"/>
    </row>
    <row r="6923" spans="20:37">
      <c r="T6923" s="188"/>
      <c r="U6923" s="188"/>
      <c r="V6923" s="188"/>
      <c r="W6923" s="188"/>
      <c r="X6923" s="188"/>
      <c r="AG6923" s="188"/>
      <c r="AH6923" s="188"/>
      <c r="AI6923" s="188"/>
      <c r="AJ6923" s="188"/>
      <c r="AK6923" s="188"/>
    </row>
    <row r="6924" spans="20:37">
      <c r="T6924" s="188"/>
      <c r="U6924" s="188"/>
      <c r="V6924" s="188"/>
      <c r="W6924" s="188"/>
      <c r="X6924" s="188"/>
      <c r="AG6924" s="188"/>
      <c r="AH6924" s="188"/>
      <c r="AI6924" s="188"/>
      <c r="AJ6924" s="188"/>
      <c r="AK6924" s="188"/>
    </row>
    <row r="6925" spans="20:37">
      <c r="T6925" s="188"/>
      <c r="U6925" s="188"/>
      <c r="V6925" s="188"/>
      <c r="W6925" s="188"/>
      <c r="X6925" s="188"/>
      <c r="AG6925" s="188"/>
      <c r="AH6925" s="188"/>
      <c r="AI6925" s="188"/>
      <c r="AJ6925" s="188"/>
      <c r="AK6925" s="188"/>
    </row>
    <row r="6926" spans="20:37">
      <c r="T6926" s="188"/>
      <c r="U6926" s="188"/>
      <c r="V6926" s="188"/>
      <c r="W6926" s="188"/>
      <c r="X6926" s="188"/>
      <c r="AG6926" s="188"/>
      <c r="AH6926" s="188"/>
      <c r="AI6926" s="188"/>
      <c r="AJ6926" s="188"/>
      <c r="AK6926" s="188"/>
    </row>
    <row r="6927" spans="20:37">
      <c r="T6927" s="188"/>
      <c r="U6927" s="188"/>
      <c r="V6927" s="188"/>
      <c r="W6927" s="188"/>
      <c r="X6927" s="188"/>
      <c r="AG6927" s="188"/>
      <c r="AH6927" s="188"/>
      <c r="AI6927" s="188"/>
      <c r="AJ6927" s="188"/>
      <c r="AK6927" s="188"/>
    </row>
    <row r="6928" spans="20:37">
      <c r="T6928" s="188"/>
      <c r="U6928" s="188"/>
      <c r="V6928" s="188"/>
      <c r="W6928" s="188"/>
      <c r="X6928" s="188"/>
      <c r="AG6928" s="188"/>
      <c r="AH6928" s="188"/>
      <c r="AI6928" s="188"/>
      <c r="AJ6928" s="188"/>
      <c r="AK6928" s="188"/>
    </row>
    <row r="6929" spans="20:37">
      <c r="T6929" s="188"/>
      <c r="U6929" s="188"/>
      <c r="V6929" s="188"/>
      <c r="W6929" s="188"/>
      <c r="X6929" s="188"/>
      <c r="AG6929" s="188"/>
      <c r="AH6929" s="188"/>
      <c r="AI6929" s="188"/>
      <c r="AJ6929" s="188"/>
      <c r="AK6929" s="188"/>
    </row>
    <row r="6930" spans="20:37">
      <c r="T6930" s="188"/>
      <c r="U6930" s="188"/>
      <c r="V6930" s="188"/>
      <c r="W6930" s="188"/>
      <c r="X6930" s="188"/>
      <c r="AG6930" s="188"/>
      <c r="AH6930" s="188"/>
      <c r="AI6930" s="188"/>
      <c r="AJ6930" s="188"/>
      <c r="AK6930" s="188"/>
    </row>
    <row r="6931" spans="20:37">
      <c r="T6931" s="188"/>
      <c r="U6931" s="188"/>
      <c r="V6931" s="188"/>
      <c r="W6931" s="188"/>
      <c r="X6931" s="188"/>
      <c r="AG6931" s="188"/>
      <c r="AH6931" s="188"/>
      <c r="AI6931" s="188"/>
      <c r="AJ6931" s="188"/>
      <c r="AK6931" s="188"/>
    </row>
    <row r="6932" spans="20:37">
      <c r="T6932" s="188"/>
      <c r="U6932" s="188"/>
      <c r="V6932" s="188"/>
      <c r="W6932" s="188"/>
      <c r="X6932" s="188"/>
      <c r="AG6932" s="188"/>
      <c r="AH6932" s="188"/>
      <c r="AI6932" s="188"/>
      <c r="AJ6932" s="188"/>
      <c r="AK6932" s="188"/>
    </row>
    <row r="6933" spans="20:37">
      <c r="T6933" s="188"/>
      <c r="U6933" s="188"/>
      <c r="V6933" s="188"/>
      <c r="W6933" s="188"/>
      <c r="X6933" s="188"/>
      <c r="AG6933" s="188"/>
      <c r="AH6933" s="188"/>
      <c r="AI6933" s="188"/>
      <c r="AJ6933" s="188"/>
      <c r="AK6933" s="188"/>
    </row>
    <row r="6934" spans="20:37">
      <c r="T6934" s="188"/>
      <c r="U6934" s="188"/>
      <c r="V6934" s="188"/>
      <c r="W6934" s="188"/>
      <c r="X6934" s="188"/>
      <c r="AG6934" s="188"/>
      <c r="AH6934" s="188"/>
      <c r="AI6934" s="188"/>
      <c r="AJ6934" s="188"/>
      <c r="AK6934" s="188"/>
    </row>
    <row r="6935" spans="20:37">
      <c r="T6935" s="188"/>
      <c r="U6935" s="188"/>
      <c r="V6935" s="188"/>
      <c r="W6935" s="188"/>
      <c r="X6935" s="188"/>
      <c r="AG6935" s="188"/>
      <c r="AH6935" s="188"/>
      <c r="AI6935" s="188"/>
      <c r="AJ6935" s="188"/>
      <c r="AK6935" s="188"/>
    </row>
    <row r="6936" spans="20:37">
      <c r="T6936" s="188"/>
      <c r="U6936" s="188"/>
      <c r="V6936" s="188"/>
      <c r="W6936" s="188"/>
      <c r="X6936" s="188"/>
      <c r="AG6936" s="188"/>
      <c r="AH6936" s="188"/>
      <c r="AI6936" s="188"/>
      <c r="AJ6936" s="188"/>
      <c r="AK6936" s="188"/>
    </row>
    <row r="6937" spans="20:37">
      <c r="T6937" s="188"/>
      <c r="U6937" s="188"/>
      <c r="V6937" s="188"/>
      <c r="W6937" s="188"/>
      <c r="X6937" s="188"/>
      <c r="AG6937" s="188"/>
      <c r="AH6937" s="188"/>
      <c r="AI6937" s="188"/>
      <c r="AJ6937" s="188"/>
      <c r="AK6937" s="188"/>
    </row>
    <row r="6938" spans="20:37">
      <c r="T6938" s="188"/>
      <c r="U6938" s="188"/>
      <c r="V6938" s="188"/>
      <c r="W6938" s="188"/>
      <c r="X6938" s="188"/>
      <c r="AG6938" s="188"/>
      <c r="AH6938" s="188"/>
      <c r="AI6938" s="188"/>
      <c r="AJ6938" s="188"/>
      <c r="AK6938" s="188"/>
    </row>
    <row r="6939" spans="20:37">
      <c r="T6939" s="188"/>
      <c r="U6939" s="188"/>
      <c r="V6939" s="188"/>
      <c r="W6939" s="188"/>
      <c r="X6939" s="188"/>
      <c r="AG6939" s="188"/>
      <c r="AH6939" s="188"/>
      <c r="AI6939" s="188"/>
      <c r="AJ6939" s="188"/>
      <c r="AK6939" s="188"/>
    </row>
    <row r="6940" spans="20:37">
      <c r="T6940" s="188"/>
      <c r="U6940" s="188"/>
      <c r="V6940" s="188"/>
      <c r="W6940" s="188"/>
      <c r="X6940" s="188"/>
      <c r="AG6940" s="188"/>
      <c r="AH6940" s="188"/>
      <c r="AI6940" s="188"/>
      <c r="AJ6940" s="188"/>
      <c r="AK6940" s="188"/>
    </row>
    <row r="6941" spans="20:37">
      <c r="T6941" s="188"/>
      <c r="U6941" s="188"/>
      <c r="V6941" s="188"/>
      <c r="W6941" s="188"/>
      <c r="X6941" s="188"/>
      <c r="AG6941" s="188"/>
      <c r="AH6941" s="188"/>
      <c r="AI6941" s="188"/>
      <c r="AJ6941" s="188"/>
      <c r="AK6941" s="188"/>
    </row>
    <row r="6942" spans="20:37">
      <c r="T6942" s="188"/>
      <c r="U6942" s="188"/>
      <c r="V6942" s="188"/>
      <c r="W6942" s="188"/>
      <c r="X6942" s="188"/>
      <c r="AG6942" s="188"/>
      <c r="AH6942" s="188"/>
      <c r="AI6942" s="188"/>
      <c r="AJ6942" s="188"/>
      <c r="AK6942" s="188"/>
    </row>
    <row r="6943" spans="20:37">
      <c r="T6943" s="188"/>
      <c r="U6943" s="188"/>
      <c r="V6943" s="188"/>
      <c r="W6943" s="188"/>
      <c r="X6943" s="188"/>
      <c r="AG6943" s="188"/>
      <c r="AH6943" s="188"/>
      <c r="AI6943" s="188"/>
      <c r="AJ6943" s="188"/>
      <c r="AK6943" s="188"/>
    </row>
    <row r="6944" spans="20:37">
      <c r="T6944" s="188"/>
      <c r="U6944" s="188"/>
      <c r="V6944" s="188"/>
      <c r="W6944" s="188"/>
      <c r="X6944" s="188"/>
      <c r="AG6944" s="188"/>
      <c r="AH6944" s="188"/>
      <c r="AI6944" s="188"/>
      <c r="AJ6944" s="188"/>
      <c r="AK6944" s="188"/>
    </row>
    <row r="6945" spans="20:37">
      <c r="T6945" s="188"/>
      <c r="U6945" s="188"/>
      <c r="V6945" s="188"/>
      <c r="W6945" s="188"/>
      <c r="X6945" s="188"/>
      <c r="AG6945" s="188"/>
      <c r="AH6945" s="188"/>
      <c r="AI6945" s="188"/>
      <c r="AJ6945" s="188"/>
      <c r="AK6945" s="188"/>
    </row>
    <row r="6946" spans="20:37">
      <c r="T6946" s="188"/>
      <c r="U6946" s="188"/>
      <c r="V6946" s="188"/>
      <c r="W6946" s="188"/>
      <c r="X6946" s="188"/>
      <c r="AG6946" s="188"/>
      <c r="AH6946" s="188"/>
      <c r="AI6946" s="188"/>
      <c r="AJ6946" s="188"/>
      <c r="AK6946" s="188"/>
    </row>
    <row r="6947" spans="20:37">
      <c r="T6947" s="188"/>
      <c r="U6947" s="188"/>
      <c r="V6947" s="188"/>
      <c r="W6947" s="188"/>
      <c r="X6947" s="188"/>
      <c r="AG6947" s="188"/>
      <c r="AH6947" s="188"/>
      <c r="AI6947" s="188"/>
      <c r="AJ6947" s="188"/>
      <c r="AK6947" s="188"/>
    </row>
    <row r="6948" spans="20:37">
      <c r="T6948" s="188"/>
      <c r="U6948" s="188"/>
      <c r="V6948" s="188"/>
      <c r="W6948" s="188"/>
      <c r="X6948" s="188"/>
      <c r="AG6948" s="188"/>
      <c r="AH6948" s="188"/>
      <c r="AI6948" s="188"/>
      <c r="AJ6948" s="188"/>
      <c r="AK6948" s="188"/>
    </row>
    <row r="6949" spans="20:37">
      <c r="T6949" s="188"/>
      <c r="U6949" s="188"/>
      <c r="V6949" s="188"/>
      <c r="W6949" s="188"/>
      <c r="X6949" s="188"/>
      <c r="AG6949" s="188"/>
      <c r="AH6949" s="188"/>
      <c r="AI6949" s="188"/>
      <c r="AJ6949" s="188"/>
      <c r="AK6949" s="188"/>
    </row>
    <row r="6950" spans="20:37">
      <c r="T6950" s="188"/>
      <c r="U6950" s="188"/>
      <c r="V6950" s="188"/>
      <c r="W6950" s="188"/>
      <c r="X6950" s="188"/>
      <c r="AG6950" s="188"/>
      <c r="AH6950" s="188"/>
      <c r="AI6950" s="188"/>
      <c r="AJ6950" s="188"/>
      <c r="AK6950" s="188"/>
    </row>
    <row r="6951" spans="20:37">
      <c r="T6951" s="188"/>
      <c r="U6951" s="188"/>
      <c r="V6951" s="188"/>
      <c r="W6951" s="188"/>
      <c r="X6951" s="188"/>
      <c r="AG6951" s="188"/>
      <c r="AH6951" s="188"/>
      <c r="AI6951" s="188"/>
      <c r="AJ6951" s="188"/>
      <c r="AK6951" s="188"/>
    </row>
    <row r="6952" spans="20:37">
      <c r="T6952" s="188"/>
      <c r="U6952" s="188"/>
      <c r="V6952" s="188"/>
      <c r="W6952" s="188"/>
      <c r="X6952" s="188"/>
      <c r="AG6952" s="188"/>
      <c r="AH6952" s="188"/>
      <c r="AI6952" s="188"/>
      <c r="AJ6952" s="188"/>
      <c r="AK6952" s="188"/>
    </row>
    <row r="6953" spans="20:37">
      <c r="T6953" s="188"/>
      <c r="U6953" s="188"/>
      <c r="V6953" s="188"/>
      <c r="W6953" s="188"/>
      <c r="X6953" s="188"/>
      <c r="AG6953" s="188"/>
      <c r="AH6953" s="188"/>
      <c r="AI6953" s="188"/>
      <c r="AJ6953" s="188"/>
      <c r="AK6953" s="188"/>
    </row>
    <row r="6954" spans="20:37">
      <c r="T6954" s="188"/>
      <c r="U6954" s="188"/>
      <c r="V6954" s="188"/>
      <c r="W6954" s="188"/>
      <c r="X6954" s="188"/>
      <c r="AG6954" s="188"/>
      <c r="AH6954" s="188"/>
      <c r="AI6954" s="188"/>
      <c r="AJ6954" s="188"/>
      <c r="AK6954" s="188"/>
    </row>
    <row r="6955" spans="20:37">
      <c r="T6955" s="188"/>
      <c r="U6955" s="188"/>
      <c r="V6955" s="188"/>
      <c r="W6955" s="188"/>
      <c r="X6955" s="188"/>
      <c r="AG6955" s="188"/>
      <c r="AH6955" s="188"/>
      <c r="AI6955" s="188"/>
      <c r="AJ6955" s="188"/>
      <c r="AK6955" s="188"/>
    </row>
    <row r="6956" spans="20:37">
      <c r="T6956" s="188"/>
      <c r="U6956" s="188"/>
      <c r="V6956" s="188"/>
      <c r="W6956" s="188"/>
      <c r="X6956" s="188"/>
      <c r="AG6956" s="188"/>
      <c r="AH6956" s="188"/>
      <c r="AI6956" s="188"/>
      <c r="AJ6956" s="188"/>
      <c r="AK6956" s="188"/>
    </row>
    <row r="6957" spans="20:37">
      <c r="T6957" s="188"/>
      <c r="U6957" s="188"/>
      <c r="V6957" s="188"/>
      <c r="W6957" s="188"/>
      <c r="X6957" s="188"/>
      <c r="AG6957" s="188"/>
      <c r="AH6957" s="188"/>
      <c r="AI6957" s="188"/>
      <c r="AJ6957" s="188"/>
      <c r="AK6957" s="188"/>
    </row>
    <row r="6958" spans="20:37">
      <c r="T6958" s="188"/>
      <c r="U6958" s="188"/>
      <c r="V6958" s="188"/>
      <c r="W6958" s="188"/>
      <c r="X6958" s="188"/>
      <c r="AG6958" s="188"/>
      <c r="AH6958" s="188"/>
      <c r="AI6958" s="188"/>
      <c r="AJ6958" s="188"/>
      <c r="AK6958" s="188"/>
    </row>
    <row r="6959" spans="20:37">
      <c r="T6959" s="188"/>
      <c r="U6959" s="188"/>
      <c r="V6959" s="188"/>
      <c r="W6959" s="188"/>
      <c r="X6959" s="188"/>
      <c r="AG6959" s="188"/>
      <c r="AH6959" s="188"/>
      <c r="AI6959" s="188"/>
      <c r="AJ6959" s="188"/>
      <c r="AK6959" s="188"/>
    </row>
    <row r="6960" spans="20:37">
      <c r="T6960" s="188"/>
      <c r="U6960" s="188"/>
      <c r="V6960" s="188"/>
      <c r="W6960" s="188"/>
      <c r="X6960" s="188"/>
      <c r="AG6960" s="188"/>
      <c r="AH6960" s="188"/>
      <c r="AI6960" s="188"/>
      <c r="AJ6960" s="188"/>
      <c r="AK6960" s="188"/>
    </row>
    <row r="6961" spans="20:37">
      <c r="T6961" s="188"/>
      <c r="U6961" s="188"/>
      <c r="V6961" s="188"/>
      <c r="W6961" s="188"/>
      <c r="X6961" s="188"/>
      <c r="AG6961" s="188"/>
      <c r="AH6961" s="188"/>
      <c r="AI6961" s="188"/>
      <c r="AJ6961" s="188"/>
      <c r="AK6961" s="188"/>
    </row>
    <row r="6962" spans="20:37">
      <c r="T6962" s="188"/>
      <c r="U6962" s="188"/>
      <c r="V6962" s="188"/>
      <c r="W6962" s="188"/>
      <c r="X6962" s="188"/>
      <c r="AG6962" s="188"/>
      <c r="AH6962" s="188"/>
      <c r="AI6962" s="188"/>
      <c r="AJ6962" s="188"/>
      <c r="AK6962" s="188"/>
    </row>
    <row r="6963" spans="20:37">
      <c r="T6963" s="188"/>
      <c r="U6963" s="188"/>
      <c r="V6963" s="188"/>
      <c r="W6963" s="188"/>
      <c r="X6963" s="188"/>
      <c r="AG6963" s="188"/>
      <c r="AH6963" s="188"/>
      <c r="AI6963" s="188"/>
      <c r="AJ6963" s="188"/>
      <c r="AK6963" s="188"/>
    </row>
    <row r="6964" spans="20:37">
      <c r="T6964" s="188"/>
      <c r="U6964" s="188"/>
      <c r="V6964" s="188"/>
      <c r="W6964" s="188"/>
      <c r="X6964" s="188"/>
      <c r="AG6964" s="188"/>
      <c r="AH6964" s="188"/>
      <c r="AI6964" s="188"/>
      <c r="AJ6964" s="188"/>
      <c r="AK6964" s="188"/>
    </row>
    <row r="6965" spans="20:37">
      <c r="T6965" s="188"/>
      <c r="U6965" s="188"/>
      <c r="V6965" s="188"/>
      <c r="W6965" s="188"/>
      <c r="X6965" s="188"/>
      <c r="AG6965" s="188"/>
      <c r="AH6965" s="188"/>
      <c r="AI6965" s="188"/>
      <c r="AJ6965" s="188"/>
      <c r="AK6965" s="188"/>
    </row>
    <row r="6966" spans="20:37">
      <c r="T6966" s="188"/>
      <c r="U6966" s="188"/>
      <c r="V6966" s="188"/>
      <c r="W6966" s="188"/>
      <c r="X6966" s="188"/>
      <c r="AG6966" s="188"/>
      <c r="AH6966" s="188"/>
      <c r="AI6966" s="188"/>
      <c r="AJ6966" s="188"/>
      <c r="AK6966" s="188"/>
    </row>
    <row r="6967" spans="20:37">
      <c r="T6967" s="188"/>
      <c r="U6967" s="188"/>
      <c r="V6967" s="188"/>
      <c r="W6967" s="188"/>
      <c r="X6967" s="188"/>
      <c r="AG6967" s="188"/>
      <c r="AH6967" s="188"/>
      <c r="AI6967" s="188"/>
      <c r="AJ6967" s="188"/>
      <c r="AK6967" s="188"/>
    </row>
    <row r="6968" spans="20:37">
      <c r="T6968" s="188"/>
      <c r="U6968" s="188"/>
      <c r="V6968" s="188"/>
      <c r="W6968" s="188"/>
      <c r="X6968" s="188"/>
      <c r="AG6968" s="188"/>
      <c r="AH6968" s="188"/>
      <c r="AI6968" s="188"/>
      <c r="AJ6968" s="188"/>
      <c r="AK6968" s="188"/>
    </row>
    <row r="6969" spans="20:37">
      <c r="T6969" s="188"/>
      <c r="U6969" s="188"/>
      <c r="V6969" s="188"/>
      <c r="W6969" s="188"/>
      <c r="X6969" s="188"/>
      <c r="AG6969" s="188"/>
      <c r="AH6969" s="188"/>
      <c r="AI6969" s="188"/>
      <c r="AJ6969" s="188"/>
      <c r="AK6969" s="188"/>
    </row>
    <row r="6970" spans="20:37">
      <c r="T6970" s="188"/>
      <c r="U6970" s="188"/>
      <c r="V6970" s="188"/>
      <c r="W6970" s="188"/>
      <c r="X6970" s="188"/>
      <c r="AG6970" s="188"/>
      <c r="AH6970" s="188"/>
      <c r="AI6970" s="188"/>
      <c r="AJ6970" s="188"/>
      <c r="AK6970" s="188"/>
    </row>
    <row r="6971" spans="20:37">
      <c r="T6971" s="188"/>
      <c r="U6971" s="188"/>
      <c r="V6971" s="188"/>
      <c r="W6971" s="188"/>
      <c r="X6971" s="188"/>
      <c r="AG6971" s="188"/>
      <c r="AH6971" s="188"/>
      <c r="AI6971" s="188"/>
      <c r="AJ6971" s="188"/>
      <c r="AK6971" s="188"/>
    </row>
    <row r="6972" spans="20:37">
      <c r="T6972" s="188"/>
      <c r="U6972" s="188"/>
      <c r="V6972" s="188"/>
      <c r="W6972" s="188"/>
      <c r="X6972" s="188"/>
      <c r="AG6972" s="188"/>
      <c r="AH6972" s="188"/>
      <c r="AI6972" s="188"/>
      <c r="AJ6972" s="188"/>
      <c r="AK6972" s="188"/>
    </row>
    <row r="6973" spans="20:37">
      <c r="T6973" s="188"/>
      <c r="U6973" s="188"/>
      <c r="V6973" s="188"/>
      <c r="W6973" s="188"/>
      <c r="X6973" s="188"/>
      <c r="AG6973" s="188"/>
      <c r="AH6973" s="188"/>
      <c r="AI6973" s="188"/>
      <c r="AJ6973" s="188"/>
      <c r="AK6973" s="188"/>
    </row>
    <row r="6974" spans="20:37">
      <c r="T6974" s="188"/>
      <c r="U6974" s="188"/>
      <c r="V6974" s="188"/>
      <c r="W6974" s="188"/>
      <c r="X6974" s="188"/>
      <c r="AG6974" s="188"/>
      <c r="AH6974" s="188"/>
      <c r="AI6974" s="188"/>
      <c r="AJ6974" s="188"/>
      <c r="AK6974" s="188"/>
    </row>
    <row r="6975" spans="20:37">
      <c r="T6975" s="188"/>
      <c r="U6975" s="188"/>
      <c r="V6975" s="188"/>
      <c r="W6975" s="188"/>
      <c r="X6975" s="188"/>
      <c r="AG6975" s="188"/>
      <c r="AH6975" s="188"/>
      <c r="AI6975" s="188"/>
      <c r="AJ6975" s="188"/>
      <c r="AK6975" s="188"/>
    </row>
    <row r="6976" spans="20:37">
      <c r="T6976" s="188"/>
      <c r="U6976" s="188"/>
      <c r="V6976" s="188"/>
      <c r="W6976" s="188"/>
      <c r="X6976" s="188"/>
      <c r="AG6976" s="188"/>
      <c r="AH6976" s="188"/>
      <c r="AI6976" s="188"/>
      <c r="AJ6976" s="188"/>
      <c r="AK6976" s="188"/>
    </row>
    <row r="6977" spans="20:37">
      <c r="T6977" s="188"/>
      <c r="U6977" s="188"/>
      <c r="V6977" s="188"/>
      <c r="W6977" s="188"/>
      <c r="X6977" s="188"/>
      <c r="AG6977" s="188"/>
      <c r="AH6977" s="188"/>
      <c r="AI6977" s="188"/>
      <c r="AJ6977" s="188"/>
      <c r="AK6977" s="188"/>
    </row>
    <row r="6978" spans="20:37">
      <c r="T6978" s="188"/>
      <c r="U6978" s="188"/>
      <c r="V6978" s="188"/>
      <c r="W6978" s="188"/>
      <c r="X6978" s="188"/>
      <c r="AG6978" s="188"/>
      <c r="AH6978" s="188"/>
      <c r="AI6978" s="188"/>
      <c r="AJ6978" s="188"/>
      <c r="AK6978" s="188"/>
    </row>
    <row r="6979" spans="20:37">
      <c r="T6979" s="188"/>
      <c r="U6979" s="188"/>
      <c r="V6979" s="188"/>
      <c r="W6979" s="188"/>
      <c r="X6979" s="188"/>
      <c r="AG6979" s="188"/>
      <c r="AH6979" s="188"/>
      <c r="AI6979" s="188"/>
      <c r="AJ6979" s="188"/>
      <c r="AK6979" s="188"/>
    </row>
    <row r="6980" spans="20:37">
      <c r="T6980" s="188"/>
      <c r="U6980" s="188"/>
      <c r="V6980" s="188"/>
      <c r="W6980" s="188"/>
      <c r="X6980" s="188"/>
      <c r="AG6980" s="188"/>
      <c r="AH6980" s="188"/>
      <c r="AI6980" s="188"/>
      <c r="AJ6980" s="188"/>
      <c r="AK6980" s="188"/>
    </row>
    <row r="6981" spans="20:37">
      <c r="T6981" s="188"/>
      <c r="U6981" s="188"/>
      <c r="V6981" s="188"/>
      <c r="W6981" s="188"/>
      <c r="X6981" s="188"/>
      <c r="AG6981" s="188"/>
      <c r="AH6981" s="188"/>
      <c r="AI6981" s="188"/>
      <c r="AJ6981" s="188"/>
      <c r="AK6981" s="188"/>
    </row>
    <row r="6982" spans="20:37">
      <c r="T6982" s="188"/>
      <c r="U6982" s="188"/>
      <c r="V6982" s="188"/>
      <c r="W6982" s="188"/>
      <c r="X6982" s="188"/>
      <c r="AG6982" s="188"/>
      <c r="AH6982" s="188"/>
      <c r="AI6982" s="188"/>
      <c r="AJ6982" s="188"/>
      <c r="AK6982" s="188"/>
    </row>
    <row r="6983" spans="20:37">
      <c r="T6983" s="188"/>
      <c r="U6983" s="188"/>
      <c r="V6983" s="188"/>
      <c r="W6983" s="188"/>
      <c r="X6983" s="188"/>
      <c r="AG6983" s="188"/>
      <c r="AH6983" s="188"/>
      <c r="AI6983" s="188"/>
      <c r="AJ6983" s="188"/>
      <c r="AK6983" s="188"/>
    </row>
    <row r="6984" spans="20:37">
      <c r="T6984" s="188"/>
      <c r="U6984" s="188"/>
      <c r="V6984" s="188"/>
      <c r="W6984" s="188"/>
      <c r="X6984" s="188"/>
      <c r="AG6984" s="188"/>
      <c r="AH6984" s="188"/>
      <c r="AI6984" s="188"/>
      <c r="AJ6984" s="188"/>
      <c r="AK6984" s="188"/>
    </row>
    <row r="6985" spans="20:37">
      <c r="T6985" s="188"/>
      <c r="U6985" s="188"/>
      <c r="V6985" s="188"/>
      <c r="W6985" s="188"/>
      <c r="X6985" s="188"/>
      <c r="AG6985" s="188"/>
      <c r="AH6985" s="188"/>
      <c r="AI6985" s="188"/>
      <c r="AJ6985" s="188"/>
      <c r="AK6985" s="188"/>
    </row>
    <row r="6986" spans="20:37">
      <c r="T6986" s="188"/>
      <c r="U6986" s="188"/>
      <c r="V6986" s="188"/>
      <c r="W6986" s="188"/>
      <c r="X6986" s="188"/>
      <c r="AG6986" s="188"/>
      <c r="AH6986" s="188"/>
      <c r="AI6986" s="188"/>
      <c r="AJ6986" s="188"/>
      <c r="AK6986" s="188"/>
    </row>
    <row r="6987" spans="20:37">
      <c r="T6987" s="188"/>
      <c r="U6987" s="188"/>
      <c r="V6987" s="188"/>
      <c r="W6987" s="188"/>
      <c r="X6987" s="188"/>
      <c r="AG6987" s="188"/>
      <c r="AH6987" s="188"/>
      <c r="AI6987" s="188"/>
      <c r="AJ6987" s="188"/>
      <c r="AK6987" s="188"/>
    </row>
    <row r="6988" spans="20:37">
      <c r="T6988" s="188"/>
      <c r="U6988" s="188"/>
      <c r="V6988" s="188"/>
      <c r="W6988" s="188"/>
      <c r="X6988" s="188"/>
      <c r="AG6988" s="188"/>
      <c r="AH6988" s="188"/>
      <c r="AI6988" s="188"/>
      <c r="AJ6988" s="188"/>
      <c r="AK6988" s="188"/>
    </row>
    <row r="6989" spans="20:37">
      <c r="T6989" s="188"/>
      <c r="U6989" s="188"/>
      <c r="V6989" s="188"/>
      <c r="W6989" s="188"/>
      <c r="X6989" s="188"/>
      <c r="AG6989" s="188"/>
      <c r="AH6989" s="188"/>
      <c r="AI6989" s="188"/>
      <c r="AJ6989" s="188"/>
      <c r="AK6989" s="188"/>
    </row>
    <row r="6990" spans="20:37">
      <c r="T6990" s="188"/>
      <c r="U6990" s="188"/>
      <c r="V6990" s="188"/>
      <c r="W6990" s="188"/>
      <c r="X6990" s="188"/>
      <c r="AG6990" s="188"/>
      <c r="AH6990" s="188"/>
      <c r="AI6990" s="188"/>
      <c r="AJ6990" s="188"/>
      <c r="AK6990" s="188"/>
    </row>
    <row r="6991" spans="20:37">
      <c r="T6991" s="188"/>
      <c r="U6991" s="188"/>
      <c r="V6991" s="188"/>
      <c r="W6991" s="188"/>
      <c r="X6991" s="188"/>
      <c r="AG6991" s="188"/>
      <c r="AH6991" s="188"/>
      <c r="AI6991" s="188"/>
      <c r="AJ6991" s="188"/>
      <c r="AK6991" s="188"/>
    </row>
    <row r="6992" spans="20:37">
      <c r="T6992" s="188"/>
      <c r="U6992" s="188"/>
      <c r="V6992" s="188"/>
      <c r="W6992" s="188"/>
      <c r="X6992" s="188"/>
      <c r="AG6992" s="188"/>
      <c r="AH6992" s="188"/>
      <c r="AI6992" s="188"/>
      <c r="AJ6992" s="188"/>
      <c r="AK6992" s="188"/>
    </row>
    <row r="6993" spans="20:37">
      <c r="T6993" s="188"/>
      <c r="U6993" s="188"/>
      <c r="V6993" s="188"/>
      <c r="W6993" s="188"/>
      <c r="X6993" s="188"/>
      <c r="AG6993" s="188"/>
      <c r="AH6993" s="188"/>
      <c r="AI6993" s="188"/>
      <c r="AJ6993" s="188"/>
      <c r="AK6993" s="188"/>
    </row>
    <row r="6994" spans="20:37">
      <c r="T6994" s="188"/>
      <c r="U6994" s="188"/>
      <c r="V6994" s="188"/>
      <c r="W6994" s="188"/>
      <c r="X6994" s="188"/>
      <c r="AG6994" s="188"/>
      <c r="AH6994" s="188"/>
      <c r="AI6994" s="188"/>
      <c r="AJ6994" s="188"/>
      <c r="AK6994" s="188"/>
    </row>
    <row r="6995" spans="20:37">
      <c r="T6995" s="188"/>
      <c r="U6995" s="188"/>
      <c r="V6995" s="188"/>
      <c r="W6995" s="188"/>
      <c r="X6995" s="188"/>
      <c r="AG6995" s="188"/>
      <c r="AH6995" s="188"/>
      <c r="AI6995" s="188"/>
      <c r="AJ6995" s="188"/>
      <c r="AK6995" s="188"/>
    </row>
    <row r="6996" spans="20:37">
      <c r="T6996" s="188"/>
      <c r="U6996" s="188"/>
      <c r="V6996" s="188"/>
      <c r="W6996" s="188"/>
      <c r="X6996" s="188"/>
      <c r="AG6996" s="188"/>
      <c r="AH6996" s="188"/>
      <c r="AI6996" s="188"/>
      <c r="AJ6996" s="188"/>
      <c r="AK6996" s="188"/>
    </row>
    <row r="6997" spans="20:37">
      <c r="T6997" s="188"/>
      <c r="U6997" s="188"/>
      <c r="V6997" s="188"/>
      <c r="W6997" s="188"/>
      <c r="X6997" s="188"/>
      <c r="AG6997" s="188"/>
      <c r="AH6997" s="188"/>
      <c r="AI6997" s="188"/>
      <c r="AJ6997" s="188"/>
      <c r="AK6997" s="188"/>
    </row>
    <row r="6998" spans="20:37">
      <c r="T6998" s="188"/>
      <c r="U6998" s="188"/>
      <c r="V6998" s="188"/>
      <c r="W6998" s="188"/>
      <c r="X6998" s="188"/>
      <c r="AG6998" s="188"/>
      <c r="AH6998" s="188"/>
      <c r="AI6998" s="188"/>
      <c r="AJ6998" s="188"/>
      <c r="AK6998" s="188"/>
    </row>
    <row r="6999" spans="20:37">
      <c r="T6999" s="188"/>
      <c r="U6999" s="188"/>
      <c r="V6999" s="188"/>
      <c r="W6999" s="188"/>
      <c r="X6999" s="188"/>
      <c r="AG6999" s="188"/>
      <c r="AH6999" s="188"/>
      <c r="AI6999" s="188"/>
      <c r="AJ6999" s="188"/>
      <c r="AK6999" s="188"/>
    </row>
    <row r="7000" spans="20:37">
      <c r="T7000" s="188"/>
      <c r="U7000" s="188"/>
      <c r="V7000" s="188"/>
      <c r="W7000" s="188"/>
      <c r="X7000" s="188"/>
      <c r="AG7000" s="188"/>
      <c r="AH7000" s="188"/>
      <c r="AI7000" s="188"/>
      <c r="AJ7000" s="188"/>
      <c r="AK7000" s="188"/>
    </row>
    <row r="7001" spans="20:37">
      <c r="T7001" s="188"/>
      <c r="U7001" s="188"/>
      <c r="V7001" s="188"/>
      <c r="W7001" s="188"/>
      <c r="X7001" s="188"/>
      <c r="AG7001" s="188"/>
      <c r="AH7001" s="188"/>
      <c r="AI7001" s="188"/>
      <c r="AJ7001" s="188"/>
      <c r="AK7001" s="188"/>
    </row>
    <row r="7002" spans="20:37">
      <c r="T7002" s="188"/>
      <c r="U7002" s="188"/>
      <c r="V7002" s="188"/>
      <c r="W7002" s="188"/>
      <c r="X7002" s="188"/>
      <c r="AG7002" s="188"/>
      <c r="AH7002" s="188"/>
      <c r="AI7002" s="188"/>
      <c r="AJ7002" s="188"/>
      <c r="AK7002" s="188"/>
    </row>
    <row r="7003" spans="20:37">
      <c r="T7003" s="188"/>
      <c r="U7003" s="188"/>
      <c r="V7003" s="188"/>
      <c r="W7003" s="188"/>
      <c r="X7003" s="188"/>
      <c r="AG7003" s="188"/>
      <c r="AH7003" s="188"/>
      <c r="AI7003" s="188"/>
      <c r="AJ7003" s="188"/>
      <c r="AK7003" s="188"/>
    </row>
    <row r="7004" spans="20:37">
      <c r="T7004" s="188"/>
      <c r="U7004" s="188"/>
      <c r="V7004" s="188"/>
      <c r="W7004" s="188"/>
      <c r="X7004" s="188"/>
      <c r="AG7004" s="188"/>
      <c r="AH7004" s="188"/>
      <c r="AI7004" s="188"/>
      <c r="AJ7004" s="188"/>
      <c r="AK7004" s="188"/>
    </row>
    <row r="7005" spans="20:37">
      <c r="T7005" s="188"/>
      <c r="U7005" s="188"/>
      <c r="V7005" s="188"/>
      <c r="W7005" s="188"/>
      <c r="X7005" s="188"/>
      <c r="AG7005" s="188"/>
      <c r="AH7005" s="188"/>
      <c r="AI7005" s="188"/>
      <c r="AJ7005" s="188"/>
      <c r="AK7005" s="188"/>
    </row>
    <row r="7006" spans="20:37">
      <c r="T7006" s="188"/>
      <c r="U7006" s="188"/>
      <c r="V7006" s="188"/>
      <c r="W7006" s="188"/>
      <c r="X7006" s="188"/>
      <c r="AG7006" s="188"/>
      <c r="AH7006" s="188"/>
      <c r="AI7006" s="188"/>
      <c r="AJ7006" s="188"/>
      <c r="AK7006" s="188"/>
    </row>
    <row r="7007" spans="20:37">
      <c r="T7007" s="188"/>
      <c r="U7007" s="188"/>
      <c r="V7007" s="188"/>
      <c r="W7007" s="188"/>
      <c r="X7007" s="188"/>
      <c r="AG7007" s="188"/>
      <c r="AH7007" s="188"/>
      <c r="AI7007" s="188"/>
      <c r="AJ7007" s="188"/>
      <c r="AK7007" s="188"/>
    </row>
    <row r="7008" spans="20:37">
      <c r="T7008" s="188"/>
      <c r="U7008" s="188"/>
      <c r="V7008" s="188"/>
      <c r="W7008" s="188"/>
      <c r="X7008" s="188"/>
      <c r="AG7008" s="188"/>
      <c r="AH7008" s="188"/>
      <c r="AI7008" s="188"/>
      <c r="AJ7008" s="188"/>
      <c r="AK7008" s="188"/>
    </row>
    <row r="7009" spans="20:37">
      <c r="T7009" s="188"/>
      <c r="U7009" s="188"/>
      <c r="V7009" s="188"/>
      <c r="W7009" s="188"/>
      <c r="X7009" s="188"/>
      <c r="AG7009" s="188"/>
      <c r="AH7009" s="188"/>
      <c r="AI7009" s="188"/>
      <c r="AJ7009" s="188"/>
      <c r="AK7009" s="188"/>
    </row>
    <row r="7010" spans="20:37">
      <c r="T7010" s="188"/>
      <c r="U7010" s="188"/>
      <c r="V7010" s="188"/>
      <c r="W7010" s="188"/>
      <c r="X7010" s="188"/>
      <c r="AG7010" s="188"/>
      <c r="AH7010" s="188"/>
      <c r="AI7010" s="188"/>
      <c r="AJ7010" s="188"/>
      <c r="AK7010" s="188"/>
    </row>
    <row r="7011" spans="20:37">
      <c r="T7011" s="188"/>
      <c r="U7011" s="188"/>
      <c r="V7011" s="188"/>
      <c r="W7011" s="188"/>
      <c r="X7011" s="188"/>
      <c r="AG7011" s="188"/>
      <c r="AH7011" s="188"/>
      <c r="AI7011" s="188"/>
      <c r="AJ7011" s="188"/>
      <c r="AK7011" s="188"/>
    </row>
    <row r="7012" spans="20:37">
      <c r="T7012" s="188"/>
      <c r="U7012" s="188"/>
      <c r="V7012" s="188"/>
      <c r="W7012" s="188"/>
      <c r="X7012" s="188"/>
      <c r="AG7012" s="188"/>
      <c r="AH7012" s="188"/>
      <c r="AI7012" s="188"/>
      <c r="AJ7012" s="188"/>
      <c r="AK7012" s="188"/>
    </row>
    <row r="7013" spans="20:37">
      <c r="T7013" s="188"/>
      <c r="U7013" s="188"/>
      <c r="V7013" s="188"/>
      <c r="W7013" s="188"/>
      <c r="X7013" s="188"/>
      <c r="AG7013" s="188"/>
      <c r="AH7013" s="188"/>
      <c r="AI7013" s="188"/>
      <c r="AJ7013" s="188"/>
      <c r="AK7013" s="188"/>
    </row>
    <row r="7014" spans="20:37">
      <c r="T7014" s="188"/>
      <c r="U7014" s="188"/>
      <c r="V7014" s="188"/>
      <c r="W7014" s="188"/>
      <c r="X7014" s="188"/>
      <c r="AG7014" s="188"/>
      <c r="AH7014" s="188"/>
      <c r="AI7014" s="188"/>
      <c r="AJ7014" s="188"/>
      <c r="AK7014" s="188"/>
    </row>
    <row r="7015" spans="20:37">
      <c r="T7015" s="188"/>
      <c r="U7015" s="188"/>
      <c r="V7015" s="188"/>
      <c r="W7015" s="188"/>
      <c r="X7015" s="188"/>
      <c r="AG7015" s="188"/>
      <c r="AH7015" s="188"/>
      <c r="AI7015" s="188"/>
      <c r="AJ7015" s="188"/>
      <c r="AK7015" s="188"/>
    </row>
    <row r="7016" spans="20:37">
      <c r="T7016" s="188"/>
      <c r="U7016" s="188"/>
      <c r="V7016" s="188"/>
      <c r="W7016" s="188"/>
      <c r="X7016" s="188"/>
      <c r="AG7016" s="188"/>
      <c r="AH7016" s="188"/>
      <c r="AI7016" s="188"/>
      <c r="AJ7016" s="188"/>
      <c r="AK7016" s="188"/>
    </row>
    <row r="7017" spans="20:37">
      <c r="T7017" s="188"/>
      <c r="U7017" s="188"/>
      <c r="V7017" s="188"/>
      <c r="W7017" s="188"/>
      <c r="X7017" s="188"/>
      <c r="AG7017" s="188"/>
      <c r="AH7017" s="188"/>
      <c r="AI7017" s="188"/>
      <c r="AJ7017" s="188"/>
      <c r="AK7017" s="188"/>
    </row>
    <row r="7018" spans="20:37">
      <c r="T7018" s="188"/>
      <c r="U7018" s="188"/>
      <c r="V7018" s="188"/>
      <c r="W7018" s="188"/>
      <c r="X7018" s="188"/>
      <c r="AG7018" s="188"/>
      <c r="AH7018" s="188"/>
      <c r="AI7018" s="188"/>
      <c r="AJ7018" s="188"/>
      <c r="AK7018" s="188"/>
    </row>
    <row r="7019" spans="20:37">
      <c r="T7019" s="188"/>
      <c r="U7019" s="188"/>
      <c r="V7019" s="188"/>
      <c r="W7019" s="188"/>
      <c r="X7019" s="188"/>
      <c r="AG7019" s="188"/>
      <c r="AH7019" s="188"/>
      <c r="AI7019" s="188"/>
      <c r="AJ7019" s="188"/>
      <c r="AK7019" s="188"/>
    </row>
    <row r="7020" spans="20:37">
      <c r="T7020" s="188"/>
      <c r="U7020" s="188"/>
      <c r="V7020" s="188"/>
      <c r="W7020" s="188"/>
      <c r="X7020" s="188"/>
      <c r="AG7020" s="188"/>
      <c r="AH7020" s="188"/>
      <c r="AI7020" s="188"/>
      <c r="AJ7020" s="188"/>
      <c r="AK7020" s="188"/>
    </row>
    <row r="7021" spans="20:37">
      <c r="T7021" s="188"/>
      <c r="U7021" s="188"/>
      <c r="V7021" s="188"/>
      <c r="W7021" s="188"/>
      <c r="X7021" s="188"/>
      <c r="AG7021" s="188"/>
      <c r="AH7021" s="188"/>
      <c r="AI7021" s="188"/>
      <c r="AJ7021" s="188"/>
      <c r="AK7021" s="188"/>
    </row>
    <row r="7022" spans="20:37">
      <c r="T7022" s="188"/>
      <c r="U7022" s="188"/>
      <c r="V7022" s="188"/>
      <c r="W7022" s="188"/>
      <c r="X7022" s="188"/>
      <c r="AG7022" s="188"/>
      <c r="AH7022" s="188"/>
      <c r="AI7022" s="188"/>
      <c r="AJ7022" s="188"/>
      <c r="AK7022" s="188"/>
    </row>
    <row r="7023" spans="20:37">
      <c r="T7023" s="188"/>
      <c r="U7023" s="188"/>
      <c r="V7023" s="188"/>
      <c r="W7023" s="188"/>
      <c r="X7023" s="188"/>
      <c r="AG7023" s="188"/>
      <c r="AH7023" s="188"/>
      <c r="AI7023" s="188"/>
      <c r="AJ7023" s="188"/>
      <c r="AK7023" s="188"/>
    </row>
    <row r="7024" spans="20:37">
      <c r="T7024" s="188"/>
      <c r="U7024" s="188"/>
      <c r="V7024" s="188"/>
      <c r="W7024" s="188"/>
      <c r="X7024" s="188"/>
      <c r="AG7024" s="188"/>
      <c r="AH7024" s="188"/>
      <c r="AI7024" s="188"/>
      <c r="AJ7024" s="188"/>
      <c r="AK7024" s="188"/>
    </row>
    <row r="7025" spans="20:37">
      <c r="T7025" s="188"/>
      <c r="U7025" s="188"/>
      <c r="V7025" s="188"/>
      <c r="W7025" s="188"/>
      <c r="X7025" s="188"/>
      <c r="AG7025" s="188"/>
      <c r="AH7025" s="188"/>
      <c r="AI7025" s="188"/>
      <c r="AJ7025" s="188"/>
      <c r="AK7025" s="188"/>
    </row>
    <row r="7026" spans="20:37">
      <c r="T7026" s="188"/>
      <c r="U7026" s="188"/>
      <c r="V7026" s="188"/>
      <c r="W7026" s="188"/>
      <c r="X7026" s="188"/>
      <c r="AG7026" s="188"/>
      <c r="AH7026" s="188"/>
      <c r="AI7026" s="188"/>
      <c r="AJ7026" s="188"/>
      <c r="AK7026" s="188"/>
    </row>
    <row r="7027" spans="20:37">
      <c r="T7027" s="188"/>
      <c r="U7027" s="188"/>
      <c r="V7027" s="188"/>
      <c r="W7027" s="188"/>
      <c r="X7027" s="188"/>
      <c r="AG7027" s="188"/>
      <c r="AH7027" s="188"/>
      <c r="AI7027" s="188"/>
      <c r="AJ7027" s="188"/>
      <c r="AK7027" s="188"/>
    </row>
    <row r="7028" spans="20:37">
      <c r="T7028" s="188"/>
      <c r="U7028" s="188"/>
      <c r="V7028" s="188"/>
      <c r="W7028" s="188"/>
      <c r="X7028" s="188"/>
      <c r="AG7028" s="188"/>
      <c r="AH7028" s="188"/>
      <c r="AI7028" s="188"/>
      <c r="AJ7028" s="188"/>
      <c r="AK7028" s="188"/>
    </row>
    <row r="7029" spans="20:37">
      <c r="T7029" s="188"/>
      <c r="U7029" s="188"/>
      <c r="V7029" s="188"/>
      <c r="W7029" s="188"/>
      <c r="X7029" s="188"/>
      <c r="AG7029" s="188"/>
      <c r="AH7029" s="188"/>
      <c r="AI7029" s="188"/>
      <c r="AJ7029" s="188"/>
      <c r="AK7029" s="188"/>
    </row>
    <row r="7030" spans="20:37">
      <c r="T7030" s="188"/>
      <c r="U7030" s="188"/>
      <c r="V7030" s="188"/>
      <c r="W7030" s="188"/>
      <c r="X7030" s="188"/>
      <c r="AG7030" s="188"/>
      <c r="AH7030" s="188"/>
      <c r="AI7030" s="188"/>
      <c r="AJ7030" s="188"/>
      <c r="AK7030" s="188"/>
    </row>
    <row r="7031" spans="20:37">
      <c r="T7031" s="188"/>
      <c r="U7031" s="188"/>
      <c r="V7031" s="188"/>
      <c r="W7031" s="188"/>
      <c r="X7031" s="188"/>
      <c r="AG7031" s="188"/>
      <c r="AH7031" s="188"/>
      <c r="AI7031" s="188"/>
      <c r="AJ7031" s="188"/>
      <c r="AK7031" s="188"/>
    </row>
    <row r="7032" spans="20:37">
      <c r="T7032" s="188"/>
      <c r="U7032" s="188"/>
      <c r="V7032" s="188"/>
      <c r="W7032" s="188"/>
      <c r="X7032" s="188"/>
      <c r="AG7032" s="188"/>
      <c r="AH7032" s="188"/>
      <c r="AI7032" s="188"/>
      <c r="AJ7032" s="188"/>
      <c r="AK7032" s="188"/>
    </row>
    <row r="7033" spans="20:37">
      <c r="T7033" s="188"/>
      <c r="U7033" s="188"/>
      <c r="V7033" s="188"/>
      <c r="W7033" s="188"/>
      <c r="X7033" s="188"/>
      <c r="AG7033" s="188"/>
      <c r="AH7033" s="188"/>
      <c r="AI7033" s="188"/>
      <c r="AJ7033" s="188"/>
      <c r="AK7033" s="188"/>
    </row>
    <row r="7034" spans="20:37">
      <c r="T7034" s="188"/>
      <c r="U7034" s="188"/>
      <c r="V7034" s="188"/>
      <c r="W7034" s="188"/>
      <c r="X7034" s="188"/>
      <c r="AG7034" s="188"/>
      <c r="AH7034" s="188"/>
      <c r="AI7034" s="188"/>
      <c r="AJ7034" s="188"/>
      <c r="AK7034" s="188"/>
    </row>
    <row r="7035" spans="20:37">
      <c r="T7035" s="188"/>
      <c r="U7035" s="188"/>
      <c r="V7035" s="188"/>
      <c r="W7035" s="188"/>
      <c r="X7035" s="188"/>
      <c r="AG7035" s="188"/>
      <c r="AH7035" s="188"/>
      <c r="AI7035" s="188"/>
      <c r="AJ7035" s="188"/>
      <c r="AK7035" s="188"/>
    </row>
    <row r="7036" spans="20:37">
      <c r="T7036" s="188"/>
      <c r="U7036" s="188"/>
      <c r="V7036" s="188"/>
      <c r="W7036" s="188"/>
      <c r="X7036" s="188"/>
      <c r="AG7036" s="188"/>
      <c r="AH7036" s="188"/>
      <c r="AI7036" s="188"/>
      <c r="AJ7036" s="188"/>
      <c r="AK7036" s="188"/>
    </row>
    <row r="7037" spans="20:37">
      <c r="T7037" s="188"/>
      <c r="U7037" s="188"/>
      <c r="V7037" s="188"/>
      <c r="W7037" s="188"/>
      <c r="X7037" s="188"/>
      <c r="AG7037" s="188"/>
      <c r="AH7037" s="188"/>
      <c r="AI7037" s="188"/>
      <c r="AJ7037" s="188"/>
      <c r="AK7037" s="188"/>
    </row>
    <row r="7038" spans="20:37">
      <c r="T7038" s="188"/>
      <c r="U7038" s="188"/>
      <c r="V7038" s="188"/>
      <c r="W7038" s="188"/>
      <c r="X7038" s="188"/>
      <c r="AG7038" s="188"/>
      <c r="AH7038" s="188"/>
      <c r="AI7038" s="188"/>
      <c r="AJ7038" s="188"/>
      <c r="AK7038" s="188"/>
    </row>
    <row r="7039" spans="20:37">
      <c r="T7039" s="188"/>
      <c r="U7039" s="188"/>
      <c r="V7039" s="188"/>
      <c r="W7039" s="188"/>
      <c r="X7039" s="188"/>
      <c r="AG7039" s="188"/>
      <c r="AH7039" s="188"/>
      <c r="AI7039" s="188"/>
      <c r="AJ7039" s="188"/>
      <c r="AK7039" s="188"/>
    </row>
    <row r="7040" spans="20:37">
      <c r="T7040" s="188"/>
      <c r="U7040" s="188"/>
      <c r="V7040" s="188"/>
      <c r="W7040" s="188"/>
      <c r="X7040" s="188"/>
      <c r="AG7040" s="188"/>
      <c r="AH7040" s="188"/>
      <c r="AI7040" s="188"/>
      <c r="AJ7040" s="188"/>
      <c r="AK7040" s="188"/>
    </row>
    <row r="7041" spans="20:37">
      <c r="T7041" s="188"/>
      <c r="U7041" s="188"/>
      <c r="V7041" s="188"/>
      <c r="W7041" s="188"/>
      <c r="X7041" s="188"/>
      <c r="AG7041" s="188"/>
      <c r="AH7041" s="188"/>
      <c r="AI7041" s="188"/>
      <c r="AJ7041" s="188"/>
      <c r="AK7041" s="188"/>
    </row>
    <row r="7042" spans="20:37">
      <c r="T7042" s="188"/>
      <c r="U7042" s="188"/>
      <c r="V7042" s="188"/>
      <c r="W7042" s="188"/>
      <c r="X7042" s="188"/>
      <c r="AG7042" s="188"/>
      <c r="AH7042" s="188"/>
      <c r="AI7042" s="188"/>
      <c r="AJ7042" s="188"/>
      <c r="AK7042" s="188"/>
    </row>
    <row r="7043" spans="20:37">
      <c r="T7043" s="188"/>
      <c r="U7043" s="188"/>
      <c r="V7043" s="188"/>
      <c r="W7043" s="188"/>
      <c r="X7043" s="188"/>
      <c r="AG7043" s="188"/>
      <c r="AH7043" s="188"/>
      <c r="AI7043" s="188"/>
      <c r="AJ7043" s="188"/>
      <c r="AK7043" s="188"/>
    </row>
    <row r="7044" spans="20:37">
      <c r="T7044" s="188"/>
      <c r="U7044" s="188"/>
      <c r="V7044" s="188"/>
      <c r="W7044" s="188"/>
      <c r="X7044" s="188"/>
      <c r="AG7044" s="188"/>
      <c r="AH7044" s="188"/>
      <c r="AI7044" s="188"/>
      <c r="AJ7044" s="188"/>
      <c r="AK7044" s="188"/>
    </row>
    <row r="7045" spans="20:37">
      <c r="T7045" s="188"/>
      <c r="U7045" s="188"/>
      <c r="V7045" s="188"/>
      <c r="W7045" s="188"/>
      <c r="X7045" s="188"/>
      <c r="AG7045" s="188"/>
      <c r="AH7045" s="188"/>
      <c r="AI7045" s="188"/>
      <c r="AJ7045" s="188"/>
      <c r="AK7045" s="188"/>
    </row>
    <row r="7046" spans="20:37">
      <c r="T7046" s="188"/>
      <c r="U7046" s="188"/>
      <c r="V7046" s="188"/>
      <c r="W7046" s="188"/>
      <c r="X7046" s="188"/>
      <c r="AG7046" s="188"/>
      <c r="AH7046" s="188"/>
      <c r="AI7046" s="188"/>
      <c r="AJ7046" s="188"/>
      <c r="AK7046" s="188"/>
    </row>
    <row r="7047" spans="20:37">
      <c r="T7047" s="188"/>
      <c r="U7047" s="188"/>
      <c r="V7047" s="188"/>
      <c r="W7047" s="188"/>
      <c r="X7047" s="188"/>
      <c r="AG7047" s="188"/>
      <c r="AH7047" s="188"/>
      <c r="AI7047" s="188"/>
      <c r="AJ7047" s="188"/>
      <c r="AK7047" s="188"/>
    </row>
    <row r="7048" spans="20:37">
      <c r="T7048" s="188"/>
      <c r="U7048" s="188"/>
      <c r="V7048" s="188"/>
      <c r="W7048" s="188"/>
      <c r="X7048" s="188"/>
      <c r="AG7048" s="188"/>
      <c r="AH7048" s="188"/>
      <c r="AI7048" s="188"/>
      <c r="AJ7048" s="188"/>
      <c r="AK7048" s="188"/>
    </row>
    <row r="7049" spans="20:37">
      <c r="T7049" s="188"/>
      <c r="U7049" s="188"/>
      <c r="V7049" s="188"/>
      <c r="W7049" s="188"/>
      <c r="X7049" s="188"/>
      <c r="AG7049" s="188"/>
      <c r="AH7049" s="188"/>
      <c r="AI7049" s="188"/>
      <c r="AJ7049" s="188"/>
      <c r="AK7049" s="188"/>
    </row>
    <row r="7050" spans="20:37">
      <c r="T7050" s="188"/>
      <c r="U7050" s="188"/>
      <c r="V7050" s="188"/>
      <c r="W7050" s="188"/>
      <c r="X7050" s="188"/>
      <c r="AG7050" s="188"/>
      <c r="AH7050" s="188"/>
      <c r="AI7050" s="188"/>
      <c r="AJ7050" s="188"/>
      <c r="AK7050" s="188"/>
    </row>
    <row r="7051" spans="20:37">
      <c r="T7051" s="188"/>
      <c r="U7051" s="188"/>
      <c r="V7051" s="188"/>
      <c r="W7051" s="188"/>
      <c r="X7051" s="188"/>
      <c r="AG7051" s="188"/>
      <c r="AH7051" s="188"/>
      <c r="AI7051" s="188"/>
      <c r="AJ7051" s="188"/>
      <c r="AK7051" s="188"/>
    </row>
    <row r="7052" spans="20:37">
      <c r="T7052" s="188"/>
      <c r="U7052" s="188"/>
      <c r="V7052" s="188"/>
      <c r="W7052" s="188"/>
      <c r="X7052" s="188"/>
      <c r="AG7052" s="188"/>
      <c r="AH7052" s="188"/>
      <c r="AI7052" s="188"/>
      <c r="AJ7052" s="188"/>
      <c r="AK7052" s="188"/>
    </row>
    <row r="7053" spans="20:37">
      <c r="T7053" s="188"/>
      <c r="U7053" s="188"/>
      <c r="V7053" s="188"/>
      <c r="W7053" s="188"/>
      <c r="X7053" s="188"/>
      <c r="AG7053" s="188"/>
      <c r="AH7053" s="188"/>
      <c r="AI7053" s="188"/>
      <c r="AJ7053" s="188"/>
      <c r="AK7053" s="188"/>
    </row>
    <row r="7054" spans="20:37">
      <c r="T7054" s="188"/>
      <c r="U7054" s="188"/>
      <c r="V7054" s="188"/>
      <c r="W7054" s="188"/>
      <c r="X7054" s="188"/>
      <c r="AG7054" s="188"/>
      <c r="AH7054" s="188"/>
      <c r="AI7054" s="188"/>
      <c r="AJ7054" s="188"/>
      <c r="AK7054" s="188"/>
    </row>
    <row r="7055" spans="20:37">
      <c r="T7055" s="188"/>
      <c r="U7055" s="188"/>
      <c r="V7055" s="188"/>
      <c r="W7055" s="188"/>
      <c r="X7055" s="188"/>
      <c r="AG7055" s="188"/>
      <c r="AH7055" s="188"/>
      <c r="AI7055" s="188"/>
      <c r="AJ7055" s="188"/>
      <c r="AK7055" s="188"/>
    </row>
    <row r="7056" spans="20:37">
      <c r="T7056" s="188"/>
      <c r="U7056" s="188"/>
      <c r="V7056" s="188"/>
      <c r="W7056" s="188"/>
      <c r="X7056" s="188"/>
      <c r="AG7056" s="188"/>
      <c r="AH7056" s="188"/>
      <c r="AI7056" s="188"/>
      <c r="AJ7056" s="188"/>
      <c r="AK7056" s="188"/>
    </row>
    <row r="7057" spans="20:37">
      <c r="T7057" s="188"/>
      <c r="U7057" s="188"/>
      <c r="V7057" s="188"/>
      <c r="W7057" s="188"/>
      <c r="X7057" s="188"/>
      <c r="AG7057" s="188"/>
      <c r="AH7057" s="188"/>
      <c r="AI7057" s="188"/>
      <c r="AJ7057" s="188"/>
      <c r="AK7057" s="188"/>
    </row>
    <row r="7058" spans="20:37">
      <c r="T7058" s="188"/>
      <c r="U7058" s="188"/>
      <c r="V7058" s="188"/>
      <c r="W7058" s="188"/>
      <c r="X7058" s="188"/>
      <c r="AG7058" s="188"/>
      <c r="AH7058" s="188"/>
      <c r="AI7058" s="188"/>
      <c r="AJ7058" s="188"/>
      <c r="AK7058" s="188"/>
    </row>
    <row r="7059" spans="20:37">
      <c r="T7059" s="188"/>
      <c r="U7059" s="188"/>
      <c r="V7059" s="188"/>
      <c r="W7059" s="188"/>
      <c r="X7059" s="188"/>
      <c r="AG7059" s="188"/>
      <c r="AH7059" s="188"/>
      <c r="AI7059" s="188"/>
      <c r="AJ7059" s="188"/>
      <c r="AK7059" s="188"/>
    </row>
    <row r="7060" spans="20:37">
      <c r="T7060" s="188"/>
      <c r="U7060" s="188"/>
      <c r="V7060" s="188"/>
      <c r="W7060" s="188"/>
      <c r="X7060" s="188"/>
      <c r="AG7060" s="188"/>
      <c r="AH7060" s="188"/>
      <c r="AI7060" s="188"/>
      <c r="AJ7060" s="188"/>
      <c r="AK7060" s="188"/>
    </row>
    <row r="7061" spans="20:37">
      <c r="T7061" s="188"/>
      <c r="U7061" s="188"/>
      <c r="V7061" s="188"/>
      <c r="W7061" s="188"/>
      <c r="X7061" s="188"/>
      <c r="AG7061" s="188"/>
      <c r="AH7061" s="188"/>
      <c r="AI7061" s="188"/>
      <c r="AJ7061" s="188"/>
      <c r="AK7061" s="188"/>
    </row>
    <row r="7062" spans="20:37">
      <c r="T7062" s="188"/>
      <c r="U7062" s="188"/>
      <c r="V7062" s="188"/>
      <c r="W7062" s="188"/>
      <c r="X7062" s="188"/>
      <c r="AG7062" s="188"/>
      <c r="AH7062" s="188"/>
      <c r="AI7062" s="188"/>
      <c r="AJ7062" s="188"/>
      <c r="AK7062" s="188"/>
    </row>
    <row r="7063" spans="20:37">
      <c r="T7063" s="188"/>
      <c r="U7063" s="188"/>
      <c r="V7063" s="188"/>
      <c r="W7063" s="188"/>
      <c r="X7063" s="188"/>
      <c r="AG7063" s="188"/>
      <c r="AH7063" s="188"/>
      <c r="AI7063" s="188"/>
      <c r="AJ7063" s="188"/>
      <c r="AK7063" s="188"/>
    </row>
    <row r="7064" spans="20:37">
      <c r="T7064" s="188"/>
      <c r="U7064" s="188"/>
      <c r="V7064" s="188"/>
      <c r="W7064" s="188"/>
      <c r="X7064" s="188"/>
      <c r="AG7064" s="188"/>
      <c r="AH7064" s="188"/>
      <c r="AI7064" s="188"/>
      <c r="AJ7064" s="188"/>
      <c r="AK7064" s="188"/>
    </row>
    <row r="7065" spans="20:37">
      <c r="T7065" s="188"/>
      <c r="U7065" s="188"/>
      <c r="V7065" s="188"/>
      <c r="W7065" s="188"/>
      <c r="X7065" s="188"/>
      <c r="AG7065" s="188"/>
      <c r="AH7065" s="188"/>
      <c r="AI7065" s="188"/>
      <c r="AJ7065" s="188"/>
      <c r="AK7065" s="188"/>
    </row>
    <row r="7066" spans="20:37">
      <c r="T7066" s="188"/>
      <c r="U7066" s="188"/>
      <c r="V7066" s="188"/>
      <c r="W7066" s="188"/>
      <c r="X7066" s="188"/>
      <c r="AG7066" s="188"/>
      <c r="AH7066" s="188"/>
      <c r="AI7066" s="188"/>
      <c r="AJ7066" s="188"/>
      <c r="AK7066" s="188"/>
    </row>
    <row r="7067" spans="20:37">
      <c r="T7067" s="188"/>
      <c r="U7067" s="188"/>
      <c r="V7067" s="188"/>
      <c r="W7067" s="188"/>
      <c r="X7067" s="188"/>
      <c r="AG7067" s="188"/>
      <c r="AH7067" s="188"/>
      <c r="AI7067" s="188"/>
      <c r="AJ7067" s="188"/>
      <c r="AK7067" s="188"/>
    </row>
    <row r="7068" spans="20:37">
      <c r="T7068" s="188"/>
      <c r="U7068" s="188"/>
      <c r="V7068" s="188"/>
      <c r="W7068" s="188"/>
      <c r="X7068" s="188"/>
      <c r="AG7068" s="188"/>
      <c r="AH7068" s="188"/>
      <c r="AI7068" s="188"/>
      <c r="AJ7068" s="188"/>
      <c r="AK7068" s="188"/>
    </row>
    <row r="7069" spans="20:37">
      <c r="T7069" s="188"/>
      <c r="U7069" s="188"/>
      <c r="V7069" s="188"/>
      <c r="W7069" s="188"/>
      <c r="X7069" s="188"/>
      <c r="AG7069" s="188"/>
      <c r="AH7069" s="188"/>
      <c r="AI7069" s="188"/>
      <c r="AJ7069" s="188"/>
      <c r="AK7069" s="188"/>
    </row>
    <row r="7070" spans="20:37">
      <c r="T7070" s="188"/>
      <c r="U7070" s="188"/>
      <c r="V7070" s="188"/>
      <c r="W7070" s="188"/>
      <c r="X7070" s="188"/>
      <c r="AG7070" s="188"/>
      <c r="AH7070" s="188"/>
      <c r="AI7070" s="188"/>
      <c r="AJ7070" s="188"/>
      <c r="AK7070" s="188"/>
    </row>
    <row r="7071" spans="20:37">
      <c r="T7071" s="188"/>
      <c r="U7071" s="188"/>
      <c r="V7071" s="188"/>
      <c r="W7071" s="188"/>
      <c r="X7071" s="188"/>
      <c r="AG7071" s="188"/>
      <c r="AH7071" s="188"/>
      <c r="AI7071" s="188"/>
      <c r="AJ7071" s="188"/>
      <c r="AK7071" s="188"/>
    </row>
    <row r="7072" spans="20:37">
      <c r="T7072" s="188"/>
      <c r="U7072" s="188"/>
      <c r="V7072" s="188"/>
      <c r="W7072" s="188"/>
      <c r="X7072" s="188"/>
      <c r="AG7072" s="188"/>
      <c r="AH7072" s="188"/>
      <c r="AI7072" s="188"/>
      <c r="AJ7072" s="188"/>
      <c r="AK7072" s="188"/>
    </row>
    <row r="7073" spans="20:37">
      <c r="T7073" s="188"/>
      <c r="U7073" s="188"/>
      <c r="V7073" s="188"/>
      <c r="W7073" s="188"/>
      <c r="X7073" s="188"/>
      <c r="AG7073" s="188"/>
      <c r="AH7073" s="188"/>
      <c r="AI7073" s="188"/>
      <c r="AJ7073" s="188"/>
      <c r="AK7073" s="188"/>
    </row>
    <row r="7074" spans="20:37">
      <c r="T7074" s="188"/>
      <c r="U7074" s="188"/>
      <c r="V7074" s="188"/>
      <c r="W7074" s="188"/>
      <c r="X7074" s="188"/>
      <c r="AG7074" s="188"/>
      <c r="AH7074" s="188"/>
      <c r="AI7074" s="188"/>
      <c r="AJ7074" s="188"/>
      <c r="AK7074" s="188"/>
    </row>
    <row r="7075" spans="20:37">
      <c r="T7075" s="188"/>
      <c r="U7075" s="188"/>
      <c r="V7075" s="188"/>
      <c r="W7075" s="188"/>
      <c r="X7075" s="188"/>
      <c r="AG7075" s="188"/>
      <c r="AH7075" s="188"/>
      <c r="AI7075" s="188"/>
      <c r="AJ7075" s="188"/>
      <c r="AK7075" s="188"/>
    </row>
    <row r="7076" spans="20:37">
      <c r="T7076" s="188"/>
      <c r="U7076" s="188"/>
      <c r="V7076" s="188"/>
      <c r="W7076" s="188"/>
      <c r="X7076" s="188"/>
      <c r="AG7076" s="188"/>
      <c r="AH7076" s="188"/>
      <c r="AI7076" s="188"/>
      <c r="AJ7076" s="188"/>
      <c r="AK7076" s="188"/>
    </row>
    <row r="7077" spans="20:37">
      <c r="T7077" s="188"/>
      <c r="U7077" s="188"/>
      <c r="V7077" s="188"/>
      <c r="W7077" s="188"/>
      <c r="X7077" s="188"/>
      <c r="AG7077" s="188"/>
      <c r="AH7077" s="188"/>
      <c r="AI7077" s="188"/>
      <c r="AJ7077" s="188"/>
      <c r="AK7077" s="188"/>
    </row>
    <row r="7078" spans="20:37">
      <c r="T7078" s="188"/>
      <c r="U7078" s="188"/>
      <c r="V7078" s="188"/>
      <c r="W7078" s="188"/>
      <c r="X7078" s="188"/>
      <c r="AG7078" s="188"/>
      <c r="AH7078" s="188"/>
      <c r="AI7078" s="188"/>
      <c r="AJ7078" s="188"/>
      <c r="AK7078" s="188"/>
    </row>
    <row r="7079" spans="20:37">
      <c r="T7079" s="188"/>
      <c r="U7079" s="188"/>
      <c r="V7079" s="188"/>
      <c r="W7079" s="188"/>
      <c r="X7079" s="188"/>
      <c r="AG7079" s="188"/>
      <c r="AH7079" s="188"/>
      <c r="AI7079" s="188"/>
      <c r="AJ7079" s="188"/>
      <c r="AK7079" s="188"/>
    </row>
    <row r="7080" spans="20:37">
      <c r="T7080" s="188"/>
      <c r="U7080" s="188"/>
      <c r="V7080" s="188"/>
      <c r="W7080" s="188"/>
      <c r="X7080" s="188"/>
      <c r="AG7080" s="188"/>
      <c r="AH7080" s="188"/>
      <c r="AI7080" s="188"/>
      <c r="AJ7080" s="188"/>
      <c r="AK7080" s="188"/>
    </row>
    <row r="7081" spans="20:37">
      <c r="T7081" s="188"/>
      <c r="U7081" s="188"/>
      <c r="V7081" s="188"/>
      <c r="W7081" s="188"/>
      <c r="X7081" s="188"/>
      <c r="AG7081" s="188"/>
      <c r="AH7081" s="188"/>
      <c r="AI7081" s="188"/>
      <c r="AJ7081" s="188"/>
      <c r="AK7081" s="188"/>
    </row>
    <row r="7082" spans="20:37">
      <c r="T7082" s="188"/>
      <c r="U7082" s="188"/>
      <c r="V7082" s="188"/>
      <c r="W7082" s="188"/>
      <c r="X7082" s="188"/>
      <c r="AG7082" s="188"/>
      <c r="AH7082" s="188"/>
      <c r="AI7082" s="188"/>
      <c r="AJ7082" s="188"/>
      <c r="AK7082" s="188"/>
    </row>
    <row r="7083" spans="20:37">
      <c r="T7083" s="188"/>
      <c r="U7083" s="188"/>
      <c r="V7083" s="188"/>
      <c r="W7083" s="188"/>
      <c r="X7083" s="188"/>
      <c r="AG7083" s="188"/>
      <c r="AH7083" s="188"/>
      <c r="AI7083" s="188"/>
      <c r="AJ7083" s="188"/>
      <c r="AK7083" s="188"/>
    </row>
    <row r="7084" spans="20:37">
      <c r="T7084" s="188"/>
      <c r="U7084" s="188"/>
      <c r="V7084" s="188"/>
      <c r="W7084" s="188"/>
      <c r="X7084" s="188"/>
      <c r="AG7084" s="188"/>
      <c r="AH7084" s="188"/>
      <c r="AI7084" s="188"/>
      <c r="AJ7084" s="188"/>
      <c r="AK7084" s="188"/>
    </row>
    <row r="7085" spans="20:37">
      <c r="T7085" s="188"/>
      <c r="U7085" s="188"/>
      <c r="V7085" s="188"/>
      <c r="W7085" s="188"/>
      <c r="X7085" s="188"/>
      <c r="AG7085" s="188"/>
      <c r="AH7085" s="188"/>
      <c r="AI7085" s="188"/>
      <c r="AJ7085" s="188"/>
      <c r="AK7085" s="188"/>
    </row>
    <row r="7086" spans="20:37">
      <c r="T7086" s="188"/>
      <c r="U7086" s="188"/>
      <c r="V7086" s="188"/>
      <c r="W7086" s="188"/>
      <c r="X7086" s="188"/>
      <c r="AG7086" s="188"/>
      <c r="AH7086" s="188"/>
      <c r="AI7086" s="188"/>
      <c r="AJ7086" s="188"/>
      <c r="AK7086" s="188"/>
    </row>
    <row r="7087" spans="20:37">
      <c r="T7087" s="188"/>
      <c r="U7087" s="188"/>
      <c r="V7087" s="188"/>
      <c r="W7087" s="188"/>
      <c r="X7087" s="188"/>
      <c r="AG7087" s="188"/>
      <c r="AH7087" s="188"/>
      <c r="AI7087" s="188"/>
      <c r="AJ7087" s="188"/>
      <c r="AK7087" s="188"/>
    </row>
    <row r="7088" spans="20:37">
      <c r="T7088" s="188"/>
      <c r="U7088" s="188"/>
      <c r="V7088" s="188"/>
      <c r="W7088" s="188"/>
      <c r="X7088" s="188"/>
      <c r="AG7088" s="188"/>
      <c r="AH7088" s="188"/>
      <c r="AI7088" s="188"/>
      <c r="AJ7088" s="188"/>
      <c r="AK7088" s="188"/>
    </row>
    <row r="7089" spans="20:37">
      <c r="T7089" s="188"/>
      <c r="U7089" s="188"/>
      <c r="V7089" s="188"/>
      <c r="W7089" s="188"/>
      <c r="X7089" s="188"/>
      <c r="AG7089" s="188"/>
      <c r="AH7089" s="188"/>
      <c r="AI7089" s="188"/>
      <c r="AJ7089" s="188"/>
      <c r="AK7089" s="188"/>
    </row>
    <row r="7090" spans="20:37">
      <c r="T7090" s="188"/>
      <c r="U7090" s="188"/>
      <c r="V7090" s="188"/>
      <c r="W7090" s="188"/>
      <c r="X7090" s="188"/>
      <c r="AG7090" s="188"/>
      <c r="AH7090" s="188"/>
      <c r="AI7090" s="188"/>
      <c r="AJ7090" s="188"/>
      <c r="AK7090" s="188"/>
    </row>
    <row r="7091" spans="20:37">
      <c r="T7091" s="188"/>
      <c r="U7091" s="188"/>
      <c r="V7091" s="188"/>
      <c r="W7091" s="188"/>
      <c r="X7091" s="188"/>
      <c r="AG7091" s="188"/>
      <c r="AH7091" s="188"/>
      <c r="AI7091" s="188"/>
      <c r="AJ7091" s="188"/>
      <c r="AK7091" s="188"/>
    </row>
    <row r="7092" spans="20:37">
      <c r="T7092" s="188"/>
      <c r="U7092" s="188"/>
      <c r="V7092" s="188"/>
      <c r="W7092" s="188"/>
      <c r="X7092" s="188"/>
      <c r="AG7092" s="188"/>
      <c r="AH7092" s="188"/>
      <c r="AI7092" s="188"/>
      <c r="AJ7092" s="188"/>
      <c r="AK7092" s="188"/>
    </row>
    <row r="7093" spans="20:37">
      <c r="T7093" s="188"/>
      <c r="U7093" s="188"/>
      <c r="V7093" s="188"/>
      <c r="W7093" s="188"/>
      <c r="X7093" s="188"/>
      <c r="AG7093" s="188"/>
      <c r="AH7093" s="188"/>
      <c r="AI7093" s="188"/>
      <c r="AJ7093" s="188"/>
      <c r="AK7093" s="188"/>
    </row>
    <row r="7094" spans="20:37">
      <c r="T7094" s="188"/>
      <c r="U7094" s="188"/>
      <c r="V7094" s="188"/>
      <c r="W7094" s="188"/>
      <c r="X7094" s="188"/>
      <c r="AG7094" s="188"/>
      <c r="AH7094" s="188"/>
      <c r="AI7094" s="188"/>
      <c r="AJ7094" s="188"/>
      <c r="AK7094" s="188"/>
    </row>
    <row r="7095" spans="20:37">
      <c r="T7095" s="188"/>
      <c r="U7095" s="188"/>
      <c r="V7095" s="188"/>
      <c r="W7095" s="188"/>
      <c r="X7095" s="188"/>
      <c r="AG7095" s="188"/>
      <c r="AH7095" s="188"/>
      <c r="AI7095" s="188"/>
      <c r="AJ7095" s="188"/>
      <c r="AK7095" s="188"/>
    </row>
    <row r="7096" spans="20:37">
      <c r="T7096" s="188"/>
      <c r="U7096" s="188"/>
      <c r="V7096" s="188"/>
      <c r="W7096" s="188"/>
      <c r="X7096" s="188"/>
      <c r="AG7096" s="188"/>
      <c r="AH7096" s="188"/>
      <c r="AI7096" s="188"/>
      <c r="AJ7096" s="188"/>
      <c r="AK7096" s="188"/>
    </row>
    <row r="7097" spans="20:37">
      <c r="T7097" s="188"/>
      <c r="U7097" s="188"/>
      <c r="V7097" s="188"/>
      <c r="W7097" s="188"/>
      <c r="X7097" s="188"/>
      <c r="AG7097" s="188"/>
      <c r="AH7097" s="188"/>
      <c r="AI7097" s="188"/>
      <c r="AJ7097" s="188"/>
      <c r="AK7097" s="188"/>
    </row>
    <row r="7098" spans="20:37">
      <c r="T7098" s="188"/>
      <c r="U7098" s="188"/>
      <c r="V7098" s="188"/>
      <c r="W7098" s="188"/>
      <c r="X7098" s="188"/>
      <c r="AG7098" s="188"/>
      <c r="AH7098" s="188"/>
      <c r="AI7098" s="188"/>
      <c r="AJ7098" s="188"/>
      <c r="AK7098" s="188"/>
    </row>
    <row r="7099" spans="20:37">
      <c r="T7099" s="188"/>
      <c r="U7099" s="188"/>
      <c r="V7099" s="188"/>
      <c r="W7099" s="188"/>
      <c r="X7099" s="188"/>
      <c r="AG7099" s="188"/>
      <c r="AH7099" s="188"/>
      <c r="AI7099" s="188"/>
      <c r="AJ7099" s="188"/>
      <c r="AK7099" s="188"/>
    </row>
    <row r="7100" spans="20:37">
      <c r="T7100" s="188"/>
      <c r="U7100" s="188"/>
      <c r="V7100" s="188"/>
      <c r="W7100" s="188"/>
      <c r="X7100" s="188"/>
      <c r="AG7100" s="188"/>
      <c r="AH7100" s="188"/>
      <c r="AI7100" s="188"/>
      <c r="AJ7100" s="188"/>
      <c r="AK7100" s="188"/>
    </row>
    <row r="7101" spans="20:37">
      <c r="T7101" s="188"/>
      <c r="U7101" s="188"/>
      <c r="V7101" s="188"/>
      <c r="W7101" s="188"/>
      <c r="X7101" s="188"/>
      <c r="AG7101" s="188"/>
      <c r="AH7101" s="188"/>
      <c r="AI7101" s="188"/>
      <c r="AJ7101" s="188"/>
      <c r="AK7101" s="188"/>
    </row>
    <row r="7102" spans="20:37">
      <c r="T7102" s="188"/>
      <c r="U7102" s="188"/>
      <c r="V7102" s="188"/>
      <c r="W7102" s="188"/>
      <c r="X7102" s="188"/>
      <c r="AG7102" s="188"/>
      <c r="AH7102" s="188"/>
      <c r="AI7102" s="188"/>
      <c r="AJ7102" s="188"/>
      <c r="AK7102" s="188"/>
    </row>
    <row r="7103" spans="20:37">
      <c r="T7103" s="188"/>
      <c r="U7103" s="188"/>
      <c r="V7103" s="188"/>
      <c r="W7103" s="188"/>
      <c r="X7103" s="188"/>
      <c r="AG7103" s="188"/>
      <c r="AH7103" s="188"/>
      <c r="AI7103" s="188"/>
      <c r="AJ7103" s="188"/>
      <c r="AK7103" s="188"/>
    </row>
    <row r="7104" spans="20:37">
      <c r="T7104" s="188"/>
      <c r="U7104" s="188"/>
      <c r="V7104" s="188"/>
      <c r="W7104" s="188"/>
      <c r="X7104" s="188"/>
      <c r="AG7104" s="188"/>
      <c r="AH7104" s="188"/>
      <c r="AI7104" s="188"/>
      <c r="AJ7104" s="188"/>
      <c r="AK7104" s="188"/>
    </row>
    <row r="7105" spans="20:37">
      <c r="T7105" s="188"/>
      <c r="U7105" s="188"/>
      <c r="V7105" s="188"/>
      <c r="W7105" s="188"/>
      <c r="X7105" s="188"/>
      <c r="AG7105" s="188"/>
      <c r="AH7105" s="188"/>
      <c r="AI7105" s="188"/>
      <c r="AJ7105" s="188"/>
      <c r="AK7105" s="188"/>
    </row>
    <row r="7106" spans="20:37">
      <c r="T7106" s="188"/>
      <c r="U7106" s="188"/>
      <c r="V7106" s="188"/>
      <c r="W7106" s="188"/>
      <c r="X7106" s="188"/>
      <c r="AG7106" s="188"/>
      <c r="AH7106" s="188"/>
      <c r="AI7106" s="188"/>
      <c r="AJ7106" s="188"/>
      <c r="AK7106" s="188"/>
    </row>
    <row r="7107" spans="20:37">
      <c r="T7107" s="188"/>
      <c r="U7107" s="188"/>
      <c r="V7107" s="188"/>
      <c r="W7107" s="188"/>
      <c r="X7107" s="188"/>
      <c r="AG7107" s="188"/>
      <c r="AH7107" s="188"/>
      <c r="AI7107" s="188"/>
      <c r="AJ7107" s="188"/>
      <c r="AK7107" s="188"/>
    </row>
    <row r="7108" spans="20:37">
      <c r="T7108" s="188"/>
      <c r="U7108" s="188"/>
      <c r="V7108" s="188"/>
      <c r="W7108" s="188"/>
      <c r="X7108" s="188"/>
      <c r="AG7108" s="188"/>
      <c r="AH7108" s="188"/>
      <c r="AI7108" s="188"/>
      <c r="AJ7108" s="188"/>
      <c r="AK7108" s="188"/>
    </row>
    <row r="7109" spans="20:37">
      <c r="T7109" s="188"/>
      <c r="U7109" s="188"/>
      <c r="V7109" s="188"/>
      <c r="W7109" s="188"/>
      <c r="X7109" s="188"/>
      <c r="AG7109" s="188"/>
      <c r="AH7109" s="188"/>
      <c r="AI7109" s="188"/>
      <c r="AJ7109" s="188"/>
      <c r="AK7109" s="188"/>
    </row>
    <row r="7110" spans="20:37">
      <c r="T7110" s="188"/>
      <c r="U7110" s="188"/>
      <c r="V7110" s="188"/>
      <c r="W7110" s="188"/>
      <c r="X7110" s="188"/>
      <c r="AG7110" s="188"/>
      <c r="AH7110" s="188"/>
      <c r="AI7110" s="188"/>
      <c r="AJ7110" s="188"/>
      <c r="AK7110" s="188"/>
    </row>
    <row r="7111" spans="20:37">
      <c r="T7111" s="188"/>
      <c r="U7111" s="188"/>
      <c r="V7111" s="188"/>
      <c r="W7111" s="188"/>
      <c r="X7111" s="188"/>
      <c r="AG7111" s="188"/>
      <c r="AH7111" s="188"/>
      <c r="AI7111" s="188"/>
      <c r="AJ7111" s="188"/>
      <c r="AK7111" s="188"/>
    </row>
    <row r="7112" spans="20:37">
      <c r="T7112" s="188"/>
      <c r="U7112" s="188"/>
      <c r="V7112" s="188"/>
      <c r="W7112" s="188"/>
      <c r="X7112" s="188"/>
      <c r="AG7112" s="188"/>
      <c r="AH7112" s="188"/>
      <c r="AI7112" s="188"/>
      <c r="AJ7112" s="188"/>
      <c r="AK7112" s="188"/>
    </row>
    <row r="7113" spans="20:37">
      <c r="T7113" s="188"/>
      <c r="U7113" s="188"/>
      <c r="V7113" s="188"/>
      <c r="W7113" s="188"/>
      <c r="X7113" s="188"/>
      <c r="AG7113" s="188"/>
      <c r="AH7113" s="188"/>
      <c r="AI7113" s="188"/>
      <c r="AJ7113" s="188"/>
      <c r="AK7113" s="188"/>
    </row>
    <row r="7114" spans="20:37">
      <c r="T7114" s="188"/>
      <c r="U7114" s="188"/>
      <c r="V7114" s="188"/>
      <c r="W7114" s="188"/>
      <c r="X7114" s="188"/>
      <c r="AG7114" s="188"/>
      <c r="AH7114" s="188"/>
      <c r="AI7114" s="188"/>
      <c r="AJ7114" s="188"/>
      <c r="AK7114" s="188"/>
    </row>
    <row r="7115" spans="20:37">
      <c r="T7115" s="188"/>
      <c r="U7115" s="188"/>
      <c r="V7115" s="188"/>
      <c r="W7115" s="188"/>
      <c r="X7115" s="188"/>
      <c r="AG7115" s="188"/>
      <c r="AH7115" s="188"/>
      <c r="AI7115" s="188"/>
      <c r="AJ7115" s="188"/>
      <c r="AK7115" s="188"/>
    </row>
    <row r="7116" spans="20:37">
      <c r="T7116" s="188"/>
      <c r="U7116" s="188"/>
      <c r="V7116" s="188"/>
      <c r="W7116" s="188"/>
      <c r="X7116" s="188"/>
      <c r="AG7116" s="188"/>
      <c r="AH7116" s="188"/>
      <c r="AI7116" s="188"/>
      <c r="AJ7116" s="188"/>
      <c r="AK7116" s="188"/>
    </row>
    <row r="7117" spans="20:37">
      <c r="T7117" s="188"/>
      <c r="U7117" s="188"/>
      <c r="V7117" s="188"/>
      <c r="W7117" s="188"/>
      <c r="X7117" s="188"/>
      <c r="AG7117" s="188"/>
      <c r="AH7117" s="188"/>
      <c r="AI7117" s="188"/>
      <c r="AJ7117" s="188"/>
      <c r="AK7117" s="188"/>
    </row>
    <row r="7118" spans="20:37">
      <c r="T7118" s="188"/>
      <c r="U7118" s="188"/>
      <c r="V7118" s="188"/>
      <c r="W7118" s="188"/>
      <c r="X7118" s="188"/>
      <c r="AG7118" s="188"/>
      <c r="AH7118" s="188"/>
      <c r="AI7118" s="188"/>
      <c r="AJ7118" s="188"/>
      <c r="AK7118" s="188"/>
    </row>
    <row r="7119" spans="20:37">
      <c r="T7119" s="188"/>
      <c r="U7119" s="188"/>
      <c r="V7119" s="188"/>
      <c r="W7119" s="188"/>
      <c r="X7119" s="188"/>
      <c r="AG7119" s="188"/>
      <c r="AH7119" s="188"/>
      <c r="AI7119" s="188"/>
      <c r="AJ7119" s="188"/>
      <c r="AK7119" s="188"/>
    </row>
    <row r="7120" spans="20:37">
      <c r="T7120" s="188"/>
      <c r="U7120" s="188"/>
      <c r="V7120" s="188"/>
      <c r="W7120" s="188"/>
      <c r="X7120" s="188"/>
      <c r="AG7120" s="188"/>
      <c r="AH7120" s="188"/>
      <c r="AI7120" s="188"/>
      <c r="AJ7120" s="188"/>
      <c r="AK7120" s="188"/>
    </row>
    <row r="7121" spans="20:37">
      <c r="T7121" s="188"/>
      <c r="U7121" s="188"/>
      <c r="V7121" s="188"/>
      <c r="W7121" s="188"/>
      <c r="X7121" s="188"/>
      <c r="AG7121" s="188"/>
      <c r="AH7121" s="188"/>
      <c r="AI7121" s="188"/>
      <c r="AJ7121" s="188"/>
      <c r="AK7121" s="188"/>
    </row>
    <row r="7122" spans="20:37">
      <c r="T7122" s="188"/>
      <c r="U7122" s="188"/>
      <c r="V7122" s="188"/>
      <c r="W7122" s="188"/>
      <c r="X7122" s="188"/>
      <c r="AG7122" s="188"/>
      <c r="AH7122" s="188"/>
      <c r="AI7122" s="188"/>
      <c r="AJ7122" s="188"/>
      <c r="AK7122" s="188"/>
    </row>
    <row r="7123" spans="20:37">
      <c r="T7123" s="188"/>
      <c r="U7123" s="188"/>
      <c r="V7123" s="188"/>
      <c r="W7123" s="188"/>
      <c r="X7123" s="188"/>
      <c r="AG7123" s="188"/>
      <c r="AH7123" s="188"/>
      <c r="AI7123" s="188"/>
      <c r="AJ7123" s="188"/>
      <c r="AK7123" s="188"/>
    </row>
    <row r="7124" spans="20:37">
      <c r="T7124" s="188"/>
      <c r="U7124" s="188"/>
      <c r="V7124" s="188"/>
      <c r="W7124" s="188"/>
      <c r="X7124" s="188"/>
      <c r="AG7124" s="188"/>
      <c r="AH7124" s="188"/>
      <c r="AI7124" s="188"/>
      <c r="AJ7124" s="188"/>
      <c r="AK7124" s="188"/>
    </row>
    <row r="7125" spans="20:37">
      <c r="T7125" s="188"/>
      <c r="U7125" s="188"/>
      <c r="V7125" s="188"/>
      <c r="W7125" s="188"/>
      <c r="X7125" s="188"/>
      <c r="AG7125" s="188"/>
      <c r="AH7125" s="188"/>
      <c r="AI7125" s="188"/>
      <c r="AJ7125" s="188"/>
      <c r="AK7125" s="188"/>
    </row>
    <row r="7126" spans="20:37">
      <c r="T7126" s="188"/>
      <c r="U7126" s="188"/>
      <c r="V7126" s="188"/>
      <c r="W7126" s="188"/>
      <c r="X7126" s="188"/>
      <c r="AG7126" s="188"/>
      <c r="AH7126" s="188"/>
      <c r="AI7126" s="188"/>
      <c r="AJ7126" s="188"/>
      <c r="AK7126" s="188"/>
    </row>
    <row r="7127" spans="20:37">
      <c r="T7127" s="188"/>
      <c r="U7127" s="188"/>
      <c r="V7127" s="188"/>
      <c r="W7127" s="188"/>
      <c r="X7127" s="188"/>
      <c r="AG7127" s="188"/>
      <c r="AH7127" s="188"/>
      <c r="AI7127" s="188"/>
      <c r="AJ7127" s="188"/>
      <c r="AK7127" s="188"/>
    </row>
    <row r="7128" spans="20:37">
      <c r="T7128" s="188"/>
      <c r="U7128" s="188"/>
      <c r="V7128" s="188"/>
      <c r="W7128" s="188"/>
      <c r="X7128" s="188"/>
      <c r="AG7128" s="188"/>
      <c r="AH7128" s="188"/>
      <c r="AI7128" s="188"/>
      <c r="AJ7128" s="188"/>
      <c r="AK7128" s="188"/>
    </row>
    <row r="7129" spans="20:37">
      <c r="T7129" s="188"/>
      <c r="U7129" s="188"/>
      <c r="V7129" s="188"/>
      <c r="W7129" s="188"/>
      <c r="X7129" s="188"/>
      <c r="AG7129" s="188"/>
      <c r="AH7129" s="188"/>
      <c r="AI7129" s="188"/>
      <c r="AJ7129" s="188"/>
      <c r="AK7129" s="188"/>
    </row>
    <row r="7130" spans="20:37">
      <c r="T7130" s="188"/>
      <c r="U7130" s="188"/>
      <c r="V7130" s="188"/>
      <c r="W7130" s="188"/>
      <c r="X7130" s="188"/>
      <c r="AG7130" s="188"/>
      <c r="AH7130" s="188"/>
      <c r="AI7130" s="188"/>
      <c r="AJ7130" s="188"/>
      <c r="AK7130" s="188"/>
    </row>
    <row r="7131" spans="20:37">
      <c r="T7131" s="188"/>
      <c r="U7131" s="188"/>
      <c r="V7131" s="188"/>
      <c r="W7131" s="188"/>
      <c r="X7131" s="188"/>
      <c r="AG7131" s="188"/>
      <c r="AH7131" s="188"/>
      <c r="AI7131" s="188"/>
      <c r="AJ7131" s="188"/>
      <c r="AK7131" s="188"/>
    </row>
    <row r="7132" spans="20:37">
      <c r="T7132" s="188"/>
      <c r="U7132" s="188"/>
      <c r="V7132" s="188"/>
      <c r="W7132" s="188"/>
      <c r="X7132" s="188"/>
      <c r="AG7132" s="188"/>
      <c r="AH7132" s="188"/>
      <c r="AI7132" s="188"/>
      <c r="AJ7132" s="188"/>
      <c r="AK7132" s="188"/>
    </row>
    <row r="7133" spans="20:37">
      <c r="T7133" s="188"/>
      <c r="U7133" s="188"/>
      <c r="V7133" s="188"/>
      <c r="W7133" s="188"/>
      <c r="X7133" s="188"/>
      <c r="AG7133" s="188"/>
      <c r="AH7133" s="188"/>
      <c r="AI7133" s="188"/>
      <c r="AJ7133" s="188"/>
      <c r="AK7133" s="188"/>
    </row>
    <row r="7134" spans="20:37">
      <c r="T7134" s="188"/>
      <c r="U7134" s="188"/>
      <c r="V7134" s="188"/>
      <c r="W7134" s="188"/>
      <c r="X7134" s="188"/>
      <c r="AG7134" s="188"/>
      <c r="AH7134" s="188"/>
      <c r="AI7134" s="188"/>
      <c r="AJ7134" s="188"/>
      <c r="AK7134" s="188"/>
    </row>
    <row r="7135" spans="20:37">
      <c r="T7135" s="188"/>
      <c r="U7135" s="188"/>
      <c r="V7135" s="188"/>
      <c r="W7135" s="188"/>
      <c r="X7135" s="188"/>
      <c r="AG7135" s="188"/>
      <c r="AH7135" s="188"/>
      <c r="AI7135" s="188"/>
      <c r="AJ7135" s="188"/>
      <c r="AK7135" s="188"/>
    </row>
    <row r="7136" spans="20:37">
      <c r="T7136" s="188"/>
      <c r="U7136" s="188"/>
      <c r="V7136" s="188"/>
      <c r="W7136" s="188"/>
      <c r="X7136" s="188"/>
      <c r="AG7136" s="188"/>
      <c r="AH7136" s="188"/>
      <c r="AI7136" s="188"/>
      <c r="AJ7136" s="188"/>
      <c r="AK7136" s="188"/>
    </row>
    <row r="7137" spans="20:37">
      <c r="T7137" s="188"/>
      <c r="U7137" s="188"/>
      <c r="V7137" s="188"/>
      <c r="W7137" s="188"/>
      <c r="X7137" s="188"/>
      <c r="AG7137" s="188"/>
      <c r="AH7137" s="188"/>
      <c r="AI7137" s="188"/>
      <c r="AJ7137" s="188"/>
      <c r="AK7137" s="188"/>
    </row>
    <row r="7138" spans="20:37">
      <c r="T7138" s="188"/>
      <c r="U7138" s="188"/>
      <c r="V7138" s="188"/>
      <c r="W7138" s="188"/>
      <c r="X7138" s="188"/>
      <c r="AG7138" s="188"/>
      <c r="AH7138" s="188"/>
      <c r="AI7138" s="188"/>
      <c r="AJ7138" s="188"/>
      <c r="AK7138" s="188"/>
    </row>
    <row r="7139" spans="20:37">
      <c r="T7139" s="188"/>
      <c r="U7139" s="188"/>
      <c r="V7139" s="188"/>
      <c r="W7139" s="188"/>
      <c r="X7139" s="188"/>
      <c r="AG7139" s="188"/>
      <c r="AH7139" s="188"/>
      <c r="AI7139" s="188"/>
      <c r="AJ7139" s="188"/>
      <c r="AK7139" s="188"/>
    </row>
    <row r="7140" spans="20:37">
      <c r="T7140" s="188"/>
      <c r="U7140" s="188"/>
      <c r="V7140" s="188"/>
      <c r="W7140" s="188"/>
      <c r="X7140" s="188"/>
      <c r="AG7140" s="188"/>
      <c r="AH7140" s="188"/>
      <c r="AI7140" s="188"/>
      <c r="AJ7140" s="188"/>
      <c r="AK7140" s="188"/>
    </row>
    <row r="7141" spans="20:37">
      <c r="T7141" s="188"/>
      <c r="U7141" s="188"/>
      <c r="V7141" s="188"/>
      <c r="W7141" s="188"/>
      <c r="X7141" s="188"/>
      <c r="AG7141" s="188"/>
      <c r="AH7141" s="188"/>
      <c r="AI7141" s="188"/>
      <c r="AJ7141" s="188"/>
      <c r="AK7141" s="188"/>
    </row>
    <row r="7142" spans="20:37">
      <c r="T7142" s="188"/>
      <c r="U7142" s="188"/>
      <c r="V7142" s="188"/>
      <c r="W7142" s="188"/>
      <c r="X7142" s="188"/>
      <c r="AG7142" s="188"/>
      <c r="AH7142" s="188"/>
      <c r="AI7142" s="188"/>
      <c r="AJ7142" s="188"/>
      <c r="AK7142" s="188"/>
    </row>
    <row r="7143" spans="20:37">
      <c r="T7143" s="188"/>
      <c r="U7143" s="188"/>
      <c r="V7143" s="188"/>
      <c r="W7143" s="188"/>
      <c r="X7143" s="188"/>
      <c r="AG7143" s="188"/>
      <c r="AH7143" s="188"/>
      <c r="AI7143" s="188"/>
      <c r="AJ7143" s="188"/>
      <c r="AK7143" s="188"/>
    </row>
    <row r="7144" spans="20:37">
      <c r="T7144" s="188"/>
      <c r="U7144" s="188"/>
      <c r="V7144" s="188"/>
      <c r="W7144" s="188"/>
      <c r="X7144" s="188"/>
      <c r="AG7144" s="188"/>
      <c r="AH7144" s="188"/>
      <c r="AI7144" s="188"/>
      <c r="AJ7144" s="188"/>
      <c r="AK7144" s="188"/>
    </row>
    <row r="7145" spans="20:37">
      <c r="T7145" s="188"/>
      <c r="U7145" s="188"/>
      <c r="V7145" s="188"/>
      <c r="W7145" s="188"/>
      <c r="X7145" s="188"/>
      <c r="AG7145" s="188"/>
      <c r="AH7145" s="188"/>
      <c r="AI7145" s="188"/>
      <c r="AJ7145" s="188"/>
      <c r="AK7145" s="188"/>
    </row>
    <row r="7146" spans="20:37">
      <c r="T7146" s="188"/>
      <c r="U7146" s="188"/>
      <c r="V7146" s="188"/>
      <c r="W7146" s="188"/>
      <c r="X7146" s="188"/>
      <c r="AG7146" s="188"/>
      <c r="AH7146" s="188"/>
      <c r="AI7146" s="188"/>
      <c r="AJ7146" s="188"/>
      <c r="AK7146" s="188"/>
    </row>
    <row r="7147" spans="20:37">
      <c r="T7147" s="188"/>
      <c r="U7147" s="188"/>
      <c r="V7147" s="188"/>
      <c r="W7147" s="188"/>
      <c r="X7147" s="188"/>
      <c r="AG7147" s="188"/>
      <c r="AH7147" s="188"/>
      <c r="AI7147" s="188"/>
      <c r="AJ7147" s="188"/>
      <c r="AK7147" s="188"/>
    </row>
    <row r="7148" spans="20:37">
      <c r="T7148" s="188"/>
      <c r="U7148" s="188"/>
      <c r="V7148" s="188"/>
      <c r="W7148" s="188"/>
      <c r="X7148" s="188"/>
      <c r="AG7148" s="188"/>
      <c r="AH7148" s="188"/>
      <c r="AI7148" s="188"/>
      <c r="AJ7148" s="188"/>
      <c r="AK7148" s="188"/>
    </row>
    <row r="7149" spans="20:37">
      <c r="T7149" s="188"/>
      <c r="U7149" s="188"/>
      <c r="V7149" s="188"/>
      <c r="W7149" s="188"/>
      <c r="X7149" s="188"/>
      <c r="AG7149" s="188"/>
      <c r="AH7149" s="188"/>
      <c r="AI7149" s="188"/>
      <c r="AJ7149" s="188"/>
      <c r="AK7149" s="188"/>
    </row>
    <row r="7150" spans="20:37">
      <c r="T7150" s="188"/>
      <c r="U7150" s="188"/>
      <c r="V7150" s="188"/>
      <c r="W7150" s="188"/>
      <c r="X7150" s="188"/>
      <c r="AG7150" s="188"/>
      <c r="AH7150" s="188"/>
      <c r="AI7150" s="188"/>
      <c r="AJ7150" s="188"/>
      <c r="AK7150" s="188"/>
    </row>
    <row r="7151" spans="20:37">
      <c r="T7151" s="188"/>
      <c r="U7151" s="188"/>
      <c r="V7151" s="188"/>
      <c r="W7151" s="188"/>
      <c r="X7151" s="188"/>
      <c r="AG7151" s="188"/>
      <c r="AH7151" s="188"/>
      <c r="AI7151" s="188"/>
      <c r="AJ7151" s="188"/>
      <c r="AK7151" s="188"/>
    </row>
    <row r="7152" spans="20:37">
      <c r="T7152" s="188"/>
      <c r="U7152" s="188"/>
      <c r="V7152" s="188"/>
      <c r="W7152" s="188"/>
      <c r="X7152" s="188"/>
      <c r="AG7152" s="188"/>
      <c r="AH7152" s="188"/>
      <c r="AI7152" s="188"/>
      <c r="AJ7152" s="188"/>
      <c r="AK7152" s="188"/>
    </row>
    <row r="7153" spans="20:37">
      <c r="T7153" s="188"/>
      <c r="U7153" s="188"/>
      <c r="V7153" s="188"/>
      <c r="W7153" s="188"/>
      <c r="X7153" s="188"/>
      <c r="AG7153" s="188"/>
      <c r="AH7153" s="188"/>
      <c r="AI7153" s="188"/>
      <c r="AJ7153" s="188"/>
      <c r="AK7153" s="188"/>
    </row>
    <row r="7154" spans="20:37">
      <c r="T7154" s="188"/>
      <c r="U7154" s="188"/>
      <c r="V7154" s="188"/>
      <c r="W7154" s="188"/>
      <c r="X7154" s="188"/>
      <c r="AG7154" s="188"/>
      <c r="AH7154" s="188"/>
      <c r="AI7154" s="188"/>
      <c r="AJ7154" s="188"/>
      <c r="AK7154" s="188"/>
    </row>
    <row r="7155" spans="20:37">
      <c r="T7155" s="188"/>
      <c r="U7155" s="188"/>
      <c r="V7155" s="188"/>
      <c r="W7155" s="188"/>
      <c r="X7155" s="188"/>
      <c r="AG7155" s="188"/>
      <c r="AH7155" s="188"/>
      <c r="AI7155" s="188"/>
      <c r="AJ7155" s="188"/>
      <c r="AK7155" s="188"/>
    </row>
    <row r="7156" spans="20:37">
      <c r="T7156" s="188"/>
      <c r="U7156" s="188"/>
      <c r="V7156" s="188"/>
      <c r="W7156" s="188"/>
      <c r="X7156" s="188"/>
      <c r="AG7156" s="188"/>
      <c r="AH7156" s="188"/>
      <c r="AI7156" s="188"/>
      <c r="AJ7156" s="188"/>
      <c r="AK7156" s="188"/>
    </row>
    <row r="7157" spans="20:37">
      <c r="T7157" s="188"/>
      <c r="U7157" s="188"/>
      <c r="V7157" s="188"/>
      <c r="W7157" s="188"/>
      <c r="X7157" s="188"/>
      <c r="AG7157" s="188"/>
      <c r="AH7157" s="188"/>
      <c r="AI7157" s="188"/>
      <c r="AJ7157" s="188"/>
      <c r="AK7157" s="188"/>
    </row>
    <row r="7158" spans="20:37">
      <c r="T7158" s="188"/>
      <c r="U7158" s="188"/>
      <c r="V7158" s="188"/>
      <c r="W7158" s="188"/>
      <c r="X7158" s="188"/>
      <c r="AG7158" s="188"/>
      <c r="AH7158" s="188"/>
      <c r="AI7158" s="188"/>
      <c r="AJ7158" s="188"/>
      <c r="AK7158" s="188"/>
    </row>
    <row r="7159" spans="20:37">
      <c r="T7159" s="188"/>
      <c r="U7159" s="188"/>
      <c r="V7159" s="188"/>
      <c r="W7159" s="188"/>
      <c r="X7159" s="188"/>
      <c r="AG7159" s="188"/>
      <c r="AH7159" s="188"/>
      <c r="AI7159" s="188"/>
      <c r="AJ7159" s="188"/>
      <c r="AK7159" s="188"/>
    </row>
    <row r="7160" spans="20:37">
      <c r="T7160" s="188"/>
      <c r="U7160" s="188"/>
      <c r="V7160" s="188"/>
      <c r="W7160" s="188"/>
      <c r="X7160" s="188"/>
      <c r="AG7160" s="188"/>
      <c r="AH7160" s="188"/>
      <c r="AI7160" s="188"/>
      <c r="AJ7160" s="188"/>
      <c r="AK7160" s="188"/>
    </row>
    <row r="7161" spans="20:37">
      <c r="T7161" s="188"/>
      <c r="U7161" s="188"/>
      <c r="V7161" s="188"/>
      <c r="W7161" s="188"/>
      <c r="X7161" s="188"/>
      <c r="AG7161" s="188"/>
      <c r="AH7161" s="188"/>
      <c r="AI7161" s="188"/>
      <c r="AJ7161" s="188"/>
      <c r="AK7161" s="188"/>
    </row>
    <row r="7162" spans="20:37">
      <c r="T7162" s="188"/>
      <c r="U7162" s="188"/>
      <c r="V7162" s="188"/>
      <c r="W7162" s="188"/>
      <c r="X7162" s="188"/>
      <c r="AG7162" s="188"/>
      <c r="AH7162" s="188"/>
      <c r="AI7162" s="188"/>
      <c r="AJ7162" s="188"/>
      <c r="AK7162" s="188"/>
    </row>
    <row r="7163" spans="20:37">
      <c r="T7163" s="188"/>
      <c r="U7163" s="188"/>
      <c r="V7163" s="188"/>
      <c r="W7163" s="188"/>
      <c r="X7163" s="188"/>
      <c r="AG7163" s="188"/>
      <c r="AH7163" s="188"/>
      <c r="AI7163" s="188"/>
      <c r="AJ7163" s="188"/>
      <c r="AK7163" s="188"/>
    </row>
    <row r="7164" spans="20:37">
      <c r="T7164" s="188"/>
      <c r="U7164" s="188"/>
      <c r="V7164" s="188"/>
      <c r="W7164" s="188"/>
      <c r="X7164" s="188"/>
      <c r="AG7164" s="188"/>
      <c r="AH7164" s="188"/>
      <c r="AI7164" s="188"/>
      <c r="AJ7164" s="188"/>
      <c r="AK7164" s="188"/>
    </row>
    <row r="7165" spans="20:37">
      <c r="T7165" s="188"/>
      <c r="U7165" s="188"/>
      <c r="V7165" s="188"/>
      <c r="W7165" s="188"/>
      <c r="X7165" s="188"/>
      <c r="AG7165" s="188"/>
      <c r="AH7165" s="188"/>
      <c r="AI7165" s="188"/>
      <c r="AJ7165" s="188"/>
      <c r="AK7165" s="188"/>
    </row>
    <row r="7166" spans="20:37">
      <c r="T7166" s="188"/>
      <c r="U7166" s="188"/>
      <c r="V7166" s="188"/>
      <c r="W7166" s="188"/>
      <c r="X7166" s="188"/>
      <c r="AG7166" s="188"/>
      <c r="AH7166" s="188"/>
      <c r="AI7166" s="188"/>
      <c r="AJ7166" s="188"/>
      <c r="AK7166" s="188"/>
    </row>
    <row r="7167" spans="20:37">
      <c r="T7167" s="188"/>
      <c r="U7167" s="188"/>
      <c r="V7167" s="188"/>
      <c r="W7167" s="188"/>
      <c r="X7167" s="188"/>
      <c r="AG7167" s="188"/>
      <c r="AH7167" s="188"/>
      <c r="AI7167" s="188"/>
      <c r="AJ7167" s="188"/>
      <c r="AK7167" s="188"/>
    </row>
    <row r="7168" spans="20:37">
      <c r="T7168" s="188"/>
      <c r="U7168" s="188"/>
      <c r="V7168" s="188"/>
      <c r="W7168" s="188"/>
      <c r="X7168" s="188"/>
      <c r="AG7168" s="188"/>
      <c r="AH7168" s="188"/>
      <c r="AI7168" s="188"/>
      <c r="AJ7168" s="188"/>
      <c r="AK7168" s="188"/>
    </row>
    <row r="7169" spans="20:37">
      <c r="T7169" s="188"/>
      <c r="U7169" s="188"/>
      <c r="V7169" s="188"/>
      <c r="W7169" s="188"/>
      <c r="X7169" s="188"/>
      <c r="AG7169" s="188"/>
      <c r="AH7169" s="188"/>
      <c r="AI7169" s="188"/>
      <c r="AJ7169" s="188"/>
      <c r="AK7169" s="188"/>
    </row>
    <row r="7170" spans="20:37">
      <c r="T7170" s="188"/>
      <c r="U7170" s="188"/>
      <c r="V7170" s="188"/>
      <c r="W7170" s="188"/>
      <c r="X7170" s="188"/>
      <c r="AG7170" s="188"/>
      <c r="AH7170" s="188"/>
      <c r="AI7170" s="188"/>
      <c r="AJ7170" s="188"/>
      <c r="AK7170" s="188"/>
    </row>
    <row r="7171" spans="20:37">
      <c r="T7171" s="188"/>
      <c r="U7171" s="188"/>
      <c r="V7171" s="188"/>
      <c r="W7171" s="188"/>
      <c r="X7171" s="188"/>
      <c r="AG7171" s="188"/>
      <c r="AH7171" s="188"/>
      <c r="AI7171" s="188"/>
      <c r="AJ7171" s="188"/>
      <c r="AK7171" s="188"/>
    </row>
    <row r="7172" spans="20:37">
      <c r="T7172" s="188"/>
      <c r="U7172" s="188"/>
      <c r="V7172" s="188"/>
      <c r="W7172" s="188"/>
      <c r="X7172" s="188"/>
      <c r="AG7172" s="188"/>
      <c r="AH7172" s="188"/>
      <c r="AI7172" s="188"/>
      <c r="AJ7172" s="188"/>
      <c r="AK7172" s="188"/>
    </row>
    <row r="7173" spans="20:37">
      <c r="T7173" s="188"/>
      <c r="U7173" s="188"/>
      <c r="V7173" s="188"/>
      <c r="W7173" s="188"/>
      <c r="X7173" s="188"/>
      <c r="AG7173" s="188"/>
      <c r="AH7173" s="188"/>
      <c r="AI7173" s="188"/>
      <c r="AJ7173" s="188"/>
      <c r="AK7173" s="188"/>
    </row>
    <row r="7174" spans="20:37">
      <c r="T7174" s="188"/>
      <c r="U7174" s="188"/>
      <c r="V7174" s="188"/>
      <c r="W7174" s="188"/>
      <c r="X7174" s="188"/>
      <c r="AG7174" s="188"/>
      <c r="AH7174" s="188"/>
      <c r="AI7174" s="188"/>
      <c r="AJ7174" s="188"/>
      <c r="AK7174" s="188"/>
    </row>
    <row r="7175" spans="20:37">
      <c r="T7175" s="188"/>
      <c r="U7175" s="188"/>
      <c r="V7175" s="188"/>
      <c r="W7175" s="188"/>
      <c r="X7175" s="188"/>
      <c r="AG7175" s="188"/>
      <c r="AH7175" s="188"/>
      <c r="AI7175" s="188"/>
      <c r="AJ7175" s="188"/>
      <c r="AK7175" s="188"/>
    </row>
    <row r="7176" spans="20:37">
      <c r="T7176" s="188"/>
      <c r="U7176" s="188"/>
      <c r="V7176" s="188"/>
      <c r="W7176" s="188"/>
      <c r="X7176" s="188"/>
      <c r="AG7176" s="188"/>
      <c r="AH7176" s="188"/>
      <c r="AI7176" s="188"/>
      <c r="AJ7176" s="188"/>
      <c r="AK7176" s="188"/>
    </row>
    <row r="7177" spans="20:37">
      <c r="T7177" s="188"/>
      <c r="U7177" s="188"/>
      <c r="V7177" s="188"/>
      <c r="W7177" s="188"/>
      <c r="X7177" s="188"/>
      <c r="AG7177" s="188"/>
      <c r="AH7177" s="188"/>
      <c r="AI7177" s="188"/>
      <c r="AJ7177" s="188"/>
      <c r="AK7177" s="188"/>
    </row>
    <row r="7178" spans="20:37">
      <c r="T7178" s="188"/>
      <c r="U7178" s="188"/>
      <c r="V7178" s="188"/>
      <c r="W7178" s="188"/>
      <c r="X7178" s="188"/>
      <c r="AG7178" s="188"/>
      <c r="AH7178" s="188"/>
      <c r="AI7178" s="188"/>
      <c r="AJ7178" s="188"/>
      <c r="AK7178" s="188"/>
    </row>
    <row r="7179" spans="20:37">
      <c r="T7179" s="188"/>
      <c r="U7179" s="188"/>
      <c r="V7179" s="188"/>
      <c r="W7179" s="188"/>
      <c r="X7179" s="188"/>
      <c r="AG7179" s="188"/>
      <c r="AH7179" s="188"/>
      <c r="AI7179" s="188"/>
      <c r="AJ7179" s="188"/>
      <c r="AK7179" s="188"/>
    </row>
    <row r="7180" spans="20:37">
      <c r="T7180" s="188"/>
      <c r="U7180" s="188"/>
      <c r="V7180" s="188"/>
      <c r="W7180" s="188"/>
      <c r="X7180" s="188"/>
      <c r="AG7180" s="188"/>
      <c r="AH7180" s="188"/>
      <c r="AI7180" s="188"/>
      <c r="AJ7180" s="188"/>
      <c r="AK7180" s="188"/>
    </row>
    <row r="7181" spans="20:37">
      <c r="T7181" s="188"/>
      <c r="U7181" s="188"/>
      <c r="V7181" s="188"/>
      <c r="W7181" s="188"/>
      <c r="X7181" s="188"/>
      <c r="AG7181" s="188"/>
      <c r="AH7181" s="188"/>
      <c r="AI7181" s="188"/>
      <c r="AJ7181" s="188"/>
      <c r="AK7181" s="188"/>
    </row>
    <row r="7182" spans="20:37">
      <c r="T7182" s="188"/>
      <c r="U7182" s="188"/>
      <c r="V7182" s="188"/>
      <c r="W7182" s="188"/>
      <c r="X7182" s="188"/>
      <c r="AG7182" s="188"/>
      <c r="AH7182" s="188"/>
      <c r="AI7182" s="188"/>
      <c r="AJ7182" s="188"/>
      <c r="AK7182" s="188"/>
    </row>
    <row r="7183" spans="20:37">
      <c r="T7183" s="188"/>
      <c r="U7183" s="188"/>
      <c r="V7183" s="188"/>
      <c r="W7183" s="188"/>
      <c r="X7183" s="188"/>
      <c r="AG7183" s="188"/>
      <c r="AH7183" s="188"/>
      <c r="AI7183" s="188"/>
      <c r="AJ7183" s="188"/>
      <c r="AK7183" s="188"/>
    </row>
    <row r="7184" spans="20:37">
      <c r="T7184" s="188"/>
      <c r="U7184" s="188"/>
      <c r="V7184" s="188"/>
      <c r="W7184" s="188"/>
      <c r="X7184" s="188"/>
      <c r="AG7184" s="188"/>
      <c r="AH7184" s="188"/>
      <c r="AI7184" s="188"/>
      <c r="AJ7184" s="188"/>
      <c r="AK7184" s="188"/>
    </row>
    <row r="7185" spans="20:37">
      <c r="T7185" s="188"/>
      <c r="U7185" s="188"/>
      <c r="V7185" s="188"/>
      <c r="W7185" s="188"/>
      <c r="X7185" s="188"/>
      <c r="AG7185" s="188"/>
      <c r="AH7185" s="188"/>
      <c r="AI7185" s="188"/>
      <c r="AJ7185" s="188"/>
      <c r="AK7185" s="188"/>
    </row>
    <row r="7186" spans="20:37">
      <c r="T7186" s="188"/>
      <c r="U7186" s="188"/>
      <c r="V7186" s="188"/>
      <c r="W7186" s="188"/>
      <c r="X7186" s="188"/>
      <c r="AG7186" s="188"/>
      <c r="AH7186" s="188"/>
      <c r="AI7186" s="188"/>
      <c r="AJ7186" s="188"/>
      <c r="AK7186" s="188"/>
    </row>
    <row r="7187" spans="20:37">
      <c r="T7187" s="188"/>
      <c r="U7187" s="188"/>
      <c r="V7187" s="188"/>
      <c r="W7187" s="188"/>
      <c r="X7187" s="188"/>
      <c r="AG7187" s="188"/>
      <c r="AH7187" s="188"/>
      <c r="AI7187" s="188"/>
      <c r="AJ7187" s="188"/>
      <c r="AK7187" s="188"/>
    </row>
    <row r="7188" spans="20:37">
      <c r="T7188" s="188"/>
      <c r="U7188" s="188"/>
      <c r="V7188" s="188"/>
      <c r="W7188" s="188"/>
      <c r="X7188" s="188"/>
      <c r="AG7188" s="188"/>
      <c r="AH7188" s="188"/>
      <c r="AI7188" s="188"/>
      <c r="AJ7188" s="188"/>
      <c r="AK7188" s="188"/>
    </row>
    <row r="7189" spans="20:37">
      <c r="T7189" s="188"/>
      <c r="U7189" s="188"/>
      <c r="V7189" s="188"/>
      <c r="W7189" s="188"/>
      <c r="X7189" s="188"/>
      <c r="AG7189" s="188"/>
      <c r="AH7189" s="188"/>
      <c r="AI7189" s="188"/>
      <c r="AJ7189" s="188"/>
      <c r="AK7189" s="188"/>
    </row>
    <row r="7190" spans="20:37">
      <c r="T7190" s="188"/>
      <c r="U7190" s="188"/>
      <c r="V7190" s="188"/>
      <c r="W7190" s="188"/>
      <c r="X7190" s="188"/>
      <c r="AG7190" s="188"/>
      <c r="AH7190" s="188"/>
      <c r="AI7190" s="188"/>
      <c r="AJ7190" s="188"/>
      <c r="AK7190" s="188"/>
    </row>
    <row r="7191" spans="20:37">
      <c r="T7191" s="188"/>
      <c r="U7191" s="188"/>
      <c r="V7191" s="188"/>
      <c r="W7191" s="188"/>
      <c r="X7191" s="188"/>
      <c r="AG7191" s="188"/>
      <c r="AH7191" s="188"/>
      <c r="AI7191" s="188"/>
      <c r="AJ7191" s="188"/>
      <c r="AK7191" s="188"/>
    </row>
    <row r="7192" spans="20:37">
      <c r="T7192" s="188"/>
      <c r="U7192" s="188"/>
      <c r="V7192" s="188"/>
      <c r="W7192" s="188"/>
      <c r="X7192" s="188"/>
      <c r="AG7192" s="188"/>
      <c r="AH7192" s="188"/>
      <c r="AI7192" s="188"/>
      <c r="AJ7192" s="188"/>
      <c r="AK7192" s="188"/>
    </row>
    <row r="7193" spans="20:37">
      <c r="T7193" s="188"/>
      <c r="U7193" s="188"/>
      <c r="V7193" s="188"/>
      <c r="W7193" s="188"/>
      <c r="X7193" s="188"/>
      <c r="AG7193" s="188"/>
      <c r="AH7193" s="188"/>
      <c r="AI7193" s="188"/>
      <c r="AJ7193" s="188"/>
      <c r="AK7193" s="188"/>
    </row>
    <row r="7194" spans="20:37">
      <c r="T7194" s="188"/>
      <c r="U7194" s="188"/>
      <c r="V7194" s="188"/>
      <c r="W7194" s="188"/>
      <c r="X7194" s="188"/>
      <c r="AG7194" s="188"/>
      <c r="AH7194" s="188"/>
      <c r="AI7194" s="188"/>
      <c r="AJ7194" s="188"/>
      <c r="AK7194" s="188"/>
    </row>
    <row r="7195" spans="20:37">
      <c r="T7195" s="188"/>
      <c r="U7195" s="188"/>
      <c r="V7195" s="188"/>
      <c r="W7195" s="188"/>
      <c r="X7195" s="188"/>
      <c r="AG7195" s="188"/>
      <c r="AH7195" s="188"/>
      <c r="AI7195" s="188"/>
      <c r="AJ7195" s="188"/>
      <c r="AK7195" s="188"/>
    </row>
    <row r="7196" spans="20:37">
      <c r="T7196" s="188"/>
      <c r="U7196" s="188"/>
      <c r="V7196" s="188"/>
      <c r="W7196" s="188"/>
      <c r="X7196" s="188"/>
      <c r="AG7196" s="188"/>
      <c r="AH7196" s="188"/>
      <c r="AI7196" s="188"/>
      <c r="AJ7196" s="188"/>
      <c r="AK7196" s="188"/>
    </row>
    <row r="7197" spans="20:37">
      <c r="T7197" s="188"/>
      <c r="U7197" s="188"/>
      <c r="V7197" s="188"/>
      <c r="W7197" s="188"/>
      <c r="X7197" s="188"/>
      <c r="AG7197" s="188"/>
      <c r="AH7197" s="188"/>
      <c r="AI7197" s="188"/>
      <c r="AJ7197" s="188"/>
      <c r="AK7197" s="188"/>
    </row>
    <row r="7198" spans="20:37">
      <c r="T7198" s="188"/>
      <c r="U7198" s="188"/>
      <c r="V7198" s="188"/>
      <c r="W7198" s="188"/>
      <c r="X7198" s="188"/>
      <c r="AG7198" s="188"/>
      <c r="AH7198" s="188"/>
      <c r="AI7198" s="188"/>
      <c r="AJ7198" s="188"/>
      <c r="AK7198" s="188"/>
    </row>
    <row r="7199" spans="20:37">
      <c r="T7199" s="188"/>
      <c r="U7199" s="188"/>
      <c r="V7199" s="188"/>
      <c r="W7199" s="188"/>
      <c r="X7199" s="188"/>
      <c r="AG7199" s="188"/>
      <c r="AH7199" s="188"/>
      <c r="AI7199" s="188"/>
      <c r="AJ7199" s="188"/>
      <c r="AK7199" s="188"/>
    </row>
    <row r="7200" spans="20:37">
      <c r="T7200" s="188"/>
      <c r="U7200" s="188"/>
      <c r="V7200" s="188"/>
      <c r="W7200" s="188"/>
      <c r="X7200" s="188"/>
      <c r="AG7200" s="188"/>
      <c r="AH7200" s="188"/>
      <c r="AI7200" s="188"/>
      <c r="AJ7200" s="188"/>
      <c r="AK7200" s="188"/>
    </row>
    <row r="7201" spans="20:37">
      <c r="T7201" s="188"/>
      <c r="U7201" s="188"/>
      <c r="V7201" s="188"/>
      <c r="W7201" s="188"/>
      <c r="X7201" s="188"/>
      <c r="AG7201" s="188"/>
      <c r="AH7201" s="188"/>
      <c r="AI7201" s="188"/>
      <c r="AJ7201" s="188"/>
      <c r="AK7201" s="188"/>
    </row>
    <row r="7202" spans="20:37">
      <c r="T7202" s="188"/>
      <c r="U7202" s="188"/>
      <c r="V7202" s="188"/>
      <c r="W7202" s="188"/>
      <c r="X7202" s="188"/>
      <c r="AG7202" s="188"/>
      <c r="AH7202" s="188"/>
      <c r="AI7202" s="188"/>
      <c r="AJ7202" s="188"/>
      <c r="AK7202" s="188"/>
    </row>
    <row r="7203" spans="20:37">
      <c r="T7203" s="188"/>
      <c r="U7203" s="188"/>
      <c r="V7203" s="188"/>
      <c r="W7203" s="188"/>
      <c r="X7203" s="188"/>
      <c r="AG7203" s="188"/>
      <c r="AH7203" s="188"/>
      <c r="AI7203" s="188"/>
      <c r="AJ7203" s="188"/>
      <c r="AK7203" s="188"/>
    </row>
    <row r="7204" spans="20:37">
      <c r="T7204" s="188"/>
      <c r="U7204" s="188"/>
      <c r="V7204" s="188"/>
      <c r="W7204" s="188"/>
      <c r="X7204" s="188"/>
      <c r="AG7204" s="188"/>
      <c r="AH7204" s="188"/>
      <c r="AI7204" s="188"/>
      <c r="AJ7204" s="188"/>
      <c r="AK7204" s="188"/>
    </row>
    <row r="7205" spans="20:37">
      <c r="T7205" s="188"/>
      <c r="U7205" s="188"/>
      <c r="V7205" s="188"/>
      <c r="W7205" s="188"/>
      <c r="X7205" s="188"/>
      <c r="AG7205" s="188"/>
      <c r="AH7205" s="188"/>
      <c r="AI7205" s="188"/>
      <c r="AJ7205" s="188"/>
      <c r="AK7205" s="188"/>
    </row>
    <row r="7206" spans="20:37">
      <c r="T7206" s="188"/>
      <c r="U7206" s="188"/>
      <c r="V7206" s="188"/>
      <c r="W7206" s="188"/>
      <c r="X7206" s="188"/>
      <c r="AG7206" s="188"/>
      <c r="AH7206" s="188"/>
      <c r="AI7206" s="188"/>
      <c r="AJ7206" s="188"/>
      <c r="AK7206" s="188"/>
    </row>
    <row r="7207" spans="20:37">
      <c r="T7207" s="188"/>
      <c r="U7207" s="188"/>
      <c r="V7207" s="188"/>
      <c r="W7207" s="188"/>
      <c r="X7207" s="188"/>
      <c r="AG7207" s="188"/>
      <c r="AH7207" s="188"/>
      <c r="AI7207" s="188"/>
      <c r="AJ7207" s="188"/>
      <c r="AK7207" s="188"/>
    </row>
    <row r="7208" spans="20:37">
      <c r="T7208" s="188"/>
      <c r="U7208" s="188"/>
      <c r="V7208" s="188"/>
      <c r="W7208" s="188"/>
      <c r="X7208" s="188"/>
      <c r="AG7208" s="188"/>
      <c r="AH7208" s="188"/>
      <c r="AI7208" s="188"/>
      <c r="AJ7208" s="188"/>
      <c r="AK7208" s="188"/>
    </row>
    <row r="7209" spans="20:37">
      <c r="T7209" s="188"/>
      <c r="U7209" s="188"/>
      <c r="V7209" s="188"/>
      <c r="W7209" s="188"/>
      <c r="X7209" s="188"/>
      <c r="AG7209" s="188"/>
      <c r="AH7209" s="188"/>
      <c r="AI7209" s="188"/>
      <c r="AJ7209" s="188"/>
      <c r="AK7209" s="188"/>
    </row>
    <row r="7210" spans="20:37">
      <c r="T7210" s="188"/>
      <c r="U7210" s="188"/>
      <c r="V7210" s="188"/>
      <c r="W7210" s="188"/>
      <c r="X7210" s="188"/>
      <c r="AG7210" s="188"/>
      <c r="AH7210" s="188"/>
      <c r="AI7210" s="188"/>
      <c r="AJ7210" s="188"/>
      <c r="AK7210" s="188"/>
    </row>
    <row r="7211" spans="20:37">
      <c r="T7211" s="188"/>
      <c r="U7211" s="188"/>
      <c r="V7211" s="188"/>
      <c r="W7211" s="188"/>
      <c r="X7211" s="188"/>
      <c r="AG7211" s="188"/>
      <c r="AH7211" s="188"/>
      <c r="AI7211" s="188"/>
      <c r="AJ7211" s="188"/>
      <c r="AK7211" s="188"/>
    </row>
    <row r="7212" spans="20:37">
      <c r="T7212" s="188"/>
      <c r="U7212" s="188"/>
      <c r="V7212" s="188"/>
      <c r="W7212" s="188"/>
      <c r="X7212" s="188"/>
      <c r="AG7212" s="188"/>
      <c r="AH7212" s="188"/>
      <c r="AI7212" s="188"/>
      <c r="AJ7212" s="188"/>
      <c r="AK7212" s="188"/>
    </row>
    <row r="7213" spans="20:37">
      <c r="T7213" s="188"/>
      <c r="U7213" s="188"/>
      <c r="V7213" s="188"/>
      <c r="W7213" s="188"/>
      <c r="X7213" s="188"/>
      <c r="AG7213" s="188"/>
      <c r="AH7213" s="188"/>
      <c r="AI7213" s="188"/>
      <c r="AJ7213" s="188"/>
      <c r="AK7213" s="188"/>
    </row>
    <row r="7214" spans="20:37">
      <c r="T7214" s="188"/>
      <c r="U7214" s="188"/>
      <c r="V7214" s="188"/>
      <c r="W7214" s="188"/>
      <c r="X7214" s="188"/>
      <c r="AG7214" s="188"/>
      <c r="AH7214" s="188"/>
      <c r="AI7214" s="188"/>
      <c r="AJ7214" s="188"/>
      <c r="AK7214" s="188"/>
    </row>
    <row r="7215" spans="20:37">
      <c r="T7215" s="188"/>
      <c r="U7215" s="188"/>
      <c r="V7215" s="188"/>
      <c r="W7215" s="188"/>
      <c r="X7215" s="188"/>
      <c r="AG7215" s="188"/>
      <c r="AH7215" s="188"/>
      <c r="AI7215" s="188"/>
      <c r="AJ7215" s="188"/>
      <c r="AK7215" s="188"/>
    </row>
    <row r="7216" spans="20:37">
      <c r="T7216" s="188"/>
      <c r="U7216" s="188"/>
      <c r="V7216" s="188"/>
      <c r="W7216" s="188"/>
      <c r="X7216" s="188"/>
      <c r="AG7216" s="188"/>
      <c r="AH7216" s="188"/>
      <c r="AI7216" s="188"/>
      <c r="AJ7216" s="188"/>
      <c r="AK7216" s="188"/>
    </row>
    <row r="7217" spans="20:37">
      <c r="T7217" s="188"/>
      <c r="U7217" s="188"/>
      <c r="V7217" s="188"/>
      <c r="W7217" s="188"/>
      <c r="X7217" s="188"/>
      <c r="AG7217" s="188"/>
      <c r="AH7217" s="188"/>
      <c r="AI7217" s="188"/>
      <c r="AJ7217" s="188"/>
      <c r="AK7217" s="188"/>
    </row>
    <row r="7218" spans="20:37">
      <c r="T7218" s="188"/>
      <c r="U7218" s="188"/>
      <c r="V7218" s="188"/>
      <c r="W7218" s="188"/>
      <c r="X7218" s="188"/>
      <c r="AG7218" s="188"/>
      <c r="AH7218" s="188"/>
      <c r="AI7218" s="188"/>
      <c r="AJ7218" s="188"/>
      <c r="AK7218" s="188"/>
    </row>
    <row r="7219" spans="20:37">
      <c r="T7219" s="188"/>
      <c r="U7219" s="188"/>
      <c r="V7219" s="188"/>
      <c r="W7219" s="188"/>
      <c r="X7219" s="188"/>
      <c r="AG7219" s="188"/>
      <c r="AH7219" s="188"/>
      <c r="AI7219" s="188"/>
      <c r="AJ7219" s="188"/>
      <c r="AK7219" s="188"/>
    </row>
    <row r="7220" spans="20:37">
      <c r="T7220" s="188"/>
      <c r="U7220" s="188"/>
      <c r="V7220" s="188"/>
      <c r="W7220" s="188"/>
      <c r="X7220" s="188"/>
      <c r="AG7220" s="188"/>
      <c r="AH7220" s="188"/>
      <c r="AI7220" s="188"/>
      <c r="AJ7220" s="188"/>
      <c r="AK7220" s="188"/>
    </row>
    <row r="7221" spans="20:37">
      <c r="T7221" s="188"/>
      <c r="U7221" s="188"/>
      <c r="V7221" s="188"/>
      <c r="W7221" s="188"/>
      <c r="X7221" s="188"/>
      <c r="AG7221" s="188"/>
      <c r="AH7221" s="188"/>
      <c r="AI7221" s="188"/>
      <c r="AJ7221" s="188"/>
      <c r="AK7221" s="188"/>
    </row>
    <row r="7222" spans="20:37">
      <c r="T7222" s="188"/>
      <c r="U7222" s="188"/>
      <c r="V7222" s="188"/>
      <c r="W7222" s="188"/>
      <c r="X7222" s="188"/>
      <c r="AG7222" s="188"/>
      <c r="AH7222" s="188"/>
      <c r="AI7222" s="188"/>
      <c r="AJ7222" s="188"/>
      <c r="AK7222" s="188"/>
    </row>
    <row r="7223" spans="20:37">
      <c r="T7223" s="188"/>
      <c r="U7223" s="188"/>
      <c r="V7223" s="188"/>
      <c r="W7223" s="188"/>
      <c r="X7223" s="188"/>
      <c r="AG7223" s="188"/>
      <c r="AH7223" s="188"/>
      <c r="AI7223" s="188"/>
      <c r="AJ7223" s="188"/>
      <c r="AK7223" s="188"/>
    </row>
    <row r="7224" spans="20:37">
      <c r="T7224" s="188"/>
      <c r="U7224" s="188"/>
      <c r="V7224" s="188"/>
      <c r="W7224" s="188"/>
      <c r="X7224" s="188"/>
      <c r="AG7224" s="188"/>
      <c r="AH7224" s="188"/>
      <c r="AI7224" s="188"/>
      <c r="AJ7224" s="188"/>
      <c r="AK7224" s="188"/>
    </row>
    <row r="7225" spans="20:37">
      <c r="T7225" s="188"/>
      <c r="U7225" s="188"/>
      <c r="V7225" s="188"/>
      <c r="W7225" s="188"/>
      <c r="X7225" s="188"/>
      <c r="AG7225" s="188"/>
      <c r="AH7225" s="188"/>
      <c r="AI7225" s="188"/>
      <c r="AJ7225" s="188"/>
      <c r="AK7225" s="188"/>
    </row>
    <row r="7226" spans="20:37">
      <c r="T7226" s="188"/>
      <c r="U7226" s="188"/>
      <c r="V7226" s="188"/>
      <c r="W7226" s="188"/>
      <c r="X7226" s="188"/>
      <c r="AG7226" s="188"/>
      <c r="AH7226" s="188"/>
      <c r="AI7226" s="188"/>
      <c r="AJ7226" s="188"/>
      <c r="AK7226" s="188"/>
    </row>
    <row r="7227" spans="20:37">
      <c r="T7227" s="188"/>
      <c r="U7227" s="188"/>
      <c r="V7227" s="188"/>
      <c r="W7227" s="188"/>
      <c r="X7227" s="188"/>
      <c r="AG7227" s="188"/>
      <c r="AH7227" s="188"/>
      <c r="AI7227" s="188"/>
      <c r="AJ7227" s="188"/>
      <c r="AK7227" s="188"/>
    </row>
    <row r="7228" spans="20:37">
      <c r="T7228" s="188"/>
      <c r="U7228" s="188"/>
      <c r="V7228" s="188"/>
      <c r="W7228" s="188"/>
      <c r="X7228" s="188"/>
      <c r="AG7228" s="188"/>
      <c r="AH7228" s="188"/>
      <c r="AI7228" s="188"/>
      <c r="AJ7228" s="188"/>
      <c r="AK7228" s="188"/>
    </row>
    <row r="7229" spans="20:37">
      <c r="T7229" s="188"/>
      <c r="U7229" s="188"/>
      <c r="V7229" s="188"/>
      <c r="W7229" s="188"/>
      <c r="X7229" s="188"/>
      <c r="AG7229" s="188"/>
      <c r="AH7229" s="188"/>
      <c r="AI7229" s="188"/>
      <c r="AJ7229" s="188"/>
      <c r="AK7229" s="188"/>
    </row>
    <row r="7230" spans="20:37">
      <c r="T7230" s="188"/>
      <c r="U7230" s="188"/>
      <c r="V7230" s="188"/>
      <c r="W7230" s="188"/>
      <c r="X7230" s="188"/>
      <c r="AG7230" s="188"/>
      <c r="AH7230" s="188"/>
      <c r="AI7230" s="188"/>
      <c r="AJ7230" s="188"/>
      <c r="AK7230" s="188"/>
    </row>
    <row r="7231" spans="20:37">
      <c r="T7231" s="188"/>
      <c r="U7231" s="188"/>
      <c r="V7231" s="188"/>
      <c r="W7231" s="188"/>
      <c r="X7231" s="188"/>
      <c r="AG7231" s="188"/>
      <c r="AH7231" s="188"/>
      <c r="AI7231" s="188"/>
      <c r="AJ7231" s="188"/>
      <c r="AK7231" s="188"/>
    </row>
    <row r="7232" spans="20:37">
      <c r="T7232" s="188"/>
      <c r="U7232" s="188"/>
      <c r="V7232" s="188"/>
      <c r="W7232" s="188"/>
      <c r="X7232" s="188"/>
      <c r="AG7232" s="188"/>
      <c r="AH7232" s="188"/>
      <c r="AI7232" s="188"/>
      <c r="AJ7232" s="188"/>
      <c r="AK7232" s="188"/>
    </row>
    <row r="7233" spans="20:37">
      <c r="T7233" s="188"/>
      <c r="U7233" s="188"/>
      <c r="V7233" s="188"/>
      <c r="W7233" s="188"/>
      <c r="X7233" s="188"/>
      <c r="AG7233" s="188"/>
      <c r="AH7233" s="188"/>
      <c r="AI7233" s="188"/>
      <c r="AJ7233" s="188"/>
      <c r="AK7233" s="188"/>
    </row>
    <row r="7234" spans="20:37">
      <c r="T7234" s="188"/>
      <c r="U7234" s="188"/>
      <c r="V7234" s="188"/>
      <c r="W7234" s="188"/>
      <c r="X7234" s="188"/>
      <c r="AG7234" s="188"/>
      <c r="AH7234" s="188"/>
      <c r="AI7234" s="188"/>
      <c r="AJ7234" s="188"/>
      <c r="AK7234" s="188"/>
    </row>
    <row r="7235" spans="20:37">
      <c r="T7235" s="188"/>
      <c r="U7235" s="188"/>
      <c r="V7235" s="188"/>
      <c r="W7235" s="188"/>
      <c r="X7235" s="188"/>
      <c r="AG7235" s="188"/>
      <c r="AH7235" s="188"/>
      <c r="AI7235" s="188"/>
      <c r="AJ7235" s="188"/>
      <c r="AK7235" s="188"/>
    </row>
    <row r="7236" spans="20:37">
      <c r="T7236" s="188"/>
      <c r="U7236" s="188"/>
      <c r="V7236" s="188"/>
      <c r="W7236" s="188"/>
      <c r="X7236" s="188"/>
      <c r="AG7236" s="188"/>
      <c r="AH7236" s="188"/>
      <c r="AI7236" s="188"/>
      <c r="AJ7236" s="188"/>
      <c r="AK7236" s="188"/>
    </row>
    <row r="7237" spans="20:37">
      <c r="T7237" s="188"/>
      <c r="U7237" s="188"/>
      <c r="V7237" s="188"/>
      <c r="W7237" s="188"/>
      <c r="X7237" s="188"/>
      <c r="AG7237" s="188"/>
      <c r="AH7237" s="188"/>
      <c r="AI7237" s="188"/>
      <c r="AJ7237" s="188"/>
      <c r="AK7237" s="188"/>
    </row>
    <row r="7238" spans="20:37">
      <c r="T7238" s="188"/>
      <c r="U7238" s="188"/>
      <c r="V7238" s="188"/>
      <c r="W7238" s="188"/>
      <c r="X7238" s="188"/>
      <c r="AG7238" s="188"/>
      <c r="AH7238" s="188"/>
      <c r="AI7238" s="188"/>
      <c r="AJ7238" s="188"/>
      <c r="AK7238" s="188"/>
    </row>
    <row r="7239" spans="20:37">
      <c r="T7239" s="188"/>
      <c r="U7239" s="188"/>
      <c r="V7239" s="188"/>
      <c r="W7239" s="188"/>
      <c r="X7239" s="188"/>
      <c r="AG7239" s="188"/>
      <c r="AH7239" s="188"/>
      <c r="AI7239" s="188"/>
      <c r="AJ7239" s="188"/>
      <c r="AK7239" s="188"/>
    </row>
    <row r="7240" spans="20:37">
      <c r="T7240" s="188"/>
      <c r="U7240" s="188"/>
      <c r="V7240" s="188"/>
      <c r="W7240" s="188"/>
      <c r="X7240" s="188"/>
      <c r="AG7240" s="188"/>
      <c r="AH7240" s="188"/>
      <c r="AI7240" s="188"/>
      <c r="AJ7240" s="188"/>
      <c r="AK7240" s="188"/>
    </row>
    <row r="7241" spans="20:37">
      <c r="T7241" s="188"/>
      <c r="U7241" s="188"/>
      <c r="V7241" s="188"/>
      <c r="W7241" s="188"/>
      <c r="X7241" s="188"/>
      <c r="AG7241" s="188"/>
      <c r="AH7241" s="188"/>
      <c r="AI7241" s="188"/>
      <c r="AJ7241" s="188"/>
      <c r="AK7241" s="188"/>
    </row>
    <row r="7242" spans="20:37">
      <c r="T7242" s="188"/>
      <c r="U7242" s="188"/>
      <c r="V7242" s="188"/>
      <c r="W7242" s="188"/>
      <c r="X7242" s="188"/>
      <c r="AG7242" s="188"/>
      <c r="AH7242" s="188"/>
      <c r="AI7242" s="188"/>
      <c r="AJ7242" s="188"/>
      <c r="AK7242" s="188"/>
    </row>
    <row r="7243" spans="20:37">
      <c r="T7243" s="188"/>
      <c r="U7243" s="188"/>
      <c r="V7243" s="188"/>
      <c r="W7243" s="188"/>
      <c r="X7243" s="188"/>
      <c r="AG7243" s="188"/>
      <c r="AH7243" s="188"/>
      <c r="AI7243" s="188"/>
      <c r="AJ7243" s="188"/>
      <c r="AK7243" s="188"/>
    </row>
    <row r="7244" spans="20:37">
      <c r="T7244" s="188"/>
      <c r="U7244" s="188"/>
      <c r="V7244" s="188"/>
      <c r="W7244" s="188"/>
      <c r="X7244" s="188"/>
      <c r="AG7244" s="188"/>
      <c r="AH7244" s="188"/>
      <c r="AI7244" s="188"/>
      <c r="AJ7244" s="188"/>
      <c r="AK7244" s="188"/>
    </row>
    <row r="7245" spans="20:37">
      <c r="T7245" s="188"/>
      <c r="U7245" s="188"/>
      <c r="V7245" s="188"/>
      <c r="W7245" s="188"/>
      <c r="X7245" s="188"/>
      <c r="AG7245" s="188"/>
      <c r="AH7245" s="188"/>
      <c r="AI7245" s="188"/>
      <c r="AJ7245" s="188"/>
      <c r="AK7245" s="188"/>
    </row>
    <row r="7246" spans="20:37">
      <c r="T7246" s="188"/>
      <c r="U7246" s="188"/>
      <c r="V7246" s="188"/>
      <c r="W7246" s="188"/>
      <c r="X7246" s="188"/>
      <c r="AG7246" s="188"/>
      <c r="AH7246" s="188"/>
      <c r="AI7246" s="188"/>
      <c r="AJ7246" s="188"/>
      <c r="AK7246" s="188"/>
    </row>
    <row r="7247" spans="20:37">
      <c r="T7247" s="188"/>
      <c r="U7247" s="188"/>
      <c r="V7247" s="188"/>
      <c r="W7247" s="188"/>
      <c r="X7247" s="188"/>
      <c r="AG7247" s="188"/>
      <c r="AH7247" s="188"/>
      <c r="AI7247" s="188"/>
      <c r="AJ7247" s="188"/>
      <c r="AK7247" s="188"/>
    </row>
    <row r="7248" spans="20:37">
      <c r="T7248" s="188"/>
      <c r="U7248" s="188"/>
      <c r="V7248" s="188"/>
      <c r="W7248" s="188"/>
      <c r="X7248" s="188"/>
      <c r="AG7248" s="188"/>
      <c r="AH7248" s="188"/>
      <c r="AI7248" s="188"/>
      <c r="AJ7248" s="188"/>
      <c r="AK7248" s="188"/>
    </row>
    <row r="7249" spans="20:37">
      <c r="T7249" s="188"/>
      <c r="U7249" s="188"/>
      <c r="V7249" s="188"/>
      <c r="W7249" s="188"/>
      <c r="X7249" s="188"/>
      <c r="AG7249" s="188"/>
      <c r="AH7249" s="188"/>
      <c r="AI7249" s="188"/>
      <c r="AJ7249" s="188"/>
      <c r="AK7249" s="188"/>
    </row>
    <row r="7250" spans="20:37">
      <c r="T7250" s="188"/>
      <c r="U7250" s="188"/>
      <c r="V7250" s="188"/>
      <c r="W7250" s="188"/>
      <c r="X7250" s="188"/>
      <c r="AG7250" s="188"/>
      <c r="AH7250" s="188"/>
      <c r="AI7250" s="188"/>
      <c r="AJ7250" s="188"/>
      <c r="AK7250" s="188"/>
    </row>
    <row r="7251" spans="20:37">
      <c r="T7251" s="188"/>
      <c r="U7251" s="188"/>
      <c r="V7251" s="188"/>
      <c r="W7251" s="188"/>
      <c r="X7251" s="188"/>
      <c r="AG7251" s="188"/>
      <c r="AH7251" s="188"/>
      <c r="AI7251" s="188"/>
      <c r="AJ7251" s="188"/>
      <c r="AK7251" s="188"/>
    </row>
    <row r="7252" spans="20:37">
      <c r="T7252" s="188"/>
      <c r="U7252" s="188"/>
      <c r="V7252" s="188"/>
      <c r="W7252" s="188"/>
      <c r="X7252" s="188"/>
      <c r="AG7252" s="188"/>
      <c r="AH7252" s="188"/>
      <c r="AI7252" s="188"/>
      <c r="AJ7252" s="188"/>
      <c r="AK7252" s="188"/>
    </row>
    <row r="7253" spans="20:37">
      <c r="T7253" s="188"/>
      <c r="U7253" s="188"/>
      <c r="V7253" s="188"/>
      <c r="W7253" s="188"/>
      <c r="X7253" s="188"/>
      <c r="AG7253" s="188"/>
      <c r="AH7253" s="188"/>
      <c r="AI7253" s="188"/>
      <c r="AJ7253" s="188"/>
      <c r="AK7253" s="188"/>
    </row>
    <row r="7254" spans="20:37">
      <c r="T7254" s="188"/>
      <c r="U7254" s="188"/>
      <c r="V7254" s="188"/>
      <c r="W7254" s="188"/>
      <c r="X7254" s="188"/>
      <c r="AG7254" s="188"/>
      <c r="AH7254" s="188"/>
      <c r="AI7254" s="188"/>
      <c r="AJ7254" s="188"/>
      <c r="AK7254" s="188"/>
    </row>
    <row r="7255" spans="20:37">
      <c r="T7255" s="188"/>
      <c r="U7255" s="188"/>
      <c r="V7255" s="188"/>
      <c r="W7255" s="188"/>
      <c r="X7255" s="188"/>
      <c r="AG7255" s="188"/>
      <c r="AH7255" s="188"/>
      <c r="AI7255" s="188"/>
      <c r="AJ7255" s="188"/>
      <c r="AK7255" s="188"/>
    </row>
    <row r="7256" spans="20:37">
      <c r="T7256" s="188"/>
      <c r="U7256" s="188"/>
      <c r="V7256" s="188"/>
      <c r="W7256" s="188"/>
      <c r="X7256" s="188"/>
      <c r="AG7256" s="188"/>
      <c r="AH7256" s="188"/>
      <c r="AI7256" s="188"/>
      <c r="AJ7256" s="188"/>
      <c r="AK7256" s="188"/>
    </row>
    <row r="7257" spans="20:37">
      <c r="T7257" s="188"/>
      <c r="U7257" s="188"/>
      <c r="V7257" s="188"/>
      <c r="W7257" s="188"/>
      <c r="X7257" s="188"/>
      <c r="AG7257" s="188"/>
      <c r="AH7257" s="188"/>
      <c r="AI7257" s="188"/>
      <c r="AJ7257" s="188"/>
      <c r="AK7257" s="188"/>
    </row>
    <row r="7258" spans="20:37">
      <c r="T7258" s="188"/>
      <c r="U7258" s="188"/>
      <c r="V7258" s="188"/>
      <c r="W7258" s="188"/>
      <c r="X7258" s="188"/>
      <c r="AG7258" s="188"/>
      <c r="AH7258" s="188"/>
      <c r="AI7258" s="188"/>
      <c r="AJ7258" s="188"/>
      <c r="AK7258" s="188"/>
    </row>
    <row r="7259" spans="20:37">
      <c r="T7259" s="188"/>
      <c r="U7259" s="188"/>
      <c r="V7259" s="188"/>
      <c r="W7259" s="188"/>
      <c r="X7259" s="188"/>
      <c r="AG7259" s="188"/>
      <c r="AH7259" s="188"/>
      <c r="AI7259" s="188"/>
      <c r="AJ7259" s="188"/>
      <c r="AK7259" s="188"/>
    </row>
    <row r="7260" spans="20:37">
      <c r="T7260" s="188"/>
      <c r="U7260" s="188"/>
      <c r="V7260" s="188"/>
      <c r="W7260" s="188"/>
      <c r="X7260" s="188"/>
      <c r="AG7260" s="188"/>
      <c r="AH7260" s="188"/>
      <c r="AI7260" s="188"/>
      <c r="AJ7260" s="188"/>
      <c r="AK7260" s="188"/>
    </row>
    <row r="7261" spans="20:37">
      <c r="T7261" s="188"/>
      <c r="U7261" s="188"/>
      <c r="V7261" s="188"/>
      <c r="W7261" s="188"/>
      <c r="X7261" s="188"/>
      <c r="AG7261" s="188"/>
      <c r="AH7261" s="188"/>
      <c r="AI7261" s="188"/>
      <c r="AJ7261" s="188"/>
      <c r="AK7261" s="188"/>
    </row>
    <row r="7262" spans="20:37">
      <c r="T7262" s="188"/>
      <c r="U7262" s="188"/>
      <c r="V7262" s="188"/>
      <c r="W7262" s="188"/>
      <c r="X7262" s="188"/>
      <c r="AG7262" s="188"/>
      <c r="AH7262" s="188"/>
      <c r="AI7262" s="188"/>
      <c r="AJ7262" s="188"/>
      <c r="AK7262" s="188"/>
    </row>
    <row r="7263" spans="20:37">
      <c r="T7263" s="188"/>
      <c r="U7263" s="188"/>
      <c r="V7263" s="188"/>
      <c r="W7263" s="188"/>
      <c r="X7263" s="188"/>
      <c r="AG7263" s="188"/>
      <c r="AH7263" s="188"/>
      <c r="AI7263" s="188"/>
      <c r="AJ7263" s="188"/>
      <c r="AK7263" s="188"/>
    </row>
    <row r="7264" spans="20:37">
      <c r="T7264" s="188"/>
      <c r="U7264" s="188"/>
      <c r="V7264" s="188"/>
      <c r="W7264" s="188"/>
      <c r="X7264" s="188"/>
      <c r="AG7264" s="188"/>
      <c r="AH7264" s="188"/>
      <c r="AI7264" s="188"/>
      <c r="AJ7264" s="188"/>
      <c r="AK7264" s="188"/>
    </row>
    <row r="7265" spans="20:37">
      <c r="T7265" s="188"/>
      <c r="U7265" s="188"/>
      <c r="V7265" s="188"/>
      <c r="W7265" s="188"/>
      <c r="X7265" s="188"/>
      <c r="AG7265" s="188"/>
      <c r="AH7265" s="188"/>
      <c r="AI7265" s="188"/>
      <c r="AJ7265" s="188"/>
      <c r="AK7265" s="188"/>
    </row>
    <row r="7266" spans="20:37">
      <c r="T7266" s="188"/>
      <c r="U7266" s="188"/>
      <c r="V7266" s="188"/>
      <c r="W7266" s="188"/>
      <c r="X7266" s="188"/>
      <c r="AG7266" s="188"/>
      <c r="AH7266" s="188"/>
      <c r="AI7266" s="188"/>
      <c r="AJ7266" s="188"/>
      <c r="AK7266" s="188"/>
    </row>
    <row r="7267" spans="20:37">
      <c r="T7267" s="188"/>
      <c r="U7267" s="188"/>
      <c r="V7267" s="188"/>
      <c r="W7267" s="188"/>
      <c r="X7267" s="188"/>
      <c r="AG7267" s="188"/>
      <c r="AH7267" s="188"/>
      <c r="AI7267" s="188"/>
      <c r="AJ7267" s="188"/>
      <c r="AK7267" s="188"/>
    </row>
    <row r="7268" spans="20:37">
      <c r="T7268" s="188"/>
      <c r="U7268" s="188"/>
      <c r="V7268" s="188"/>
      <c r="W7268" s="188"/>
      <c r="X7268" s="188"/>
      <c r="AG7268" s="188"/>
      <c r="AH7268" s="188"/>
      <c r="AI7268" s="188"/>
      <c r="AJ7268" s="188"/>
      <c r="AK7268" s="188"/>
    </row>
    <row r="7269" spans="20:37">
      <c r="T7269" s="188"/>
      <c r="U7269" s="188"/>
      <c r="V7269" s="188"/>
      <c r="W7269" s="188"/>
      <c r="X7269" s="188"/>
      <c r="AG7269" s="188"/>
      <c r="AH7269" s="188"/>
      <c r="AI7269" s="188"/>
      <c r="AJ7269" s="188"/>
      <c r="AK7269" s="188"/>
    </row>
    <row r="7270" spans="20:37">
      <c r="T7270" s="188"/>
      <c r="U7270" s="188"/>
      <c r="V7270" s="188"/>
      <c r="W7270" s="188"/>
      <c r="X7270" s="188"/>
      <c r="AG7270" s="188"/>
      <c r="AH7270" s="188"/>
      <c r="AI7270" s="188"/>
      <c r="AJ7270" s="188"/>
      <c r="AK7270" s="188"/>
    </row>
    <row r="7271" spans="20:37">
      <c r="T7271" s="188"/>
      <c r="U7271" s="188"/>
      <c r="V7271" s="188"/>
      <c r="W7271" s="188"/>
      <c r="X7271" s="188"/>
      <c r="AG7271" s="188"/>
      <c r="AH7271" s="188"/>
      <c r="AI7271" s="188"/>
      <c r="AJ7271" s="188"/>
      <c r="AK7271" s="188"/>
    </row>
    <row r="7272" spans="20:37">
      <c r="T7272" s="188"/>
      <c r="U7272" s="188"/>
      <c r="V7272" s="188"/>
      <c r="W7272" s="188"/>
      <c r="X7272" s="188"/>
      <c r="AG7272" s="188"/>
      <c r="AH7272" s="188"/>
      <c r="AI7272" s="188"/>
      <c r="AJ7272" s="188"/>
      <c r="AK7272" s="188"/>
    </row>
    <row r="7273" spans="20:37">
      <c r="T7273" s="188"/>
      <c r="U7273" s="188"/>
      <c r="V7273" s="188"/>
      <c r="W7273" s="188"/>
      <c r="X7273" s="188"/>
      <c r="AG7273" s="188"/>
      <c r="AH7273" s="188"/>
      <c r="AI7273" s="188"/>
      <c r="AJ7273" s="188"/>
      <c r="AK7273" s="188"/>
    </row>
    <row r="7274" spans="20:37">
      <c r="T7274" s="188"/>
      <c r="U7274" s="188"/>
      <c r="V7274" s="188"/>
      <c r="W7274" s="188"/>
      <c r="X7274" s="188"/>
      <c r="AG7274" s="188"/>
      <c r="AH7274" s="188"/>
      <c r="AI7274" s="188"/>
      <c r="AJ7274" s="188"/>
      <c r="AK7274" s="188"/>
    </row>
    <row r="7275" spans="20:37">
      <c r="T7275" s="188"/>
      <c r="U7275" s="188"/>
      <c r="V7275" s="188"/>
      <c r="W7275" s="188"/>
      <c r="X7275" s="188"/>
      <c r="AG7275" s="188"/>
      <c r="AH7275" s="188"/>
      <c r="AI7275" s="188"/>
      <c r="AJ7275" s="188"/>
      <c r="AK7275" s="188"/>
    </row>
    <row r="7276" spans="20:37">
      <c r="T7276" s="188"/>
      <c r="U7276" s="188"/>
      <c r="V7276" s="188"/>
      <c r="W7276" s="188"/>
      <c r="X7276" s="188"/>
      <c r="AG7276" s="188"/>
      <c r="AH7276" s="188"/>
      <c r="AI7276" s="188"/>
      <c r="AJ7276" s="188"/>
      <c r="AK7276" s="188"/>
    </row>
    <row r="7277" spans="20:37">
      <c r="T7277" s="188"/>
      <c r="U7277" s="188"/>
      <c r="V7277" s="188"/>
      <c r="W7277" s="188"/>
      <c r="X7277" s="188"/>
      <c r="AG7277" s="188"/>
      <c r="AH7277" s="188"/>
      <c r="AI7277" s="188"/>
      <c r="AJ7277" s="188"/>
      <c r="AK7277" s="188"/>
    </row>
    <row r="7278" spans="20:37">
      <c r="T7278" s="188"/>
      <c r="U7278" s="188"/>
      <c r="V7278" s="188"/>
      <c r="W7278" s="188"/>
      <c r="X7278" s="188"/>
      <c r="AG7278" s="188"/>
      <c r="AH7278" s="188"/>
      <c r="AI7278" s="188"/>
      <c r="AJ7278" s="188"/>
      <c r="AK7278" s="188"/>
    </row>
    <row r="7279" spans="20:37">
      <c r="T7279" s="188"/>
      <c r="U7279" s="188"/>
      <c r="V7279" s="188"/>
      <c r="W7279" s="188"/>
      <c r="X7279" s="188"/>
      <c r="AG7279" s="188"/>
      <c r="AH7279" s="188"/>
      <c r="AI7279" s="188"/>
      <c r="AJ7279" s="188"/>
      <c r="AK7279" s="188"/>
    </row>
    <row r="7280" spans="20:37">
      <c r="T7280" s="188"/>
      <c r="U7280" s="188"/>
      <c r="V7280" s="188"/>
      <c r="W7280" s="188"/>
      <c r="X7280" s="188"/>
      <c r="AG7280" s="188"/>
      <c r="AH7280" s="188"/>
      <c r="AI7280" s="188"/>
      <c r="AJ7280" s="188"/>
      <c r="AK7280" s="188"/>
    </row>
    <row r="7281" spans="20:37">
      <c r="T7281" s="188"/>
      <c r="U7281" s="188"/>
      <c r="V7281" s="188"/>
      <c r="W7281" s="188"/>
      <c r="X7281" s="188"/>
      <c r="AG7281" s="188"/>
      <c r="AH7281" s="188"/>
      <c r="AI7281" s="188"/>
      <c r="AJ7281" s="188"/>
      <c r="AK7281" s="188"/>
    </row>
    <row r="7282" spans="20:37">
      <c r="T7282" s="188"/>
      <c r="U7282" s="188"/>
      <c r="V7282" s="188"/>
      <c r="W7282" s="188"/>
      <c r="X7282" s="188"/>
      <c r="AG7282" s="188"/>
      <c r="AH7282" s="188"/>
      <c r="AI7282" s="188"/>
      <c r="AJ7282" s="188"/>
      <c r="AK7282" s="188"/>
    </row>
    <row r="7283" spans="20:37">
      <c r="T7283" s="188"/>
      <c r="U7283" s="188"/>
      <c r="V7283" s="188"/>
      <c r="W7283" s="188"/>
      <c r="X7283" s="188"/>
      <c r="AG7283" s="188"/>
      <c r="AH7283" s="188"/>
      <c r="AI7283" s="188"/>
      <c r="AJ7283" s="188"/>
      <c r="AK7283" s="188"/>
    </row>
    <row r="7284" spans="20:37">
      <c r="T7284" s="188"/>
      <c r="U7284" s="188"/>
      <c r="V7284" s="188"/>
      <c r="W7284" s="188"/>
      <c r="X7284" s="188"/>
      <c r="AG7284" s="188"/>
      <c r="AH7284" s="188"/>
      <c r="AI7284" s="188"/>
      <c r="AJ7284" s="188"/>
      <c r="AK7284" s="188"/>
    </row>
    <row r="7285" spans="20:37">
      <c r="T7285" s="188"/>
      <c r="U7285" s="188"/>
      <c r="V7285" s="188"/>
      <c r="W7285" s="188"/>
      <c r="X7285" s="188"/>
      <c r="AG7285" s="188"/>
      <c r="AH7285" s="188"/>
      <c r="AI7285" s="188"/>
      <c r="AJ7285" s="188"/>
      <c r="AK7285" s="188"/>
    </row>
    <row r="7286" spans="20:37">
      <c r="T7286" s="188"/>
      <c r="U7286" s="188"/>
      <c r="V7286" s="188"/>
      <c r="W7286" s="188"/>
      <c r="X7286" s="188"/>
      <c r="AG7286" s="188"/>
      <c r="AH7286" s="188"/>
      <c r="AI7286" s="188"/>
      <c r="AJ7286" s="188"/>
      <c r="AK7286" s="188"/>
    </row>
    <row r="7287" spans="20:37">
      <c r="T7287" s="188"/>
      <c r="U7287" s="188"/>
      <c r="V7287" s="188"/>
      <c r="W7287" s="188"/>
      <c r="X7287" s="188"/>
      <c r="AG7287" s="188"/>
      <c r="AH7287" s="188"/>
      <c r="AI7287" s="188"/>
      <c r="AJ7287" s="188"/>
      <c r="AK7287" s="188"/>
    </row>
    <row r="7288" spans="20:37">
      <c r="T7288" s="188"/>
      <c r="U7288" s="188"/>
      <c r="V7288" s="188"/>
      <c r="W7288" s="188"/>
      <c r="X7288" s="188"/>
      <c r="AG7288" s="188"/>
      <c r="AH7288" s="188"/>
      <c r="AI7288" s="188"/>
      <c r="AJ7288" s="188"/>
      <c r="AK7288" s="188"/>
    </row>
    <row r="7289" spans="20:37">
      <c r="T7289" s="188"/>
      <c r="U7289" s="188"/>
      <c r="V7289" s="188"/>
      <c r="W7289" s="188"/>
      <c r="X7289" s="188"/>
      <c r="AG7289" s="188"/>
      <c r="AH7289" s="188"/>
      <c r="AI7289" s="188"/>
      <c r="AJ7289" s="188"/>
      <c r="AK7289" s="188"/>
    </row>
    <row r="7290" spans="20:37">
      <c r="T7290" s="188"/>
      <c r="U7290" s="188"/>
      <c r="V7290" s="188"/>
      <c r="W7290" s="188"/>
      <c r="X7290" s="188"/>
      <c r="AG7290" s="188"/>
      <c r="AH7290" s="188"/>
      <c r="AI7290" s="188"/>
      <c r="AJ7290" s="188"/>
      <c r="AK7290" s="188"/>
    </row>
    <row r="7291" spans="20:37">
      <c r="T7291" s="188"/>
      <c r="U7291" s="188"/>
      <c r="V7291" s="188"/>
      <c r="W7291" s="188"/>
      <c r="X7291" s="188"/>
      <c r="AG7291" s="188"/>
      <c r="AH7291" s="188"/>
      <c r="AI7291" s="188"/>
      <c r="AJ7291" s="188"/>
      <c r="AK7291" s="188"/>
    </row>
    <row r="7292" spans="20:37">
      <c r="T7292" s="188"/>
      <c r="U7292" s="188"/>
      <c r="V7292" s="188"/>
      <c r="W7292" s="188"/>
      <c r="X7292" s="188"/>
      <c r="AG7292" s="188"/>
      <c r="AH7292" s="188"/>
      <c r="AI7292" s="188"/>
      <c r="AJ7292" s="188"/>
      <c r="AK7292" s="188"/>
    </row>
    <row r="7293" spans="20:37">
      <c r="T7293" s="188"/>
      <c r="U7293" s="188"/>
      <c r="V7293" s="188"/>
      <c r="W7293" s="188"/>
      <c r="X7293" s="188"/>
      <c r="AG7293" s="188"/>
      <c r="AH7293" s="188"/>
      <c r="AI7293" s="188"/>
      <c r="AJ7293" s="188"/>
      <c r="AK7293" s="188"/>
    </row>
    <row r="7294" spans="20:37">
      <c r="T7294" s="188"/>
      <c r="U7294" s="188"/>
      <c r="V7294" s="188"/>
      <c r="W7294" s="188"/>
      <c r="X7294" s="188"/>
      <c r="AG7294" s="188"/>
      <c r="AH7294" s="188"/>
      <c r="AI7294" s="188"/>
      <c r="AJ7294" s="188"/>
      <c r="AK7294" s="188"/>
    </row>
    <row r="7295" spans="20:37">
      <c r="T7295" s="188"/>
      <c r="U7295" s="188"/>
      <c r="V7295" s="188"/>
      <c r="W7295" s="188"/>
      <c r="X7295" s="188"/>
      <c r="AG7295" s="188"/>
      <c r="AH7295" s="188"/>
      <c r="AI7295" s="188"/>
      <c r="AJ7295" s="188"/>
      <c r="AK7295" s="188"/>
    </row>
    <row r="7296" spans="20:37">
      <c r="T7296" s="188"/>
      <c r="U7296" s="188"/>
      <c r="V7296" s="188"/>
      <c r="W7296" s="188"/>
      <c r="X7296" s="188"/>
      <c r="AG7296" s="188"/>
      <c r="AH7296" s="188"/>
      <c r="AI7296" s="188"/>
      <c r="AJ7296" s="188"/>
      <c r="AK7296" s="188"/>
    </row>
    <row r="7297" spans="20:37">
      <c r="T7297" s="188"/>
      <c r="U7297" s="188"/>
      <c r="V7297" s="188"/>
      <c r="W7297" s="188"/>
      <c r="X7297" s="188"/>
      <c r="AG7297" s="188"/>
      <c r="AH7297" s="188"/>
      <c r="AI7297" s="188"/>
      <c r="AJ7297" s="188"/>
      <c r="AK7297" s="188"/>
    </row>
    <row r="7298" spans="20:37">
      <c r="T7298" s="188"/>
      <c r="U7298" s="188"/>
      <c r="V7298" s="188"/>
      <c r="W7298" s="188"/>
      <c r="X7298" s="188"/>
      <c r="AG7298" s="188"/>
      <c r="AH7298" s="188"/>
      <c r="AI7298" s="188"/>
      <c r="AJ7298" s="188"/>
      <c r="AK7298" s="188"/>
    </row>
    <row r="7299" spans="20:37">
      <c r="T7299" s="188"/>
      <c r="U7299" s="188"/>
      <c r="V7299" s="188"/>
      <c r="W7299" s="188"/>
      <c r="X7299" s="188"/>
      <c r="AG7299" s="188"/>
      <c r="AH7299" s="188"/>
      <c r="AI7299" s="188"/>
      <c r="AJ7299" s="188"/>
      <c r="AK7299" s="188"/>
    </row>
    <row r="7300" spans="20:37">
      <c r="T7300" s="188"/>
      <c r="U7300" s="188"/>
      <c r="V7300" s="188"/>
      <c r="W7300" s="188"/>
      <c r="X7300" s="188"/>
      <c r="AG7300" s="188"/>
      <c r="AH7300" s="188"/>
      <c r="AI7300" s="188"/>
      <c r="AJ7300" s="188"/>
      <c r="AK7300" s="188"/>
    </row>
    <row r="7301" spans="20:37">
      <c r="T7301" s="188"/>
      <c r="U7301" s="188"/>
      <c r="V7301" s="188"/>
      <c r="W7301" s="188"/>
      <c r="X7301" s="188"/>
      <c r="AG7301" s="188"/>
      <c r="AH7301" s="188"/>
      <c r="AI7301" s="188"/>
      <c r="AJ7301" s="188"/>
      <c r="AK7301" s="188"/>
    </row>
    <row r="7302" spans="20:37">
      <c r="T7302" s="188"/>
      <c r="U7302" s="188"/>
      <c r="V7302" s="188"/>
      <c r="W7302" s="188"/>
      <c r="X7302" s="188"/>
      <c r="AG7302" s="188"/>
      <c r="AH7302" s="188"/>
      <c r="AI7302" s="188"/>
      <c r="AJ7302" s="188"/>
      <c r="AK7302" s="188"/>
    </row>
    <row r="7303" spans="20:37">
      <c r="T7303" s="188"/>
      <c r="U7303" s="188"/>
      <c r="V7303" s="188"/>
      <c r="W7303" s="188"/>
      <c r="X7303" s="188"/>
      <c r="AG7303" s="188"/>
      <c r="AH7303" s="188"/>
      <c r="AI7303" s="188"/>
      <c r="AJ7303" s="188"/>
      <c r="AK7303" s="188"/>
    </row>
    <row r="7304" spans="20:37">
      <c r="T7304" s="188"/>
      <c r="U7304" s="188"/>
      <c r="V7304" s="188"/>
      <c r="W7304" s="188"/>
      <c r="X7304" s="188"/>
      <c r="AG7304" s="188"/>
      <c r="AH7304" s="188"/>
      <c r="AI7304" s="188"/>
      <c r="AJ7304" s="188"/>
      <c r="AK7304" s="188"/>
    </row>
    <row r="7305" spans="20:37">
      <c r="T7305" s="188"/>
      <c r="U7305" s="188"/>
      <c r="V7305" s="188"/>
      <c r="W7305" s="188"/>
      <c r="X7305" s="188"/>
      <c r="AG7305" s="188"/>
      <c r="AH7305" s="188"/>
      <c r="AI7305" s="188"/>
      <c r="AJ7305" s="188"/>
      <c r="AK7305" s="188"/>
    </row>
    <row r="7306" spans="20:37">
      <c r="T7306" s="188"/>
      <c r="U7306" s="188"/>
      <c r="V7306" s="188"/>
      <c r="W7306" s="188"/>
      <c r="X7306" s="188"/>
      <c r="AG7306" s="188"/>
      <c r="AH7306" s="188"/>
      <c r="AI7306" s="188"/>
      <c r="AJ7306" s="188"/>
      <c r="AK7306" s="188"/>
    </row>
    <row r="7307" spans="20:37">
      <c r="T7307" s="188"/>
      <c r="U7307" s="188"/>
      <c r="V7307" s="188"/>
      <c r="W7307" s="188"/>
      <c r="X7307" s="188"/>
      <c r="AG7307" s="188"/>
      <c r="AH7307" s="188"/>
      <c r="AI7307" s="188"/>
      <c r="AJ7307" s="188"/>
      <c r="AK7307" s="188"/>
    </row>
    <row r="7308" spans="20:37">
      <c r="T7308" s="188"/>
      <c r="U7308" s="188"/>
      <c r="V7308" s="188"/>
      <c r="W7308" s="188"/>
      <c r="X7308" s="188"/>
      <c r="AG7308" s="188"/>
      <c r="AH7308" s="188"/>
      <c r="AI7308" s="188"/>
      <c r="AJ7308" s="188"/>
      <c r="AK7308" s="188"/>
    </row>
    <row r="7309" spans="20:37">
      <c r="T7309" s="188"/>
      <c r="U7309" s="188"/>
      <c r="V7309" s="188"/>
      <c r="W7309" s="188"/>
      <c r="X7309" s="188"/>
      <c r="AG7309" s="188"/>
      <c r="AH7309" s="188"/>
      <c r="AI7309" s="188"/>
      <c r="AJ7309" s="188"/>
      <c r="AK7309" s="188"/>
    </row>
    <row r="7310" spans="20:37">
      <c r="T7310" s="188"/>
      <c r="U7310" s="188"/>
      <c r="V7310" s="188"/>
      <c r="W7310" s="188"/>
      <c r="X7310" s="188"/>
      <c r="AG7310" s="188"/>
      <c r="AH7310" s="188"/>
      <c r="AI7310" s="188"/>
      <c r="AJ7310" s="188"/>
      <c r="AK7310" s="188"/>
    </row>
    <row r="7311" spans="20:37">
      <c r="T7311" s="188"/>
      <c r="U7311" s="188"/>
      <c r="V7311" s="188"/>
      <c r="W7311" s="188"/>
      <c r="X7311" s="188"/>
      <c r="AG7311" s="188"/>
      <c r="AH7311" s="188"/>
      <c r="AI7311" s="188"/>
      <c r="AJ7311" s="188"/>
      <c r="AK7311" s="188"/>
    </row>
    <row r="7312" spans="20:37">
      <c r="T7312" s="188"/>
      <c r="U7312" s="188"/>
      <c r="V7312" s="188"/>
      <c r="W7312" s="188"/>
      <c r="X7312" s="188"/>
      <c r="AG7312" s="188"/>
      <c r="AH7312" s="188"/>
      <c r="AI7312" s="188"/>
      <c r="AJ7312" s="188"/>
      <c r="AK7312" s="188"/>
    </row>
    <row r="7313" spans="20:37">
      <c r="T7313" s="188"/>
      <c r="U7313" s="188"/>
      <c r="V7313" s="188"/>
      <c r="W7313" s="188"/>
      <c r="X7313" s="188"/>
      <c r="AG7313" s="188"/>
      <c r="AH7313" s="188"/>
      <c r="AI7313" s="188"/>
      <c r="AJ7313" s="188"/>
      <c r="AK7313" s="188"/>
    </row>
    <row r="7314" spans="20:37">
      <c r="T7314" s="188"/>
      <c r="U7314" s="188"/>
      <c r="V7314" s="188"/>
      <c r="W7314" s="188"/>
      <c r="X7314" s="188"/>
      <c r="AG7314" s="188"/>
      <c r="AH7314" s="188"/>
      <c r="AI7314" s="188"/>
      <c r="AJ7314" s="188"/>
      <c r="AK7314" s="188"/>
    </row>
    <row r="7315" spans="20:37">
      <c r="T7315" s="188"/>
      <c r="U7315" s="188"/>
      <c r="V7315" s="188"/>
      <c r="W7315" s="188"/>
      <c r="X7315" s="188"/>
      <c r="AG7315" s="188"/>
      <c r="AH7315" s="188"/>
      <c r="AI7315" s="188"/>
      <c r="AJ7315" s="188"/>
      <c r="AK7315" s="188"/>
    </row>
    <row r="7316" spans="20:37">
      <c r="T7316" s="188"/>
      <c r="U7316" s="188"/>
      <c r="V7316" s="188"/>
      <c r="W7316" s="188"/>
      <c r="X7316" s="188"/>
      <c r="AG7316" s="188"/>
      <c r="AH7316" s="188"/>
      <c r="AI7316" s="188"/>
      <c r="AJ7316" s="188"/>
      <c r="AK7316" s="188"/>
    </row>
    <row r="7317" spans="20:37">
      <c r="T7317" s="188"/>
      <c r="U7317" s="188"/>
      <c r="V7317" s="188"/>
      <c r="W7317" s="188"/>
      <c r="X7317" s="188"/>
      <c r="AG7317" s="188"/>
      <c r="AH7317" s="188"/>
      <c r="AI7317" s="188"/>
      <c r="AJ7317" s="188"/>
      <c r="AK7317" s="188"/>
    </row>
    <row r="7318" spans="20:37">
      <c r="T7318" s="188"/>
      <c r="U7318" s="188"/>
      <c r="V7318" s="188"/>
      <c r="W7318" s="188"/>
      <c r="X7318" s="188"/>
      <c r="AG7318" s="188"/>
      <c r="AH7318" s="188"/>
      <c r="AI7318" s="188"/>
      <c r="AJ7318" s="188"/>
      <c r="AK7318" s="188"/>
    </row>
    <row r="7319" spans="20:37">
      <c r="T7319" s="188"/>
      <c r="U7319" s="188"/>
      <c r="V7319" s="188"/>
      <c r="W7319" s="188"/>
      <c r="X7319" s="188"/>
      <c r="AG7319" s="188"/>
      <c r="AH7319" s="188"/>
      <c r="AI7319" s="188"/>
      <c r="AJ7319" s="188"/>
      <c r="AK7319" s="188"/>
    </row>
    <row r="7320" spans="20:37">
      <c r="T7320" s="188"/>
      <c r="U7320" s="188"/>
      <c r="V7320" s="188"/>
      <c r="W7320" s="188"/>
      <c r="X7320" s="188"/>
      <c r="AG7320" s="188"/>
      <c r="AH7320" s="188"/>
      <c r="AI7320" s="188"/>
      <c r="AJ7320" s="188"/>
      <c r="AK7320" s="188"/>
    </row>
    <row r="7321" spans="20:37">
      <c r="T7321" s="188"/>
      <c r="U7321" s="188"/>
      <c r="V7321" s="188"/>
      <c r="W7321" s="188"/>
      <c r="X7321" s="188"/>
      <c r="AG7321" s="188"/>
      <c r="AH7321" s="188"/>
      <c r="AI7321" s="188"/>
      <c r="AJ7321" s="188"/>
      <c r="AK7321" s="188"/>
    </row>
    <row r="7322" spans="20:37">
      <c r="T7322" s="188"/>
      <c r="U7322" s="188"/>
      <c r="V7322" s="188"/>
      <c r="W7322" s="188"/>
      <c r="X7322" s="188"/>
      <c r="AG7322" s="188"/>
      <c r="AH7322" s="188"/>
      <c r="AI7322" s="188"/>
      <c r="AJ7322" s="188"/>
      <c r="AK7322" s="188"/>
    </row>
    <row r="7323" spans="20:37">
      <c r="T7323" s="188"/>
      <c r="U7323" s="188"/>
      <c r="V7323" s="188"/>
      <c r="W7323" s="188"/>
      <c r="X7323" s="188"/>
      <c r="AG7323" s="188"/>
      <c r="AH7323" s="188"/>
      <c r="AI7323" s="188"/>
      <c r="AJ7323" s="188"/>
      <c r="AK7323" s="188"/>
    </row>
    <row r="7324" spans="20:37">
      <c r="T7324" s="188"/>
      <c r="U7324" s="188"/>
      <c r="V7324" s="188"/>
      <c r="W7324" s="188"/>
      <c r="X7324" s="188"/>
      <c r="AG7324" s="188"/>
      <c r="AH7324" s="188"/>
      <c r="AI7324" s="188"/>
      <c r="AJ7324" s="188"/>
      <c r="AK7324" s="188"/>
    </row>
    <row r="7325" spans="20:37">
      <c r="T7325" s="188"/>
      <c r="U7325" s="188"/>
      <c r="V7325" s="188"/>
      <c r="W7325" s="188"/>
      <c r="X7325" s="188"/>
      <c r="AG7325" s="188"/>
      <c r="AH7325" s="188"/>
      <c r="AI7325" s="188"/>
      <c r="AJ7325" s="188"/>
      <c r="AK7325" s="188"/>
    </row>
    <row r="7326" spans="20:37">
      <c r="T7326" s="188"/>
      <c r="U7326" s="188"/>
      <c r="V7326" s="188"/>
      <c r="W7326" s="188"/>
      <c r="X7326" s="188"/>
      <c r="AG7326" s="188"/>
      <c r="AH7326" s="188"/>
      <c r="AI7326" s="188"/>
      <c r="AJ7326" s="188"/>
      <c r="AK7326" s="188"/>
    </row>
    <row r="7327" spans="20:37">
      <c r="T7327" s="188"/>
      <c r="U7327" s="188"/>
      <c r="V7327" s="188"/>
      <c r="W7327" s="188"/>
      <c r="X7327" s="188"/>
      <c r="AG7327" s="188"/>
      <c r="AH7327" s="188"/>
      <c r="AI7327" s="188"/>
      <c r="AJ7327" s="188"/>
      <c r="AK7327" s="188"/>
    </row>
    <row r="7328" spans="20:37">
      <c r="T7328" s="188"/>
      <c r="U7328" s="188"/>
      <c r="V7328" s="188"/>
      <c r="W7328" s="188"/>
      <c r="X7328" s="188"/>
      <c r="AG7328" s="188"/>
      <c r="AH7328" s="188"/>
      <c r="AI7328" s="188"/>
      <c r="AJ7328" s="188"/>
      <c r="AK7328" s="188"/>
    </row>
    <row r="7329" spans="20:37">
      <c r="T7329" s="188"/>
      <c r="U7329" s="188"/>
      <c r="V7329" s="188"/>
      <c r="W7329" s="188"/>
      <c r="X7329" s="188"/>
      <c r="AG7329" s="188"/>
      <c r="AH7329" s="188"/>
      <c r="AI7329" s="188"/>
      <c r="AJ7329" s="188"/>
      <c r="AK7329" s="188"/>
    </row>
    <row r="7330" spans="20:37">
      <c r="T7330" s="188"/>
      <c r="U7330" s="188"/>
      <c r="V7330" s="188"/>
      <c r="W7330" s="188"/>
      <c r="X7330" s="188"/>
      <c r="AG7330" s="188"/>
      <c r="AH7330" s="188"/>
      <c r="AI7330" s="188"/>
      <c r="AJ7330" s="188"/>
      <c r="AK7330" s="188"/>
    </row>
    <row r="7331" spans="20:37">
      <c r="T7331" s="188"/>
      <c r="U7331" s="188"/>
      <c r="V7331" s="188"/>
      <c r="W7331" s="188"/>
      <c r="X7331" s="188"/>
      <c r="AG7331" s="188"/>
      <c r="AH7331" s="188"/>
      <c r="AI7331" s="188"/>
      <c r="AJ7331" s="188"/>
      <c r="AK7331" s="188"/>
    </row>
    <row r="7332" spans="20:37">
      <c r="T7332" s="188"/>
      <c r="U7332" s="188"/>
      <c r="V7332" s="188"/>
      <c r="W7332" s="188"/>
      <c r="X7332" s="188"/>
      <c r="AG7332" s="188"/>
      <c r="AH7332" s="188"/>
      <c r="AI7332" s="188"/>
      <c r="AJ7332" s="188"/>
      <c r="AK7332" s="188"/>
    </row>
    <row r="7333" spans="20:37">
      <c r="T7333" s="188"/>
      <c r="U7333" s="188"/>
      <c r="V7333" s="188"/>
      <c r="W7333" s="188"/>
      <c r="X7333" s="188"/>
      <c r="AG7333" s="188"/>
      <c r="AH7333" s="188"/>
      <c r="AI7333" s="188"/>
      <c r="AJ7333" s="188"/>
      <c r="AK7333" s="188"/>
    </row>
    <row r="7334" spans="20:37">
      <c r="T7334" s="188"/>
      <c r="U7334" s="188"/>
      <c r="V7334" s="188"/>
      <c r="W7334" s="188"/>
      <c r="X7334" s="188"/>
      <c r="AG7334" s="188"/>
      <c r="AH7334" s="188"/>
      <c r="AI7334" s="188"/>
      <c r="AJ7334" s="188"/>
      <c r="AK7334" s="188"/>
    </row>
    <row r="7335" spans="20:37">
      <c r="T7335" s="188"/>
      <c r="U7335" s="188"/>
      <c r="V7335" s="188"/>
      <c r="W7335" s="188"/>
      <c r="X7335" s="188"/>
      <c r="AG7335" s="188"/>
      <c r="AH7335" s="188"/>
      <c r="AI7335" s="188"/>
      <c r="AJ7335" s="188"/>
      <c r="AK7335" s="188"/>
    </row>
    <row r="7336" spans="20:37">
      <c r="T7336" s="188"/>
      <c r="U7336" s="188"/>
      <c r="V7336" s="188"/>
      <c r="W7336" s="188"/>
      <c r="X7336" s="188"/>
      <c r="AG7336" s="188"/>
      <c r="AH7336" s="188"/>
      <c r="AI7336" s="188"/>
      <c r="AJ7336" s="188"/>
      <c r="AK7336" s="188"/>
    </row>
    <row r="7337" spans="20:37">
      <c r="T7337" s="188"/>
      <c r="U7337" s="188"/>
      <c r="V7337" s="188"/>
      <c r="W7337" s="188"/>
      <c r="X7337" s="188"/>
      <c r="AG7337" s="188"/>
      <c r="AH7337" s="188"/>
      <c r="AI7337" s="188"/>
      <c r="AJ7337" s="188"/>
      <c r="AK7337" s="188"/>
    </row>
    <row r="7338" spans="20:37">
      <c r="T7338" s="188"/>
      <c r="U7338" s="188"/>
      <c r="V7338" s="188"/>
      <c r="W7338" s="188"/>
      <c r="X7338" s="188"/>
      <c r="AG7338" s="188"/>
      <c r="AH7338" s="188"/>
      <c r="AI7338" s="188"/>
      <c r="AJ7338" s="188"/>
      <c r="AK7338" s="188"/>
    </row>
    <row r="7339" spans="20:37">
      <c r="T7339" s="188"/>
      <c r="U7339" s="188"/>
      <c r="V7339" s="188"/>
      <c r="W7339" s="188"/>
      <c r="X7339" s="188"/>
      <c r="AG7339" s="188"/>
      <c r="AH7339" s="188"/>
      <c r="AI7339" s="188"/>
      <c r="AJ7339" s="188"/>
      <c r="AK7339" s="188"/>
    </row>
    <row r="7340" spans="20:37">
      <c r="T7340" s="188"/>
      <c r="U7340" s="188"/>
      <c r="V7340" s="188"/>
      <c r="W7340" s="188"/>
      <c r="X7340" s="188"/>
      <c r="AG7340" s="188"/>
      <c r="AH7340" s="188"/>
      <c r="AI7340" s="188"/>
      <c r="AJ7340" s="188"/>
      <c r="AK7340" s="188"/>
    </row>
    <row r="7341" spans="20:37">
      <c r="T7341" s="188"/>
      <c r="U7341" s="188"/>
      <c r="V7341" s="188"/>
      <c r="W7341" s="188"/>
      <c r="X7341" s="188"/>
      <c r="AG7341" s="188"/>
      <c r="AH7341" s="188"/>
      <c r="AI7341" s="188"/>
      <c r="AJ7341" s="188"/>
      <c r="AK7341" s="188"/>
    </row>
    <row r="7342" spans="20:37">
      <c r="T7342" s="188"/>
      <c r="U7342" s="188"/>
      <c r="V7342" s="188"/>
      <c r="W7342" s="188"/>
      <c r="X7342" s="188"/>
      <c r="AG7342" s="188"/>
      <c r="AH7342" s="188"/>
      <c r="AI7342" s="188"/>
      <c r="AJ7342" s="188"/>
      <c r="AK7342" s="188"/>
    </row>
    <row r="7343" spans="20:37">
      <c r="T7343" s="188"/>
      <c r="U7343" s="188"/>
      <c r="V7343" s="188"/>
      <c r="W7343" s="188"/>
      <c r="X7343" s="188"/>
      <c r="AG7343" s="188"/>
      <c r="AH7343" s="188"/>
      <c r="AI7343" s="188"/>
      <c r="AJ7343" s="188"/>
      <c r="AK7343" s="188"/>
    </row>
    <row r="7344" spans="20:37">
      <c r="T7344" s="188"/>
      <c r="U7344" s="188"/>
      <c r="V7344" s="188"/>
      <c r="W7344" s="188"/>
      <c r="X7344" s="188"/>
      <c r="AG7344" s="188"/>
      <c r="AH7344" s="188"/>
      <c r="AI7344" s="188"/>
      <c r="AJ7344" s="188"/>
      <c r="AK7344" s="188"/>
    </row>
    <row r="7345" spans="20:37">
      <c r="T7345" s="188"/>
      <c r="U7345" s="188"/>
      <c r="V7345" s="188"/>
      <c r="W7345" s="188"/>
      <c r="X7345" s="188"/>
      <c r="AG7345" s="188"/>
      <c r="AH7345" s="188"/>
      <c r="AI7345" s="188"/>
      <c r="AJ7345" s="188"/>
      <c r="AK7345" s="188"/>
    </row>
    <row r="7346" spans="20:37">
      <c r="T7346" s="188"/>
      <c r="U7346" s="188"/>
      <c r="V7346" s="188"/>
      <c r="W7346" s="188"/>
      <c r="X7346" s="188"/>
      <c r="AG7346" s="188"/>
      <c r="AH7346" s="188"/>
      <c r="AI7346" s="188"/>
      <c r="AJ7346" s="188"/>
      <c r="AK7346" s="188"/>
    </row>
    <row r="7347" spans="20:37">
      <c r="T7347" s="188"/>
      <c r="U7347" s="188"/>
      <c r="V7347" s="188"/>
      <c r="W7347" s="188"/>
      <c r="X7347" s="188"/>
      <c r="AG7347" s="188"/>
      <c r="AH7347" s="188"/>
      <c r="AI7347" s="188"/>
      <c r="AJ7347" s="188"/>
      <c r="AK7347" s="188"/>
    </row>
    <row r="7348" spans="20:37">
      <c r="T7348" s="188"/>
      <c r="U7348" s="188"/>
      <c r="V7348" s="188"/>
      <c r="W7348" s="188"/>
      <c r="X7348" s="188"/>
      <c r="AG7348" s="188"/>
      <c r="AH7348" s="188"/>
      <c r="AI7348" s="188"/>
      <c r="AJ7348" s="188"/>
      <c r="AK7348" s="188"/>
    </row>
    <row r="7349" spans="20:37">
      <c r="T7349" s="188"/>
      <c r="U7349" s="188"/>
      <c r="V7349" s="188"/>
      <c r="W7349" s="188"/>
      <c r="X7349" s="188"/>
      <c r="AG7349" s="188"/>
      <c r="AH7349" s="188"/>
      <c r="AI7349" s="188"/>
      <c r="AJ7349" s="188"/>
      <c r="AK7349" s="188"/>
    </row>
    <row r="7350" spans="20:37">
      <c r="T7350" s="188"/>
      <c r="U7350" s="188"/>
      <c r="V7350" s="188"/>
      <c r="W7350" s="188"/>
      <c r="X7350" s="188"/>
      <c r="AG7350" s="188"/>
      <c r="AH7350" s="188"/>
      <c r="AI7350" s="188"/>
      <c r="AJ7350" s="188"/>
      <c r="AK7350" s="188"/>
    </row>
    <row r="7351" spans="20:37">
      <c r="T7351" s="188"/>
      <c r="U7351" s="188"/>
      <c r="V7351" s="188"/>
      <c r="W7351" s="188"/>
      <c r="X7351" s="188"/>
      <c r="AG7351" s="188"/>
      <c r="AH7351" s="188"/>
      <c r="AI7351" s="188"/>
      <c r="AJ7351" s="188"/>
      <c r="AK7351" s="188"/>
    </row>
    <row r="7352" spans="20:37">
      <c r="T7352" s="188"/>
      <c r="U7352" s="188"/>
      <c r="V7352" s="188"/>
      <c r="W7352" s="188"/>
      <c r="X7352" s="188"/>
      <c r="AG7352" s="188"/>
      <c r="AH7352" s="188"/>
      <c r="AI7352" s="188"/>
      <c r="AJ7352" s="188"/>
      <c r="AK7352" s="188"/>
    </row>
    <row r="7353" spans="20:37">
      <c r="T7353" s="188"/>
      <c r="U7353" s="188"/>
      <c r="V7353" s="188"/>
      <c r="W7353" s="188"/>
      <c r="X7353" s="188"/>
      <c r="AG7353" s="188"/>
      <c r="AH7353" s="188"/>
      <c r="AI7353" s="188"/>
      <c r="AJ7353" s="188"/>
      <c r="AK7353" s="188"/>
    </row>
    <row r="7354" spans="20:37">
      <c r="T7354" s="188"/>
      <c r="U7354" s="188"/>
      <c r="V7354" s="188"/>
      <c r="W7354" s="188"/>
      <c r="X7354" s="188"/>
      <c r="AG7354" s="188"/>
      <c r="AH7354" s="188"/>
      <c r="AI7354" s="188"/>
      <c r="AJ7354" s="188"/>
      <c r="AK7354" s="188"/>
    </row>
    <row r="7355" spans="20:37">
      <c r="T7355" s="188"/>
      <c r="U7355" s="188"/>
      <c r="V7355" s="188"/>
      <c r="W7355" s="188"/>
      <c r="X7355" s="188"/>
      <c r="AG7355" s="188"/>
      <c r="AH7355" s="188"/>
      <c r="AI7355" s="188"/>
      <c r="AJ7355" s="188"/>
      <c r="AK7355" s="188"/>
    </row>
    <row r="7356" spans="20:37">
      <c r="T7356" s="188"/>
      <c r="U7356" s="188"/>
      <c r="V7356" s="188"/>
      <c r="W7356" s="188"/>
      <c r="X7356" s="188"/>
      <c r="AG7356" s="188"/>
      <c r="AH7356" s="188"/>
      <c r="AI7356" s="188"/>
      <c r="AJ7356" s="188"/>
      <c r="AK7356" s="188"/>
    </row>
    <row r="7357" spans="20:37">
      <c r="T7357" s="188"/>
      <c r="U7357" s="188"/>
      <c r="V7357" s="188"/>
      <c r="W7357" s="188"/>
      <c r="X7357" s="188"/>
      <c r="AG7357" s="188"/>
      <c r="AH7357" s="188"/>
      <c r="AI7357" s="188"/>
      <c r="AJ7357" s="188"/>
      <c r="AK7357" s="188"/>
    </row>
    <row r="7358" spans="20:37">
      <c r="T7358" s="188"/>
      <c r="U7358" s="188"/>
      <c r="V7358" s="188"/>
      <c r="W7358" s="188"/>
      <c r="X7358" s="188"/>
      <c r="AG7358" s="188"/>
      <c r="AH7358" s="188"/>
      <c r="AI7358" s="188"/>
      <c r="AJ7358" s="188"/>
      <c r="AK7358" s="188"/>
    </row>
    <row r="7359" spans="20:37">
      <c r="T7359" s="188"/>
      <c r="U7359" s="188"/>
      <c r="V7359" s="188"/>
      <c r="W7359" s="188"/>
      <c r="X7359" s="188"/>
      <c r="AG7359" s="188"/>
      <c r="AH7359" s="188"/>
      <c r="AI7359" s="188"/>
      <c r="AJ7359" s="188"/>
      <c r="AK7359" s="188"/>
    </row>
    <row r="7360" spans="20:37">
      <c r="T7360" s="188"/>
      <c r="U7360" s="188"/>
      <c r="V7360" s="188"/>
      <c r="W7360" s="188"/>
      <c r="X7360" s="188"/>
      <c r="AG7360" s="188"/>
      <c r="AH7360" s="188"/>
      <c r="AI7360" s="188"/>
      <c r="AJ7360" s="188"/>
      <c r="AK7360" s="188"/>
    </row>
    <row r="7361" spans="20:37">
      <c r="T7361" s="188"/>
      <c r="U7361" s="188"/>
      <c r="V7361" s="188"/>
      <c r="W7361" s="188"/>
      <c r="X7361" s="188"/>
      <c r="AG7361" s="188"/>
      <c r="AH7361" s="188"/>
      <c r="AI7361" s="188"/>
      <c r="AJ7361" s="188"/>
      <c r="AK7361" s="188"/>
    </row>
    <row r="7362" spans="20:37">
      <c r="T7362" s="188"/>
      <c r="U7362" s="188"/>
      <c r="V7362" s="188"/>
      <c r="W7362" s="188"/>
      <c r="X7362" s="188"/>
      <c r="AG7362" s="188"/>
      <c r="AH7362" s="188"/>
      <c r="AI7362" s="188"/>
      <c r="AJ7362" s="188"/>
      <c r="AK7362" s="188"/>
    </row>
    <row r="7363" spans="20:37">
      <c r="T7363" s="188"/>
      <c r="U7363" s="188"/>
      <c r="V7363" s="188"/>
      <c r="W7363" s="188"/>
      <c r="X7363" s="188"/>
      <c r="AG7363" s="188"/>
      <c r="AH7363" s="188"/>
      <c r="AI7363" s="188"/>
      <c r="AJ7363" s="188"/>
      <c r="AK7363" s="188"/>
    </row>
    <row r="7364" spans="20:37">
      <c r="T7364" s="188"/>
      <c r="U7364" s="188"/>
      <c r="V7364" s="188"/>
      <c r="W7364" s="188"/>
      <c r="X7364" s="188"/>
      <c r="AG7364" s="188"/>
      <c r="AH7364" s="188"/>
      <c r="AI7364" s="188"/>
      <c r="AJ7364" s="188"/>
      <c r="AK7364" s="188"/>
    </row>
    <row r="7365" spans="20:37">
      <c r="T7365" s="188"/>
      <c r="U7365" s="188"/>
      <c r="V7365" s="188"/>
      <c r="W7365" s="188"/>
      <c r="X7365" s="188"/>
      <c r="AG7365" s="188"/>
      <c r="AH7365" s="188"/>
      <c r="AI7365" s="188"/>
      <c r="AJ7365" s="188"/>
      <c r="AK7365" s="188"/>
    </row>
    <row r="7366" spans="20:37">
      <c r="T7366" s="188"/>
      <c r="U7366" s="188"/>
      <c r="V7366" s="188"/>
      <c r="W7366" s="188"/>
      <c r="X7366" s="188"/>
      <c r="AG7366" s="188"/>
      <c r="AH7366" s="188"/>
      <c r="AI7366" s="188"/>
      <c r="AJ7366" s="188"/>
      <c r="AK7366" s="188"/>
    </row>
    <row r="7367" spans="20:37">
      <c r="T7367" s="188"/>
      <c r="U7367" s="188"/>
      <c r="V7367" s="188"/>
      <c r="W7367" s="188"/>
      <c r="X7367" s="188"/>
      <c r="AG7367" s="188"/>
      <c r="AH7367" s="188"/>
      <c r="AI7367" s="188"/>
      <c r="AJ7367" s="188"/>
      <c r="AK7367" s="188"/>
    </row>
    <row r="7368" spans="20:37">
      <c r="T7368" s="188"/>
      <c r="U7368" s="188"/>
      <c r="V7368" s="188"/>
      <c r="W7368" s="188"/>
      <c r="X7368" s="188"/>
      <c r="AG7368" s="188"/>
      <c r="AH7368" s="188"/>
      <c r="AI7368" s="188"/>
      <c r="AJ7368" s="188"/>
      <c r="AK7368" s="188"/>
    </row>
    <row r="7369" spans="20:37">
      <c r="T7369" s="188"/>
      <c r="U7369" s="188"/>
      <c r="V7369" s="188"/>
      <c r="W7369" s="188"/>
      <c r="X7369" s="188"/>
      <c r="AG7369" s="188"/>
      <c r="AH7369" s="188"/>
      <c r="AI7369" s="188"/>
      <c r="AJ7369" s="188"/>
      <c r="AK7369" s="188"/>
    </row>
    <row r="7370" spans="20:37">
      <c r="T7370" s="188"/>
      <c r="U7370" s="188"/>
      <c r="V7370" s="188"/>
      <c r="W7370" s="188"/>
      <c r="X7370" s="188"/>
      <c r="AG7370" s="188"/>
      <c r="AH7370" s="188"/>
      <c r="AI7370" s="188"/>
      <c r="AJ7370" s="188"/>
      <c r="AK7370" s="188"/>
    </row>
    <row r="7371" spans="20:37">
      <c r="T7371" s="188"/>
      <c r="U7371" s="188"/>
      <c r="V7371" s="188"/>
      <c r="W7371" s="188"/>
      <c r="X7371" s="188"/>
      <c r="AG7371" s="188"/>
      <c r="AH7371" s="188"/>
      <c r="AI7371" s="188"/>
      <c r="AJ7371" s="188"/>
      <c r="AK7371" s="188"/>
    </row>
    <row r="7372" spans="20:37">
      <c r="T7372" s="188"/>
      <c r="U7372" s="188"/>
      <c r="V7372" s="188"/>
      <c r="W7372" s="188"/>
      <c r="X7372" s="188"/>
      <c r="AG7372" s="188"/>
      <c r="AH7372" s="188"/>
      <c r="AI7372" s="188"/>
      <c r="AJ7372" s="188"/>
      <c r="AK7372" s="188"/>
    </row>
    <row r="7373" spans="20:37">
      <c r="T7373" s="188"/>
      <c r="U7373" s="188"/>
      <c r="V7373" s="188"/>
      <c r="W7373" s="188"/>
      <c r="X7373" s="188"/>
      <c r="AG7373" s="188"/>
      <c r="AH7373" s="188"/>
      <c r="AI7373" s="188"/>
      <c r="AJ7373" s="188"/>
      <c r="AK7373" s="188"/>
    </row>
    <row r="7374" spans="20:37">
      <c r="T7374" s="188"/>
      <c r="U7374" s="188"/>
      <c r="V7374" s="188"/>
      <c r="W7374" s="188"/>
      <c r="X7374" s="188"/>
      <c r="AG7374" s="188"/>
      <c r="AH7374" s="188"/>
      <c r="AI7374" s="188"/>
      <c r="AJ7374" s="188"/>
      <c r="AK7374" s="188"/>
    </row>
    <row r="7375" spans="20:37">
      <c r="T7375" s="188"/>
      <c r="U7375" s="188"/>
      <c r="V7375" s="188"/>
      <c r="W7375" s="188"/>
      <c r="X7375" s="188"/>
      <c r="AG7375" s="188"/>
      <c r="AH7375" s="188"/>
      <c r="AI7375" s="188"/>
      <c r="AJ7375" s="188"/>
      <c r="AK7375" s="188"/>
    </row>
    <row r="7376" spans="20:37">
      <c r="T7376" s="188"/>
      <c r="U7376" s="188"/>
      <c r="V7376" s="188"/>
      <c r="W7376" s="188"/>
      <c r="X7376" s="188"/>
      <c r="AG7376" s="188"/>
      <c r="AH7376" s="188"/>
      <c r="AI7376" s="188"/>
      <c r="AJ7376" s="188"/>
      <c r="AK7376" s="188"/>
    </row>
    <row r="7377" spans="20:37">
      <c r="T7377" s="188"/>
      <c r="U7377" s="188"/>
      <c r="V7377" s="188"/>
      <c r="W7377" s="188"/>
      <c r="X7377" s="188"/>
      <c r="AG7377" s="188"/>
      <c r="AH7377" s="188"/>
      <c r="AI7377" s="188"/>
      <c r="AJ7377" s="188"/>
      <c r="AK7377" s="188"/>
    </row>
    <row r="7378" spans="20:37">
      <c r="T7378" s="188"/>
      <c r="U7378" s="188"/>
      <c r="V7378" s="188"/>
      <c r="W7378" s="188"/>
      <c r="X7378" s="188"/>
      <c r="AG7378" s="188"/>
      <c r="AH7378" s="188"/>
      <c r="AI7378" s="188"/>
      <c r="AJ7378" s="188"/>
      <c r="AK7378" s="188"/>
    </row>
    <row r="7379" spans="20:37">
      <c r="T7379" s="188"/>
      <c r="U7379" s="188"/>
      <c r="V7379" s="188"/>
      <c r="W7379" s="188"/>
      <c r="X7379" s="188"/>
      <c r="AG7379" s="188"/>
      <c r="AH7379" s="188"/>
      <c r="AI7379" s="188"/>
      <c r="AJ7379" s="188"/>
      <c r="AK7379" s="188"/>
    </row>
    <row r="7380" spans="20:37">
      <c r="T7380" s="188"/>
      <c r="U7380" s="188"/>
      <c r="V7380" s="188"/>
      <c r="W7380" s="188"/>
      <c r="X7380" s="188"/>
      <c r="AG7380" s="188"/>
      <c r="AH7380" s="188"/>
      <c r="AI7380" s="188"/>
      <c r="AJ7380" s="188"/>
      <c r="AK7380" s="188"/>
    </row>
    <row r="7381" spans="20:37">
      <c r="T7381" s="188"/>
      <c r="U7381" s="188"/>
      <c r="V7381" s="188"/>
      <c r="W7381" s="188"/>
      <c r="X7381" s="188"/>
      <c r="AG7381" s="188"/>
      <c r="AH7381" s="188"/>
      <c r="AI7381" s="188"/>
      <c r="AJ7381" s="188"/>
      <c r="AK7381" s="188"/>
    </row>
    <row r="7382" spans="20:37">
      <c r="T7382" s="188"/>
      <c r="U7382" s="188"/>
      <c r="V7382" s="188"/>
      <c r="W7382" s="188"/>
      <c r="X7382" s="188"/>
      <c r="AG7382" s="188"/>
      <c r="AH7382" s="188"/>
      <c r="AI7382" s="188"/>
      <c r="AJ7382" s="188"/>
      <c r="AK7382" s="188"/>
    </row>
    <row r="7383" spans="20:37">
      <c r="T7383" s="188"/>
      <c r="U7383" s="188"/>
      <c r="V7383" s="188"/>
      <c r="W7383" s="188"/>
      <c r="X7383" s="188"/>
      <c r="AG7383" s="188"/>
      <c r="AH7383" s="188"/>
      <c r="AI7383" s="188"/>
      <c r="AJ7383" s="188"/>
      <c r="AK7383" s="188"/>
    </row>
    <row r="7384" spans="20:37">
      <c r="T7384" s="188"/>
      <c r="U7384" s="188"/>
      <c r="V7384" s="188"/>
      <c r="W7384" s="188"/>
      <c r="X7384" s="188"/>
      <c r="AG7384" s="188"/>
      <c r="AH7384" s="188"/>
      <c r="AI7384" s="188"/>
      <c r="AJ7384" s="188"/>
      <c r="AK7384" s="188"/>
    </row>
    <row r="7385" spans="20:37">
      <c r="T7385" s="188"/>
      <c r="U7385" s="188"/>
      <c r="V7385" s="188"/>
      <c r="W7385" s="188"/>
      <c r="X7385" s="188"/>
      <c r="AG7385" s="188"/>
      <c r="AH7385" s="188"/>
      <c r="AI7385" s="188"/>
      <c r="AJ7385" s="188"/>
      <c r="AK7385" s="188"/>
    </row>
    <row r="7386" spans="20:37">
      <c r="T7386" s="188"/>
      <c r="U7386" s="188"/>
      <c r="V7386" s="188"/>
      <c r="W7386" s="188"/>
      <c r="X7386" s="188"/>
      <c r="AG7386" s="188"/>
      <c r="AH7386" s="188"/>
      <c r="AI7386" s="188"/>
      <c r="AJ7386" s="188"/>
      <c r="AK7386" s="188"/>
    </row>
    <row r="7387" spans="20:37">
      <c r="T7387" s="188"/>
      <c r="U7387" s="188"/>
      <c r="V7387" s="188"/>
      <c r="W7387" s="188"/>
      <c r="X7387" s="188"/>
      <c r="AG7387" s="188"/>
      <c r="AH7387" s="188"/>
      <c r="AI7387" s="188"/>
      <c r="AJ7387" s="188"/>
      <c r="AK7387" s="188"/>
    </row>
    <row r="7388" spans="20:37">
      <c r="T7388" s="188"/>
      <c r="U7388" s="188"/>
      <c r="V7388" s="188"/>
      <c r="W7388" s="188"/>
      <c r="X7388" s="188"/>
      <c r="AG7388" s="188"/>
      <c r="AH7388" s="188"/>
      <c r="AI7388" s="188"/>
      <c r="AJ7388" s="188"/>
      <c r="AK7388" s="188"/>
    </row>
    <row r="7389" spans="20:37">
      <c r="T7389" s="188"/>
      <c r="U7389" s="188"/>
      <c r="V7389" s="188"/>
      <c r="W7389" s="188"/>
      <c r="X7389" s="188"/>
      <c r="AG7389" s="188"/>
      <c r="AH7389" s="188"/>
      <c r="AI7389" s="188"/>
      <c r="AJ7389" s="188"/>
      <c r="AK7389" s="188"/>
    </row>
    <row r="7390" spans="20:37">
      <c r="T7390" s="188"/>
      <c r="U7390" s="188"/>
      <c r="V7390" s="188"/>
      <c r="W7390" s="188"/>
      <c r="X7390" s="188"/>
      <c r="AG7390" s="188"/>
      <c r="AH7390" s="188"/>
      <c r="AI7390" s="188"/>
      <c r="AJ7390" s="188"/>
      <c r="AK7390" s="188"/>
    </row>
    <row r="7391" spans="20:37">
      <c r="T7391" s="188"/>
      <c r="U7391" s="188"/>
      <c r="V7391" s="188"/>
      <c r="W7391" s="188"/>
      <c r="X7391" s="188"/>
      <c r="AG7391" s="188"/>
      <c r="AH7391" s="188"/>
      <c r="AI7391" s="188"/>
      <c r="AJ7391" s="188"/>
      <c r="AK7391" s="188"/>
    </row>
    <row r="7392" spans="20:37">
      <c r="T7392" s="188"/>
      <c r="U7392" s="188"/>
      <c r="V7392" s="188"/>
      <c r="W7392" s="188"/>
      <c r="X7392" s="188"/>
      <c r="AG7392" s="188"/>
      <c r="AH7392" s="188"/>
      <c r="AI7392" s="188"/>
      <c r="AJ7392" s="188"/>
      <c r="AK7392" s="188"/>
    </row>
    <row r="7393" spans="20:37">
      <c r="T7393" s="188"/>
      <c r="U7393" s="188"/>
      <c r="V7393" s="188"/>
      <c r="W7393" s="188"/>
      <c r="X7393" s="188"/>
      <c r="AG7393" s="188"/>
      <c r="AH7393" s="188"/>
      <c r="AI7393" s="188"/>
      <c r="AJ7393" s="188"/>
      <c r="AK7393" s="188"/>
    </row>
    <row r="7394" spans="20:37">
      <c r="T7394" s="188"/>
      <c r="U7394" s="188"/>
      <c r="V7394" s="188"/>
      <c r="W7394" s="188"/>
      <c r="X7394" s="188"/>
      <c r="AG7394" s="188"/>
      <c r="AH7394" s="188"/>
      <c r="AI7394" s="188"/>
      <c r="AJ7394" s="188"/>
      <c r="AK7394" s="188"/>
    </row>
    <row r="7395" spans="20:37">
      <c r="T7395" s="188"/>
      <c r="U7395" s="188"/>
      <c r="V7395" s="188"/>
      <c r="W7395" s="188"/>
      <c r="X7395" s="188"/>
      <c r="AG7395" s="188"/>
      <c r="AH7395" s="188"/>
      <c r="AI7395" s="188"/>
      <c r="AJ7395" s="188"/>
      <c r="AK7395" s="188"/>
    </row>
    <row r="7396" spans="20:37">
      <c r="T7396" s="188"/>
      <c r="U7396" s="188"/>
      <c r="V7396" s="188"/>
      <c r="W7396" s="188"/>
      <c r="X7396" s="188"/>
      <c r="AG7396" s="188"/>
      <c r="AH7396" s="188"/>
      <c r="AI7396" s="188"/>
      <c r="AJ7396" s="188"/>
      <c r="AK7396" s="188"/>
    </row>
    <row r="7397" spans="20:37">
      <c r="T7397" s="188"/>
      <c r="U7397" s="188"/>
      <c r="V7397" s="188"/>
      <c r="W7397" s="188"/>
      <c r="X7397" s="188"/>
      <c r="AG7397" s="188"/>
      <c r="AH7397" s="188"/>
      <c r="AI7397" s="188"/>
      <c r="AJ7397" s="188"/>
      <c r="AK7397" s="188"/>
    </row>
    <row r="7398" spans="20:37">
      <c r="T7398" s="188"/>
      <c r="U7398" s="188"/>
      <c r="V7398" s="188"/>
      <c r="W7398" s="188"/>
      <c r="X7398" s="188"/>
      <c r="AG7398" s="188"/>
      <c r="AH7398" s="188"/>
      <c r="AI7398" s="188"/>
      <c r="AJ7398" s="188"/>
      <c r="AK7398" s="188"/>
    </row>
    <row r="7399" spans="20:37">
      <c r="T7399" s="188"/>
      <c r="U7399" s="188"/>
      <c r="V7399" s="188"/>
      <c r="W7399" s="188"/>
      <c r="X7399" s="188"/>
      <c r="AG7399" s="188"/>
      <c r="AH7399" s="188"/>
      <c r="AI7399" s="188"/>
      <c r="AJ7399" s="188"/>
      <c r="AK7399" s="188"/>
    </row>
    <row r="7400" spans="20:37">
      <c r="T7400" s="188"/>
      <c r="U7400" s="188"/>
      <c r="V7400" s="188"/>
      <c r="W7400" s="188"/>
      <c r="X7400" s="188"/>
      <c r="AG7400" s="188"/>
      <c r="AH7400" s="188"/>
      <c r="AI7400" s="188"/>
      <c r="AJ7400" s="188"/>
      <c r="AK7400" s="188"/>
    </row>
    <row r="7401" spans="20:37">
      <c r="T7401" s="188"/>
      <c r="U7401" s="188"/>
      <c r="V7401" s="188"/>
      <c r="W7401" s="188"/>
      <c r="X7401" s="188"/>
      <c r="AG7401" s="188"/>
      <c r="AH7401" s="188"/>
      <c r="AI7401" s="188"/>
      <c r="AJ7401" s="188"/>
      <c r="AK7401" s="188"/>
    </row>
    <row r="7402" spans="20:37">
      <c r="T7402" s="188"/>
      <c r="U7402" s="188"/>
      <c r="V7402" s="188"/>
      <c r="W7402" s="188"/>
      <c r="X7402" s="188"/>
      <c r="AG7402" s="188"/>
      <c r="AH7402" s="188"/>
      <c r="AI7402" s="188"/>
      <c r="AJ7402" s="188"/>
      <c r="AK7402" s="188"/>
    </row>
    <row r="7403" spans="20:37">
      <c r="T7403" s="188"/>
      <c r="U7403" s="188"/>
      <c r="V7403" s="188"/>
      <c r="W7403" s="188"/>
      <c r="X7403" s="188"/>
      <c r="AG7403" s="188"/>
      <c r="AH7403" s="188"/>
      <c r="AI7403" s="188"/>
      <c r="AJ7403" s="188"/>
      <c r="AK7403" s="188"/>
    </row>
    <row r="7404" spans="20:37">
      <c r="T7404" s="188"/>
      <c r="U7404" s="188"/>
      <c r="V7404" s="188"/>
      <c r="W7404" s="188"/>
      <c r="X7404" s="188"/>
      <c r="AG7404" s="188"/>
      <c r="AH7404" s="188"/>
      <c r="AI7404" s="188"/>
      <c r="AJ7404" s="188"/>
      <c r="AK7404" s="188"/>
    </row>
    <row r="7405" spans="20:37">
      <c r="T7405" s="188"/>
      <c r="U7405" s="188"/>
      <c r="V7405" s="188"/>
      <c r="W7405" s="188"/>
      <c r="X7405" s="188"/>
      <c r="AG7405" s="188"/>
      <c r="AH7405" s="188"/>
      <c r="AI7405" s="188"/>
      <c r="AJ7405" s="188"/>
      <c r="AK7405" s="188"/>
    </row>
    <row r="7406" spans="20:37">
      <c r="T7406" s="188"/>
      <c r="U7406" s="188"/>
      <c r="V7406" s="188"/>
      <c r="W7406" s="188"/>
      <c r="X7406" s="188"/>
      <c r="AG7406" s="188"/>
      <c r="AH7406" s="188"/>
      <c r="AI7406" s="188"/>
      <c r="AJ7406" s="188"/>
      <c r="AK7406" s="188"/>
    </row>
    <row r="7407" spans="20:37">
      <c r="T7407" s="188"/>
      <c r="U7407" s="188"/>
      <c r="V7407" s="188"/>
      <c r="W7407" s="188"/>
      <c r="X7407" s="188"/>
      <c r="AG7407" s="188"/>
      <c r="AH7407" s="188"/>
      <c r="AI7407" s="188"/>
      <c r="AJ7407" s="188"/>
      <c r="AK7407" s="188"/>
    </row>
    <row r="7408" spans="20:37">
      <c r="T7408" s="188"/>
      <c r="U7408" s="188"/>
      <c r="V7408" s="188"/>
      <c r="W7408" s="188"/>
      <c r="X7408" s="188"/>
      <c r="AG7408" s="188"/>
      <c r="AH7408" s="188"/>
      <c r="AI7408" s="188"/>
      <c r="AJ7408" s="188"/>
      <c r="AK7408" s="188"/>
    </row>
    <row r="7409" spans="20:37">
      <c r="T7409" s="188"/>
      <c r="U7409" s="188"/>
      <c r="V7409" s="188"/>
      <c r="W7409" s="188"/>
      <c r="X7409" s="188"/>
      <c r="AG7409" s="188"/>
      <c r="AH7409" s="188"/>
      <c r="AI7409" s="188"/>
      <c r="AJ7409" s="188"/>
      <c r="AK7409" s="188"/>
    </row>
    <row r="7410" spans="20:37">
      <c r="T7410" s="188"/>
      <c r="U7410" s="188"/>
      <c r="V7410" s="188"/>
      <c r="W7410" s="188"/>
      <c r="X7410" s="188"/>
      <c r="AG7410" s="188"/>
      <c r="AH7410" s="188"/>
      <c r="AI7410" s="188"/>
      <c r="AJ7410" s="188"/>
      <c r="AK7410" s="188"/>
    </row>
    <row r="7411" spans="20:37">
      <c r="T7411" s="188"/>
      <c r="U7411" s="188"/>
      <c r="V7411" s="188"/>
      <c r="W7411" s="188"/>
      <c r="X7411" s="188"/>
      <c r="AG7411" s="188"/>
      <c r="AH7411" s="188"/>
      <c r="AI7411" s="188"/>
      <c r="AJ7411" s="188"/>
      <c r="AK7411" s="188"/>
    </row>
    <row r="7412" spans="20:37">
      <c r="T7412" s="188"/>
      <c r="U7412" s="188"/>
      <c r="V7412" s="188"/>
      <c r="W7412" s="188"/>
      <c r="X7412" s="188"/>
      <c r="AG7412" s="188"/>
      <c r="AH7412" s="188"/>
      <c r="AI7412" s="188"/>
      <c r="AJ7412" s="188"/>
      <c r="AK7412" s="188"/>
    </row>
    <row r="7413" spans="20:37">
      <c r="T7413" s="188"/>
      <c r="U7413" s="188"/>
      <c r="V7413" s="188"/>
      <c r="W7413" s="188"/>
      <c r="X7413" s="188"/>
      <c r="AG7413" s="188"/>
      <c r="AH7413" s="188"/>
      <c r="AI7413" s="188"/>
      <c r="AJ7413" s="188"/>
      <c r="AK7413" s="188"/>
    </row>
    <row r="7414" spans="20:37">
      <c r="T7414" s="188"/>
      <c r="U7414" s="188"/>
      <c r="V7414" s="188"/>
      <c r="W7414" s="188"/>
      <c r="X7414" s="188"/>
      <c r="AG7414" s="188"/>
      <c r="AH7414" s="188"/>
      <c r="AI7414" s="188"/>
      <c r="AJ7414" s="188"/>
      <c r="AK7414" s="188"/>
    </row>
    <row r="7415" spans="20:37">
      <c r="T7415" s="188"/>
      <c r="U7415" s="188"/>
      <c r="V7415" s="188"/>
      <c r="W7415" s="188"/>
      <c r="X7415" s="188"/>
      <c r="AG7415" s="188"/>
      <c r="AH7415" s="188"/>
      <c r="AI7415" s="188"/>
      <c r="AJ7415" s="188"/>
      <c r="AK7415" s="188"/>
    </row>
    <row r="7416" spans="20:37">
      <c r="T7416" s="188"/>
      <c r="U7416" s="188"/>
      <c r="V7416" s="188"/>
      <c r="W7416" s="188"/>
      <c r="X7416" s="188"/>
      <c r="AG7416" s="188"/>
      <c r="AH7416" s="188"/>
      <c r="AI7416" s="188"/>
      <c r="AJ7416" s="188"/>
      <c r="AK7416" s="188"/>
    </row>
    <row r="7417" spans="20:37">
      <c r="T7417" s="188"/>
      <c r="U7417" s="188"/>
      <c r="V7417" s="188"/>
      <c r="W7417" s="188"/>
      <c r="X7417" s="188"/>
      <c r="AG7417" s="188"/>
      <c r="AH7417" s="188"/>
      <c r="AI7417" s="188"/>
      <c r="AJ7417" s="188"/>
      <c r="AK7417" s="188"/>
    </row>
    <row r="7418" spans="20:37">
      <c r="T7418" s="188"/>
      <c r="U7418" s="188"/>
      <c r="V7418" s="188"/>
      <c r="W7418" s="188"/>
      <c r="X7418" s="188"/>
      <c r="AG7418" s="188"/>
      <c r="AH7418" s="188"/>
      <c r="AI7418" s="188"/>
      <c r="AJ7418" s="188"/>
      <c r="AK7418" s="188"/>
    </row>
    <row r="7419" spans="20:37">
      <c r="T7419" s="188"/>
      <c r="U7419" s="188"/>
      <c r="V7419" s="188"/>
      <c r="W7419" s="188"/>
      <c r="X7419" s="188"/>
      <c r="AG7419" s="188"/>
      <c r="AH7419" s="188"/>
      <c r="AI7419" s="188"/>
      <c r="AJ7419" s="188"/>
      <c r="AK7419" s="188"/>
    </row>
    <row r="7420" spans="20:37">
      <c r="T7420" s="188"/>
      <c r="U7420" s="188"/>
      <c r="V7420" s="188"/>
      <c r="W7420" s="188"/>
      <c r="X7420" s="188"/>
      <c r="AG7420" s="188"/>
      <c r="AH7420" s="188"/>
      <c r="AI7420" s="188"/>
      <c r="AJ7420" s="188"/>
      <c r="AK7420" s="188"/>
    </row>
    <row r="7421" spans="20:37">
      <c r="T7421" s="188"/>
      <c r="U7421" s="188"/>
      <c r="V7421" s="188"/>
      <c r="W7421" s="188"/>
      <c r="X7421" s="188"/>
      <c r="AG7421" s="188"/>
      <c r="AH7421" s="188"/>
      <c r="AI7421" s="188"/>
      <c r="AJ7421" s="188"/>
      <c r="AK7421" s="188"/>
    </row>
    <row r="7422" spans="20:37">
      <c r="T7422" s="188"/>
      <c r="U7422" s="188"/>
      <c r="V7422" s="188"/>
      <c r="W7422" s="188"/>
      <c r="X7422" s="188"/>
      <c r="AG7422" s="188"/>
      <c r="AH7422" s="188"/>
      <c r="AI7422" s="188"/>
      <c r="AJ7422" s="188"/>
      <c r="AK7422" s="188"/>
    </row>
    <row r="7423" spans="20:37">
      <c r="T7423" s="188"/>
      <c r="U7423" s="188"/>
      <c r="V7423" s="188"/>
      <c r="W7423" s="188"/>
      <c r="X7423" s="188"/>
      <c r="AG7423" s="188"/>
      <c r="AH7423" s="188"/>
      <c r="AI7423" s="188"/>
      <c r="AJ7423" s="188"/>
      <c r="AK7423" s="188"/>
    </row>
    <row r="7424" spans="20:37">
      <c r="T7424" s="188"/>
      <c r="U7424" s="188"/>
      <c r="V7424" s="188"/>
      <c r="W7424" s="188"/>
      <c r="X7424" s="188"/>
      <c r="AG7424" s="188"/>
      <c r="AH7424" s="188"/>
      <c r="AI7424" s="188"/>
      <c r="AJ7424" s="188"/>
      <c r="AK7424" s="188"/>
    </row>
    <row r="7425" spans="20:37">
      <c r="T7425" s="188"/>
      <c r="U7425" s="188"/>
      <c r="V7425" s="188"/>
      <c r="W7425" s="188"/>
      <c r="X7425" s="188"/>
      <c r="AG7425" s="188"/>
      <c r="AH7425" s="188"/>
      <c r="AI7425" s="188"/>
      <c r="AJ7425" s="188"/>
      <c r="AK7425" s="188"/>
    </row>
    <row r="7426" spans="20:37">
      <c r="T7426" s="188"/>
      <c r="U7426" s="188"/>
      <c r="V7426" s="188"/>
      <c r="W7426" s="188"/>
      <c r="X7426" s="188"/>
      <c r="AG7426" s="188"/>
      <c r="AH7426" s="188"/>
      <c r="AI7426" s="188"/>
      <c r="AJ7426" s="188"/>
      <c r="AK7426" s="188"/>
    </row>
    <row r="7427" spans="20:37">
      <c r="T7427" s="188"/>
      <c r="U7427" s="188"/>
      <c r="V7427" s="188"/>
      <c r="W7427" s="188"/>
      <c r="X7427" s="188"/>
      <c r="AG7427" s="188"/>
      <c r="AH7427" s="188"/>
      <c r="AI7427" s="188"/>
      <c r="AJ7427" s="188"/>
      <c r="AK7427" s="188"/>
    </row>
    <row r="7428" spans="20:37">
      <c r="T7428" s="188"/>
      <c r="U7428" s="188"/>
      <c r="V7428" s="188"/>
      <c r="W7428" s="188"/>
      <c r="X7428" s="188"/>
      <c r="AG7428" s="188"/>
      <c r="AH7428" s="188"/>
      <c r="AI7428" s="188"/>
      <c r="AJ7428" s="188"/>
      <c r="AK7428" s="188"/>
    </row>
    <row r="7429" spans="20:37">
      <c r="T7429" s="188"/>
      <c r="U7429" s="188"/>
      <c r="V7429" s="188"/>
      <c r="W7429" s="188"/>
      <c r="X7429" s="188"/>
      <c r="AG7429" s="188"/>
      <c r="AH7429" s="188"/>
      <c r="AI7429" s="188"/>
      <c r="AJ7429" s="188"/>
      <c r="AK7429" s="188"/>
    </row>
    <row r="7430" spans="20:37">
      <c r="T7430" s="188"/>
      <c r="U7430" s="188"/>
      <c r="V7430" s="188"/>
      <c r="W7430" s="188"/>
      <c r="X7430" s="188"/>
      <c r="AG7430" s="188"/>
      <c r="AH7430" s="188"/>
      <c r="AI7430" s="188"/>
      <c r="AJ7430" s="188"/>
      <c r="AK7430" s="188"/>
    </row>
    <row r="7431" spans="20:37">
      <c r="T7431" s="188"/>
      <c r="U7431" s="188"/>
      <c r="V7431" s="188"/>
      <c r="W7431" s="188"/>
      <c r="X7431" s="188"/>
      <c r="AG7431" s="188"/>
      <c r="AH7431" s="188"/>
      <c r="AI7431" s="188"/>
      <c r="AJ7431" s="188"/>
      <c r="AK7431" s="188"/>
    </row>
    <row r="7432" spans="20:37">
      <c r="T7432" s="188"/>
      <c r="U7432" s="188"/>
      <c r="V7432" s="188"/>
      <c r="W7432" s="188"/>
      <c r="X7432" s="188"/>
      <c r="AG7432" s="188"/>
      <c r="AH7432" s="188"/>
      <c r="AI7432" s="188"/>
      <c r="AJ7432" s="188"/>
      <c r="AK7432" s="188"/>
    </row>
    <row r="7433" spans="20:37">
      <c r="T7433" s="188"/>
      <c r="U7433" s="188"/>
      <c r="V7433" s="188"/>
      <c r="W7433" s="188"/>
      <c r="X7433" s="188"/>
      <c r="AG7433" s="188"/>
      <c r="AH7433" s="188"/>
      <c r="AI7433" s="188"/>
      <c r="AJ7433" s="188"/>
      <c r="AK7433" s="188"/>
    </row>
    <row r="7434" spans="20:37">
      <c r="T7434" s="188"/>
      <c r="U7434" s="188"/>
      <c r="V7434" s="188"/>
      <c r="W7434" s="188"/>
      <c r="X7434" s="188"/>
      <c r="AG7434" s="188"/>
      <c r="AH7434" s="188"/>
      <c r="AI7434" s="188"/>
      <c r="AJ7434" s="188"/>
      <c r="AK7434" s="188"/>
    </row>
    <row r="7435" spans="20:37">
      <c r="T7435" s="188"/>
      <c r="U7435" s="188"/>
      <c r="V7435" s="188"/>
      <c r="W7435" s="188"/>
      <c r="X7435" s="188"/>
      <c r="AG7435" s="188"/>
      <c r="AH7435" s="188"/>
      <c r="AI7435" s="188"/>
      <c r="AJ7435" s="188"/>
      <c r="AK7435" s="188"/>
    </row>
    <row r="7436" spans="20:37">
      <c r="T7436" s="188"/>
      <c r="U7436" s="188"/>
      <c r="V7436" s="188"/>
      <c r="W7436" s="188"/>
      <c r="X7436" s="188"/>
      <c r="AG7436" s="188"/>
      <c r="AH7436" s="188"/>
      <c r="AI7436" s="188"/>
      <c r="AJ7436" s="188"/>
      <c r="AK7436" s="188"/>
    </row>
    <row r="7437" spans="20:37">
      <c r="T7437" s="188"/>
      <c r="U7437" s="188"/>
      <c r="V7437" s="188"/>
      <c r="W7437" s="188"/>
      <c r="X7437" s="188"/>
      <c r="AG7437" s="188"/>
      <c r="AH7437" s="188"/>
      <c r="AI7437" s="188"/>
      <c r="AJ7437" s="188"/>
      <c r="AK7437" s="188"/>
    </row>
    <row r="7438" spans="20:37">
      <c r="T7438" s="188"/>
      <c r="U7438" s="188"/>
      <c r="V7438" s="188"/>
      <c r="W7438" s="188"/>
      <c r="X7438" s="188"/>
      <c r="AG7438" s="188"/>
      <c r="AH7438" s="188"/>
      <c r="AI7438" s="188"/>
      <c r="AJ7438" s="188"/>
      <c r="AK7438" s="188"/>
    </row>
    <row r="7439" spans="20:37">
      <c r="T7439" s="188"/>
      <c r="U7439" s="188"/>
      <c r="V7439" s="188"/>
      <c r="W7439" s="188"/>
      <c r="X7439" s="188"/>
      <c r="AG7439" s="188"/>
      <c r="AH7439" s="188"/>
      <c r="AI7439" s="188"/>
      <c r="AJ7439" s="188"/>
      <c r="AK7439" s="188"/>
    </row>
    <row r="7440" spans="20:37">
      <c r="T7440" s="188"/>
      <c r="U7440" s="188"/>
      <c r="V7440" s="188"/>
      <c r="W7440" s="188"/>
      <c r="X7440" s="188"/>
      <c r="AG7440" s="188"/>
      <c r="AH7440" s="188"/>
      <c r="AI7440" s="188"/>
      <c r="AJ7440" s="188"/>
      <c r="AK7440" s="188"/>
    </row>
    <row r="7441" spans="20:37">
      <c r="T7441" s="188"/>
      <c r="U7441" s="188"/>
      <c r="V7441" s="188"/>
      <c r="W7441" s="188"/>
      <c r="X7441" s="188"/>
      <c r="AG7441" s="188"/>
      <c r="AH7441" s="188"/>
      <c r="AI7441" s="188"/>
      <c r="AJ7441" s="188"/>
      <c r="AK7441" s="188"/>
    </row>
    <row r="7442" spans="20:37">
      <c r="T7442" s="188"/>
      <c r="U7442" s="188"/>
      <c r="V7442" s="188"/>
      <c r="W7442" s="188"/>
      <c r="X7442" s="188"/>
      <c r="AG7442" s="188"/>
      <c r="AH7442" s="188"/>
      <c r="AI7442" s="188"/>
      <c r="AJ7442" s="188"/>
      <c r="AK7442" s="188"/>
    </row>
    <row r="7443" spans="20:37">
      <c r="T7443" s="188"/>
      <c r="U7443" s="188"/>
      <c r="V7443" s="188"/>
      <c r="W7443" s="188"/>
      <c r="X7443" s="188"/>
      <c r="AG7443" s="188"/>
      <c r="AH7443" s="188"/>
      <c r="AI7443" s="188"/>
      <c r="AJ7443" s="188"/>
      <c r="AK7443" s="188"/>
    </row>
    <row r="7444" spans="20:37">
      <c r="T7444" s="188"/>
      <c r="U7444" s="188"/>
      <c r="V7444" s="188"/>
      <c r="W7444" s="188"/>
      <c r="X7444" s="188"/>
      <c r="AG7444" s="188"/>
      <c r="AH7444" s="188"/>
      <c r="AI7444" s="188"/>
      <c r="AJ7444" s="188"/>
      <c r="AK7444" s="188"/>
    </row>
    <row r="7445" spans="20:37">
      <c r="T7445" s="188"/>
      <c r="U7445" s="188"/>
      <c r="V7445" s="188"/>
      <c r="W7445" s="188"/>
      <c r="X7445" s="188"/>
      <c r="AG7445" s="188"/>
      <c r="AH7445" s="188"/>
      <c r="AI7445" s="188"/>
      <c r="AJ7445" s="188"/>
      <c r="AK7445" s="188"/>
    </row>
    <row r="7446" spans="20:37">
      <c r="T7446" s="188"/>
      <c r="U7446" s="188"/>
      <c r="V7446" s="188"/>
      <c r="W7446" s="188"/>
      <c r="X7446" s="188"/>
      <c r="AG7446" s="188"/>
      <c r="AH7446" s="188"/>
      <c r="AI7446" s="188"/>
      <c r="AJ7446" s="188"/>
      <c r="AK7446" s="188"/>
    </row>
    <row r="7447" spans="20:37">
      <c r="T7447" s="188"/>
      <c r="U7447" s="188"/>
      <c r="V7447" s="188"/>
      <c r="W7447" s="188"/>
      <c r="X7447" s="188"/>
      <c r="AG7447" s="188"/>
      <c r="AH7447" s="188"/>
      <c r="AI7447" s="188"/>
      <c r="AJ7447" s="188"/>
      <c r="AK7447" s="188"/>
    </row>
    <row r="7448" spans="20:37">
      <c r="T7448" s="188"/>
      <c r="U7448" s="188"/>
      <c r="V7448" s="188"/>
      <c r="W7448" s="188"/>
      <c r="X7448" s="188"/>
      <c r="AG7448" s="188"/>
      <c r="AH7448" s="188"/>
      <c r="AI7448" s="188"/>
      <c r="AJ7448" s="188"/>
      <c r="AK7448" s="188"/>
    </row>
    <row r="7449" spans="20:37">
      <c r="T7449" s="188"/>
      <c r="U7449" s="188"/>
      <c r="V7449" s="188"/>
      <c r="W7449" s="188"/>
      <c r="X7449" s="188"/>
      <c r="AG7449" s="188"/>
      <c r="AH7449" s="188"/>
      <c r="AI7449" s="188"/>
      <c r="AJ7449" s="188"/>
      <c r="AK7449" s="188"/>
    </row>
    <row r="7450" spans="20:37">
      <c r="T7450" s="188"/>
      <c r="U7450" s="188"/>
      <c r="V7450" s="188"/>
      <c r="W7450" s="188"/>
      <c r="X7450" s="188"/>
      <c r="AG7450" s="188"/>
      <c r="AH7450" s="188"/>
      <c r="AI7450" s="188"/>
      <c r="AJ7450" s="188"/>
      <c r="AK7450" s="188"/>
    </row>
    <row r="7451" spans="20:37">
      <c r="T7451" s="188"/>
      <c r="U7451" s="188"/>
      <c r="V7451" s="188"/>
      <c r="W7451" s="188"/>
      <c r="X7451" s="188"/>
      <c r="AG7451" s="188"/>
      <c r="AH7451" s="188"/>
      <c r="AI7451" s="188"/>
      <c r="AJ7451" s="188"/>
      <c r="AK7451" s="188"/>
    </row>
    <row r="7452" spans="20:37">
      <c r="T7452" s="188"/>
      <c r="U7452" s="188"/>
      <c r="V7452" s="188"/>
      <c r="W7452" s="188"/>
      <c r="X7452" s="188"/>
      <c r="AG7452" s="188"/>
      <c r="AH7452" s="188"/>
      <c r="AI7452" s="188"/>
      <c r="AJ7452" s="188"/>
      <c r="AK7452" s="188"/>
    </row>
    <row r="7453" spans="20:37">
      <c r="T7453" s="188"/>
      <c r="U7453" s="188"/>
      <c r="V7453" s="188"/>
      <c r="W7453" s="188"/>
      <c r="X7453" s="188"/>
      <c r="AG7453" s="188"/>
      <c r="AH7453" s="188"/>
      <c r="AI7453" s="188"/>
      <c r="AJ7453" s="188"/>
      <c r="AK7453" s="188"/>
    </row>
    <row r="7454" spans="20:37">
      <c r="T7454" s="188"/>
      <c r="U7454" s="188"/>
      <c r="V7454" s="188"/>
      <c r="W7454" s="188"/>
      <c r="X7454" s="188"/>
      <c r="AG7454" s="188"/>
      <c r="AH7454" s="188"/>
      <c r="AI7454" s="188"/>
      <c r="AJ7454" s="188"/>
      <c r="AK7454" s="188"/>
    </row>
    <row r="7455" spans="20:37">
      <c r="T7455" s="188"/>
      <c r="U7455" s="188"/>
      <c r="V7455" s="188"/>
      <c r="W7455" s="188"/>
      <c r="X7455" s="188"/>
      <c r="AG7455" s="188"/>
      <c r="AH7455" s="188"/>
      <c r="AI7455" s="188"/>
      <c r="AJ7455" s="188"/>
      <c r="AK7455" s="188"/>
    </row>
    <row r="7456" spans="20:37">
      <c r="T7456" s="188"/>
      <c r="U7456" s="188"/>
      <c r="V7456" s="188"/>
      <c r="W7456" s="188"/>
      <c r="X7456" s="188"/>
      <c r="AG7456" s="188"/>
      <c r="AH7456" s="188"/>
      <c r="AI7456" s="188"/>
      <c r="AJ7456" s="188"/>
      <c r="AK7456" s="188"/>
    </row>
    <row r="7457" spans="20:37">
      <c r="T7457" s="188"/>
      <c r="U7457" s="188"/>
      <c r="V7457" s="188"/>
      <c r="W7457" s="188"/>
      <c r="X7457" s="188"/>
      <c r="AG7457" s="188"/>
      <c r="AH7457" s="188"/>
      <c r="AI7457" s="188"/>
      <c r="AJ7457" s="188"/>
      <c r="AK7457" s="188"/>
    </row>
    <row r="7458" spans="20:37">
      <c r="T7458" s="188"/>
      <c r="U7458" s="188"/>
      <c r="V7458" s="188"/>
      <c r="W7458" s="188"/>
      <c r="X7458" s="188"/>
      <c r="AG7458" s="188"/>
      <c r="AH7458" s="188"/>
      <c r="AI7458" s="188"/>
      <c r="AJ7458" s="188"/>
      <c r="AK7458" s="188"/>
    </row>
    <row r="7459" spans="20:37">
      <c r="T7459" s="188"/>
      <c r="U7459" s="188"/>
      <c r="V7459" s="188"/>
      <c r="W7459" s="188"/>
      <c r="X7459" s="188"/>
      <c r="AG7459" s="188"/>
      <c r="AH7459" s="188"/>
      <c r="AI7459" s="188"/>
      <c r="AJ7459" s="188"/>
      <c r="AK7459" s="188"/>
    </row>
    <row r="7460" spans="20:37">
      <c r="T7460" s="188"/>
      <c r="U7460" s="188"/>
      <c r="V7460" s="188"/>
      <c r="W7460" s="188"/>
      <c r="X7460" s="188"/>
      <c r="AG7460" s="188"/>
      <c r="AH7460" s="188"/>
      <c r="AI7460" s="188"/>
      <c r="AJ7460" s="188"/>
      <c r="AK7460" s="188"/>
    </row>
    <row r="7461" spans="20:37">
      <c r="T7461" s="188"/>
      <c r="U7461" s="188"/>
      <c r="V7461" s="188"/>
      <c r="W7461" s="188"/>
      <c r="X7461" s="188"/>
      <c r="AG7461" s="188"/>
      <c r="AH7461" s="188"/>
      <c r="AI7461" s="188"/>
      <c r="AJ7461" s="188"/>
      <c r="AK7461" s="188"/>
    </row>
    <row r="7462" spans="20:37">
      <c r="T7462" s="188"/>
      <c r="U7462" s="188"/>
      <c r="V7462" s="188"/>
      <c r="W7462" s="188"/>
      <c r="X7462" s="188"/>
      <c r="AG7462" s="188"/>
      <c r="AH7462" s="188"/>
      <c r="AI7462" s="188"/>
      <c r="AJ7462" s="188"/>
      <c r="AK7462" s="188"/>
    </row>
    <row r="7463" spans="20:37">
      <c r="T7463" s="188"/>
      <c r="U7463" s="188"/>
      <c r="V7463" s="188"/>
      <c r="W7463" s="188"/>
      <c r="X7463" s="188"/>
      <c r="AG7463" s="188"/>
      <c r="AH7463" s="188"/>
      <c r="AI7463" s="188"/>
      <c r="AJ7463" s="188"/>
      <c r="AK7463" s="188"/>
    </row>
    <row r="7464" spans="20:37">
      <c r="T7464" s="188"/>
      <c r="U7464" s="188"/>
      <c r="V7464" s="188"/>
      <c r="W7464" s="188"/>
      <c r="X7464" s="188"/>
      <c r="AG7464" s="188"/>
      <c r="AH7464" s="188"/>
      <c r="AI7464" s="188"/>
      <c r="AJ7464" s="188"/>
      <c r="AK7464" s="188"/>
    </row>
    <row r="7465" spans="20:37">
      <c r="T7465" s="188"/>
      <c r="U7465" s="188"/>
      <c r="V7465" s="188"/>
      <c r="W7465" s="188"/>
      <c r="X7465" s="188"/>
      <c r="AG7465" s="188"/>
      <c r="AH7465" s="188"/>
      <c r="AI7465" s="188"/>
      <c r="AJ7465" s="188"/>
      <c r="AK7465" s="188"/>
    </row>
    <row r="7466" spans="20:37">
      <c r="T7466" s="188"/>
      <c r="U7466" s="188"/>
      <c r="V7466" s="188"/>
      <c r="W7466" s="188"/>
      <c r="X7466" s="188"/>
      <c r="AG7466" s="188"/>
      <c r="AH7466" s="188"/>
      <c r="AI7466" s="188"/>
      <c r="AJ7466" s="188"/>
      <c r="AK7466" s="188"/>
    </row>
    <row r="7467" spans="20:37">
      <c r="T7467" s="188"/>
      <c r="U7467" s="188"/>
      <c r="V7467" s="188"/>
      <c r="W7467" s="188"/>
      <c r="X7467" s="188"/>
      <c r="AG7467" s="188"/>
      <c r="AH7467" s="188"/>
      <c r="AI7467" s="188"/>
      <c r="AJ7467" s="188"/>
      <c r="AK7467" s="188"/>
    </row>
    <row r="7468" spans="20:37">
      <c r="T7468" s="188"/>
      <c r="U7468" s="188"/>
      <c r="V7468" s="188"/>
      <c r="W7468" s="188"/>
      <c r="X7468" s="188"/>
      <c r="AG7468" s="188"/>
      <c r="AH7468" s="188"/>
      <c r="AI7468" s="188"/>
      <c r="AJ7468" s="188"/>
      <c r="AK7468" s="188"/>
    </row>
    <row r="7469" spans="20:37">
      <c r="T7469" s="188"/>
      <c r="U7469" s="188"/>
      <c r="V7469" s="188"/>
      <c r="W7469" s="188"/>
      <c r="X7469" s="188"/>
      <c r="AG7469" s="188"/>
      <c r="AH7469" s="188"/>
      <c r="AI7469" s="188"/>
      <c r="AJ7469" s="188"/>
      <c r="AK7469" s="188"/>
    </row>
    <row r="7470" spans="20:37">
      <c r="T7470" s="188"/>
      <c r="U7470" s="188"/>
      <c r="V7470" s="188"/>
      <c r="W7470" s="188"/>
      <c r="X7470" s="188"/>
      <c r="AG7470" s="188"/>
      <c r="AH7470" s="188"/>
      <c r="AI7470" s="188"/>
      <c r="AJ7470" s="188"/>
      <c r="AK7470" s="188"/>
    </row>
    <row r="7471" spans="20:37">
      <c r="T7471" s="188"/>
      <c r="U7471" s="188"/>
      <c r="V7471" s="188"/>
      <c r="W7471" s="188"/>
      <c r="X7471" s="188"/>
      <c r="AG7471" s="188"/>
      <c r="AH7471" s="188"/>
      <c r="AI7471" s="188"/>
      <c r="AJ7471" s="188"/>
      <c r="AK7471" s="188"/>
    </row>
    <row r="7472" spans="20:37">
      <c r="T7472" s="188"/>
      <c r="U7472" s="188"/>
      <c r="V7472" s="188"/>
      <c r="W7472" s="188"/>
      <c r="X7472" s="188"/>
      <c r="AG7472" s="188"/>
      <c r="AH7472" s="188"/>
      <c r="AI7472" s="188"/>
      <c r="AJ7472" s="188"/>
      <c r="AK7472" s="188"/>
    </row>
    <row r="7473" spans="20:37">
      <c r="T7473" s="188"/>
      <c r="U7473" s="188"/>
      <c r="V7473" s="188"/>
      <c r="W7473" s="188"/>
      <c r="X7473" s="188"/>
      <c r="AG7473" s="188"/>
      <c r="AH7473" s="188"/>
      <c r="AI7473" s="188"/>
      <c r="AJ7473" s="188"/>
      <c r="AK7473" s="188"/>
    </row>
    <row r="7474" spans="20:37">
      <c r="T7474" s="188"/>
      <c r="U7474" s="188"/>
      <c r="V7474" s="188"/>
      <c r="W7474" s="188"/>
      <c r="X7474" s="188"/>
      <c r="AG7474" s="188"/>
      <c r="AH7474" s="188"/>
      <c r="AI7474" s="188"/>
      <c r="AJ7474" s="188"/>
      <c r="AK7474" s="188"/>
    </row>
    <row r="7475" spans="20:37">
      <c r="T7475" s="188"/>
      <c r="U7475" s="188"/>
      <c r="V7475" s="188"/>
      <c r="W7475" s="188"/>
      <c r="X7475" s="188"/>
      <c r="AG7475" s="188"/>
      <c r="AH7475" s="188"/>
      <c r="AI7475" s="188"/>
      <c r="AJ7475" s="188"/>
      <c r="AK7475" s="188"/>
    </row>
    <row r="7476" spans="20:37">
      <c r="T7476" s="188"/>
      <c r="U7476" s="188"/>
      <c r="V7476" s="188"/>
      <c r="W7476" s="188"/>
      <c r="X7476" s="188"/>
      <c r="AG7476" s="188"/>
      <c r="AH7476" s="188"/>
      <c r="AI7476" s="188"/>
      <c r="AJ7476" s="188"/>
      <c r="AK7476" s="188"/>
    </row>
    <row r="7477" spans="20:37">
      <c r="T7477" s="188"/>
      <c r="U7477" s="188"/>
      <c r="V7477" s="188"/>
      <c r="W7477" s="188"/>
      <c r="X7477" s="188"/>
      <c r="AG7477" s="188"/>
      <c r="AH7477" s="188"/>
      <c r="AI7477" s="188"/>
      <c r="AJ7477" s="188"/>
      <c r="AK7477" s="188"/>
    </row>
    <row r="7478" spans="20:37">
      <c r="T7478" s="188"/>
      <c r="U7478" s="188"/>
      <c r="V7478" s="188"/>
      <c r="W7478" s="188"/>
      <c r="X7478" s="188"/>
      <c r="AG7478" s="188"/>
      <c r="AH7478" s="188"/>
      <c r="AI7478" s="188"/>
      <c r="AJ7478" s="188"/>
      <c r="AK7478" s="188"/>
    </row>
    <row r="7479" spans="20:37">
      <c r="T7479" s="188"/>
      <c r="U7479" s="188"/>
      <c r="V7479" s="188"/>
      <c r="W7479" s="188"/>
      <c r="X7479" s="188"/>
      <c r="AG7479" s="188"/>
      <c r="AH7479" s="188"/>
      <c r="AI7479" s="188"/>
      <c r="AJ7479" s="188"/>
      <c r="AK7479" s="188"/>
    </row>
    <row r="7480" spans="20:37">
      <c r="T7480" s="188"/>
      <c r="U7480" s="188"/>
      <c r="V7480" s="188"/>
      <c r="W7480" s="188"/>
      <c r="X7480" s="188"/>
      <c r="AG7480" s="188"/>
      <c r="AH7480" s="188"/>
      <c r="AI7480" s="188"/>
      <c r="AJ7480" s="188"/>
      <c r="AK7480" s="188"/>
    </row>
    <row r="7481" spans="20:37">
      <c r="T7481" s="188"/>
      <c r="U7481" s="188"/>
      <c r="V7481" s="188"/>
      <c r="W7481" s="188"/>
      <c r="X7481" s="188"/>
      <c r="AG7481" s="188"/>
      <c r="AH7481" s="188"/>
      <c r="AI7481" s="188"/>
      <c r="AJ7481" s="188"/>
      <c r="AK7481" s="188"/>
    </row>
    <row r="7482" spans="20:37">
      <c r="T7482" s="188"/>
      <c r="U7482" s="188"/>
      <c r="V7482" s="188"/>
      <c r="W7482" s="188"/>
      <c r="X7482" s="188"/>
      <c r="AG7482" s="188"/>
      <c r="AH7482" s="188"/>
      <c r="AI7482" s="188"/>
      <c r="AJ7482" s="188"/>
      <c r="AK7482" s="188"/>
    </row>
    <row r="7483" spans="20:37">
      <c r="T7483" s="188"/>
      <c r="U7483" s="188"/>
      <c r="V7483" s="188"/>
      <c r="W7483" s="188"/>
      <c r="X7483" s="188"/>
      <c r="AG7483" s="188"/>
      <c r="AH7483" s="188"/>
      <c r="AI7483" s="188"/>
      <c r="AJ7483" s="188"/>
      <c r="AK7483" s="188"/>
    </row>
    <row r="7484" spans="20:37">
      <c r="T7484" s="188"/>
      <c r="U7484" s="188"/>
      <c r="V7484" s="188"/>
      <c r="W7484" s="188"/>
      <c r="X7484" s="188"/>
      <c r="AG7484" s="188"/>
      <c r="AH7484" s="188"/>
      <c r="AI7484" s="188"/>
      <c r="AJ7484" s="188"/>
      <c r="AK7484" s="188"/>
    </row>
    <row r="7485" spans="20:37">
      <c r="T7485" s="188"/>
      <c r="U7485" s="188"/>
      <c r="V7485" s="188"/>
      <c r="W7485" s="188"/>
      <c r="X7485" s="188"/>
      <c r="AG7485" s="188"/>
      <c r="AH7485" s="188"/>
      <c r="AI7485" s="188"/>
      <c r="AJ7485" s="188"/>
      <c r="AK7485" s="188"/>
    </row>
    <row r="7486" spans="20:37">
      <c r="T7486" s="188"/>
      <c r="U7486" s="188"/>
      <c r="V7486" s="188"/>
      <c r="W7486" s="188"/>
      <c r="X7486" s="188"/>
      <c r="AG7486" s="188"/>
      <c r="AH7486" s="188"/>
      <c r="AI7486" s="188"/>
      <c r="AJ7486" s="188"/>
      <c r="AK7486" s="188"/>
    </row>
    <row r="7487" spans="20:37">
      <c r="T7487" s="188"/>
      <c r="U7487" s="188"/>
      <c r="V7487" s="188"/>
      <c r="W7487" s="188"/>
      <c r="X7487" s="188"/>
      <c r="AG7487" s="188"/>
      <c r="AH7487" s="188"/>
      <c r="AI7487" s="188"/>
      <c r="AJ7487" s="188"/>
      <c r="AK7487" s="188"/>
    </row>
    <row r="7488" spans="20:37">
      <c r="T7488" s="188"/>
      <c r="U7488" s="188"/>
      <c r="V7488" s="188"/>
      <c r="W7488" s="188"/>
      <c r="X7488" s="188"/>
      <c r="AG7488" s="188"/>
      <c r="AH7488" s="188"/>
      <c r="AI7488" s="188"/>
      <c r="AJ7488" s="188"/>
      <c r="AK7488" s="188"/>
    </row>
    <row r="7489" spans="20:37">
      <c r="T7489" s="188"/>
      <c r="U7489" s="188"/>
      <c r="V7489" s="188"/>
      <c r="W7489" s="188"/>
      <c r="X7489" s="188"/>
      <c r="AG7489" s="188"/>
      <c r="AH7489" s="188"/>
      <c r="AI7489" s="188"/>
      <c r="AJ7489" s="188"/>
      <c r="AK7489" s="188"/>
    </row>
    <row r="7490" spans="20:37">
      <c r="T7490" s="188"/>
      <c r="U7490" s="188"/>
      <c r="V7490" s="188"/>
      <c r="W7490" s="188"/>
      <c r="X7490" s="188"/>
      <c r="AG7490" s="188"/>
      <c r="AH7490" s="188"/>
      <c r="AI7490" s="188"/>
      <c r="AJ7490" s="188"/>
      <c r="AK7490" s="188"/>
    </row>
    <row r="7491" spans="20:37">
      <c r="T7491" s="188"/>
      <c r="U7491" s="188"/>
      <c r="V7491" s="188"/>
      <c r="W7491" s="188"/>
      <c r="X7491" s="188"/>
      <c r="AG7491" s="188"/>
      <c r="AH7491" s="188"/>
      <c r="AI7491" s="188"/>
      <c r="AJ7491" s="188"/>
      <c r="AK7491" s="188"/>
    </row>
    <row r="7492" spans="20:37">
      <c r="T7492" s="188"/>
      <c r="U7492" s="188"/>
      <c r="V7492" s="188"/>
      <c r="W7492" s="188"/>
      <c r="X7492" s="188"/>
      <c r="AG7492" s="188"/>
      <c r="AH7492" s="188"/>
      <c r="AI7492" s="188"/>
      <c r="AJ7492" s="188"/>
      <c r="AK7492" s="188"/>
    </row>
    <row r="7493" spans="20:37">
      <c r="T7493" s="188"/>
      <c r="U7493" s="188"/>
      <c r="V7493" s="188"/>
      <c r="W7493" s="188"/>
      <c r="X7493" s="188"/>
      <c r="AG7493" s="188"/>
      <c r="AH7493" s="188"/>
      <c r="AI7493" s="188"/>
      <c r="AJ7493" s="188"/>
      <c r="AK7493" s="188"/>
    </row>
    <row r="7494" spans="20:37">
      <c r="T7494" s="188"/>
      <c r="U7494" s="188"/>
      <c r="V7494" s="188"/>
      <c r="W7494" s="188"/>
      <c r="X7494" s="188"/>
      <c r="AG7494" s="188"/>
      <c r="AH7494" s="188"/>
      <c r="AI7494" s="188"/>
      <c r="AJ7494" s="188"/>
      <c r="AK7494" s="188"/>
    </row>
    <row r="7495" spans="20:37">
      <c r="T7495" s="188"/>
      <c r="U7495" s="188"/>
      <c r="V7495" s="188"/>
      <c r="W7495" s="188"/>
      <c r="X7495" s="188"/>
      <c r="AG7495" s="188"/>
      <c r="AH7495" s="188"/>
      <c r="AI7495" s="188"/>
      <c r="AJ7495" s="188"/>
      <c r="AK7495" s="188"/>
    </row>
    <row r="7496" spans="20:37">
      <c r="T7496" s="188"/>
      <c r="U7496" s="188"/>
      <c r="V7496" s="188"/>
      <c r="W7496" s="188"/>
      <c r="X7496" s="188"/>
      <c r="AG7496" s="188"/>
      <c r="AH7496" s="188"/>
      <c r="AI7496" s="188"/>
      <c r="AJ7496" s="188"/>
      <c r="AK7496" s="188"/>
    </row>
    <row r="7497" spans="20:37">
      <c r="T7497" s="188"/>
      <c r="U7497" s="188"/>
      <c r="V7497" s="188"/>
      <c r="W7497" s="188"/>
      <c r="X7497" s="188"/>
      <c r="AG7497" s="188"/>
      <c r="AH7497" s="188"/>
      <c r="AI7497" s="188"/>
      <c r="AJ7497" s="188"/>
      <c r="AK7497" s="188"/>
    </row>
    <row r="7498" spans="20:37">
      <c r="T7498" s="188"/>
      <c r="U7498" s="188"/>
      <c r="V7498" s="188"/>
      <c r="W7498" s="188"/>
      <c r="X7498" s="188"/>
      <c r="AG7498" s="188"/>
      <c r="AH7498" s="188"/>
      <c r="AI7498" s="188"/>
      <c r="AJ7498" s="188"/>
      <c r="AK7498" s="188"/>
    </row>
    <row r="7499" spans="20:37">
      <c r="T7499" s="188"/>
      <c r="U7499" s="188"/>
      <c r="V7499" s="188"/>
      <c r="W7499" s="188"/>
      <c r="X7499" s="188"/>
      <c r="AG7499" s="188"/>
      <c r="AH7499" s="188"/>
      <c r="AI7499" s="188"/>
      <c r="AJ7499" s="188"/>
      <c r="AK7499" s="188"/>
    </row>
    <row r="7500" spans="20:37">
      <c r="T7500" s="188"/>
      <c r="U7500" s="188"/>
      <c r="V7500" s="188"/>
      <c r="W7500" s="188"/>
      <c r="X7500" s="188"/>
      <c r="AG7500" s="188"/>
      <c r="AH7500" s="188"/>
      <c r="AI7500" s="188"/>
      <c r="AJ7500" s="188"/>
      <c r="AK7500" s="188"/>
    </row>
    <row r="7501" spans="20:37">
      <c r="T7501" s="188"/>
      <c r="U7501" s="188"/>
      <c r="V7501" s="188"/>
      <c r="W7501" s="188"/>
      <c r="X7501" s="188"/>
      <c r="AG7501" s="188"/>
      <c r="AH7501" s="188"/>
      <c r="AI7501" s="188"/>
      <c r="AJ7501" s="188"/>
      <c r="AK7501" s="188"/>
    </row>
    <row r="7502" spans="20:37">
      <c r="T7502" s="188"/>
      <c r="U7502" s="188"/>
      <c r="V7502" s="188"/>
      <c r="W7502" s="188"/>
      <c r="X7502" s="188"/>
      <c r="AG7502" s="188"/>
      <c r="AH7502" s="188"/>
      <c r="AI7502" s="188"/>
      <c r="AJ7502" s="188"/>
      <c r="AK7502" s="188"/>
    </row>
    <row r="7503" spans="20:37">
      <c r="T7503" s="188"/>
      <c r="U7503" s="188"/>
      <c r="V7503" s="188"/>
      <c r="W7503" s="188"/>
      <c r="X7503" s="188"/>
      <c r="AG7503" s="188"/>
      <c r="AH7503" s="188"/>
      <c r="AI7503" s="188"/>
      <c r="AJ7503" s="188"/>
      <c r="AK7503" s="188"/>
    </row>
    <row r="7504" spans="20:37">
      <c r="T7504" s="188"/>
      <c r="U7504" s="188"/>
      <c r="V7504" s="188"/>
      <c r="W7504" s="188"/>
      <c r="X7504" s="188"/>
      <c r="AG7504" s="188"/>
      <c r="AH7504" s="188"/>
      <c r="AI7504" s="188"/>
      <c r="AJ7504" s="188"/>
      <c r="AK7504" s="188"/>
    </row>
    <row r="7505" spans="20:37">
      <c r="T7505" s="188"/>
      <c r="U7505" s="188"/>
      <c r="V7505" s="188"/>
      <c r="W7505" s="188"/>
      <c r="X7505" s="188"/>
      <c r="AG7505" s="188"/>
      <c r="AH7505" s="188"/>
      <c r="AI7505" s="188"/>
      <c r="AJ7505" s="188"/>
      <c r="AK7505" s="188"/>
    </row>
    <row r="7506" spans="20:37">
      <c r="T7506" s="188"/>
      <c r="U7506" s="188"/>
      <c r="V7506" s="188"/>
      <c r="W7506" s="188"/>
      <c r="X7506" s="188"/>
      <c r="AG7506" s="188"/>
      <c r="AH7506" s="188"/>
      <c r="AI7506" s="188"/>
      <c r="AJ7506" s="188"/>
      <c r="AK7506" s="188"/>
    </row>
    <row r="7507" spans="20:37">
      <c r="T7507" s="188"/>
      <c r="U7507" s="188"/>
      <c r="V7507" s="188"/>
      <c r="W7507" s="188"/>
      <c r="X7507" s="188"/>
      <c r="AG7507" s="188"/>
      <c r="AH7507" s="188"/>
      <c r="AI7507" s="188"/>
      <c r="AJ7507" s="188"/>
      <c r="AK7507" s="188"/>
    </row>
    <row r="7508" spans="20:37">
      <c r="T7508" s="188"/>
      <c r="U7508" s="188"/>
      <c r="V7508" s="188"/>
      <c r="W7508" s="188"/>
      <c r="X7508" s="188"/>
      <c r="AG7508" s="188"/>
      <c r="AH7508" s="188"/>
      <c r="AI7508" s="188"/>
      <c r="AJ7508" s="188"/>
      <c r="AK7508" s="188"/>
    </row>
    <row r="7509" spans="20:37">
      <c r="T7509" s="188"/>
      <c r="U7509" s="188"/>
      <c r="V7509" s="188"/>
      <c r="W7509" s="188"/>
      <c r="X7509" s="188"/>
      <c r="AG7509" s="188"/>
      <c r="AH7509" s="188"/>
      <c r="AI7509" s="188"/>
      <c r="AJ7509" s="188"/>
      <c r="AK7509" s="188"/>
    </row>
    <row r="7510" spans="20:37">
      <c r="T7510" s="188"/>
      <c r="U7510" s="188"/>
      <c r="V7510" s="188"/>
      <c r="W7510" s="188"/>
      <c r="X7510" s="188"/>
      <c r="AG7510" s="188"/>
      <c r="AH7510" s="188"/>
      <c r="AI7510" s="188"/>
      <c r="AJ7510" s="188"/>
      <c r="AK7510" s="188"/>
    </row>
    <row r="7511" spans="20:37">
      <c r="T7511" s="188"/>
      <c r="U7511" s="188"/>
      <c r="V7511" s="188"/>
      <c r="W7511" s="188"/>
      <c r="X7511" s="188"/>
      <c r="AG7511" s="188"/>
      <c r="AH7511" s="188"/>
      <c r="AI7511" s="188"/>
      <c r="AJ7511" s="188"/>
      <c r="AK7511" s="188"/>
    </row>
    <row r="7512" spans="20:37">
      <c r="T7512" s="188"/>
      <c r="U7512" s="188"/>
      <c r="V7512" s="188"/>
      <c r="W7512" s="188"/>
      <c r="X7512" s="188"/>
      <c r="AG7512" s="188"/>
      <c r="AH7512" s="188"/>
      <c r="AI7512" s="188"/>
      <c r="AJ7512" s="188"/>
      <c r="AK7512" s="188"/>
    </row>
    <row r="7513" spans="20:37">
      <c r="T7513" s="188"/>
      <c r="U7513" s="188"/>
      <c r="V7513" s="188"/>
      <c r="W7513" s="188"/>
      <c r="X7513" s="188"/>
      <c r="AG7513" s="188"/>
      <c r="AH7513" s="188"/>
      <c r="AI7513" s="188"/>
      <c r="AJ7513" s="188"/>
      <c r="AK7513" s="188"/>
    </row>
    <row r="7514" spans="20:37">
      <c r="T7514" s="188"/>
      <c r="U7514" s="188"/>
      <c r="V7514" s="188"/>
      <c r="W7514" s="188"/>
      <c r="X7514" s="188"/>
      <c r="AG7514" s="188"/>
      <c r="AH7514" s="188"/>
      <c r="AI7514" s="188"/>
      <c r="AJ7514" s="188"/>
      <c r="AK7514" s="188"/>
    </row>
    <row r="7515" spans="20:37">
      <c r="T7515" s="188"/>
      <c r="U7515" s="188"/>
      <c r="V7515" s="188"/>
      <c r="W7515" s="188"/>
      <c r="X7515" s="188"/>
      <c r="AG7515" s="188"/>
      <c r="AH7515" s="188"/>
      <c r="AI7515" s="188"/>
      <c r="AJ7515" s="188"/>
      <c r="AK7515" s="188"/>
    </row>
    <row r="7516" spans="20:37">
      <c r="T7516" s="188"/>
      <c r="U7516" s="188"/>
      <c r="V7516" s="188"/>
      <c r="W7516" s="188"/>
      <c r="X7516" s="188"/>
      <c r="AG7516" s="188"/>
      <c r="AH7516" s="188"/>
      <c r="AI7516" s="188"/>
      <c r="AJ7516" s="188"/>
      <c r="AK7516" s="188"/>
    </row>
    <row r="7517" spans="20:37">
      <c r="T7517" s="188"/>
      <c r="U7517" s="188"/>
      <c r="V7517" s="188"/>
      <c r="W7517" s="188"/>
      <c r="X7517" s="188"/>
      <c r="AG7517" s="188"/>
      <c r="AH7517" s="188"/>
      <c r="AI7517" s="188"/>
      <c r="AJ7517" s="188"/>
      <c r="AK7517" s="188"/>
    </row>
    <row r="7518" spans="20:37">
      <c r="T7518" s="188"/>
      <c r="U7518" s="188"/>
      <c r="V7518" s="188"/>
      <c r="W7518" s="188"/>
      <c r="X7518" s="188"/>
      <c r="AG7518" s="188"/>
      <c r="AH7518" s="188"/>
      <c r="AI7518" s="188"/>
      <c r="AJ7518" s="188"/>
      <c r="AK7518" s="188"/>
    </row>
    <row r="7519" spans="20:37">
      <c r="T7519" s="188"/>
      <c r="U7519" s="188"/>
      <c r="V7519" s="188"/>
      <c r="W7519" s="188"/>
      <c r="X7519" s="188"/>
      <c r="AG7519" s="188"/>
      <c r="AH7519" s="188"/>
      <c r="AI7519" s="188"/>
      <c r="AJ7519" s="188"/>
      <c r="AK7519" s="188"/>
    </row>
    <row r="7520" spans="20:37">
      <c r="T7520" s="188"/>
      <c r="U7520" s="188"/>
      <c r="V7520" s="188"/>
      <c r="W7520" s="188"/>
      <c r="X7520" s="188"/>
      <c r="AG7520" s="188"/>
      <c r="AH7520" s="188"/>
      <c r="AI7520" s="188"/>
      <c r="AJ7520" s="188"/>
      <c r="AK7520" s="188"/>
    </row>
    <row r="7521" spans="20:37">
      <c r="T7521" s="188"/>
      <c r="U7521" s="188"/>
      <c r="V7521" s="188"/>
      <c r="W7521" s="188"/>
      <c r="X7521" s="188"/>
      <c r="AG7521" s="188"/>
      <c r="AH7521" s="188"/>
      <c r="AI7521" s="188"/>
      <c r="AJ7521" s="188"/>
      <c r="AK7521" s="188"/>
    </row>
    <row r="7522" spans="20:37">
      <c r="T7522" s="188"/>
      <c r="U7522" s="188"/>
      <c r="V7522" s="188"/>
      <c r="W7522" s="188"/>
      <c r="X7522" s="188"/>
      <c r="AG7522" s="188"/>
      <c r="AH7522" s="188"/>
      <c r="AI7522" s="188"/>
      <c r="AJ7522" s="188"/>
      <c r="AK7522" s="188"/>
    </row>
    <row r="7523" spans="20:37">
      <c r="T7523" s="188"/>
      <c r="U7523" s="188"/>
      <c r="V7523" s="188"/>
      <c r="W7523" s="188"/>
      <c r="X7523" s="188"/>
      <c r="AG7523" s="188"/>
      <c r="AH7523" s="188"/>
      <c r="AI7523" s="188"/>
      <c r="AJ7523" s="188"/>
      <c r="AK7523" s="188"/>
    </row>
    <row r="7524" spans="20:37">
      <c r="T7524" s="188"/>
      <c r="U7524" s="188"/>
      <c r="V7524" s="188"/>
      <c r="W7524" s="188"/>
      <c r="X7524" s="188"/>
      <c r="AG7524" s="188"/>
      <c r="AH7524" s="188"/>
      <c r="AI7524" s="188"/>
      <c r="AJ7524" s="188"/>
      <c r="AK7524" s="188"/>
    </row>
    <row r="7525" spans="20:37">
      <c r="T7525" s="188"/>
      <c r="U7525" s="188"/>
      <c r="V7525" s="188"/>
      <c r="W7525" s="188"/>
      <c r="X7525" s="188"/>
      <c r="AG7525" s="188"/>
      <c r="AH7525" s="188"/>
      <c r="AI7525" s="188"/>
      <c r="AJ7525" s="188"/>
      <c r="AK7525" s="188"/>
    </row>
    <row r="7526" spans="20:37">
      <c r="T7526" s="188"/>
      <c r="U7526" s="188"/>
      <c r="V7526" s="188"/>
      <c r="W7526" s="188"/>
      <c r="X7526" s="188"/>
      <c r="AG7526" s="188"/>
      <c r="AH7526" s="188"/>
      <c r="AI7526" s="188"/>
      <c r="AJ7526" s="188"/>
      <c r="AK7526" s="188"/>
    </row>
    <row r="7527" spans="20:37">
      <c r="T7527" s="188"/>
      <c r="U7527" s="188"/>
      <c r="V7527" s="188"/>
      <c r="W7527" s="188"/>
      <c r="X7527" s="188"/>
      <c r="AG7527" s="188"/>
      <c r="AH7527" s="188"/>
      <c r="AI7527" s="188"/>
      <c r="AJ7527" s="188"/>
      <c r="AK7527" s="188"/>
    </row>
    <row r="7528" spans="20:37">
      <c r="T7528" s="188"/>
      <c r="U7528" s="188"/>
      <c r="V7528" s="188"/>
      <c r="W7528" s="188"/>
      <c r="X7528" s="188"/>
      <c r="AG7528" s="188"/>
      <c r="AH7528" s="188"/>
      <c r="AI7528" s="188"/>
      <c r="AJ7528" s="188"/>
      <c r="AK7528" s="188"/>
    </row>
    <row r="7529" spans="20:37">
      <c r="T7529" s="188"/>
      <c r="U7529" s="188"/>
      <c r="V7529" s="188"/>
      <c r="W7529" s="188"/>
      <c r="X7529" s="188"/>
      <c r="AG7529" s="188"/>
      <c r="AH7529" s="188"/>
      <c r="AI7529" s="188"/>
      <c r="AJ7529" s="188"/>
      <c r="AK7529" s="188"/>
    </row>
    <row r="7530" spans="20:37">
      <c r="T7530" s="188"/>
      <c r="U7530" s="188"/>
      <c r="V7530" s="188"/>
      <c r="W7530" s="188"/>
      <c r="X7530" s="188"/>
      <c r="AG7530" s="188"/>
      <c r="AH7530" s="188"/>
      <c r="AI7530" s="188"/>
      <c r="AJ7530" s="188"/>
      <c r="AK7530" s="188"/>
    </row>
    <row r="7531" spans="20:37">
      <c r="T7531" s="188"/>
      <c r="U7531" s="188"/>
      <c r="V7531" s="188"/>
      <c r="W7531" s="188"/>
      <c r="X7531" s="188"/>
      <c r="AG7531" s="188"/>
      <c r="AH7531" s="188"/>
      <c r="AI7531" s="188"/>
      <c r="AJ7531" s="188"/>
      <c r="AK7531" s="188"/>
    </row>
    <row r="7532" spans="20:37">
      <c r="T7532" s="188"/>
      <c r="U7532" s="188"/>
      <c r="V7532" s="188"/>
      <c r="W7532" s="188"/>
      <c r="X7532" s="188"/>
      <c r="AG7532" s="188"/>
      <c r="AH7532" s="188"/>
      <c r="AI7532" s="188"/>
      <c r="AJ7532" s="188"/>
      <c r="AK7532" s="188"/>
    </row>
    <row r="7533" spans="20:37">
      <c r="T7533" s="188"/>
      <c r="U7533" s="188"/>
      <c r="V7533" s="188"/>
      <c r="W7533" s="188"/>
      <c r="X7533" s="188"/>
      <c r="AG7533" s="188"/>
      <c r="AH7533" s="188"/>
      <c r="AI7533" s="188"/>
      <c r="AJ7533" s="188"/>
      <c r="AK7533" s="188"/>
    </row>
    <row r="7534" spans="20:37">
      <c r="T7534" s="188"/>
      <c r="U7534" s="188"/>
      <c r="V7534" s="188"/>
      <c r="W7534" s="188"/>
      <c r="X7534" s="188"/>
      <c r="AG7534" s="188"/>
      <c r="AH7534" s="188"/>
      <c r="AI7534" s="188"/>
      <c r="AJ7534" s="188"/>
      <c r="AK7534" s="188"/>
    </row>
    <row r="7535" spans="20:37">
      <c r="T7535" s="188"/>
      <c r="U7535" s="188"/>
      <c r="V7535" s="188"/>
      <c r="W7535" s="188"/>
      <c r="X7535" s="188"/>
      <c r="AG7535" s="188"/>
      <c r="AH7535" s="188"/>
      <c r="AI7535" s="188"/>
      <c r="AJ7535" s="188"/>
      <c r="AK7535" s="188"/>
    </row>
    <row r="7536" spans="20:37">
      <c r="T7536" s="188"/>
      <c r="U7536" s="188"/>
      <c r="V7536" s="188"/>
      <c r="W7536" s="188"/>
      <c r="X7536" s="188"/>
      <c r="AG7536" s="188"/>
      <c r="AH7536" s="188"/>
      <c r="AI7536" s="188"/>
      <c r="AJ7536" s="188"/>
      <c r="AK7536" s="188"/>
    </row>
    <row r="7537" spans="20:37">
      <c r="T7537" s="188"/>
      <c r="U7537" s="188"/>
      <c r="V7537" s="188"/>
      <c r="W7537" s="188"/>
      <c r="X7537" s="188"/>
      <c r="AG7537" s="188"/>
      <c r="AH7537" s="188"/>
      <c r="AI7537" s="188"/>
      <c r="AJ7537" s="188"/>
      <c r="AK7537" s="188"/>
    </row>
    <row r="7538" spans="20:37">
      <c r="T7538" s="188"/>
      <c r="U7538" s="188"/>
      <c r="V7538" s="188"/>
      <c r="W7538" s="188"/>
      <c r="X7538" s="188"/>
      <c r="AG7538" s="188"/>
      <c r="AH7538" s="188"/>
      <c r="AI7538" s="188"/>
      <c r="AJ7538" s="188"/>
      <c r="AK7538" s="188"/>
    </row>
    <row r="7539" spans="20:37">
      <c r="T7539" s="188"/>
      <c r="U7539" s="188"/>
      <c r="V7539" s="188"/>
      <c r="W7539" s="188"/>
      <c r="X7539" s="188"/>
      <c r="AG7539" s="188"/>
      <c r="AH7539" s="188"/>
      <c r="AI7539" s="188"/>
      <c r="AJ7539" s="188"/>
      <c r="AK7539" s="188"/>
    </row>
    <row r="7540" spans="20:37">
      <c r="T7540" s="188"/>
      <c r="U7540" s="188"/>
      <c r="V7540" s="188"/>
      <c r="W7540" s="188"/>
      <c r="X7540" s="188"/>
      <c r="AG7540" s="188"/>
      <c r="AH7540" s="188"/>
      <c r="AI7540" s="188"/>
      <c r="AJ7540" s="188"/>
      <c r="AK7540" s="188"/>
    </row>
    <row r="7541" spans="20:37">
      <c r="T7541" s="188"/>
      <c r="U7541" s="188"/>
      <c r="V7541" s="188"/>
      <c r="W7541" s="188"/>
      <c r="X7541" s="188"/>
      <c r="AG7541" s="188"/>
      <c r="AH7541" s="188"/>
      <c r="AI7541" s="188"/>
      <c r="AJ7541" s="188"/>
      <c r="AK7541" s="188"/>
    </row>
    <row r="7542" spans="20:37">
      <c r="T7542" s="188"/>
      <c r="U7542" s="188"/>
      <c r="V7542" s="188"/>
      <c r="W7542" s="188"/>
      <c r="X7542" s="188"/>
      <c r="AG7542" s="188"/>
      <c r="AH7542" s="188"/>
      <c r="AI7542" s="188"/>
      <c r="AJ7542" s="188"/>
      <c r="AK7542" s="188"/>
    </row>
    <row r="7543" spans="20:37">
      <c r="T7543" s="188"/>
      <c r="U7543" s="188"/>
      <c r="V7543" s="188"/>
      <c r="W7543" s="188"/>
      <c r="X7543" s="188"/>
      <c r="AG7543" s="188"/>
      <c r="AH7543" s="188"/>
      <c r="AI7543" s="188"/>
      <c r="AJ7543" s="188"/>
      <c r="AK7543" s="188"/>
    </row>
    <row r="7544" spans="20:37">
      <c r="T7544" s="188"/>
      <c r="U7544" s="188"/>
      <c r="V7544" s="188"/>
      <c r="W7544" s="188"/>
      <c r="X7544" s="188"/>
      <c r="AG7544" s="188"/>
      <c r="AH7544" s="188"/>
      <c r="AI7544" s="188"/>
      <c r="AJ7544" s="188"/>
      <c r="AK7544" s="188"/>
    </row>
    <row r="7545" spans="20:37">
      <c r="T7545" s="188"/>
      <c r="U7545" s="188"/>
      <c r="V7545" s="188"/>
      <c r="W7545" s="188"/>
      <c r="X7545" s="188"/>
      <c r="AG7545" s="188"/>
      <c r="AH7545" s="188"/>
      <c r="AI7545" s="188"/>
      <c r="AJ7545" s="188"/>
      <c r="AK7545" s="188"/>
    </row>
    <row r="7546" spans="20:37">
      <c r="T7546" s="188"/>
      <c r="U7546" s="188"/>
      <c r="V7546" s="188"/>
      <c r="W7546" s="188"/>
      <c r="X7546" s="188"/>
      <c r="AG7546" s="188"/>
      <c r="AH7546" s="188"/>
      <c r="AI7546" s="188"/>
      <c r="AJ7546" s="188"/>
      <c r="AK7546" s="188"/>
    </row>
    <row r="7547" spans="20:37">
      <c r="T7547" s="188"/>
      <c r="U7547" s="188"/>
      <c r="V7547" s="188"/>
      <c r="W7547" s="188"/>
      <c r="X7547" s="188"/>
      <c r="AG7547" s="188"/>
      <c r="AH7547" s="188"/>
      <c r="AI7547" s="188"/>
      <c r="AJ7547" s="188"/>
      <c r="AK7547" s="188"/>
    </row>
    <row r="7548" spans="20:37">
      <c r="T7548" s="188"/>
      <c r="U7548" s="188"/>
      <c r="V7548" s="188"/>
      <c r="W7548" s="188"/>
      <c r="X7548" s="188"/>
      <c r="AG7548" s="188"/>
      <c r="AH7548" s="188"/>
      <c r="AI7548" s="188"/>
      <c r="AJ7548" s="188"/>
      <c r="AK7548" s="188"/>
    </row>
    <row r="7549" spans="20:37">
      <c r="T7549" s="188"/>
      <c r="U7549" s="188"/>
      <c r="V7549" s="188"/>
      <c r="W7549" s="188"/>
      <c r="X7549" s="188"/>
      <c r="AG7549" s="188"/>
      <c r="AH7549" s="188"/>
      <c r="AI7549" s="188"/>
      <c r="AJ7549" s="188"/>
      <c r="AK7549" s="188"/>
    </row>
    <row r="7550" spans="20:37">
      <c r="T7550" s="188"/>
      <c r="U7550" s="188"/>
      <c r="V7550" s="188"/>
      <c r="W7550" s="188"/>
      <c r="X7550" s="188"/>
      <c r="AG7550" s="188"/>
      <c r="AH7550" s="188"/>
      <c r="AI7550" s="188"/>
      <c r="AJ7550" s="188"/>
      <c r="AK7550" s="188"/>
    </row>
    <row r="7551" spans="20:37">
      <c r="T7551" s="188"/>
      <c r="U7551" s="188"/>
      <c r="V7551" s="188"/>
      <c r="W7551" s="188"/>
      <c r="X7551" s="188"/>
      <c r="AG7551" s="188"/>
      <c r="AH7551" s="188"/>
      <c r="AI7551" s="188"/>
      <c r="AJ7551" s="188"/>
      <c r="AK7551" s="188"/>
    </row>
    <row r="7552" spans="20:37">
      <c r="T7552" s="188"/>
      <c r="U7552" s="188"/>
      <c r="V7552" s="188"/>
      <c r="W7552" s="188"/>
      <c r="X7552" s="188"/>
      <c r="AG7552" s="188"/>
      <c r="AH7552" s="188"/>
      <c r="AI7552" s="188"/>
      <c r="AJ7552" s="188"/>
      <c r="AK7552" s="188"/>
    </row>
    <row r="7553" spans="20:37">
      <c r="T7553" s="188"/>
      <c r="U7553" s="188"/>
      <c r="V7553" s="188"/>
      <c r="W7553" s="188"/>
      <c r="X7553" s="188"/>
      <c r="AG7553" s="188"/>
      <c r="AH7553" s="188"/>
      <c r="AI7553" s="188"/>
      <c r="AJ7553" s="188"/>
      <c r="AK7553" s="188"/>
    </row>
    <row r="7554" spans="20:37">
      <c r="T7554" s="188"/>
      <c r="U7554" s="188"/>
      <c r="V7554" s="188"/>
      <c r="W7554" s="188"/>
      <c r="X7554" s="188"/>
      <c r="AG7554" s="188"/>
      <c r="AH7554" s="188"/>
      <c r="AI7554" s="188"/>
      <c r="AJ7554" s="188"/>
      <c r="AK7554" s="188"/>
    </row>
    <row r="7555" spans="20:37">
      <c r="T7555" s="188"/>
      <c r="U7555" s="188"/>
      <c r="V7555" s="188"/>
      <c r="W7555" s="188"/>
      <c r="X7555" s="188"/>
      <c r="AG7555" s="188"/>
      <c r="AH7555" s="188"/>
      <c r="AI7555" s="188"/>
      <c r="AJ7555" s="188"/>
      <c r="AK7555" s="188"/>
    </row>
    <row r="7556" spans="20:37">
      <c r="T7556" s="188"/>
      <c r="U7556" s="188"/>
      <c r="V7556" s="188"/>
      <c r="W7556" s="188"/>
      <c r="X7556" s="188"/>
      <c r="AG7556" s="188"/>
      <c r="AH7556" s="188"/>
      <c r="AI7556" s="188"/>
      <c r="AJ7556" s="188"/>
      <c r="AK7556" s="188"/>
    </row>
    <row r="7557" spans="20:37">
      <c r="T7557" s="188"/>
      <c r="U7557" s="188"/>
      <c r="V7557" s="188"/>
      <c r="W7557" s="188"/>
      <c r="X7557" s="188"/>
      <c r="AG7557" s="188"/>
      <c r="AH7557" s="188"/>
      <c r="AI7557" s="188"/>
      <c r="AJ7557" s="188"/>
      <c r="AK7557" s="188"/>
    </row>
    <row r="7558" spans="20:37">
      <c r="T7558" s="188"/>
      <c r="U7558" s="188"/>
      <c r="V7558" s="188"/>
      <c r="W7558" s="188"/>
      <c r="X7558" s="188"/>
      <c r="AG7558" s="188"/>
      <c r="AH7558" s="188"/>
      <c r="AI7558" s="188"/>
      <c r="AJ7558" s="188"/>
      <c r="AK7558" s="188"/>
    </row>
    <row r="7559" spans="20:37">
      <c r="T7559" s="188"/>
      <c r="U7559" s="188"/>
      <c r="V7559" s="188"/>
      <c r="W7559" s="188"/>
      <c r="X7559" s="188"/>
      <c r="AG7559" s="188"/>
      <c r="AH7559" s="188"/>
      <c r="AI7559" s="188"/>
      <c r="AJ7559" s="188"/>
      <c r="AK7559" s="188"/>
    </row>
    <row r="7560" spans="20:37">
      <c r="T7560" s="188"/>
      <c r="U7560" s="188"/>
      <c r="V7560" s="188"/>
      <c r="W7560" s="188"/>
      <c r="X7560" s="188"/>
      <c r="AG7560" s="188"/>
      <c r="AH7560" s="188"/>
      <c r="AI7560" s="188"/>
      <c r="AJ7560" s="188"/>
      <c r="AK7560" s="188"/>
    </row>
    <row r="7561" spans="20:37">
      <c r="T7561" s="188"/>
      <c r="U7561" s="188"/>
      <c r="V7561" s="188"/>
      <c r="W7561" s="188"/>
      <c r="X7561" s="188"/>
      <c r="AG7561" s="188"/>
      <c r="AH7561" s="188"/>
      <c r="AI7561" s="188"/>
      <c r="AJ7561" s="188"/>
      <c r="AK7561" s="188"/>
    </row>
    <row r="7562" spans="20:37">
      <c r="T7562" s="188"/>
      <c r="U7562" s="188"/>
      <c r="V7562" s="188"/>
      <c r="W7562" s="188"/>
      <c r="X7562" s="188"/>
      <c r="AG7562" s="188"/>
      <c r="AH7562" s="188"/>
      <c r="AI7562" s="188"/>
      <c r="AJ7562" s="188"/>
      <c r="AK7562" s="188"/>
    </row>
    <row r="7563" spans="20:37">
      <c r="T7563" s="188"/>
      <c r="U7563" s="188"/>
      <c r="V7563" s="188"/>
      <c r="W7563" s="188"/>
      <c r="X7563" s="188"/>
      <c r="AG7563" s="188"/>
      <c r="AH7563" s="188"/>
      <c r="AI7563" s="188"/>
      <c r="AJ7563" s="188"/>
      <c r="AK7563" s="188"/>
    </row>
    <row r="7564" spans="20:37">
      <c r="T7564" s="188"/>
      <c r="U7564" s="188"/>
      <c r="V7564" s="188"/>
      <c r="W7564" s="188"/>
      <c r="X7564" s="188"/>
      <c r="AG7564" s="188"/>
      <c r="AH7564" s="188"/>
      <c r="AI7564" s="188"/>
      <c r="AJ7564" s="188"/>
      <c r="AK7564" s="188"/>
    </row>
    <row r="7565" spans="20:37">
      <c r="T7565" s="188"/>
      <c r="U7565" s="188"/>
      <c r="V7565" s="188"/>
      <c r="W7565" s="188"/>
      <c r="X7565" s="188"/>
      <c r="AG7565" s="188"/>
      <c r="AH7565" s="188"/>
      <c r="AI7565" s="188"/>
      <c r="AJ7565" s="188"/>
      <c r="AK7565" s="188"/>
    </row>
    <row r="7566" spans="20:37">
      <c r="T7566" s="188"/>
      <c r="U7566" s="188"/>
      <c r="V7566" s="188"/>
      <c r="W7566" s="188"/>
      <c r="X7566" s="188"/>
      <c r="AG7566" s="188"/>
      <c r="AH7566" s="188"/>
      <c r="AI7566" s="188"/>
      <c r="AJ7566" s="188"/>
      <c r="AK7566" s="188"/>
    </row>
    <row r="7567" spans="20:37">
      <c r="T7567" s="188"/>
      <c r="U7567" s="188"/>
      <c r="V7567" s="188"/>
      <c r="W7567" s="188"/>
      <c r="X7567" s="188"/>
      <c r="AG7567" s="188"/>
      <c r="AH7567" s="188"/>
      <c r="AI7567" s="188"/>
      <c r="AJ7567" s="188"/>
      <c r="AK7567" s="188"/>
    </row>
    <row r="7568" spans="20:37">
      <c r="T7568" s="188"/>
      <c r="U7568" s="188"/>
      <c r="V7568" s="188"/>
      <c r="W7568" s="188"/>
      <c r="X7568" s="188"/>
      <c r="AG7568" s="188"/>
      <c r="AH7568" s="188"/>
      <c r="AI7568" s="188"/>
      <c r="AJ7568" s="188"/>
      <c r="AK7568" s="188"/>
    </row>
    <row r="7569" spans="20:37">
      <c r="T7569" s="188"/>
      <c r="U7569" s="188"/>
      <c r="V7569" s="188"/>
      <c r="W7569" s="188"/>
      <c r="X7569" s="188"/>
      <c r="AG7569" s="188"/>
      <c r="AH7569" s="188"/>
      <c r="AI7569" s="188"/>
      <c r="AJ7569" s="188"/>
      <c r="AK7569" s="188"/>
    </row>
    <row r="7570" spans="20:37">
      <c r="T7570" s="188"/>
      <c r="U7570" s="188"/>
      <c r="V7570" s="188"/>
      <c r="W7570" s="188"/>
      <c r="X7570" s="188"/>
      <c r="AG7570" s="188"/>
      <c r="AH7570" s="188"/>
      <c r="AI7570" s="188"/>
      <c r="AJ7570" s="188"/>
      <c r="AK7570" s="188"/>
    </row>
    <row r="7571" spans="20:37">
      <c r="T7571" s="188"/>
      <c r="U7571" s="188"/>
      <c r="V7571" s="188"/>
      <c r="W7571" s="188"/>
      <c r="X7571" s="188"/>
      <c r="AG7571" s="188"/>
      <c r="AH7571" s="188"/>
      <c r="AI7571" s="188"/>
      <c r="AJ7571" s="188"/>
      <c r="AK7571" s="188"/>
    </row>
    <row r="7572" spans="20:37">
      <c r="T7572" s="188"/>
      <c r="U7572" s="188"/>
      <c r="V7572" s="188"/>
      <c r="W7572" s="188"/>
      <c r="X7572" s="188"/>
      <c r="AG7572" s="188"/>
      <c r="AH7572" s="188"/>
      <c r="AI7572" s="188"/>
      <c r="AJ7572" s="188"/>
      <c r="AK7572" s="188"/>
    </row>
    <row r="7573" spans="20:37">
      <c r="T7573" s="188"/>
      <c r="U7573" s="188"/>
      <c r="V7573" s="188"/>
      <c r="W7573" s="188"/>
      <c r="X7573" s="188"/>
      <c r="AG7573" s="188"/>
      <c r="AH7573" s="188"/>
      <c r="AI7573" s="188"/>
      <c r="AJ7573" s="188"/>
      <c r="AK7573" s="188"/>
    </row>
    <row r="7574" spans="20:37">
      <c r="T7574" s="188"/>
      <c r="U7574" s="188"/>
      <c r="V7574" s="188"/>
      <c r="W7574" s="188"/>
      <c r="X7574" s="188"/>
      <c r="AG7574" s="188"/>
      <c r="AH7574" s="188"/>
      <c r="AI7574" s="188"/>
      <c r="AJ7574" s="188"/>
      <c r="AK7574" s="188"/>
    </row>
    <row r="7575" spans="20:37">
      <c r="T7575" s="188"/>
      <c r="U7575" s="188"/>
      <c r="V7575" s="188"/>
      <c r="W7575" s="188"/>
      <c r="X7575" s="188"/>
      <c r="AG7575" s="188"/>
      <c r="AH7575" s="188"/>
      <c r="AI7575" s="188"/>
      <c r="AJ7575" s="188"/>
      <c r="AK7575" s="188"/>
    </row>
    <row r="7576" spans="20:37">
      <c r="T7576" s="188"/>
      <c r="U7576" s="188"/>
      <c r="V7576" s="188"/>
      <c r="W7576" s="188"/>
      <c r="X7576" s="188"/>
      <c r="AG7576" s="188"/>
      <c r="AH7576" s="188"/>
      <c r="AI7576" s="188"/>
      <c r="AJ7576" s="188"/>
      <c r="AK7576" s="188"/>
    </row>
    <row r="7577" spans="20:37">
      <c r="T7577" s="188"/>
      <c r="U7577" s="188"/>
      <c r="V7577" s="188"/>
      <c r="W7577" s="188"/>
      <c r="X7577" s="188"/>
      <c r="AG7577" s="188"/>
      <c r="AH7577" s="188"/>
      <c r="AI7577" s="188"/>
      <c r="AJ7577" s="188"/>
      <c r="AK7577" s="188"/>
    </row>
    <row r="7578" spans="20:37">
      <c r="T7578" s="188"/>
      <c r="U7578" s="188"/>
      <c r="V7578" s="188"/>
      <c r="W7578" s="188"/>
      <c r="X7578" s="188"/>
      <c r="AG7578" s="188"/>
      <c r="AH7578" s="188"/>
      <c r="AI7578" s="188"/>
      <c r="AJ7578" s="188"/>
      <c r="AK7578" s="188"/>
    </row>
    <row r="7579" spans="20:37">
      <c r="T7579" s="188"/>
      <c r="U7579" s="188"/>
      <c r="V7579" s="188"/>
      <c r="W7579" s="188"/>
      <c r="X7579" s="188"/>
      <c r="AG7579" s="188"/>
      <c r="AH7579" s="188"/>
      <c r="AI7579" s="188"/>
      <c r="AJ7579" s="188"/>
      <c r="AK7579" s="188"/>
    </row>
    <row r="7580" spans="20:37">
      <c r="T7580" s="188"/>
      <c r="U7580" s="188"/>
      <c r="V7580" s="188"/>
      <c r="W7580" s="188"/>
      <c r="X7580" s="188"/>
      <c r="AG7580" s="188"/>
      <c r="AH7580" s="188"/>
      <c r="AI7580" s="188"/>
      <c r="AJ7580" s="188"/>
      <c r="AK7580" s="188"/>
    </row>
    <row r="7581" spans="20:37">
      <c r="T7581" s="188"/>
      <c r="U7581" s="188"/>
      <c r="V7581" s="188"/>
      <c r="W7581" s="188"/>
      <c r="X7581" s="188"/>
      <c r="AG7581" s="188"/>
      <c r="AH7581" s="188"/>
      <c r="AI7581" s="188"/>
      <c r="AJ7581" s="188"/>
      <c r="AK7581" s="188"/>
    </row>
    <row r="7582" spans="20:37">
      <c r="T7582" s="188"/>
      <c r="U7582" s="188"/>
      <c r="V7582" s="188"/>
      <c r="W7582" s="188"/>
      <c r="X7582" s="188"/>
      <c r="AG7582" s="188"/>
      <c r="AH7582" s="188"/>
      <c r="AI7582" s="188"/>
      <c r="AJ7582" s="188"/>
      <c r="AK7582" s="188"/>
    </row>
    <row r="7583" spans="20:37">
      <c r="T7583" s="188"/>
      <c r="U7583" s="188"/>
      <c r="V7583" s="188"/>
      <c r="W7583" s="188"/>
      <c r="X7583" s="188"/>
      <c r="AG7583" s="188"/>
      <c r="AH7583" s="188"/>
      <c r="AI7583" s="188"/>
      <c r="AJ7583" s="188"/>
      <c r="AK7583" s="188"/>
    </row>
    <row r="7584" spans="20:37">
      <c r="T7584" s="188"/>
      <c r="U7584" s="188"/>
      <c r="V7584" s="188"/>
      <c r="W7584" s="188"/>
      <c r="X7584" s="188"/>
      <c r="AG7584" s="188"/>
      <c r="AH7584" s="188"/>
      <c r="AI7584" s="188"/>
      <c r="AJ7584" s="188"/>
      <c r="AK7584" s="188"/>
    </row>
    <row r="7585" spans="20:37">
      <c r="T7585" s="188"/>
      <c r="U7585" s="188"/>
      <c r="V7585" s="188"/>
      <c r="W7585" s="188"/>
      <c r="X7585" s="188"/>
      <c r="AG7585" s="188"/>
      <c r="AH7585" s="188"/>
      <c r="AI7585" s="188"/>
      <c r="AJ7585" s="188"/>
      <c r="AK7585" s="188"/>
    </row>
    <row r="7586" spans="20:37">
      <c r="T7586" s="188"/>
      <c r="U7586" s="188"/>
      <c r="V7586" s="188"/>
      <c r="W7586" s="188"/>
      <c r="X7586" s="188"/>
      <c r="AG7586" s="188"/>
      <c r="AH7586" s="188"/>
      <c r="AI7586" s="188"/>
      <c r="AJ7586" s="188"/>
      <c r="AK7586" s="188"/>
    </row>
    <row r="7587" spans="20:37">
      <c r="T7587" s="188"/>
      <c r="U7587" s="188"/>
      <c r="V7587" s="188"/>
      <c r="W7587" s="188"/>
      <c r="X7587" s="188"/>
      <c r="AG7587" s="188"/>
      <c r="AH7587" s="188"/>
      <c r="AI7587" s="188"/>
      <c r="AJ7587" s="188"/>
      <c r="AK7587" s="188"/>
    </row>
    <row r="7588" spans="20:37">
      <c r="T7588" s="188"/>
      <c r="U7588" s="188"/>
      <c r="V7588" s="188"/>
      <c r="W7588" s="188"/>
      <c r="X7588" s="188"/>
      <c r="AG7588" s="188"/>
      <c r="AH7588" s="188"/>
      <c r="AI7588" s="188"/>
      <c r="AJ7588" s="188"/>
      <c r="AK7588" s="188"/>
    </row>
    <row r="7589" spans="20:37">
      <c r="T7589" s="188"/>
      <c r="U7589" s="188"/>
      <c r="V7589" s="188"/>
      <c r="W7589" s="188"/>
      <c r="X7589" s="188"/>
      <c r="AG7589" s="188"/>
      <c r="AH7589" s="188"/>
      <c r="AI7589" s="188"/>
      <c r="AJ7589" s="188"/>
      <c r="AK7589" s="188"/>
    </row>
    <row r="7590" spans="20:37">
      <c r="T7590" s="188"/>
      <c r="U7590" s="188"/>
      <c r="V7590" s="188"/>
      <c r="W7590" s="188"/>
      <c r="X7590" s="188"/>
      <c r="AG7590" s="188"/>
      <c r="AH7590" s="188"/>
      <c r="AI7590" s="188"/>
      <c r="AJ7590" s="188"/>
      <c r="AK7590" s="188"/>
    </row>
    <row r="7591" spans="20:37">
      <c r="T7591" s="188"/>
      <c r="U7591" s="188"/>
      <c r="V7591" s="188"/>
      <c r="W7591" s="188"/>
      <c r="X7591" s="188"/>
      <c r="AG7591" s="188"/>
      <c r="AH7591" s="188"/>
      <c r="AI7591" s="188"/>
      <c r="AJ7591" s="188"/>
      <c r="AK7591" s="188"/>
    </row>
    <row r="7592" spans="20:37">
      <c r="T7592" s="188"/>
      <c r="U7592" s="188"/>
      <c r="V7592" s="188"/>
      <c r="W7592" s="188"/>
      <c r="X7592" s="188"/>
      <c r="AG7592" s="188"/>
      <c r="AH7592" s="188"/>
      <c r="AI7592" s="188"/>
      <c r="AJ7592" s="188"/>
      <c r="AK7592" s="188"/>
    </row>
    <row r="7593" spans="20:37">
      <c r="T7593" s="188"/>
      <c r="U7593" s="188"/>
      <c r="V7593" s="188"/>
      <c r="W7593" s="188"/>
      <c r="X7593" s="188"/>
      <c r="AG7593" s="188"/>
      <c r="AH7593" s="188"/>
      <c r="AI7593" s="188"/>
      <c r="AJ7593" s="188"/>
      <c r="AK7593" s="188"/>
    </row>
    <row r="7594" spans="20:37">
      <c r="T7594" s="188"/>
      <c r="U7594" s="188"/>
      <c r="V7594" s="188"/>
      <c r="W7594" s="188"/>
      <c r="X7594" s="188"/>
      <c r="AG7594" s="188"/>
      <c r="AH7594" s="188"/>
      <c r="AI7594" s="188"/>
      <c r="AJ7594" s="188"/>
      <c r="AK7594" s="188"/>
    </row>
    <row r="7595" spans="20:37">
      <c r="T7595" s="188"/>
      <c r="U7595" s="188"/>
      <c r="V7595" s="188"/>
      <c r="W7595" s="188"/>
      <c r="X7595" s="188"/>
      <c r="AG7595" s="188"/>
      <c r="AH7595" s="188"/>
      <c r="AI7595" s="188"/>
      <c r="AJ7595" s="188"/>
      <c r="AK7595" s="188"/>
    </row>
    <row r="7596" spans="20:37">
      <c r="T7596" s="188"/>
      <c r="U7596" s="188"/>
      <c r="V7596" s="188"/>
      <c r="W7596" s="188"/>
      <c r="X7596" s="188"/>
      <c r="AG7596" s="188"/>
      <c r="AH7596" s="188"/>
      <c r="AI7596" s="188"/>
      <c r="AJ7596" s="188"/>
      <c r="AK7596" s="188"/>
    </row>
    <row r="7597" spans="20:37">
      <c r="T7597" s="188"/>
      <c r="U7597" s="188"/>
      <c r="V7597" s="188"/>
      <c r="W7597" s="188"/>
      <c r="X7597" s="188"/>
      <c r="AG7597" s="188"/>
      <c r="AH7597" s="188"/>
      <c r="AI7597" s="188"/>
      <c r="AJ7597" s="188"/>
      <c r="AK7597" s="188"/>
    </row>
    <row r="7598" spans="20:37">
      <c r="T7598" s="188"/>
      <c r="U7598" s="188"/>
      <c r="V7598" s="188"/>
      <c r="W7598" s="188"/>
      <c r="X7598" s="188"/>
      <c r="AG7598" s="188"/>
      <c r="AH7598" s="188"/>
      <c r="AI7598" s="188"/>
      <c r="AJ7598" s="188"/>
      <c r="AK7598" s="188"/>
    </row>
    <row r="7599" spans="20:37">
      <c r="T7599" s="188"/>
      <c r="U7599" s="188"/>
      <c r="V7599" s="188"/>
      <c r="W7599" s="188"/>
      <c r="X7599" s="188"/>
      <c r="AG7599" s="188"/>
      <c r="AH7599" s="188"/>
      <c r="AI7599" s="188"/>
      <c r="AJ7599" s="188"/>
      <c r="AK7599" s="188"/>
    </row>
    <row r="7600" spans="20:37">
      <c r="T7600" s="188"/>
      <c r="U7600" s="188"/>
      <c r="V7600" s="188"/>
      <c r="W7600" s="188"/>
      <c r="X7600" s="188"/>
      <c r="AG7600" s="188"/>
      <c r="AH7600" s="188"/>
      <c r="AI7600" s="188"/>
      <c r="AJ7600" s="188"/>
      <c r="AK7600" s="188"/>
    </row>
    <row r="7601" spans="20:37">
      <c r="T7601" s="188"/>
      <c r="U7601" s="188"/>
      <c r="V7601" s="188"/>
      <c r="W7601" s="188"/>
      <c r="X7601" s="188"/>
      <c r="AG7601" s="188"/>
      <c r="AH7601" s="188"/>
      <c r="AI7601" s="188"/>
      <c r="AJ7601" s="188"/>
      <c r="AK7601" s="188"/>
    </row>
    <row r="7602" spans="20:37">
      <c r="T7602" s="188"/>
      <c r="U7602" s="188"/>
      <c r="V7602" s="188"/>
      <c r="W7602" s="188"/>
      <c r="X7602" s="188"/>
      <c r="AG7602" s="188"/>
      <c r="AH7602" s="188"/>
      <c r="AI7602" s="188"/>
      <c r="AJ7602" s="188"/>
      <c r="AK7602" s="188"/>
    </row>
    <row r="7603" spans="20:37">
      <c r="T7603" s="188"/>
      <c r="U7603" s="188"/>
      <c r="V7603" s="188"/>
      <c r="W7603" s="188"/>
      <c r="X7603" s="188"/>
      <c r="AG7603" s="188"/>
      <c r="AH7603" s="188"/>
      <c r="AI7603" s="188"/>
      <c r="AJ7603" s="188"/>
      <c r="AK7603" s="188"/>
    </row>
    <row r="7604" spans="20:37">
      <c r="T7604" s="188"/>
      <c r="U7604" s="188"/>
      <c r="V7604" s="188"/>
      <c r="W7604" s="188"/>
      <c r="X7604" s="188"/>
      <c r="AG7604" s="188"/>
      <c r="AH7604" s="188"/>
      <c r="AI7604" s="188"/>
      <c r="AJ7604" s="188"/>
      <c r="AK7604" s="188"/>
    </row>
    <row r="7605" spans="20:37">
      <c r="T7605" s="188"/>
      <c r="U7605" s="188"/>
      <c r="V7605" s="188"/>
      <c r="W7605" s="188"/>
      <c r="X7605" s="188"/>
      <c r="AG7605" s="188"/>
      <c r="AH7605" s="188"/>
      <c r="AI7605" s="188"/>
      <c r="AJ7605" s="188"/>
      <c r="AK7605" s="188"/>
    </row>
    <row r="7606" spans="20:37">
      <c r="T7606" s="188"/>
      <c r="U7606" s="188"/>
      <c r="V7606" s="188"/>
      <c r="W7606" s="188"/>
      <c r="X7606" s="188"/>
      <c r="AG7606" s="188"/>
      <c r="AH7606" s="188"/>
      <c r="AI7606" s="188"/>
      <c r="AJ7606" s="188"/>
      <c r="AK7606" s="188"/>
    </row>
    <row r="7607" spans="20:37">
      <c r="T7607" s="188"/>
      <c r="U7607" s="188"/>
      <c r="V7607" s="188"/>
      <c r="W7607" s="188"/>
      <c r="X7607" s="188"/>
      <c r="AG7607" s="188"/>
      <c r="AH7607" s="188"/>
      <c r="AI7607" s="188"/>
      <c r="AJ7607" s="188"/>
      <c r="AK7607" s="188"/>
    </row>
    <row r="7608" spans="20:37">
      <c r="T7608" s="188"/>
      <c r="U7608" s="188"/>
      <c r="V7608" s="188"/>
      <c r="W7608" s="188"/>
      <c r="X7608" s="188"/>
      <c r="AG7608" s="188"/>
      <c r="AH7608" s="188"/>
      <c r="AI7608" s="188"/>
      <c r="AJ7608" s="188"/>
      <c r="AK7608" s="188"/>
    </row>
    <row r="7609" spans="20:37">
      <c r="T7609" s="188"/>
      <c r="U7609" s="188"/>
      <c r="V7609" s="188"/>
      <c r="W7609" s="188"/>
      <c r="X7609" s="188"/>
      <c r="AG7609" s="188"/>
      <c r="AH7609" s="188"/>
      <c r="AI7609" s="188"/>
      <c r="AJ7609" s="188"/>
      <c r="AK7609" s="188"/>
    </row>
    <row r="7610" spans="20:37">
      <c r="T7610" s="188"/>
      <c r="U7610" s="188"/>
      <c r="V7610" s="188"/>
      <c r="W7610" s="188"/>
      <c r="X7610" s="188"/>
      <c r="AG7610" s="188"/>
      <c r="AH7610" s="188"/>
      <c r="AI7610" s="188"/>
      <c r="AJ7610" s="188"/>
      <c r="AK7610" s="188"/>
    </row>
    <row r="7611" spans="20:37">
      <c r="T7611" s="188"/>
      <c r="U7611" s="188"/>
      <c r="V7611" s="188"/>
      <c r="W7611" s="188"/>
      <c r="X7611" s="188"/>
      <c r="AG7611" s="188"/>
      <c r="AH7611" s="188"/>
      <c r="AI7611" s="188"/>
      <c r="AJ7611" s="188"/>
      <c r="AK7611" s="188"/>
    </row>
    <row r="7612" spans="20:37">
      <c r="T7612" s="188"/>
      <c r="U7612" s="188"/>
      <c r="V7612" s="188"/>
      <c r="W7612" s="188"/>
      <c r="X7612" s="188"/>
      <c r="AG7612" s="188"/>
      <c r="AH7612" s="188"/>
      <c r="AI7612" s="188"/>
      <c r="AJ7612" s="188"/>
      <c r="AK7612" s="188"/>
    </row>
    <row r="7613" spans="20:37">
      <c r="T7613" s="188"/>
      <c r="U7613" s="188"/>
      <c r="V7613" s="188"/>
      <c r="W7613" s="188"/>
      <c r="X7613" s="188"/>
      <c r="AG7613" s="188"/>
      <c r="AH7613" s="188"/>
      <c r="AI7613" s="188"/>
      <c r="AJ7613" s="188"/>
      <c r="AK7613" s="188"/>
    </row>
    <row r="7614" spans="20:37">
      <c r="T7614" s="188"/>
      <c r="U7614" s="188"/>
      <c r="V7614" s="188"/>
      <c r="W7614" s="188"/>
      <c r="X7614" s="188"/>
      <c r="AG7614" s="188"/>
      <c r="AH7614" s="188"/>
      <c r="AI7614" s="188"/>
      <c r="AJ7614" s="188"/>
      <c r="AK7614" s="188"/>
    </row>
    <row r="7615" spans="20:37">
      <c r="T7615" s="188"/>
      <c r="U7615" s="188"/>
      <c r="V7615" s="188"/>
      <c r="W7615" s="188"/>
      <c r="X7615" s="188"/>
      <c r="AG7615" s="188"/>
      <c r="AH7615" s="188"/>
      <c r="AI7615" s="188"/>
      <c r="AJ7615" s="188"/>
      <c r="AK7615" s="188"/>
    </row>
    <row r="7616" spans="20:37">
      <c r="T7616" s="188"/>
      <c r="U7616" s="188"/>
      <c r="V7616" s="188"/>
      <c r="W7616" s="188"/>
      <c r="X7616" s="188"/>
      <c r="AG7616" s="188"/>
      <c r="AH7616" s="188"/>
      <c r="AI7616" s="188"/>
      <c r="AJ7616" s="188"/>
      <c r="AK7616" s="188"/>
    </row>
    <row r="7617" spans="20:37">
      <c r="T7617" s="188"/>
      <c r="U7617" s="188"/>
      <c r="V7617" s="188"/>
      <c r="W7617" s="188"/>
      <c r="X7617" s="188"/>
      <c r="AG7617" s="188"/>
      <c r="AH7617" s="188"/>
      <c r="AI7617" s="188"/>
      <c r="AJ7617" s="188"/>
      <c r="AK7617" s="188"/>
    </row>
    <row r="7618" spans="20:37">
      <c r="T7618" s="188"/>
      <c r="U7618" s="188"/>
      <c r="V7618" s="188"/>
      <c r="W7618" s="188"/>
      <c r="X7618" s="188"/>
      <c r="AG7618" s="188"/>
      <c r="AH7618" s="188"/>
      <c r="AI7618" s="188"/>
      <c r="AJ7618" s="188"/>
      <c r="AK7618" s="188"/>
    </row>
    <row r="7619" spans="20:37">
      <c r="T7619" s="188"/>
      <c r="U7619" s="188"/>
      <c r="V7619" s="188"/>
      <c r="W7619" s="188"/>
      <c r="X7619" s="188"/>
      <c r="AG7619" s="188"/>
      <c r="AH7619" s="188"/>
      <c r="AI7619" s="188"/>
      <c r="AJ7619" s="188"/>
      <c r="AK7619" s="188"/>
    </row>
    <row r="7620" spans="20:37">
      <c r="T7620" s="188"/>
      <c r="U7620" s="188"/>
      <c r="V7620" s="188"/>
      <c r="W7620" s="188"/>
      <c r="X7620" s="188"/>
      <c r="AG7620" s="188"/>
      <c r="AH7620" s="188"/>
      <c r="AI7620" s="188"/>
      <c r="AJ7620" s="188"/>
      <c r="AK7620" s="188"/>
    </row>
    <row r="7621" spans="20:37">
      <c r="T7621" s="188"/>
      <c r="U7621" s="188"/>
      <c r="V7621" s="188"/>
      <c r="W7621" s="188"/>
      <c r="X7621" s="188"/>
      <c r="AG7621" s="188"/>
      <c r="AH7621" s="188"/>
      <c r="AI7621" s="188"/>
      <c r="AJ7621" s="188"/>
      <c r="AK7621" s="188"/>
    </row>
    <row r="7622" spans="20:37">
      <c r="T7622" s="188"/>
      <c r="U7622" s="188"/>
      <c r="V7622" s="188"/>
      <c r="W7622" s="188"/>
      <c r="X7622" s="188"/>
      <c r="AG7622" s="188"/>
      <c r="AH7622" s="188"/>
      <c r="AI7622" s="188"/>
      <c r="AJ7622" s="188"/>
      <c r="AK7622" s="188"/>
    </row>
    <row r="7623" spans="20:37">
      <c r="T7623" s="188"/>
      <c r="U7623" s="188"/>
      <c r="V7623" s="188"/>
      <c r="W7623" s="188"/>
      <c r="X7623" s="188"/>
      <c r="AG7623" s="188"/>
      <c r="AH7623" s="188"/>
      <c r="AI7623" s="188"/>
      <c r="AJ7623" s="188"/>
      <c r="AK7623" s="188"/>
    </row>
    <row r="7624" spans="20:37">
      <c r="T7624" s="188"/>
      <c r="U7624" s="188"/>
      <c r="V7624" s="188"/>
      <c r="W7624" s="188"/>
      <c r="X7624" s="188"/>
      <c r="AG7624" s="188"/>
      <c r="AH7624" s="188"/>
      <c r="AI7624" s="188"/>
      <c r="AJ7624" s="188"/>
      <c r="AK7624" s="188"/>
    </row>
    <row r="7625" spans="20:37">
      <c r="T7625" s="188"/>
      <c r="U7625" s="188"/>
      <c r="V7625" s="188"/>
      <c r="W7625" s="188"/>
      <c r="X7625" s="188"/>
      <c r="AG7625" s="188"/>
      <c r="AH7625" s="188"/>
      <c r="AI7625" s="188"/>
      <c r="AJ7625" s="188"/>
      <c r="AK7625" s="188"/>
    </row>
    <row r="7626" spans="20:37">
      <c r="T7626" s="188"/>
      <c r="U7626" s="188"/>
      <c r="V7626" s="188"/>
      <c r="W7626" s="188"/>
      <c r="X7626" s="188"/>
      <c r="AG7626" s="188"/>
      <c r="AH7626" s="188"/>
      <c r="AI7626" s="188"/>
      <c r="AJ7626" s="188"/>
      <c r="AK7626" s="188"/>
    </row>
    <row r="7627" spans="20:37">
      <c r="T7627" s="188"/>
      <c r="U7627" s="188"/>
      <c r="V7627" s="188"/>
      <c r="W7627" s="188"/>
      <c r="X7627" s="188"/>
      <c r="AG7627" s="188"/>
      <c r="AH7627" s="188"/>
      <c r="AI7627" s="188"/>
      <c r="AJ7627" s="188"/>
      <c r="AK7627" s="188"/>
    </row>
    <row r="7628" spans="20:37">
      <c r="T7628" s="188"/>
      <c r="U7628" s="188"/>
      <c r="V7628" s="188"/>
      <c r="W7628" s="188"/>
      <c r="X7628" s="188"/>
      <c r="AG7628" s="188"/>
      <c r="AH7628" s="188"/>
      <c r="AI7628" s="188"/>
      <c r="AJ7628" s="188"/>
      <c r="AK7628" s="188"/>
    </row>
    <row r="7629" spans="20:37">
      <c r="T7629" s="188"/>
      <c r="U7629" s="188"/>
      <c r="V7629" s="188"/>
      <c r="W7629" s="188"/>
      <c r="X7629" s="188"/>
      <c r="AG7629" s="188"/>
      <c r="AH7629" s="188"/>
      <c r="AI7629" s="188"/>
      <c r="AJ7629" s="188"/>
      <c r="AK7629" s="188"/>
    </row>
    <row r="7630" spans="20:37">
      <c r="T7630" s="188"/>
      <c r="U7630" s="188"/>
      <c r="V7630" s="188"/>
      <c r="W7630" s="188"/>
      <c r="X7630" s="188"/>
      <c r="AG7630" s="188"/>
      <c r="AH7630" s="188"/>
      <c r="AI7630" s="188"/>
      <c r="AJ7630" s="188"/>
      <c r="AK7630" s="188"/>
    </row>
    <row r="7631" spans="20:37">
      <c r="T7631" s="188"/>
      <c r="U7631" s="188"/>
      <c r="V7631" s="188"/>
      <c r="W7631" s="188"/>
      <c r="X7631" s="188"/>
      <c r="AG7631" s="188"/>
      <c r="AH7631" s="188"/>
      <c r="AI7631" s="188"/>
      <c r="AJ7631" s="188"/>
      <c r="AK7631" s="188"/>
    </row>
    <row r="7632" spans="20:37">
      <c r="T7632" s="188"/>
      <c r="U7632" s="188"/>
      <c r="V7632" s="188"/>
      <c r="W7632" s="188"/>
      <c r="X7632" s="188"/>
      <c r="AG7632" s="188"/>
      <c r="AH7632" s="188"/>
      <c r="AI7632" s="188"/>
      <c r="AJ7632" s="188"/>
      <c r="AK7632" s="188"/>
    </row>
    <row r="7633" spans="20:37">
      <c r="T7633" s="188"/>
      <c r="U7633" s="188"/>
      <c r="V7633" s="188"/>
      <c r="W7633" s="188"/>
      <c r="X7633" s="188"/>
      <c r="AG7633" s="188"/>
      <c r="AH7633" s="188"/>
      <c r="AI7633" s="188"/>
      <c r="AJ7633" s="188"/>
      <c r="AK7633" s="188"/>
    </row>
    <row r="7634" spans="20:37">
      <c r="T7634" s="188"/>
      <c r="U7634" s="188"/>
      <c r="V7634" s="188"/>
      <c r="W7634" s="188"/>
      <c r="X7634" s="188"/>
      <c r="AG7634" s="188"/>
      <c r="AH7634" s="188"/>
      <c r="AI7634" s="188"/>
      <c r="AJ7634" s="188"/>
      <c r="AK7634" s="188"/>
    </row>
    <row r="7635" spans="20:37">
      <c r="T7635" s="188"/>
      <c r="U7635" s="188"/>
      <c r="V7635" s="188"/>
      <c r="W7635" s="188"/>
      <c r="X7635" s="188"/>
      <c r="AG7635" s="188"/>
      <c r="AH7635" s="188"/>
      <c r="AI7635" s="188"/>
      <c r="AJ7635" s="188"/>
      <c r="AK7635" s="188"/>
    </row>
    <row r="7636" spans="20:37">
      <c r="T7636" s="188"/>
      <c r="U7636" s="188"/>
      <c r="V7636" s="188"/>
      <c r="W7636" s="188"/>
      <c r="X7636" s="188"/>
      <c r="AG7636" s="188"/>
      <c r="AH7636" s="188"/>
      <c r="AI7636" s="188"/>
      <c r="AJ7636" s="188"/>
      <c r="AK7636" s="188"/>
    </row>
    <row r="7637" spans="20:37">
      <c r="T7637" s="188"/>
      <c r="U7637" s="188"/>
      <c r="V7637" s="188"/>
      <c r="W7637" s="188"/>
      <c r="X7637" s="188"/>
      <c r="AG7637" s="188"/>
      <c r="AH7637" s="188"/>
      <c r="AI7637" s="188"/>
      <c r="AJ7637" s="188"/>
      <c r="AK7637" s="188"/>
    </row>
    <row r="7638" spans="20:37">
      <c r="T7638" s="188"/>
      <c r="U7638" s="188"/>
      <c r="V7638" s="188"/>
      <c r="W7638" s="188"/>
      <c r="X7638" s="188"/>
      <c r="AG7638" s="188"/>
      <c r="AH7638" s="188"/>
      <c r="AI7638" s="188"/>
      <c r="AJ7638" s="188"/>
      <c r="AK7638" s="188"/>
    </row>
    <row r="7639" spans="20:37">
      <c r="T7639" s="188"/>
      <c r="U7639" s="188"/>
      <c r="V7639" s="188"/>
      <c r="W7639" s="188"/>
      <c r="X7639" s="188"/>
      <c r="AG7639" s="188"/>
      <c r="AH7639" s="188"/>
      <c r="AI7639" s="188"/>
      <c r="AJ7639" s="188"/>
      <c r="AK7639" s="188"/>
    </row>
    <row r="7640" spans="20:37">
      <c r="T7640" s="188"/>
      <c r="U7640" s="188"/>
      <c r="V7640" s="188"/>
      <c r="W7640" s="188"/>
      <c r="X7640" s="188"/>
      <c r="AG7640" s="188"/>
      <c r="AH7640" s="188"/>
      <c r="AI7640" s="188"/>
      <c r="AJ7640" s="188"/>
      <c r="AK7640" s="188"/>
    </row>
    <row r="7641" spans="20:37">
      <c r="T7641" s="188"/>
      <c r="U7641" s="188"/>
      <c r="V7641" s="188"/>
      <c r="W7641" s="188"/>
      <c r="X7641" s="188"/>
      <c r="AG7641" s="188"/>
      <c r="AH7641" s="188"/>
      <c r="AI7641" s="188"/>
      <c r="AJ7641" s="188"/>
      <c r="AK7641" s="188"/>
    </row>
    <row r="7642" spans="20:37">
      <c r="T7642" s="188"/>
      <c r="U7642" s="188"/>
      <c r="V7642" s="188"/>
      <c r="W7642" s="188"/>
      <c r="X7642" s="188"/>
      <c r="AG7642" s="188"/>
      <c r="AH7642" s="188"/>
      <c r="AI7642" s="188"/>
      <c r="AJ7642" s="188"/>
      <c r="AK7642" s="188"/>
    </row>
    <row r="7643" spans="20:37">
      <c r="T7643" s="188"/>
      <c r="U7643" s="188"/>
      <c r="V7643" s="188"/>
      <c r="W7643" s="188"/>
      <c r="X7643" s="188"/>
      <c r="AG7643" s="188"/>
      <c r="AH7643" s="188"/>
      <c r="AI7643" s="188"/>
      <c r="AJ7643" s="188"/>
      <c r="AK7643" s="188"/>
    </row>
    <row r="7644" spans="20:37">
      <c r="T7644" s="188"/>
      <c r="U7644" s="188"/>
      <c r="V7644" s="188"/>
      <c r="W7644" s="188"/>
      <c r="X7644" s="188"/>
      <c r="AG7644" s="188"/>
      <c r="AH7644" s="188"/>
      <c r="AI7644" s="188"/>
      <c r="AJ7644" s="188"/>
      <c r="AK7644" s="188"/>
    </row>
    <row r="7645" spans="20:37">
      <c r="T7645" s="188"/>
      <c r="U7645" s="188"/>
      <c r="V7645" s="188"/>
      <c r="W7645" s="188"/>
      <c r="X7645" s="188"/>
      <c r="AG7645" s="188"/>
      <c r="AH7645" s="188"/>
      <c r="AI7645" s="188"/>
      <c r="AJ7645" s="188"/>
      <c r="AK7645" s="188"/>
    </row>
    <row r="7646" spans="20:37">
      <c r="T7646" s="188"/>
      <c r="U7646" s="188"/>
      <c r="V7646" s="188"/>
      <c r="W7646" s="188"/>
      <c r="X7646" s="188"/>
      <c r="AG7646" s="188"/>
      <c r="AH7646" s="188"/>
      <c r="AI7646" s="188"/>
      <c r="AJ7646" s="188"/>
      <c r="AK7646" s="188"/>
    </row>
    <row r="7647" spans="20:37">
      <c r="T7647" s="188"/>
      <c r="U7647" s="188"/>
      <c r="V7647" s="188"/>
      <c r="W7647" s="188"/>
      <c r="X7647" s="188"/>
      <c r="AG7647" s="188"/>
      <c r="AH7647" s="188"/>
      <c r="AI7647" s="188"/>
      <c r="AJ7647" s="188"/>
      <c r="AK7647" s="188"/>
    </row>
    <row r="7648" spans="20:37">
      <c r="T7648" s="188"/>
      <c r="U7648" s="188"/>
      <c r="V7648" s="188"/>
      <c r="W7648" s="188"/>
      <c r="X7648" s="188"/>
      <c r="AG7648" s="188"/>
      <c r="AH7648" s="188"/>
      <c r="AI7648" s="188"/>
      <c r="AJ7648" s="188"/>
      <c r="AK7648" s="188"/>
    </row>
    <row r="7649" spans="20:37">
      <c r="T7649" s="188"/>
      <c r="U7649" s="188"/>
      <c r="V7649" s="188"/>
      <c r="W7649" s="188"/>
      <c r="X7649" s="188"/>
      <c r="AG7649" s="188"/>
      <c r="AH7649" s="188"/>
      <c r="AI7649" s="188"/>
      <c r="AJ7649" s="188"/>
      <c r="AK7649" s="188"/>
    </row>
    <row r="7650" spans="20:37">
      <c r="T7650" s="188"/>
      <c r="U7650" s="188"/>
      <c r="V7650" s="188"/>
      <c r="W7650" s="188"/>
      <c r="X7650" s="188"/>
      <c r="AG7650" s="188"/>
      <c r="AH7650" s="188"/>
      <c r="AI7650" s="188"/>
      <c r="AJ7650" s="188"/>
      <c r="AK7650" s="188"/>
    </row>
    <row r="7651" spans="20:37">
      <c r="T7651" s="188"/>
      <c r="U7651" s="188"/>
      <c r="V7651" s="188"/>
      <c r="W7651" s="188"/>
      <c r="X7651" s="188"/>
      <c r="AG7651" s="188"/>
      <c r="AH7651" s="188"/>
      <c r="AI7651" s="188"/>
      <c r="AJ7651" s="188"/>
      <c r="AK7651" s="188"/>
    </row>
    <row r="7652" spans="20:37">
      <c r="T7652" s="188"/>
      <c r="U7652" s="188"/>
      <c r="V7652" s="188"/>
      <c r="W7652" s="188"/>
      <c r="X7652" s="188"/>
      <c r="AG7652" s="188"/>
      <c r="AH7652" s="188"/>
      <c r="AI7652" s="188"/>
      <c r="AJ7652" s="188"/>
      <c r="AK7652" s="188"/>
    </row>
    <row r="7653" spans="20:37">
      <c r="T7653" s="188"/>
      <c r="U7653" s="188"/>
      <c r="V7653" s="188"/>
      <c r="W7653" s="188"/>
      <c r="X7653" s="188"/>
      <c r="AG7653" s="188"/>
      <c r="AH7653" s="188"/>
      <c r="AI7653" s="188"/>
      <c r="AJ7653" s="188"/>
      <c r="AK7653" s="188"/>
    </row>
    <row r="7654" spans="20:37">
      <c r="T7654" s="188"/>
      <c r="U7654" s="188"/>
      <c r="V7654" s="188"/>
      <c r="W7654" s="188"/>
      <c r="X7654" s="188"/>
      <c r="AG7654" s="188"/>
      <c r="AH7654" s="188"/>
      <c r="AI7654" s="188"/>
      <c r="AJ7654" s="188"/>
      <c r="AK7654" s="188"/>
    </row>
    <row r="7655" spans="20:37">
      <c r="T7655" s="188"/>
      <c r="U7655" s="188"/>
      <c r="V7655" s="188"/>
      <c r="W7655" s="188"/>
      <c r="X7655" s="188"/>
      <c r="AG7655" s="188"/>
      <c r="AH7655" s="188"/>
      <c r="AI7655" s="188"/>
      <c r="AJ7655" s="188"/>
      <c r="AK7655" s="188"/>
    </row>
    <row r="7656" spans="20:37">
      <c r="T7656" s="188"/>
      <c r="U7656" s="188"/>
      <c r="V7656" s="188"/>
      <c r="W7656" s="188"/>
      <c r="X7656" s="188"/>
      <c r="AG7656" s="188"/>
      <c r="AH7656" s="188"/>
      <c r="AI7656" s="188"/>
      <c r="AJ7656" s="188"/>
      <c r="AK7656" s="188"/>
    </row>
    <row r="7657" spans="20:37">
      <c r="T7657" s="188"/>
      <c r="U7657" s="188"/>
      <c r="V7657" s="188"/>
      <c r="W7657" s="188"/>
      <c r="X7657" s="188"/>
      <c r="AG7657" s="188"/>
      <c r="AH7657" s="188"/>
      <c r="AI7657" s="188"/>
      <c r="AJ7657" s="188"/>
      <c r="AK7657" s="188"/>
    </row>
    <row r="7658" spans="20:37">
      <c r="T7658" s="188"/>
      <c r="U7658" s="188"/>
      <c r="V7658" s="188"/>
      <c r="W7658" s="188"/>
      <c r="X7658" s="188"/>
      <c r="AG7658" s="188"/>
      <c r="AH7658" s="188"/>
      <c r="AI7658" s="188"/>
      <c r="AJ7658" s="188"/>
      <c r="AK7658" s="188"/>
    </row>
    <row r="7659" spans="20:37">
      <c r="T7659" s="188"/>
      <c r="U7659" s="188"/>
      <c r="V7659" s="188"/>
      <c r="W7659" s="188"/>
      <c r="X7659" s="188"/>
      <c r="AG7659" s="188"/>
      <c r="AH7659" s="188"/>
      <c r="AI7659" s="188"/>
      <c r="AJ7659" s="188"/>
      <c r="AK7659" s="188"/>
    </row>
    <row r="7660" spans="20:37">
      <c r="T7660" s="188"/>
      <c r="U7660" s="188"/>
      <c r="V7660" s="188"/>
      <c r="W7660" s="188"/>
      <c r="X7660" s="188"/>
      <c r="AG7660" s="188"/>
      <c r="AH7660" s="188"/>
      <c r="AI7660" s="188"/>
      <c r="AJ7660" s="188"/>
      <c r="AK7660" s="188"/>
    </row>
    <row r="7661" spans="20:37">
      <c r="T7661" s="188"/>
      <c r="U7661" s="188"/>
      <c r="V7661" s="188"/>
      <c r="W7661" s="188"/>
      <c r="X7661" s="188"/>
      <c r="AG7661" s="188"/>
      <c r="AH7661" s="188"/>
      <c r="AI7661" s="188"/>
      <c r="AJ7661" s="188"/>
      <c r="AK7661" s="188"/>
    </row>
    <row r="7662" spans="20:37">
      <c r="T7662" s="188"/>
      <c r="U7662" s="188"/>
      <c r="V7662" s="188"/>
      <c r="W7662" s="188"/>
      <c r="X7662" s="188"/>
      <c r="AG7662" s="188"/>
      <c r="AH7662" s="188"/>
      <c r="AI7662" s="188"/>
      <c r="AJ7662" s="188"/>
      <c r="AK7662" s="188"/>
    </row>
    <row r="7663" spans="20:37">
      <c r="T7663" s="188"/>
      <c r="U7663" s="188"/>
      <c r="V7663" s="188"/>
      <c r="W7663" s="188"/>
      <c r="X7663" s="188"/>
      <c r="AG7663" s="188"/>
      <c r="AH7663" s="188"/>
      <c r="AI7663" s="188"/>
      <c r="AJ7663" s="188"/>
      <c r="AK7663" s="188"/>
    </row>
    <row r="7664" spans="20:37">
      <c r="T7664" s="188"/>
      <c r="U7664" s="188"/>
      <c r="V7664" s="188"/>
      <c r="W7664" s="188"/>
      <c r="X7664" s="188"/>
      <c r="AG7664" s="188"/>
      <c r="AH7664" s="188"/>
      <c r="AI7664" s="188"/>
      <c r="AJ7664" s="188"/>
      <c r="AK7664" s="188"/>
    </row>
    <row r="7665" spans="20:37">
      <c r="T7665" s="188"/>
      <c r="U7665" s="188"/>
      <c r="V7665" s="188"/>
      <c r="W7665" s="188"/>
      <c r="X7665" s="188"/>
      <c r="AG7665" s="188"/>
      <c r="AH7665" s="188"/>
      <c r="AI7665" s="188"/>
      <c r="AJ7665" s="188"/>
      <c r="AK7665" s="188"/>
    </row>
    <row r="7666" spans="20:37">
      <c r="T7666" s="188"/>
      <c r="U7666" s="188"/>
      <c r="V7666" s="188"/>
      <c r="W7666" s="188"/>
      <c r="X7666" s="188"/>
      <c r="AG7666" s="188"/>
      <c r="AH7666" s="188"/>
      <c r="AI7666" s="188"/>
      <c r="AJ7666" s="188"/>
      <c r="AK7666" s="188"/>
    </row>
    <row r="7667" spans="20:37">
      <c r="T7667" s="188"/>
      <c r="U7667" s="188"/>
      <c r="V7667" s="188"/>
      <c r="W7667" s="188"/>
      <c r="X7667" s="188"/>
      <c r="AG7667" s="188"/>
      <c r="AH7667" s="188"/>
      <c r="AI7667" s="188"/>
      <c r="AJ7667" s="188"/>
      <c r="AK7667" s="188"/>
    </row>
    <row r="7668" spans="20:37">
      <c r="T7668" s="188"/>
      <c r="U7668" s="188"/>
      <c r="V7668" s="188"/>
      <c r="W7668" s="188"/>
      <c r="X7668" s="188"/>
      <c r="AG7668" s="188"/>
      <c r="AH7668" s="188"/>
      <c r="AI7668" s="188"/>
      <c r="AJ7668" s="188"/>
      <c r="AK7668" s="188"/>
    </row>
    <row r="7669" spans="20:37">
      <c r="T7669" s="188"/>
      <c r="U7669" s="188"/>
      <c r="V7669" s="188"/>
      <c r="W7669" s="188"/>
      <c r="X7669" s="188"/>
      <c r="AG7669" s="188"/>
      <c r="AH7669" s="188"/>
      <c r="AI7669" s="188"/>
      <c r="AJ7669" s="188"/>
      <c r="AK7669" s="188"/>
    </row>
    <row r="7670" spans="20:37">
      <c r="T7670" s="188"/>
      <c r="U7670" s="188"/>
      <c r="V7670" s="188"/>
      <c r="W7670" s="188"/>
      <c r="X7670" s="188"/>
      <c r="AG7670" s="188"/>
      <c r="AH7670" s="188"/>
      <c r="AI7670" s="188"/>
      <c r="AJ7670" s="188"/>
      <c r="AK7670" s="188"/>
    </row>
    <row r="7671" spans="20:37">
      <c r="T7671" s="188"/>
      <c r="U7671" s="188"/>
      <c r="V7671" s="188"/>
      <c r="W7671" s="188"/>
      <c r="X7671" s="188"/>
      <c r="AG7671" s="188"/>
      <c r="AH7671" s="188"/>
      <c r="AI7671" s="188"/>
      <c r="AJ7671" s="188"/>
      <c r="AK7671" s="188"/>
    </row>
    <row r="7672" spans="20:37">
      <c r="T7672" s="188"/>
      <c r="U7672" s="188"/>
      <c r="V7672" s="188"/>
      <c r="W7672" s="188"/>
      <c r="X7672" s="188"/>
      <c r="AG7672" s="188"/>
      <c r="AH7672" s="188"/>
      <c r="AI7672" s="188"/>
      <c r="AJ7672" s="188"/>
      <c r="AK7672" s="188"/>
    </row>
    <row r="7673" spans="20:37">
      <c r="T7673" s="188"/>
      <c r="U7673" s="188"/>
      <c r="V7673" s="188"/>
      <c r="W7673" s="188"/>
      <c r="X7673" s="188"/>
      <c r="AG7673" s="188"/>
      <c r="AH7673" s="188"/>
      <c r="AI7673" s="188"/>
      <c r="AJ7673" s="188"/>
      <c r="AK7673" s="188"/>
    </row>
    <row r="7674" spans="20:37">
      <c r="T7674" s="188"/>
      <c r="U7674" s="188"/>
      <c r="V7674" s="188"/>
      <c r="W7674" s="188"/>
      <c r="X7674" s="188"/>
      <c r="AG7674" s="188"/>
      <c r="AH7674" s="188"/>
      <c r="AI7674" s="188"/>
      <c r="AJ7674" s="188"/>
      <c r="AK7674" s="188"/>
    </row>
    <row r="7675" spans="20:37">
      <c r="T7675" s="188"/>
      <c r="U7675" s="188"/>
      <c r="V7675" s="188"/>
      <c r="W7675" s="188"/>
      <c r="X7675" s="188"/>
      <c r="AG7675" s="188"/>
      <c r="AH7675" s="188"/>
      <c r="AI7675" s="188"/>
      <c r="AJ7675" s="188"/>
      <c r="AK7675" s="188"/>
    </row>
    <row r="7676" spans="20:37">
      <c r="T7676" s="188"/>
      <c r="U7676" s="188"/>
      <c r="V7676" s="188"/>
      <c r="W7676" s="188"/>
      <c r="X7676" s="188"/>
      <c r="AG7676" s="188"/>
      <c r="AH7676" s="188"/>
      <c r="AI7676" s="188"/>
      <c r="AJ7676" s="188"/>
      <c r="AK7676" s="188"/>
    </row>
    <row r="7677" spans="20:37">
      <c r="T7677" s="188"/>
      <c r="U7677" s="188"/>
      <c r="V7677" s="188"/>
      <c r="W7677" s="188"/>
      <c r="X7677" s="188"/>
      <c r="AG7677" s="188"/>
      <c r="AH7677" s="188"/>
      <c r="AI7677" s="188"/>
      <c r="AJ7677" s="188"/>
      <c r="AK7677" s="188"/>
    </row>
    <row r="7678" spans="20:37">
      <c r="T7678" s="188"/>
      <c r="U7678" s="188"/>
      <c r="V7678" s="188"/>
      <c r="W7678" s="188"/>
      <c r="X7678" s="188"/>
      <c r="AG7678" s="188"/>
      <c r="AH7678" s="188"/>
      <c r="AI7678" s="188"/>
      <c r="AJ7678" s="188"/>
      <c r="AK7678" s="188"/>
    </row>
    <row r="7679" spans="20:37">
      <c r="T7679" s="188"/>
      <c r="U7679" s="188"/>
      <c r="V7679" s="188"/>
      <c r="W7679" s="188"/>
      <c r="X7679" s="188"/>
      <c r="AG7679" s="188"/>
      <c r="AH7679" s="188"/>
      <c r="AI7679" s="188"/>
      <c r="AJ7679" s="188"/>
      <c r="AK7679" s="188"/>
    </row>
    <row r="7680" spans="20:37">
      <c r="T7680" s="188"/>
      <c r="U7680" s="188"/>
      <c r="V7680" s="188"/>
      <c r="W7680" s="188"/>
      <c r="X7680" s="188"/>
      <c r="AG7680" s="188"/>
      <c r="AH7680" s="188"/>
      <c r="AI7680" s="188"/>
      <c r="AJ7680" s="188"/>
      <c r="AK7680" s="188"/>
    </row>
    <row r="7681" spans="20:37">
      <c r="T7681" s="188"/>
      <c r="U7681" s="188"/>
      <c r="V7681" s="188"/>
      <c r="W7681" s="188"/>
      <c r="X7681" s="188"/>
      <c r="AG7681" s="188"/>
      <c r="AH7681" s="188"/>
      <c r="AI7681" s="188"/>
      <c r="AJ7681" s="188"/>
      <c r="AK7681" s="188"/>
    </row>
    <row r="7682" spans="20:37">
      <c r="T7682" s="188"/>
      <c r="U7682" s="188"/>
      <c r="V7682" s="188"/>
      <c r="W7682" s="188"/>
      <c r="X7682" s="188"/>
      <c r="AG7682" s="188"/>
      <c r="AH7682" s="188"/>
      <c r="AI7682" s="188"/>
      <c r="AJ7682" s="188"/>
      <c r="AK7682" s="188"/>
    </row>
    <row r="7683" spans="20:37">
      <c r="T7683" s="188"/>
      <c r="U7683" s="188"/>
      <c r="V7683" s="188"/>
      <c r="W7683" s="188"/>
      <c r="X7683" s="188"/>
      <c r="AG7683" s="188"/>
      <c r="AH7683" s="188"/>
      <c r="AI7683" s="188"/>
      <c r="AJ7683" s="188"/>
      <c r="AK7683" s="188"/>
    </row>
    <row r="7684" spans="20:37">
      <c r="T7684" s="188"/>
      <c r="U7684" s="188"/>
      <c r="V7684" s="188"/>
      <c r="W7684" s="188"/>
      <c r="X7684" s="188"/>
      <c r="AG7684" s="188"/>
      <c r="AH7684" s="188"/>
      <c r="AI7684" s="188"/>
      <c r="AJ7684" s="188"/>
      <c r="AK7684" s="188"/>
    </row>
    <row r="7685" spans="20:37">
      <c r="T7685" s="188"/>
      <c r="U7685" s="188"/>
      <c r="V7685" s="188"/>
      <c r="W7685" s="188"/>
      <c r="X7685" s="188"/>
      <c r="AG7685" s="188"/>
      <c r="AH7685" s="188"/>
      <c r="AI7685" s="188"/>
      <c r="AJ7685" s="188"/>
      <c r="AK7685" s="188"/>
    </row>
    <row r="7686" spans="20:37">
      <c r="T7686" s="188"/>
      <c r="U7686" s="188"/>
      <c r="V7686" s="188"/>
      <c r="W7686" s="188"/>
      <c r="X7686" s="188"/>
      <c r="AG7686" s="188"/>
      <c r="AH7686" s="188"/>
      <c r="AI7686" s="188"/>
      <c r="AJ7686" s="188"/>
      <c r="AK7686" s="188"/>
    </row>
    <row r="7687" spans="20:37">
      <c r="T7687" s="188"/>
      <c r="U7687" s="188"/>
      <c r="V7687" s="188"/>
      <c r="W7687" s="188"/>
      <c r="X7687" s="188"/>
      <c r="AG7687" s="188"/>
      <c r="AH7687" s="188"/>
      <c r="AI7687" s="188"/>
      <c r="AJ7687" s="188"/>
      <c r="AK7687" s="188"/>
    </row>
    <row r="7688" spans="20:37">
      <c r="T7688" s="188"/>
      <c r="U7688" s="188"/>
      <c r="V7688" s="188"/>
      <c r="W7688" s="188"/>
      <c r="X7688" s="188"/>
      <c r="AG7688" s="188"/>
      <c r="AH7688" s="188"/>
      <c r="AI7688" s="188"/>
      <c r="AJ7688" s="188"/>
      <c r="AK7688" s="188"/>
    </row>
    <row r="7689" spans="20:37">
      <c r="T7689" s="188"/>
      <c r="U7689" s="188"/>
      <c r="V7689" s="188"/>
      <c r="W7689" s="188"/>
      <c r="X7689" s="188"/>
      <c r="AG7689" s="188"/>
      <c r="AH7689" s="188"/>
      <c r="AI7689" s="188"/>
      <c r="AJ7689" s="188"/>
      <c r="AK7689" s="188"/>
    </row>
    <row r="7690" spans="20:37">
      <c r="T7690" s="188"/>
      <c r="U7690" s="188"/>
      <c r="V7690" s="188"/>
      <c r="W7690" s="188"/>
      <c r="X7690" s="188"/>
      <c r="AG7690" s="188"/>
      <c r="AH7690" s="188"/>
      <c r="AI7690" s="188"/>
      <c r="AJ7690" s="188"/>
      <c r="AK7690" s="188"/>
    </row>
    <row r="7691" spans="20:37">
      <c r="T7691" s="188"/>
      <c r="U7691" s="188"/>
      <c r="V7691" s="188"/>
      <c r="W7691" s="188"/>
      <c r="X7691" s="188"/>
      <c r="AG7691" s="188"/>
      <c r="AH7691" s="188"/>
      <c r="AI7691" s="188"/>
      <c r="AJ7691" s="188"/>
      <c r="AK7691" s="188"/>
    </row>
    <row r="7692" spans="20:37">
      <c r="T7692" s="188"/>
      <c r="U7692" s="188"/>
      <c r="V7692" s="188"/>
      <c r="W7692" s="188"/>
      <c r="X7692" s="188"/>
      <c r="AG7692" s="188"/>
      <c r="AH7692" s="188"/>
      <c r="AI7692" s="188"/>
      <c r="AJ7692" s="188"/>
      <c r="AK7692" s="188"/>
    </row>
    <row r="7693" spans="20:37">
      <c r="T7693" s="188"/>
      <c r="U7693" s="188"/>
      <c r="V7693" s="188"/>
      <c r="W7693" s="188"/>
      <c r="X7693" s="188"/>
      <c r="AG7693" s="188"/>
      <c r="AH7693" s="188"/>
      <c r="AI7693" s="188"/>
      <c r="AJ7693" s="188"/>
      <c r="AK7693" s="188"/>
    </row>
    <row r="7694" spans="20:37">
      <c r="T7694" s="188"/>
      <c r="U7694" s="188"/>
      <c r="V7694" s="188"/>
      <c r="W7694" s="188"/>
      <c r="X7694" s="188"/>
      <c r="AG7694" s="188"/>
      <c r="AH7694" s="188"/>
      <c r="AI7694" s="188"/>
      <c r="AJ7694" s="188"/>
      <c r="AK7694" s="188"/>
    </row>
    <row r="7695" spans="20:37">
      <c r="T7695" s="188"/>
      <c r="U7695" s="188"/>
      <c r="V7695" s="188"/>
      <c r="W7695" s="188"/>
      <c r="X7695" s="188"/>
      <c r="AG7695" s="188"/>
      <c r="AH7695" s="188"/>
      <c r="AI7695" s="188"/>
      <c r="AJ7695" s="188"/>
      <c r="AK7695" s="188"/>
    </row>
    <row r="7696" spans="20:37">
      <c r="T7696" s="188"/>
      <c r="U7696" s="188"/>
      <c r="V7696" s="188"/>
      <c r="W7696" s="188"/>
      <c r="X7696" s="188"/>
      <c r="AG7696" s="188"/>
      <c r="AH7696" s="188"/>
      <c r="AI7696" s="188"/>
      <c r="AJ7696" s="188"/>
      <c r="AK7696" s="188"/>
    </row>
    <row r="7697" spans="20:37">
      <c r="T7697" s="188"/>
      <c r="U7697" s="188"/>
      <c r="V7697" s="188"/>
      <c r="W7697" s="188"/>
      <c r="X7697" s="188"/>
      <c r="AG7697" s="188"/>
      <c r="AH7697" s="188"/>
      <c r="AI7697" s="188"/>
      <c r="AJ7697" s="188"/>
      <c r="AK7697" s="188"/>
    </row>
    <row r="7698" spans="20:37">
      <c r="T7698" s="188"/>
      <c r="U7698" s="188"/>
      <c r="V7698" s="188"/>
      <c r="W7698" s="188"/>
      <c r="X7698" s="188"/>
      <c r="AG7698" s="188"/>
      <c r="AH7698" s="188"/>
      <c r="AI7698" s="188"/>
      <c r="AJ7698" s="188"/>
      <c r="AK7698" s="188"/>
    </row>
    <row r="7699" spans="20:37">
      <c r="T7699" s="188"/>
      <c r="U7699" s="188"/>
      <c r="V7699" s="188"/>
      <c r="W7699" s="188"/>
      <c r="X7699" s="188"/>
      <c r="AG7699" s="188"/>
      <c r="AH7699" s="188"/>
      <c r="AI7699" s="188"/>
      <c r="AJ7699" s="188"/>
      <c r="AK7699" s="188"/>
    </row>
    <row r="7700" spans="20:37">
      <c r="T7700" s="188"/>
      <c r="U7700" s="188"/>
      <c r="V7700" s="188"/>
      <c r="W7700" s="188"/>
      <c r="X7700" s="188"/>
      <c r="AG7700" s="188"/>
      <c r="AH7700" s="188"/>
      <c r="AI7700" s="188"/>
      <c r="AJ7700" s="188"/>
      <c r="AK7700" s="188"/>
    </row>
    <row r="7701" spans="20:37">
      <c r="T7701" s="188"/>
      <c r="U7701" s="188"/>
      <c r="V7701" s="188"/>
      <c r="W7701" s="188"/>
      <c r="X7701" s="188"/>
      <c r="AG7701" s="188"/>
      <c r="AH7701" s="188"/>
      <c r="AI7701" s="188"/>
      <c r="AJ7701" s="188"/>
      <c r="AK7701" s="188"/>
    </row>
    <row r="7702" spans="20:37">
      <c r="T7702" s="188"/>
      <c r="U7702" s="188"/>
      <c r="V7702" s="188"/>
      <c r="W7702" s="188"/>
      <c r="X7702" s="188"/>
      <c r="AG7702" s="188"/>
      <c r="AH7702" s="188"/>
      <c r="AI7702" s="188"/>
      <c r="AJ7702" s="188"/>
      <c r="AK7702" s="188"/>
    </row>
    <row r="7703" spans="20:37">
      <c r="T7703" s="188"/>
      <c r="U7703" s="188"/>
      <c r="V7703" s="188"/>
      <c r="W7703" s="188"/>
      <c r="X7703" s="188"/>
      <c r="AG7703" s="188"/>
      <c r="AH7703" s="188"/>
      <c r="AI7703" s="188"/>
      <c r="AJ7703" s="188"/>
      <c r="AK7703" s="188"/>
    </row>
    <row r="7704" spans="20:37">
      <c r="T7704" s="188"/>
      <c r="U7704" s="188"/>
      <c r="V7704" s="188"/>
      <c r="W7704" s="188"/>
      <c r="X7704" s="188"/>
      <c r="AG7704" s="188"/>
      <c r="AH7704" s="188"/>
      <c r="AI7704" s="188"/>
      <c r="AJ7704" s="188"/>
      <c r="AK7704" s="188"/>
    </row>
    <row r="7705" spans="20:37">
      <c r="T7705" s="188"/>
      <c r="U7705" s="188"/>
      <c r="V7705" s="188"/>
      <c r="W7705" s="188"/>
      <c r="X7705" s="188"/>
      <c r="AG7705" s="188"/>
      <c r="AH7705" s="188"/>
      <c r="AI7705" s="188"/>
      <c r="AJ7705" s="188"/>
      <c r="AK7705" s="188"/>
    </row>
    <row r="7706" spans="20:37">
      <c r="T7706" s="188"/>
      <c r="U7706" s="188"/>
      <c r="V7706" s="188"/>
      <c r="W7706" s="188"/>
      <c r="X7706" s="188"/>
      <c r="AG7706" s="188"/>
      <c r="AH7706" s="188"/>
      <c r="AI7706" s="188"/>
      <c r="AJ7706" s="188"/>
      <c r="AK7706" s="188"/>
    </row>
    <row r="7707" spans="20:37">
      <c r="T7707" s="188"/>
      <c r="U7707" s="188"/>
      <c r="V7707" s="188"/>
      <c r="W7707" s="188"/>
      <c r="X7707" s="188"/>
      <c r="AG7707" s="188"/>
      <c r="AH7707" s="188"/>
      <c r="AI7707" s="188"/>
      <c r="AJ7707" s="188"/>
      <c r="AK7707" s="188"/>
    </row>
    <row r="7708" spans="20:37">
      <c r="T7708" s="188"/>
      <c r="U7708" s="188"/>
      <c r="V7708" s="188"/>
      <c r="W7708" s="188"/>
      <c r="X7708" s="188"/>
      <c r="AG7708" s="188"/>
      <c r="AH7708" s="188"/>
      <c r="AI7708" s="188"/>
      <c r="AJ7708" s="188"/>
      <c r="AK7708" s="188"/>
    </row>
    <row r="7709" spans="20:37">
      <c r="T7709" s="188"/>
      <c r="U7709" s="188"/>
      <c r="V7709" s="188"/>
      <c r="W7709" s="188"/>
      <c r="X7709" s="188"/>
      <c r="AG7709" s="188"/>
      <c r="AH7709" s="188"/>
      <c r="AI7709" s="188"/>
      <c r="AJ7709" s="188"/>
      <c r="AK7709" s="188"/>
    </row>
    <row r="7710" spans="20:37">
      <c r="T7710" s="188"/>
      <c r="U7710" s="188"/>
      <c r="V7710" s="188"/>
      <c r="W7710" s="188"/>
      <c r="X7710" s="188"/>
      <c r="AG7710" s="188"/>
      <c r="AH7710" s="188"/>
      <c r="AI7710" s="188"/>
      <c r="AJ7710" s="188"/>
      <c r="AK7710" s="188"/>
    </row>
    <row r="7711" spans="20:37">
      <c r="T7711" s="188"/>
      <c r="U7711" s="188"/>
      <c r="V7711" s="188"/>
      <c r="W7711" s="188"/>
      <c r="X7711" s="188"/>
      <c r="AG7711" s="188"/>
      <c r="AH7711" s="188"/>
      <c r="AI7711" s="188"/>
      <c r="AJ7711" s="188"/>
      <c r="AK7711" s="188"/>
    </row>
    <row r="7712" spans="20:37">
      <c r="T7712" s="188"/>
      <c r="U7712" s="188"/>
      <c r="V7712" s="188"/>
      <c r="W7712" s="188"/>
      <c r="X7712" s="188"/>
      <c r="AG7712" s="188"/>
      <c r="AH7712" s="188"/>
      <c r="AI7712" s="188"/>
      <c r="AJ7712" s="188"/>
      <c r="AK7712" s="188"/>
    </row>
    <row r="7713" spans="20:37">
      <c r="T7713" s="188"/>
      <c r="U7713" s="188"/>
      <c r="V7713" s="188"/>
      <c r="W7713" s="188"/>
      <c r="X7713" s="188"/>
      <c r="AG7713" s="188"/>
      <c r="AH7713" s="188"/>
      <c r="AI7713" s="188"/>
      <c r="AJ7713" s="188"/>
      <c r="AK7713" s="188"/>
    </row>
    <row r="7714" spans="20:37">
      <c r="T7714" s="188"/>
      <c r="U7714" s="188"/>
      <c r="V7714" s="188"/>
      <c r="W7714" s="188"/>
      <c r="X7714" s="188"/>
      <c r="AG7714" s="188"/>
      <c r="AH7714" s="188"/>
      <c r="AI7714" s="188"/>
      <c r="AJ7714" s="188"/>
      <c r="AK7714" s="188"/>
    </row>
    <row r="7715" spans="20:37">
      <c r="T7715" s="188"/>
      <c r="U7715" s="188"/>
      <c r="V7715" s="188"/>
      <c r="W7715" s="188"/>
      <c r="X7715" s="188"/>
      <c r="AG7715" s="188"/>
      <c r="AH7715" s="188"/>
      <c r="AI7715" s="188"/>
      <c r="AJ7715" s="188"/>
      <c r="AK7715" s="188"/>
    </row>
    <row r="7716" spans="20:37">
      <c r="T7716" s="188"/>
      <c r="U7716" s="188"/>
      <c r="V7716" s="188"/>
      <c r="W7716" s="188"/>
      <c r="X7716" s="188"/>
      <c r="AG7716" s="188"/>
      <c r="AH7716" s="188"/>
      <c r="AI7716" s="188"/>
      <c r="AJ7716" s="188"/>
      <c r="AK7716" s="188"/>
    </row>
    <row r="7717" spans="20:37">
      <c r="T7717" s="188"/>
      <c r="U7717" s="188"/>
      <c r="V7717" s="188"/>
      <c r="W7717" s="188"/>
      <c r="X7717" s="188"/>
      <c r="AG7717" s="188"/>
      <c r="AH7717" s="188"/>
      <c r="AI7717" s="188"/>
      <c r="AJ7717" s="188"/>
      <c r="AK7717" s="188"/>
    </row>
    <row r="7718" spans="20:37">
      <c r="T7718" s="188"/>
      <c r="U7718" s="188"/>
      <c r="V7718" s="188"/>
      <c r="W7718" s="188"/>
      <c r="X7718" s="188"/>
      <c r="AG7718" s="188"/>
      <c r="AH7718" s="188"/>
      <c r="AI7718" s="188"/>
      <c r="AJ7718" s="188"/>
      <c r="AK7718" s="188"/>
    </row>
    <row r="7719" spans="20:37">
      <c r="T7719" s="188"/>
      <c r="U7719" s="188"/>
      <c r="V7719" s="188"/>
      <c r="W7719" s="188"/>
      <c r="X7719" s="188"/>
      <c r="AG7719" s="188"/>
      <c r="AH7719" s="188"/>
      <c r="AI7719" s="188"/>
      <c r="AJ7719" s="188"/>
      <c r="AK7719" s="188"/>
    </row>
    <row r="7720" spans="20:37">
      <c r="T7720" s="188"/>
      <c r="U7720" s="188"/>
      <c r="V7720" s="188"/>
      <c r="W7720" s="188"/>
      <c r="X7720" s="188"/>
      <c r="AG7720" s="188"/>
      <c r="AH7720" s="188"/>
      <c r="AI7720" s="188"/>
      <c r="AJ7720" s="188"/>
      <c r="AK7720" s="188"/>
    </row>
    <row r="7721" spans="20:37">
      <c r="T7721" s="188"/>
      <c r="U7721" s="188"/>
      <c r="V7721" s="188"/>
      <c r="W7721" s="188"/>
      <c r="X7721" s="188"/>
      <c r="AG7721" s="188"/>
      <c r="AH7721" s="188"/>
      <c r="AI7721" s="188"/>
      <c r="AJ7721" s="188"/>
      <c r="AK7721" s="188"/>
    </row>
    <row r="7722" spans="20:37">
      <c r="T7722" s="188"/>
      <c r="U7722" s="188"/>
      <c r="V7722" s="188"/>
      <c r="W7722" s="188"/>
      <c r="X7722" s="188"/>
      <c r="AG7722" s="188"/>
      <c r="AH7722" s="188"/>
      <c r="AI7722" s="188"/>
      <c r="AJ7722" s="188"/>
      <c r="AK7722" s="188"/>
    </row>
    <row r="7723" spans="20:37">
      <c r="T7723" s="188"/>
      <c r="U7723" s="188"/>
      <c r="V7723" s="188"/>
      <c r="W7723" s="188"/>
      <c r="X7723" s="188"/>
      <c r="AG7723" s="188"/>
      <c r="AH7723" s="188"/>
      <c r="AI7723" s="188"/>
      <c r="AJ7723" s="188"/>
      <c r="AK7723" s="188"/>
    </row>
    <row r="7724" spans="20:37">
      <c r="T7724" s="188"/>
      <c r="U7724" s="188"/>
      <c r="V7724" s="188"/>
      <c r="W7724" s="188"/>
      <c r="X7724" s="188"/>
      <c r="AG7724" s="188"/>
      <c r="AH7724" s="188"/>
      <c r="AI7724" s="188"/>
      <c r="AJ7724" s="188"/>
      <c r="AK7724" s="188"/>
    </row>
    <row r="7725" spans="20:37">
      <c r="T7725" s="188"/>
      <c r="U7725" s="188"/>
      <c r="V7725" s="188"/>
      <c r="W7725" s="188"/>
      <c r="X7725" s="188"/>
      <c r="AG7725" s="188"/>
      <c r="AH7725" s="188"/>
      <c r="AI7725" s="188"/>
      <c r="AJ7725" s="188"/>
      <c r="AK7725" s="188"/>
    </row>
    <row r="7726" spans="20:37">
      <c r="T7726" s="188"/>
      <c r="U7726" s="188"/>
      <c r="V7726" s="188"/>
      <c r="W7726" s="188"/>
      <c r="X7726" s="188"/>
      <c r="AG7726" s="188"/>
      <c r="AH7726" s="188"/>
      <c r="AI7726" s="188"/>
      <c r="AJ7726" s="188"/>
      <c r="AK7726" s="188"/>
    </row>
    <row r="7727" spans="20:37">
      <c r="T7727" s="188"/>
      <c r="U7727" s="188"/>
      <c r="V7727" s="188"/>
      <c r="W7727" s="188"/>
      <c r="X7727" s="188"/>
      <c r="AG7727" s="188"/>
      <c r="AH7727" s="188"/>
      <c r="AI7727" s="188"/>
      <c r="AJ7727" s="188"/>
      <c r="AK7727" s="188"/>
    </row>
    <row r="7728" spans="20:37">
      <c r="T7728" s="188"/>
      <c r="U7728" s="188"/>
      <c r="V7728" s="188"/>
      <c r="W7728" s="188"/>
      <c r="X7728" s="188"/>
      <c r="AG7728" s="188"/>
      <c r="AH7728" s="188"/>
      <c r="AI7728" s="188"/>
      <c r="AJ7728" s="188"/>
      <c r="AK7728" s="188"/>
    </row>
    <row r="7729" spans="20:37">
      <c r="T7729" s="188"/>
      <c r="U7729" s="188"/>
      <c r="V7729" s="188"/>
      <c r="W7729" s="188"/>
      <c r="X7729" s="188"/>
      <c r="AG7729" s="188"/>
      <c r="AH7729" s="188"/>
      <c r="AI7729" s="188"/>
      <c r="AJ7729" s="188"/>
      <c r="AK7729" s="188"/>
    </row>
    <row r="7730" spans="20:37">
      <c r="T7730" s="188"/>
      <c r="U7730" s="188"/>
      <c r="V7730" s="188"/>
      <c r="W7730" s="188"/>
      <c r="X7730" s="188"/>
      <c r="AG7730" s="188"/>
      <c r="AH7730" s="188"/>
      <c r="AI7730" s="188"/>
      <c r="AJ7730" s="188"/>
      <c r="AK7730" s="188"/>
    </row>
    <row r="7731" spans="20:37">
      <c r="T7731" s="188"/>
      <c r="U7731" s="188"/>
      <c r="V7731" s="188"/>
      <c r="W7731" s="188"/>
      <c r="X7731" s="188"/>
      <c r="AG7731" s="188"/>
      <c r="AH7731" s="188"/>
      <c r="AI7731" s="188"/>
      <c r="AJ7731" s="188"/>
      <c r="AK7731" s="188"/>
    </row>
    <row r="7732" spans="20:37">
      <c r="T7732" s="188"/>
      <c r="U7732" s="188"/>
      <c r="V7732" s="188"/>
      <c r="W7732" s="188"/>
      <c r="X7732" s="188"/>
      <c r="AG7732" s="188"/>
      <c r="AH7732" s="188"/>
      <c r="AI7732" s="188"/>
      <c r="AJ7732" s="188"/>
      <c r="AK7732" s="188"/>
    </row>
    <row r="7733" spans="20:37">
      <c r="T7733" s="188"/>
      <c r="U7733" s="188"/>
      <c r="V7733" s="188"/>
      <c r="W7733" s="188"/>
      <c r="X7733" s="188"/>
      <c r="AG7733" s="188"/>
      <c r="AH7733" s="188"/>
      <c r="AI7733" s="188"/>
      <c r="AJ7733" s="188"/>
      <c r="AK7733" s="188"/>
    </row>
    <row r="7734" spans="20:37">
      <c r="T7734" s="188"/>
      <c r="U7734" s="188"/>
      <c r="V7734" s="188"/>
      <c r="W7734" s="188"/>
      <c r="X7734" s="188"/>
      <c r="AG7734" s="188"/>
      <c r="AH7734" s="188"/>
      <c r="AI7734" s="188"/>
      <c r="AJ7734" s="188"/>
      <c r="AK7734" s="188"/>
    </row>
    <row r="7735" spans="20:37">
      <c r="T7735" s="188"/>
      <c r="U7735" s="188"/>
      <c r="V7735" s="188"/>
      <c r="W7735" s="188"/>
      <c r="X7735" s="188"/>
      <c r="AG7735" s="188"/>
      <c r="AH7735" s="188"/>
      <c r="AI7735" s="188"/>
      <c r="AJ7735" s="188"/>
      <c r="AK7735" s="188"/>
    </row>
    <row r="7736" spans="20:37">
      <c r="T7736" s="188"/>
      <c r="U7736" s="188"/>
      <c r="V7736" s="188"/>
      <c r="W7736" s="188"/>
      <c r="X7736" s="188"/>
      <c r="AG7736" s="188"/>
      <c r="AH7736" s="188"/>
      <c r="AI7736" s="188"/>
      <c r="AJ7736" s="188"/>
      <c r="AK7736" s="188"/>
    </row>
    <row r="7737" spans="20:37">
      <c r="T7737" s="188"/>
      <c r="U7737" s="188"/>
      <c r="V7737" s="188"/>
      <c r="W7737" s="188"/>
      <c r="X7737" s="188"/>
      <c r="AG7737" s="188"/>
      <c r="AH7737" s="188"/>
      <c r="AI7737" s="188"/>
      <c r="AJ7737" s="188"/>
      <c r="AK7737" s="188"/>
    </row>
    <row r="7738" spans="20:37">
      <c r="T7738" s="188"/>
      <c r="U7738" s="188"/>
      <c r="V7738" s="188"/>
      <c r="W7738" s="188"/>
      <c r="X7738" s="188"/>
      <c r="AG7738" s="188"/>
      <c r="AH7738" s="188"/>
      <c r="AI7738" s="188"/>
      <c r="AJ7738" s="188"/>
      <c r="AK7738" s="188"/>
    </row>
    <row r="7739" spans="20:37">
      <c r="T7739" s="188"/>
      <c r="U7739" s="188"/>
      <c r="V7739" s="188"/>
      <c r="W7739" s="188"/>
      <c r="X7739" s="188"/>
      <c r="AG7739" s="188"/>
      <c r="AH7739" s="188"/>
      <c r="AI7739" s="188"/>
      <c r="AJ7739" s="188"/>
      <c r="AK7739" s="188"/>
    </row>
    <row r="7740" spans="20:37">
      <c r="T7740" s="188"/>
      <c r="U7740" s="188"/>
      <c r="V7740" s="188"/>
      <c r="W7740" s="188"/>
      <c r="X7740" s="188"/>
      <c r="AG7740" s="188"/>
      <c r="AH7740" s="188"/>
      <c r="AI7740" s="188"/>
      <c r="AJ7740" s="188"/>
      <c r="AK7740" s="188"/>
    </row>
    <row r="7741" spans="20:37">
      <c r="T7741" s="188"/>
      <c r="U7741" s="188"/>
      <c r="V7741" s="188"/>
      <c r="W7741" s="188"/>
      <c r="X7741" s="188"/>
      <c r="AG7741" s="188"/>
      <c r="AH7741" s="188"/>
      <c r="AI7741" s="188"/>
      <c r="AJ7741" s="188"/>
      <c r="AK7741" s="188"/>
    </row>
    <row r="7742" spans="20:37">
      <c r="T7742" s="188"/>
      <c r="U7742" s="188"/>
      <c r="V7742" s="188"/>
      <c r="W7742" s="188"/>
      <c r="X7742" s="188"/>
      <c r="AG7742" s="188"/>
      <c r="AH7742" s="188"/>
      <c r="AI7742" s="188"/>
      <c r="AJ7742" s="188"/>
      <c r="AK7742" s="188"/>
    </row>
    <row r="7743" spans="20:37">
      <c r="T7743" s="188"/>
      <c r="U7743" s="188"/>
      <c r="V7743" s="188"/>
      <c r="W7743" s="188"/>
      <c r="X7743" s="188"/>
      <c r="AG7743" s="188"/>
      <c r="AH7743" s="188"/>
      <c r="AI7743" s="188"/>
      <c r="AJ7743" s="188"/>
      <c r="AK7743" s="188"/>
    </row>
    <row r="7744" spans="20:37">
      <c r="T7744" s="188"/>
      <c r="U7744" s="188"/>
      <c r="V7744" s="188"/>
      <c r="W7744" s="188"/>
      <c r="X7744" s="188"/>
      <c r="AG7744" s="188"/>
      <c r="AH7744" s="188"/>
      <c r="AI7744" s="188"/>
      <c r="AJ7744" s="188"/>
      <c r="AK7744" s="188"/>
    </row>
    <row r="7745" spans="20:37">
      <c r="T7745" s="188"/>
      <c r="U7745" s="188"/>
      <c r="V7745" s="188"/>
      <c r="W7745" s="188"/>
      <c r="X7745" s="188"/>
      <c r="AG7745" s="188"/>
      <c r="AH7745" s="188"/>
      <c r="AI7745" s="188"/>
      <c r="AJ7745" s="188"/>
      <c r="AK7745" s="188"/>
    </row>
    <row r="7746" spans="20:37">
      <c r="T7746" s="188"/>
      <c r="U7746" s="188"/>
      <c r="V7746" s="188"/>
      <c r="W7746" s="188"/>
      <c r="X7746" s="188"/>
      <c r="AG7746" s="188"/>
      <c r="AH7746" s="188"/>
      <c r="AI7746" s="188"/>
      <c r="AJ7746" s="188"/>
      <c r="AK7746" s="188"/>
    </row>
    <row r="7747" spans="20:37">
      <c r="T7747" s="188"/>
      <c r="U7747" s="188"/>
      <c r="V7747" s="188"/>
      <c r="W7747" s="188"/>
      <c r="X7747" s="188"/>
      <c r="AG7747" s="188"/>
      <c r="AH7747" s="188"/>
      <c r="AI7747" s="188"/>
      <c r="AJ7747" s="188"/>
      <c r="AK7747" s="188"/>
    </row>
    <row r="7748" spans="20:37">
      <c r="T7748" s="188"/>
      <c r="U7748" s="188"/>
      <c r="V7748" s="188"/>
      <c r="W7748" s="188"/>
      <c r="X7748" s="188"/>
      <c r="AG7748" s="188"/>
      <c r="AH7748" s="188"/>
      <c r="AI7748" s="188"/>
      <c r="AJ7748" s="188"/>
      <c r="AK7748" s="188"/>
    </row>
    <row r="7749" spans="20:37">
      <c r="T7749" s="188"/>
      <c r="U7749" s="188"/>
      <c r="V7749" s="188"/>
      <c r="W7749" s="188"/>
      <c r="X7749" s="188"/>
      <c r="AG7749" s="188"/>
      <c r="AH7749" s="188"/>
      <c r="AI7749" s="188"/>
      <c r="AJ7749" s="188"/>
      <c r="AK7749" s="188"/>
    </row>
    <row r="7750" spans="20:37">
      <c r="T7750" s="188"/>
      <c r="U7750" s="188"/>
      <c r="V7750" s="188"/>
      <c r="W7750" s="188"/>
      <c r="X7750" s="188"/>
      <c r="AG7750" s="188"/>
      <c r="AH7750" s="188"/>
      <c r="AI7750" s="188"/>
      <c r="AJ7750" s="188"/>
      <c r="AK7750" s="188"/>
    </row>
    <row r="7751" spans="20:37">
      <c r="T7751" s="188"/>
      <c r="U7751" s="188"/>
      <c r="V7751" s="188"/>
      <c r="W7751" s="188"/>
      <c r="X7751" s="188"/>
      <c r="AG7751" s="188"/>
      <c r="AH7751" s="188"/>
      <c r="AI7751" s="188"/>
      <c r="AJ7751" s="188"/>
      <c r="AK7751" s="188"/>
    </row>
    <row r="7752" spans="20:37">
      <c r="T7752" s="188"/>
      <c r="U7752" s="188"/>
      <c r="V7752" s="188"/>
      <c r="W7752" s="188"/>
      <c r="X7752" s="188"/>
      <c r="AG7752" s="188"/>
      <c r="AH7752" s="188"/>
      <c r="AI7752" s="188"/>
      <c r="AJ7752" s="188"/>
      <c r="AK7752" s="188"/>
    </row>
    <row r="7753" spans="20:37">
      <c r="T7753" s="188"/>
      <c r="U7753" s="188"/>
      <c r="V7753" s="188"/>
      <c r="W7753" s="188"/>
      <c r="X7753" s="188"/>
      <c r="AG7753" s="188"/>
      <c r="AH7753" s="188"/>
      <c r="AI7753" s="188"/>
      <c r="AJ7753" s="188"/>
      <c r="AK7753" s="188"/>
    </row>
    <row r="7754" spans="20:37">
      <c r="T7754" s="188"/>
      <c r="U7754" s="188"/>
      <c r="V7754" s="188"/>
      <c r="W7754" s="188"/>
      <c r="X7754" s="188"/>
      <c r="AG7754" s="188"/>
      <c r="AH7754" s="188"/>
      <c r="AI7754" s="188"/>
      <c r="AJ7754" s="188"/>
      <c r="AK7754" s="188"/>
    </row>
    <row r="7755" spans="20:37">
      <c r="T7755" s="188"/>
      <c r="U7755" s="188"/>
      <c r="V7755" s="188"/>
      <c r="W7755" s="188"/>
      <c r="X7755" s="188"/>
      <c r="AG7755" s="188"/>
      <c r="AH7755" s="188"/>
      <c r="AI7755" s="188"/>
      <c r="AJ7755" s="188"/>
      <c r="AK7755" s="188"/>
    </row>
    <row r="7756" spans="20:37">
      <c r="T7756" s="188"/>
      <c r="U7756" s="188"/>
      <c r="V7756" s="188"/>
      <c r="W7756" s="188"/>
      <c r="X7756" s="188"/>
      <c r="AG7756" s="188"/>
      <c r="AH7756" s="188"/>
      <c r="AI7756" s="188"/>
      <c r="AJ7756" s="188"/>
      <c r="AK7756" s="188"/>
    </row>
    <row r="7757" spans="20:37">
      <c r="T7757" s="188"/>
      <c r="U7757" s="188"/>
      <c r="V7757" s="188"/>
      <c r="W7757" s="188"/>
      <c r="X7757" s="188"/>
      <c r="AG7757" s="188"/>
      <c r="AH7757" s="188"/>
      <c r="AI7757" s="188"/>
      <c r="AJ7757" s="188"/>
      <c r="AK7757" s="188"/>
    </row>
    <row r="7758" spans="20:37">
      <c r="T7758" s="188"/>
      <c r="U7758" s="188"/>
      <c r="V7758" s="188"/>
      <c r="W7758" s="188"/>
      <c r="X7758" s="188"/>
      <c r="AG7758" s="188"/>
      <c r="AH7758" s="188"/>
      <c r="AI7758" s="188"/>
      <c r="AJ7758" s="188"/>
      <c r="AK7758" s="188"/>
    </row>
    <row r="7759" spans="20:37">
      <c r="T7759" s="188"/>
      <c r="U7759" s="188"/>
      <c r="V7759" s="188"/>
      <c r="W7759" s="188"/>
      <c r="X7759" s="188"/>
      <c r="AG7759" s="188"/>
      <c r="AH7759" s="188"/>
      <c r="AI7759" s="188"/>
      <c r="AJ7759" s="188"/>
      <c r="AK7759" s="188"/>
    </row>
    <row r="7760" spans="20:37">
      <c r="T7760" s="188"/>
      <c r="U7760" s="188"/>
      <c r="V7760" s="188"/>
      <c r="W7760" s="188"/>
      <c r="X7760" s="188"/>
      <c r="AG7760" s="188"/>
      <c r="AH7760" s="188"/>
      <c r="AI7760" s="188"/>
      <c r="AJ7760" s="188"/>
      <c r="AK7760" s="188"/>
    </row>
    <row r="7761" spans="20:37">
      <c r="T7761" s="188"/>
      <c r="U7761" s="188"/>
      <c r="V7761" s="188"/>
      <c r="W7761" s="188"/>
      <c r="X7761" s="188"/>
      <c r="AG7761" s="188"/>
      <c r="AH7761" s="188"/>
      <c r="AI7761" s="188"/>
      <c r="AJ7761" s="188"/>
      <c r="AK7761" s="188"/>
    </row>
    <row r="7762" spans="20:37">
      <c r="T7762" s="188"/>
      <c r="U7762" s="188"/>
      <c r="V7762" s="188"/>
      <c r="W7762" s="188"/>
      <c r="X7762" s="188"/>
      <c r="AG7762" s="188"/>
      <c r="AH7762" s="188"/>
      <c r="AI7762" s="188"/>
      <c r="AJ7762" s="188"/>
      <c r="AK7762" s="188"/>
    </row>
    <row r="7763" spans="20:37">
      <c r="T7763" s="188"/>
      <c r="U7763" s="188"/>
      <c r="V7763" s="188"/>
      <c r="W7763" s="188"/>
      <c r="X7763" s="188"/>
      <c r="AG7763" s="188"/>
      <c r="AH7763" s="188"/>
      <c r="AI7763" s="188"/>
      <c r="AJ7763" s="188"/>
      <c r="AK7763" s="188"/>
    </row>
    <row r="7764" spans="20:37">
      <c r="T7764" s="188"/>
      <c r="U7764" s="188"/>
      <c r="V7764" s="188"/>
      <c r="W7764" s="188"/>
      <c r="X7764" s="188"/>
      <c r="AG7764" s="188"/>
      <c r="AH7764" s="188"/>
      <c r="AI7764" s="188"/>
      <c r="AJ7764" s="188"/>
      <c r="AK7764" s="188"/>
    </row>
    <row r="7765" spans="20:37">
      <c r="T7765" s="188"/>
      <c r="U7765" s="188"/>
      <c r="V7765" s="188"/>
      <c r="W7765" s="188"/>
      <c r="X7765" s="188"/>
      <c r="AG7765" s="188"/>
      <c r="AH7765" s="188"/>
      <c r="AI7765" s="188"/>
      <c r="AJ7765" s="188"/>
      <c r="AK7765" s="188"/>
    </row>
    <row r="7766" spans="20:37">
      <c r="T7766" s="188"/>
      <c r="U7766" s="188"/>
      <c r="V7766" s="188"/>
      <c r="W7766" s="188"/>
      <c r="X7766" s="188"/>
      <c r="AG7766" s="188"/>
      <c r="AH7766" s="188"/>
      <c r="AI7766" s="188"/>
      <c r="AJ7766" s="188"/>
      <c r="AK7766" s="188"/>
    </row>
    <row r="7767" spans="20:37">
      <c r="T7767" s="188"/>
      <c r="U7767" s="188"/>
      <c r="V7767" s="188"/>
      <c r="W7767" s="188"/>
      <c r="X7767" s="188"/>
      <c r="AG7767" s="188"/>
      <c r="AH7767" s="188"/>
      <c r="AI7767" s="188"/>
      <c r="AJ7767" s="188"/>
      <c r="AK7767" s="188"/>
    </row>
    <row r="7768" spans="20:37">
      <c r="T7768" s="188"/>
      <c r="U7768" s="188"/>
      <c r="V7768" s="188"/>
      <c r="W7768" s="188"/>
      <c r="X7768" s="188"/>
      <c r="AG7768" s="188"/>
      <c r="AH7768" s="188"/>
      <c r="AI7768" s="188"/>
      <c r="AJ7768" s="188"/>
      <c r="AK7768" s="188"/>
    </row>
    <row r="7769" spans="20:37">
      <c r="T7769" s="188"/>
      <c r="U7769" s="188"/>
      <c r="V7769" s="188"/>
      <c r="W7769" s="188"/>
      <c r="X7769" s="188"/>
      <c r="AG7769" s="188"/>
      <c r="AH7769" s="188"/>
      <c r="AI7769" s="188"/>
      <c r="AJ7769" s="188"/>
      <c r="AK7769" s="188"/>
    </row>
    <row r="7770" spans="20:37">
      <c r="T7770" s="188"/>
      <c r="U7770" s="188"/>
      <c r="V7770" s="188"/>
      <c r="W7770" s="188"/>
      <c r="X7770" s="188"/>
      <c r="AG7770" s="188"/>
      <c r="AH7770" s="188"/>
      <c r="AI7770" s="188"/>
      <c r="AJ7770" s="188"/>
      <c r="AK7770" s="188"/>
    </row>
    <row r="7771" spans="20:37">
      <c r="T7771" s="188"/>
      <c r="U7771" s="188"/>
      <c r="V7771" s="188"/>
      <c r="W7771" s="188"/>
      <c r="X7771" s="188"/>
      <c r="AG7771" s="188"/>
      <c r="AH7771" s="188"/>
      <c r="AI7771" s="188"/>
      <c r="AJ7771" s="188"/>
      <c r="AK7771" s="188"/>
    </row>
    <row r="7772" spans="20:37">
      <c r="T7772" s="188"/>
      <c r="U7772" s="188"/>
      <c r="V7772" s="188"/>
      <c r="W7772" s="188"/>
      <c r="X7772" s="188"/>
      <c r="AG7772" s="188"/>
      <c r="AH7772" s="188"/>
      <c r="AI7772" s="188"/>
      <c r="AJ7772" s="188"/>
      <c r="AK7772" s="188"/>
    </row>
    <row r="7773" spans="20:37">
      <c r="T7773" s="188"/>
      <c r="U7773" s="188"/>
      <c r="V7773" s="188"/>
      <c r="W7773" s="188"/>
      <c r="X7773" s="188"/>
      <c r="AG7773" s="188"/>
      <c r="AH7773" s="188"/>
      <c r="AI7773" s="188"/>
      <c r="AJ7773" s="188"/>
      <c r="AK7773" s="188"/>
    </row>
    <row r="7774" spans="20:37">
      <c r="T7774" s="188"/>
      <c r="U7774" s="188"/>
      <c r="V7774" s="188"/>
      <c r="W7774" s="188"/>
      <c r="X7774" s="188"/>
      <c r="AG7774" s="188"/>
      <c r="AH7774" s="188"/>
      <c r="AI7774" s="188"/>
      <c r="AJ7774" s="188"/>
      <c r="AK7774" s="188"/>
    </row>
    <row r="7775" spans="20:37">
      <c r="T7775" s="188"/>
      <c r="U7775" s="188"/>
      <c r="V7775" s="188"/>
      <c r="W7775" s="188"/>
      <c r="X7775" s="188"/>
      <c r="AG7775" s="188"/>
      <c r="AH7775" s="188"/>
      <c r="AI7775" s="188"/>
      <c r="AJ7775" s="188"/>
      <c r="AK7775" s="188"/>
    </row>
    <row r="7776" spans="20:37">
      <c r="T7776" s="188"/>
      <c r="U7776" s="188"/>
      <c r="V7776" s="188"/>
      <c r="W7776" s="188"/>
      <c r="X7776" s="188"/>
      <c r="AG7776" s="188"/>
      <c r="AH7776" s="188"/>
      <c r="AI7776" s="188"/>
      <c r="AJ7776" s="188"/>
      <c r="AK7776" s="188"/>
    </row>
    <row r="7777" spans="20:37">
      <c r="T7777" s="188"/>
      <c r="U7777" s="188"/>
      <c r="V7777" s="188"/>
      <c r="W7777" s="188"/>
      <c r="X7777" s="188"/>
      <c r="AG7777" s="188"/>
      <c r="AH7777" s="188"/>
      <c r="AI7777" s="188"/>
      <c r="AJ7777" s="188"/>
      <c r="AK7777" s="188"/>
    </row>
    <row r="7778" spans="20:37">
      <c r="T7778" s="188"/>
      <c r="U7778" s="188"/>
      <c r="V7778" s="188"/>
      <c r="W7778" s="188"/>
      <c r="X7778" s="188"/>
      <c r="AG7778" s="188"/>
      <c r="AH7778" s="188"/>
      <c r="AI7778" s="188"/>
      <c r="AJ7778" s="188"/>
      <c r="AK7778" s="188"/>
    </row>
    <row r="7779" spans="20:37">
      <c r="T7779" s="188"/>
      <c r="U7779" s="188"/>
      <c r="V7779" s="188"/>
      <c r="W7779" s="188"/>
      <c r="X7779" s="188"/>
      <c r="AG7779" s="188"/>
      <c r="AH7779" s="188"/>
      <c r="AI7779" s="188"/>
      <c r="AJ7779" s="188"/>
      <c r="AK7779" s="188"/>
    </row>
    <row r="7780" spans="20:37">
      <c r="T7780" s="188"/>
      <c r="U7780" s="188"/>
      <c r="V7780" s="188"/>
      <c r="W7780" s="188"/>
      <c r="X7780" s="188"/>
      <c r="AG7780" s="188"/>
      <c r="AH7780" s="188"/>
      <c r="AI7780" s="188"/>
      <c r="AJ7780" s="188"/>
      <c r="AK7780" s="188"/>
    </row>
    <row r="7781" spans="20:37">
      <c r="T7781" s="188"/>
      <c r="U7781" s="188"/>
      <c r="V7781" s="188"/>
      <c r="W7781" s="188"/>
      <c r="X7781" s="188"/>
      <c r="AG7781" s="188"/>
      <c r="AH7781" s="188"/>
      <c r="AI7781" s="188"/>
      <c r="AJ7781" s="188"/>
      <c r="AK7781" s="188"/>
    </row>
    <row r="7782" spans="20:37">
      <c r="T7782" s="188"/>
      <c r="U7782" s="188"/>
      <c r="V7782" s="188"/>
      <c r="W7782" s="188"/>
      <c r="X7782" s="188"/>
      <c r="AG7782" s="188"/>
      <c r="AH7782" s="188"/>
      <c r="AI7782" s="188"/>
      <c r="AJ7782" s="188"/>
      <c r="AK7782" s="188"/>
    </row>
    <row r="7783" spans="20:37">
      <c r="T7783" s="188"/>
      <c r="U7783" s="188"/>
      <c r="V7783" s="188"/>
      <c r="W7783" s="188"/>
      <c r="X7783" s="188"/>
      <c r="AG7783" s="188"/>
      <c r="AH7783" s="188"/>
      <c r="AI7783" s="188"/>
      <c r="AJ7783" s="188"/>
      <c r="AK7783" s="188"/>
    </row>
    <row r="7784" spans="20:37">
      <c r="T7784" s="188"/>
      <c r="U7784" s="188"/>
      <c r="V7784" s="188"/>
      <c r="W7784" s="188"/>
      <c r="X7784" s="188"/>
      <c r="AG7784" s="188"/>
      <c r="AH7784" s="188"/>
      <c r="AI7784" s="188"/>
      <c r="AJ7784" s="188"/>
      <c r="AK7784" s="188"/>
    </row>
    <row r="7785" spans="20:37">
      <c r="T7785" s="188"/>
      <c r="U7785" s="188"/>
      <c r="V7785" s="188"/>
      <c r="W7785" s="188"/>
      <c r="X7785" s="188"/>
      <c r="AG7785" s="188"/>
      <c r="AH7785" s="188"/>
      <c r="AI7785" s="188"/>
      <c r="AJ7785" s="188"/>
      <c r="AK7785" s="188"/>
    </row>
    <row r="7786" spans="20:37">
      <c r="T7786" s="188"/>
      <c r="U7786" s="188"/>
      <c r="V7786" s="188"/>
      <c r="W7786" s="188"/>
      <c r="X7786" s="188"/>
      <c r="AG7786" s="188"/>
      <c r="AH7786" s="188"/>
      <c r="AI7786" s="188"/>
      <c r="AJ7786" s="188"/>
      <c r="AK7786" s="188"/>
    </row>
    <row r="7787" spans="20:37">
      <c r="T7787" s="188"/>
      <c r="U7787" s="188"/>
      <c r="V7787" s="188"/>
      <c r="W7787" s="188"/>
      <c r="X7787" s="188"/>
      <c r="AG7787" s="188"/>
      <c r="AH7787" s="188"/>
      <c r="AI7787" s="188"/>
      <c r="AJ7787" s="188"/>
      <c r="AK7787" s="188"/>
    </row>
    <row r="7788" spans="20:37">
      <c r="T7788" s="188"/>
      <c r="U7788" s="188"/>
      <c r="V7788" s="188"/>
      <c r="W7788" s="188"/>
      <c r="X7788" s="188"/>
      <c r="AG7788" s="188"/>
      <c r="AH7788" s="188"/>
      <c r="AI7788" s="188"/>
      <c r="AJ7788" s="188"/>
      <c r="AK7788" s="188"/>
    </row>
    <row r="7789" spans="20:37">
      <c r="T7789" s="188"/>
      <c r="U7789" s="188"/>
      <c r="V7789" s="188"/>
      <c r="W7789" s="188"/>
      <c r="X7789" s="188"/>
      <c r="AG7789" s="188"/>
      <c r="AH7789" s="188"/>
      <c r="AI7789" s="188"/>
      <c r="AJ7789" s="188"/>
      <c r="AK7789" s="188"/>
    </row>
    <row r="7790" spans="20:37">
      <c r="T7790" s="188"/>
      <c r="U7790" s="188"/>
      <c r="V7790" s="188"/>
      <c r="W7790" s="188"/>
      <c r="X7790" s="188"/>
      <c r="AG7790" s="188"/>
      <c r="AH7790" s="188"/>
      <c r="AI7790" s="188"/>
      <c r="AJ7790" s="188"/>
      <c r="AK7790" s="188"/>
    </row>
    <row r="7791" spans="20:37">
      <c r="T7791" s="188"/>
      <c r="U7791" s="188"/>
      <c r="V7791" s="188"/>
      <c r="W7791" s="188"/>
      <c r="X7791" s="188"/>
      <c r="AG7791" s="188"/>
      <c r="AH7791" s="188"/>
      <c r="AI7791" s="188"/>
      <c r="AJ7791" s="188"/>
      <c r="AK7791" s="188"/>
    </row>
    <row r="7792" spans="20:37">
      <c r="T7792" s="188"/>
      <c r="U7792" s="188"/>
      <c r="V7792" s="188"/>
      <c r="W7792" s="188"/>
      <c r="X7792" s="188"/>
      <c r="AG7792" s="188"/>
      <c r="AH7792" s="188"/>
      <c r="AI7792" s="188"/>
      <c r="AJ7792" s="188"/>
      <c r="AK7792" s="188"/>
    </row>
    <row r="7793" spans="20:37">
      <c r="T7793" s="188"/>
      <c r="U7793" s="188"/>
      <c r="V7793" s="188"/>
      <c r="W7793" s="188"/>
      <c r="X7793" s="188"/>
      <c r="AG7793" s="188"/>
      <c r="AH7793" s="188"/>
      <c r="AI7793" s="188"/>
      <c r="AJ7793" s="188"/>
      <c r="AK7793" s="188"/>
    </row>
    <row r="7794" spans="20:37">
      <c r="T7794" s="188"/>
      <c r="U7794" s="188"/>
      <c r="V7794" s="188"/>
      <c r="W7794" s="188"/>
      <c r="X7794" s="188"/>
      <c r="AG7794" s="188"/>
      <c r="AH7794" s="188"/>
      <c r="AI7794" s="188"/>
      <c r="AJ7794" s="188"/>
      <c r="AK7794" s="188"/>
    </row>
    <row r="7795" spans="20:37">
      <c r="T7795" s="188"/>
      <c r="U7795" s="188"/>
      <c r="V7795" s="188"/>
      <c r="W7795" s="188"/>
      <c r="X7795" s="188"/>
      <c r="AG7795" s="188"/>
      <c r="AH7795" s="188"/>
      <c r="AI7795" s="188"/>
      <c r="AJ7795" s="188"/>
      <c r="AK7795" s="188"/>
    </row>
    <row r="7796" spans="20:37">
      <c r="T7796" s="188"/>
      <c r="U7796" s="188"/>
      <c r="V7796" s="188"/>
      <c r="W7796" s="188"/>
      <c r="X7796" s="188"/>
      <c r="AG7796" s="188"/>
      <c r="AH7796" s="188"/>
      <c r="AI7796" s="188"/>
      <c r="AJ7796" s="188"/>
      <c r="AK7796" s="188"/>
    </row>
    <row r="7797" spans="20:37">
      <c r="T7797" s="188"/>
      <c r="U7797" s="188"/>
      <c r="V7797" s="188"/>
      <c r="W7797" s="188"/>
      <c r="X7797" s="188"/>
      <c r="AG7797" s="188"/>
      <c r="AH7797" s="188"/>
      <c r="AI7797" s="188"/>
      <c r="AJ7797" s="188"/>
      <c r="AK7797" s="188"/>
    </row>
    <row r="7798" spans="20:37">
      <c r="T7798" s="188"/>
      <c r="U7798" s="188"/>
      <c r="V7798" s="188"/>
      <c r="W7798" s="188"/>
      <c r="X7798" s="188"/>
      <c r="AG7798" s="188"/>
      <c r="AH7798" s="188"/>
      <c r="AI7798" s="188"/>
      <c r="AJ7798" s="188"/>
      <c r="AK7798" s="188"/>
    </row>
    <row r="7799" spans="20:37">
      <c r="T7799" s="188"/>
      <c r="U7799" s="188"/>
      <c r="V7799" s="188"/>
      <c r="W7799" s="188"/>
      <c r="X7799" s="188"/>
      <c r="AG7799" s="188"/>
      <c r="AH7799" s="188"/>
      <c r="AI7799" s="188"/>
      <c r="AJ7799" s="188"/>
      <c r="AK7799" s="188"/>
    </row>
    <row r="7800" spans="20:37">
      <c r="T7800" s="188"/>
      <c r="U7800" s="188"/>
      <c r="V7800" s="188"/>
      <c r="W7800" s="188"/>
      <c r="X7800" s="188"/>
      <c r="AG7800" s="188"/>
      <c r="AH7800" s="188"/>
      <c r="AI7800" s="188"/>
      <c r="AJ7800" s="188"/>
      <c r="AK7800" s="188"/>
    </row>
    <row r="7801" spans="20:37">
      <c r="T7801" s="188"/>
      <c r="U7801" s="188"/>
      <c r="V7801" s="188"/>
      <c r="W7801" s="188"/>
      <c r="X7801" s="188"/>
      <c r="AG7801" s="188"/>
      <c r="AH7801" s="188"/>
      <c r="AI7801" s="188"/>
      <c r="AJ7801" s="188"/>
      <c r="AK7801" s="188"/>
    </row>
    <row r="7802" spans="20:37">
      <c r="T7802" s="188"/>
      <c r="U7802" s="188"/>
      <c r="V7802" s="188"/>
      <c r="W7802" s="188"/>
      <c r="X7802" s="188"/>
      <c r="AG7802" s="188"/>
      <c r="AH7802" s="188"/>
      <c r="AI7802" s="188"/>
      <c r="AJ7802" s="188"/>
      <c r="AK7802" s="188"/>
    </row>
    <row r="7803" spans="20:37">
      <c r="T7803" s="188"/>
      <c r="U7803" s="188"/>
      <c r="V7803" s="188"/>
      <c r="W7803" s="188"/>
      <c r="X7803" s="188"/>
      <c r="AG7803" s="188"/>
      <c r="AH7803" s="188"/>
      <c r="AI7803" s="188"/>
      <c r="AJ7803" s="188"/>
      <c r="AK7803" s="188"/>
    </row>
    <row r="7804" spans="20:37">
      <c r="T7804" s="188"/>
      <c r="U7804" s="188"/>
      <c r="V7804" s="188"/>
      <c r="W7804" s="188"/>
      <c r="X7804" s="188"/>
      <c r="AG7804" s="188"/>
      <c r="AH7804" s="188"/>
      <c r="AI7804" s="188"/>
      <c r="AJ7804" s="188"/>
      <c r="AK7804" s="188"/>
    </row>
    <row r="7805" spans="20:37">
      <c r="T7805" s="188"/>
      <c r="U7805" s="188"/>
      <c r="V7805" s="188"/>
      <c r="W7805" s="188"/>
      <c r="X7805" s="188"/>
      <c r="AG7805" s="188"/>
      <c r="AH7805" s="188"/>
      <c r="AI7805" s="188"/>
      <c r="AJ7805" s="188"/>
      <c r="AK7805" s="188"/>
    </row>
    <row r="7806" spans="20:37">
      <c r="T7806" s="188"/>
      <c r="U7806" s="188"/>
      <c r="V7806" s="188"/>
      <c r="W7806" s="188"/>
      <c r="X7806" s="188"/>
      <c r="AG7806" s="188"/>
      <c r="AH7806" s="188"/>
      <c r="AI7806" s="188"/>
      <c r="AJ7806" s="188"/>
      <c r="AK7806" s="188"/>
    </row>
    <row r="7807" spans="20:37">
      <c r="T7807" s="188"/>
      <c r="U7807" s="188"/>
      <c r="V7807" s="188"/>
      <c r="W7807" s="188"/>
      <c r="X7807" s="188"/>
      <c r="AG7807" s="188"/>
      <c r="AH7807" s="188"/>
      <c r="AI7807" s="188"/>
      <c r="AJ7807" s="188"/>
      <c r="AK7807" s="188"/>
    </row>
    <row r="7808" spans="20:37">
      <c r="T7808" s="188"/>
      <c r="U7808" s="188"/>
      <c r="V7808" s="188"/>
      <c r="W7808" s="188"/>
      <c r="X7808" s="188"/>
      <c r="AG7808" s="188"/>
      <c r="AH7808" s="188"/>
      <c r="AI7808" s="188"/>
      <c r="AJ7808" s="188"/>
      <c r="AK7808" s="188"/>
    </row>
    <row r="7809" spans="20:37">
      <c r="T7809" s="188"/>
      <c r="U7809" s="188"/>
      <c r="V7809" s="188"/>
      <c r="W7809" s="188"/>
      <c r="X7809" s="188"/>
      <c r="AG7809" s="188"/>
      <c r="AH7809" s="188"/>
      <c r="AI7809" s="188"/>
      <c r="AJ7809" s="188"/>
      <c r="AK7809" s="188"/>
    </row>
    <row r="7810" spans="20:37">
      <c r="T7810" s="188"/>
      <c r="U7810" s="188"/>
      <c r="V7810" s="188"/>
      <c r="W7810" s="188"/>
      <c r="X7810" s="188"/>
      <c r="AG7810" s="188"/>
      <c r="AH7810" s="188"/>
      <c r="AI7810" s="188"/>
      <c r="AJ7810" s="188"/>
      <c r="AK7810" s="188"/>
    </row>
    <row r="7811" spans="20:37">
      <c r="T7811" s="188"/>
      <c r="U7811" s="188"/>
      <c r="V7811" s="188"/>
      <c r="W7811" s="188"/>
      <c r="X7811" s="188"/>
      <c r="AG7811" s="188"/>
      <c r="AH7811" s="188"/>
      <c r="AI7811" s="188"/>
      <c r="AJ7811" s="188"/>
      <c r="AK7811" s="188"/>
    </row>
    <row r="7812" spans="20:37">
      <c r="T7812" s="188"/>
      <c r="U7812" s="188"/>
      <c r="V7812" s="188"/>
      <c r="W7812" s="188"/>
      <c r="X7812" s="188"/>
      <c r="AG7812" s="188"/>
      <c r="AH7812" s="188"/>
      <c r="AI7812" s="188"/>
      <c r="AJ7812" s="188"/>
      <c r="AK7812" s="188"/>
    </row>
    <row r="7813" spans="20:37">
      <c r="T7813" s="188"/>
      <c r="U7813" s="188"/>
      <c r="V7813" s="188"/>
      <c r="W7813" s="188"/>
      <c r="X7813" s="188"/>
      <c r="AG7813" s="188"/>
      <c r="AH7813" s="188"/>
      <c r="AI7813" s="188"/>
      <c r="AJ7813" s="188"/>
      <c r="AK7813" s="188"/>
    </row>
    <row r="7814" spans="20:37">
      <c r="T7814" s="188"/>
      <c r="U7814" s="188"/>
      <c r="V7814" s="188"/>
      <c r="W7814" s="188"/>
      <c r="X7814" s="188"/>
      <c r="AG7814" s="188"/>
      <c r="AH7814" s="188"/>
      <c r="AI7814" s="188"/>
      <c r="AJ7814" s="188"/>
      <c r="AK7814" s="188"/>
    </row>
    <row r="7815" spans="20:37">
      <c r="T7815" s="188"/>
      <c r="U7815" s="188"/>
      <c r="V7815" s="188"/>
      <c r="W7815" s="188"/>
      <c r="X7815" s="188"/>
      <c r="AG7815" s="188"/>
      <c r="AH7815" s="188"/>
      <c r="AI7815" s="188"/>
      <c r="AJ7815" s="188"/>
      <c r="AK7815" s="188"/>
    </row>
    <row r="7816" spans="20:37">
      <c r="T7816" s="188"/>
      <c r="U7816" s="188"/>
      <c r="V7816" s="188"/>
      <c r="W7816" s="188"/>
      <c r="X7816" s="188"/>
      <c r="AG7816" s="188"/>
      <c r="AH7816" s="188"/>
      <c r="AI7816" s="188"/>
      <c r="AJ7816" s="188"/>
      <c r="AK7816" s="188"/>
    </row>
    <row r="7817" spans="20:37">
      <c r="T7817" s="188"/>
      <c r="U7817" s="188"/>
      <c r="V7817" s="188"/>
      <c r="W7817" s="188"/>
      <c r="X7817" s="188"/>
      <c r="AG7817" s="188"/>
      <c r="AH7817" s="188"/>
      <c r="AI7817" s="188"/>
      <c r="AJ7817" s="188"/>
      <c r="AK7817" s="188"/>
    </row>
    <row r="7818" spans="20:37">
      <c r="T7818" s="188"/>
      <c r="U7818" s="188"/>
      <c r="V7818" s="188"/>
      <c r="W7818" s="188"/>
      <c r="X7818" s="188"/>
      <c r="AG7818" s="188"/>
      <c r="AH7818" s="188"/>
      <c r="AI7818" s="188"/>
      <c r="AJ7818" s="188"/>
      <c r="AK7818" s="188"/>
    </row>
    <row r="7819" spans="20:37">
      <c r="T7819" s="188"/>
      <c r="U7819" s="188"/>
      <c r="V7819" s="188"/>
      <c r="W7819" s="188"/>
      <c r="X7819" s="188"/>
      <c r="AG7819" s="188"/>
      <c r="AH7819" s="188"/>
      <c r="AI7819" s="188"/>
      <c r="AJ7819" s="188"/>
      <c r="AK7819" s="188"/>
    </row>
    <row r="7820" spans="20:37">
      <c r="T7820" s="188"/>
      <c r="U7820" s="188"/>
      <c r="V7820" s="188"/>
      <c r="W7820" s="188"/>
      <c r="X7820" s="188"/>
      <c r="AG7820" s="188"/>
      <c r="AH7820" s="188"/>
      <c r="AI7820" s="188"/>
      <c r="AJ7820" s="188"/>
      <c r="AK7820" s="188"/>
    </row>
    <row r="7821" spans="20:37">
      <c r="T7821" s="188"/>
      <c r="U7821" s="188"/>
      <c r="V7821" s="188"/>
      <c r="W7821" s="188"/>
      <c r="X7821" s="188"/>
      <c r="AG7821" s="188"/>
      <c r="AH7821" s="188"/>
      <c r="AI7821" s="188"/>
      <c r="AJ7821" s="188"/>
      <c r="AK7821" s="188"/>
    </row>
    <row r="7822" spans="20:37">
      <c r="T7822" s="188"/>
      <c r="U7822" s="188"/>
      <c r="V7822" s="188"/>
      <c r="W7822" s="188"/>
      <c r="X7822" s="188"/>
      <c r="AG7822" s="188"/>
      <c r="AH7822" s="188"/>
      <c r="AI7822" s="188"/>
      <c r="AJ7822" s="188"/>
      <c r="AK7822" s="188"/>
    </row>
    <row r="7823" spans="20:37">
      <c r="T7823" s="188"/>
      <c r="U7823" s="188"/>
      <c r="V7823" s="188"/>
      <c r="W7823" s="188"/>
      <c r="X7823" s="188"/>
      <c r="AG7823" s="188"/>
      <c r="AH7823" s="188"/>
      <c r="AI7823" s="188"/>
      <c r="AJ7823" s="188"/>
      <c r="AK7823" s="188"/>
    </row>
    <row r="7824" spans="20:37">
      <c r="T7824" s="188"/>
      <c r="U7824" s="188"/>
      <c r="V7824" s="188"/>
      <c r="W7824" s="188"/>
      <c r="X7824" s="188"/>
      <c r="AG7824" s="188"/>
      <c r="AH7824" s="188"/>
      <c r="AI7824" s="188"/>
      <c r="AJ7824" s="188"/>
      <c r="AK7824" s="188"/>
    </row>
    <row r="7825" spans="20:37">
      <c r="T7825" s="188"/>
      <c r="U7825" s="188"/>
      <c r="V7825" s="188"/>
      <c r="W7825" s="188"/>
      <c r="X7825" s="188"/>
      <c r="AG7825" s="188"/>
      <c r="AH7825" s="188"/>
      <c r="AI7825" s="188"/>
      <c r="AJ7825" s="188"/>
      <c r="AK7825" s="188"/>
    </row>
    <row r="7826" spans="20:37">
      <c r="T7826" s="188"/>
      <c r="U7826" s="188"/>
      <c r="V7826" s="188"/>
      <c r="W7826" s="188"/>
      <c r="X7826" s="188"/>
      <c r="AG7826" s="188"/>
      <c r="AH7826" s="188"/>
      <c r="AI7826" s="188"/>
      <c r="AJ7826" s="188"/>
      <c r="AK7826" s="188"/>
    </row>
    <row r="7827" spans="20:37">
      <c r="T7827" s="188"/>
      <c r="U7827" s="188"/>
      <c r="V7827" s="188"/>
      <c r="W7827" s="188"/>
      <c r="X7827" s="188"/>
      <c r="AG7827" s="188"/>
      <c r="AH7827" s="188"/>
      <c r="AI7827" s="188"/>
      <c r="AJ7827" s="188"/>
      <c r="AK7827" s="188"/>
    </row>
    <row r="7828" spans="20:37">
      <c r="T7828" s="188"/>
      <c r="U7828" s="188"/>
      <c r="V7828" s="188"/>
      <c r="W7828" s="188"/>
      <c r="X7828" s="188"/>
      <c r="AG7828" s="188"/>
      <c r="AH7828" s="188"/>
      <c r="AI7828" s="188"/>
      <c r="AJ7828" s="188"/>
      <c r="AK7828" s="188"/>
    </row>
    <row r="7829" spans="20:37">
      <c r="T7829" s="188"/>
      <c r="U7829" s="188"/>
      <c r="V7829" s="188"/>
      <c r="W7829" s="188"/>
      <c r="X7829" s="188"/>
      <c r="AG7829" s="188"/>
      <c r="AH7829" s="188"/>
      <c r="AI7829" s="188"/>
      <c r="AJ7829" s="188"/>
      <c r="AK7829" s="188"/>
    </row>
    <row r="7830" spans="20:37">
      <c r="T7830" s="188"/>
      <c r="U7830" s="188"/>
      <c r="V7830" s="188"/>
      <c r="W7830" s="188"/>
      <c r="X7830" s="188"/>
      <c r="AG7830" s="188"/>
      <c r="AH7830" s="188"/>
      <c r="AI7830" s="188"/>
      <c r="AJ7830" s="188"/>
      <c r="AK7830" s="188"/>
    </row>
    <row r="7831" spans="20:37">
      <c r="T7831" s="188"/>
      <c r="U7831" s="188"/>
      <c r="V7831" s="188"/>
      <c r="W7831" s="188"/>
      <c r="X7831" s="188"/>
      <c r="AG7831" s="188"/>
      <c r="AH7831" s="188"/>
      <c r="AI7831" s="188"/>
      <c r="AJ7831" s="188"/>
      <c r="AK7831" s="188"/>
    </row>
    <row r="7832" spans="20:37">
      <c r="T7832" s="188"/>
      <c r="U7832" s="188"/>
      <c r="V7832" s="188"/>
      <c r="W7832" s="188"/>
      <c r="X7832" s="188"/>
      <c r="AG7832" s="188"/>
      <c r="AH7832" s="188"/>
      <c r="AI7832" s="188"/>
      <c r="AJ7832" s="188"/>
      <c r="AK7832" s="188"/>
    </row>
    <row r="7833" spans="20:37">
      <c r="T7833" s="188"/>
      <c r="U7833" s="188"/>
      <c r="V7833" s="188"/>
      <c r="W7833" s="188"/>
      <c r="X7833" s="188"/>
      <c r="AG7833" s="188"/>
      <c r="AH7833" s="188"/>
      <c r="AI7833" s="188"/>
      <c r="AJ7833" s="188"/>
      <c r="AK7833" s="188"/>
    </row>
    <row r="7834" spans="20:37">
      <c r="T7834" s="188"/>
      <c r="U7834" s="188"/>
      <c r="V7834" s="188"/>
      <c r="W7834" s="188"/>
      <c r="X7834" s="188"/>
      <c r="AG7834" s="188"/>
      <c r="AH7834" s="188"/>
      <c r="AI7834" s="188"/>
      <c r="AJ7834" s="188"/>
      <c r="AK7834" s="188"/>
    </row>
    <row r="7835" spans="20:37">
      <c r="T7835" s="188"/>
      <c r="U7835" s="188"/>
      <c r="V7835" s="188"/>
      <c r="W7835" s="188"/>
      <c r="X7835" s="188"/>
      <c r="AG7835" s="188"/>
      <c r="AH7835" s="188"/>
      <c r="AI7835" s="188"/>
      <c r="AJ7835" s="188"/>
      <c r="AK7835" s="188"/>
    </row>
    <row r="7836" spans="20:37">
      <c r="T7836" s="188"/>
      <c r="U7836" s="188"/>
      <c r="V7836" s="188"/>
      <c r="W7836" s="188"/>
      <c r="X7836" s="188"/>
      <c r="AG7836" s="188"/>
      <c r="AH7836" s="188"/>
      <c r="AI7836" s="188"/>
      <c r="AJ7836" s="188"/>
      <c r="AK7836" s="188"/>
    </row>
    <row r="7837" spans="20:37">
      <c r="T7837" s="188"/>
      <c r="U7837" s="188"/>
      <c r="V7837" s="188"/>
      <c r="W7837" s="188"/>
      <c r="X7837" s="188"/>
      <c r="AG7837" s="188"/>
      <c r="AH7837" s="188"/>
      <c r="AI7837" s="188"/>
      <c r="AJ7837" s="188"/>
      <c r="AK7837" s="188"/>
    </row>
    <row r="7838" spans="20:37">
      <c r="T7838" s="188"/>
      <c r="U7838" s="188"/>
      <c r="V7838" s="188"/>
      <c r="W7838" s="188"/>
      <c r="X7838" s="188"/>
      <c r="AG7838" s="188"/>
      <c r="AH7838" s="188"/>
      <c r="AI7838" s="188"/>
      <c r="AJ7838" s="188"/>
      <c r="AK7838" s="188"/>
    </row>
    <row r="7839" spans="20:37">
      <c r="T7839" s="188"/>
      <c r="U7839" s="188"/>
      <c r="V7839" s="188"/>
      <c r="W7839" s="188"/>
      <c r="X7839" s="188"/>
      <c r="AG7839" s="188"/>
      <c r="AH7839" s="188"/>
      <c r="AI7839" s="188"/>
      <c r="AJ7839" s="188"/>
      <c r="AK7839" s="188"/>
    </row>
    <row r="7840" spans="20:37">
      <c r="T7840" s="188"/>
      <c r="U7840" s="188"/>
      <c r="V7840" s="188"/>
      <c r="W7840" s="188"/>
      <c r="X7840" s="188"/>
      <c r="AG7840" s="188"/>
      <c r="AH7840" s="188"/>
      <c r="AI7840" s="188"/>
      <c r="AJ7840" s="188"/>
      <c r="AK7840" s="188"/>
    </row>
    <row r="7841" spans="20:37">
      <c r="T7841" s="188"/>
      <c r="U7841" s="188"/>
      <c r="V7841" s="188"/>
      <c r="W7841" s="188"/>
      <c r="X7841" s="188"/>
      <c r="AG7841" s="188"/>
      <c r="AH7841" s="188"/>
      <c r="AI7841" s="188"/>
      <c r="AJ7841" s="188"/>
      <c r="AK7841" s="188"/>
    </row>
    <row r="7842" spans="20:37">
      <c r="T7842" s="188"/>
      <c r="U7842" s="188"/>
      <c r="V7842" s="188"/>
      <c r="W7842" s="188"/>
      <c r="X7842" s="188"/>
      <c r="AG7842" s="188"/>
      <c r="AH7842" s="188"/>
      <c r="AI7842" s="188"/>
      <c r="AJ7842" s="188"/>
      <c r="AK7842" s="188"/>
    </row>
    <row r="7843" spans="20:37">
      <c r="T7843" s="188"/>
      <c r="U7843" s="188"/>
      <c r="V7843" s="188"/>
      <c r="W7843" s="188"/>
      <c r="X7843" s="188"/>
      <c r="AG7843" s="188"/>
      <c r="AH7843" s="188"/>
      <c r="AI7843" s="188"/>
      <c r="AJ7843" s="188"/>
      <c r="AK7843" s="188"/>
    </row>
    <row r="7844" spans="20:37">
      <c r="T7844" s="188"/>
      <c r="U7844" s="188"/>
      <c r="V7844" s="188"/>
      <c r="W7844" s="188"/>
      <c r="X7844" s="188"/>
      <c r="AG7844" s="188"/>
      <c r="AH7844" s="188"/>
      <c r="AI7844" s="188"/>
      <c r="AJ7844" s="188"/>
      <c r="AK7844" s="188"/>
    </row>
    <row r="7845" spans="20:37">
      <c r="T7845" s="188"/>
      <c r="U7845" s="188"/>
      <c r="V7845" s="188"/>
      <c r="W7845" s="188"/>
      <c r="X7845" s="188"/>
      <c r="AG7845" s="188"/>
      <c r="AH7845" s="188"/>
      <c r="AI7845" s="188"/>
      <c r="AJ7845" s="188"/>
      <c r="AK7845" s="188"/>
    </row>
    <row r="7846" spans="20:37">
      <c r="T7846" s="188"/>
      <c r="U7846" s="188"/>
      <c r="V7846" s="188"/>
      <c r="W7846" s="188"/>
      <c r="X7846" s="188"/>
      <c r="AG7846" s="188"/>
      <c r="AH7846" s="188"/>
      <c r="AI7846" s="188"/>
      <c r="AJ7846" s="188"/>
      <c r="AK7846" s="188"/>
    </row>
    <row r="7847" spans="20:37">
      <c r="T7847" s="188"/>
      <c r="U7847" s="188"/>
      <c r="V7847" s="188"/>
      <c r="W7847" s="188"/>
      <c r="X7847" s="188"/>
      <c r="AG7847" s="188"/>
      <c r="AH7847" s="188"/>
      <c r="AI7847" s="188"/>
      <c r="AJ7847" s="188"/>
      <c r="AK7847" s="188"/>
    </row>
    <row r="7848" spans="20:37">
      <c r="T7848" s="188"/>
      <c r="U7848" s="188"/>
      <c r="V7848" s="188"/>
      <c r="W7848" s="188"/>
      <c r="X7848" s="188"/>
      <c r="AG7848" s="188"/>
      <c r="AH7848" s="188"/>
      <c r="AI7848" s="188"/>
      <c r="AJ7848" s="188"/>
      <c r="AK7848" s="188"/>
    </row>
    <row r="7849" spans="20:37">
      <c r="T7849" s="188"/>
      <c r="U7849" s="188"/>
      <c r="V7849" s="188"/>
      <c r="W7849" s="188"/>
      <c r="X7849" s="188"/>
      <c r="AG7849" s="188"/>
      <c r="AH7849" s="188"/>
      <c r="AI7849" s="188"/>
      <c r="AJ7849" s="188"/>
      <c r="AK7849" s="188"/>
    </row>
    <row r="7850" spans="20:37">
      <c r="T7850" s="188"/>
      <c r="U7850" s="188"/>
      <c r="V7850" s="188"/>
      <c r="W7850" s="188"/>
      <c r="X7850" s="188"/>
      <c r="AG7850" s="188"/>
      <c r="AH7850" s="188"/>
      <c r="AI7850" s="188"/>
      <c r="AJ7850" s="188"/>
      <c r="AK7850" s="188"/>
    </row>
    <row r="7851" spans="20:37">
      <c r="T7851" s="188"/>
      <c r="U7851" s="188"/>
      <c r="V7851" s="188"/>
      <c r="W7851" s="188"/>
      <c r="X7851" s="188"/>
      <c r="AG7851" s="188"/>
      <c r="AH7851" s="188"/>
      <c r="AI7851" s="188"/>
      <c r="AJ7851" s="188"/>
      <c r="AK7851" s="188"/>
    </row>
    <row r="7852" spans="20:37">
      <c r="T7852" s="188"/>
      <c r="U7852" s="188"/>
      <c r="V7852" s="188"/>
      <c r="W7852" s="188"/>
      <c r="X7852" s="188"/>
      <c r="AG7852" s="188"/>
      <c r="AH7852" s="188"/>
      <c r="AI7852" s="188"/>
      <c r="AJ7852" s="188"/>
      <c r="AK7852" s="188"/>
    </row>
    <row r="7853" spans="20:37">
      <c r="T7853" s="188"/>
      <c r="U7853" s="188"/>
      <c r="V7853" s="188"/>
      <c r="W7853" s="188"/>
      <c r="X7853" s="188"/>
      <c r="AG7853" s="188"/>
      <c r="AH7853" s="188"/>
      <c r="AI7853" s="188"/>
      <c r="AJ7853" s="188"/>
      <c r="AK7853" s="188"/>
    </row>
    <row r="7854" spans="20:37">
      <c r="T7854" s="188"/>
      <c r="U7854" s="188"/>
      <c r="V7854" s="188"/>
      <c r="W7854" s="188"/>
      <c r="X7854" s="188"/>
      <c r="AG7854" s="188"/>
      <c r="AH7854" s="188"/>
      <c r="AI7854" s="188"/>
      <c r="AJ7854" s="188"/>
      <c r="AK7854" s="188"/>
    </row>
    <row r="7855" spans="20:37">
      <c r="T7855" s="188"/>
      <c r="U7855" s="188"/>
      <c r="V7855" s="188"/>
      <c r="W7855" s="188"/>
      <c r="X7855" s="188"/>
      <c r="AG7855" s="188"/>
      <c r="AH7855" s="188"/>
      <c r="AI7855" s="188"/>
      <c r="AJ7855" s="188"/>
      <c r="AK7855" s="188"/>
    </row>
    <row r="7856" spans="20:37">
      <c r="T7856" s="188"/>
      <c r="U7856" s="188"/>
      <c r="V7856" s="188"/>
      <c r="W7856" s="188"/>
      <c r="X7856" s="188"/>
      <c r="AG7856" s="188"/>
      <c r="AH7856" s="188"/>
      <c r="AI7856" s="188"/>
      <c r="AJ7856" s="188"/>
      <c r="AK7856" s="188"/>
    </row>
    <row r="7857" spans="20:37">
      <c r="T7857" s="188"/>
      <c r="U7857" s="188"/>
      <c r="V7857" s="188"/>
      <c r="W7857" s="188"/>
      <c r="X7857" s="188"/>
      <c r="AG7857" s="188"/>
      <c r="AH7857" s="188"/>
      <c r="AI7857" s="188"/>
      <c r="AJ7857" s="188"/>
      <c r="AK7857" s="188"/>
    </row>
    <row r="7858" spans="20:37">
      <c r="T7858" s="188"/>
      <c r="U7858" s="188"/>
      <c r="V7858" s="188"/>
      <c r="W7858" s="188"/>
      <c r="X7858" s="188"/>
      <c r="AG7858" s="188"/>
      <c r="AH7858" s="188"/>
      <c r="AI7858" s="188"/>
      <c r="AJ7858" s="188"/>
      <c r="AK7858" s="188"/>
    </row>
    <row r="7859" spans="20:37">
      <c r="T7859" s="188"/>
      <c r="U7859" s="188"/>
      <c r="V7859" s="188"/>
      <c r="W7859" s="188"/>
      <c r="X7859" s="188"/>
      <c r="AG7859" s="188"/>
      <c r="AH7859" s="188"/>
      <c r="AI7859" s="188"/>
      <c r="AJ7859" s="188"/>
      <c r="AK7859" s="188"/>
    </row>
    <row r="7860" spans="20:37">
      <c r="T7860" s="188"/>
      <c r="U7860" s="188"/>
      <c r="V7860" s="188"/>
      <c r="W7860" s="188"/>
      <c r="X7860" s="188"/>
      <c r="AG7860" s="188"/>
      <c r="AH7860" s="188"/>
      <c r="AI7860" s="188"/>
      <c r="AJ7860" s="188"/>
      <c r="AK7860" s="188"/>
    </row>
    <row r="7861" spans="20:37">
      <c r="T7861" s="188"/>
      <c r="U7861" s="188"/>
      <c r="V7861" s="188"/>
      <c r="W7861" s="188"/>
      <c r="X7861" s="188"/>
      <c r="AG7861" s="188"/>
      <c r="AH7861" s="188"/>
      <c r="AI7861" s="188"/>
      <c r="AJ7861" s="188"/>
      <c r="AK7861" s="188"/>
    </row>
    <row r="7862" spans="20:37">
      <c r="T7862" s="188"/>
      <c r="U7862" s="188"/>
      <c r="V7862" s="188"/>
      <c r="W7862" s="188"/>
      <c r="X7862" s="188"/>
      <c r="AG7862" s="188"/>
      <c r="AH7862" s="188"/>
      <c r="AI7862" s="188"/>
      <c r="AJ7862" s="188"/>
      <c r="AK7862" s="188"/>
    </row>
    <row r="7863" spans="20:37">
      <c r="T7863" s="188"/>
      <c r="U7863" s="188"/>
      <c r="V7863" s="188"/>
      <c r="W7863" s="188"/>
      <c r="X7863" s="188"/>
      <c r="AG7863" s="188"/>
      <c r="AH7863" s="188"/>
      <c r="AI7863" s="188"/>
      <c r="AJ7863" s="188"/>
      <c r="AK7863" s="188"/>
    </row>
    <row r="7864" spans="20:37">
      <c r="T7864" s="188"/>
      <c r="U7864" s="188"/>
      <c r="V7864" s="188"/>
      <c r="W7864" s="188"/>
      <c r="X7864" s="188"/>
      <c r="AG7864" s="188"/>
      <c r="AH7864" s="188"/>
      <c r="AI7864" s="188"/>
      <c r="AJ7864" s="188"/>
      <c r="AK7864" s="188"/>
    </row>
    <row r="7865" spans="20:37">
      <c r="T7865" s="188"/>
      <c r="U7865" s="188"/>
      <c r="V7865" s="188"/>
      <c r="W7865" s="188"/>
      <c r="X7865" s="188"/>
      <c r="AG7865" s="188"/>
      <c r="AH7865" s="188"/>
      <c r="AI7865" s="188"/>
      <c r="AJ7865" s="188"/>
      <c r="AK7865" s="188"/>
    </row>
    <row r="7866" spans="20:37">
      <c r="T7866" s="188"/>
      <c r="U7866" s="188"/>
      <c r="V7866" s="188"/>
      <c r="W7866" s="188"/>
      <c r="X7866" s="188"/>
      <c r="AG7866" s="188"/>
      <c r="AH7866" s="188"/>
      <c r="AI7866" s="188"/>
      <c r="AJ7866" s="188"/>
      <c r="AK7866" s="188"/>
    </row>
    <row r="7867" spans="20:37">
      <c r="T7867" s="188"/>
      <c r="U7867" s="188"/>
      <c r="V7867" s="188"/>
      <c r="W7867" s="188"/>
      <c r="X7867" s="188"/>
      <c r="AG7867" s="188"/>
      <c r="AH7867" s="188"/>
      <c r="AI7867" s="188"/>
      <c r="AJ7867" s="188"/>
      <c r="AK7867" s="188"/>
    </row>
    <row r="7868" spans="20:37">
      <c r="T7868" s="188"/>
      <c r="U7868" s="188"/>
      <c r="V7868" s="188"/>
      <c r="W7868" s="188"/>
      <c r="X7868" s="188"/>
      <c r="AG7868" s="188"/>
      <c r="AH7868" s="188"/>
      <c r="AI7868" s="188"/>
      <c r="AJ7868" s="188"/>
      <c r="AK7868" s="188"/>
    </row>
    <row r="7869" spans="20:37">
      <c r="T7869" s="188"/>
      <c r="U7869" s="188"/>
      <c r="V7869" s="188"/>
      <c r="W7869" s="188"/>
      <c r="X7869" s="188"/>
      <c r="AG7869" s="188"/>
      <c r="AH7869" s="188"/>
      <c r="AI7869" s="188"/>
      <c r="AJ7869" s="188"/>
      <c r="AK7869" s="188"/>
    </row>
    <row r="7870" spans="20:37">
      <c r="T7870" s="188"/>
      <c r="U7870" s="188"/>
      <c r="V7870" s="188"/>
      <c r="W7870" s="188"/>
      <c r="X7870" s="188"/>
      <c r="AG7870" s="188"/>
      <c r="AH7870" s="188"/>
      <c r="AI7870" s="188"/>
      <c r="AJ7870" s="188"/>
      <c r="AK7870" s="188"/>
    </row>
    <row r="7871" spans="20:37">
      <c r="T7871" s="188"/>
      <c r="U7871" s="188"/>
      <c r="V7871" s="188"/>
      <c r="W7871" s="188"/>
      <c r="X7871" s="188"/>
      <c r="AG7871" s="188"/>
      <c r="AH7871" s="188"/>
      <c r="AI7871" s="188"/>
      <c r="AJ7871" s="188"/>
      <c r="AK7871" s="188"/>
    </row>
    <row r="7872" spans="20:37">
      <c r="T7872" s="188"/>
      <c r="U7872" s="188"/>
      <c r="V7872" s="188"/>
      <c r="W7872" s="188"/>
      <c r="X7872" s="188"/>
      <c r="AG7872" s="188"/>
      <c r="AH7872" s="188"/>
      <c r="AI7872" s="188"/>
      <c r="AJ7872" s="188"/>
      <c r="AK7872" s="188"/>
    </row>
    <row r="7873" spans="20:37">
      <c r="T7873" s="188"/>
      <c r="U7873" s="188"/>
      <c r="V7873" s="188"/>
      <c r="W7873" s="188"/>
      <c r="X7873" s="188"/>
      <c r="AG7873" s="188"/>
      <c r="AH7873" s="188"/>
      <c r="AI7873" s="188"/>
      <c r="AJ7873" s="188"/>
      <c r="AK7873" s="188"/>
    </row>
    <row r="7874" spans="20:37">
      <c r="T7874" s="188"/>
      <c r="U7874" s="188"/>
      <c r="V7874" s="188"/>
      <c r="W7874" s="188"/>
      <c r="X7874" s="188"/>
      <c r="AG7874" s="188"/>
      <c r="AH7874" s="188"/>
      <c r="AI7874" s="188"/>
      <c r="AJ7874" s="188"/>
      <c r="AK7874" s="188"/>
    </row>
    <row r="7875" spans="20:37">
      <c r="T7875" s="188"/>
      <c r="U7875" s="188"/>
      <c r="V7875" s="188"/>
      <c r="W7875" s="188"/>
      <c r="X7875" s="188"/>
      <c r="AG7875" s="188"/>
      <c r="AH7875" s="188"/>
      <c r="AI7875" s="188"/>
      <c r="AJ7875" s="188"/>
      <c r="AK7875" s="188"/>
    </row>
    <row r="7876" spans="20:37">
      <c r="T7876" s="188"/>
      <c r="U7876" s="188"/>
      <c r="V7876" s="188"/>
      <c r="W7876" s="188"/>
      <c r="X7876" s="188"/>
      <c r="AG7876" s="188"/>
      <c r="AH7876" s="188"/>
      <c r="AI7876" s="188"/>
      <c r="AJ7876" s="188"/>
      <c r="AK7876" s="188"/>
    </row>
    <row r="7877" spans="20:37">
      <c r="T7877" s="188"/>
      <c r="U7877" s="188"/>
      <c r="V7877" s="188"/>
      <c r="W7877" s="188"/>
      <c r="X7877" s="188"/>
      <c r="AG7877" s="188"/>
      <c r="AH7877" s="188"/>
      <c r="AI7877" s="188"/>
      <c r="AJ7877" s="188"/>
      <c r="AK7877" s="188"/>
    </row>
    <row r="7878" spans="20:37">
      <c r="T7878" s="188"/>
      <c r="U7878" s="188"/>
      <c r="V7878" s="188"/>
      <c r="W7878" s="188"/>
      <c r="X7878" s="188"/>
      <c r="AG7878" s="188"/>
      <c r="AH7878" s="188"/>
      <c r="AI7878" s="188"/>
      <c r="AJ7878" s="188"/>
      <c r="AK7878" s="188"/>
    </row>
    <row r="7879" spans="20:37">
      <c r="T7879" s="188"/>
      <c r="U7879" s="188"/>
      <c r="V7879" s="188"/>
      <c r="W7879" s="188"/>
      <c r="X7879" s="188"/>
      <c r="AG7879" s="188"/>
      <c r="AH7879" s="188"/>
      <c r="AI7879" s="188"/>
      <c r="AJ7879" s="188"/>
      <c r="AK7879" s="188"/>
    </row>
    <row r="7880" spans="20:37">
      <c r="T7880" s="188"/>
      <c r="U7880" s="188"/>
      <c r="V7880" s="188"/>
      <c r="W7880" s="188"/>
      <c r="X7880" s="188"/>
      <c r="AG7880" s="188"/>
      <c r="AH7880" s="188"/>
      <c r="AI7880" s="188"/>
      <c r="AJ7880" s="188"/>
      <c r="AK7880" s="188"/>
    </row>
    <row r="7881" spans="20:37">
      <c r="T7881" s="188"/>
      <c r="U7881" s="188"/>
      <c r="V7881" s="188"/>
      <c r="W7881" s="188"/>
      <c r="X7881" s="188"/>
      <c r="AG7881" s="188"/>
      <c r="AH7881" s="188"/>
      <c r="AI7881" s="188"/>
      <c r="AJ7881" s="188"/>
      <c r="AK7881" s="188"/>
    </row>
    <row r="7882" spans="20:37">
      <c r="T7882" s="188"/>
      <c r="U7882" s="188"/>
      <c r="V7882" s="188"/>
      <c r="W7882" s="188"/>
      <c r="X7882" s="188"/>
      <c r="AG7882" s="188"/>
      <c r="AH7882" s="188"/>
      <c r="AI7882" s="188"/>
      <c r="AJ7882" s="188"/>
      <c r="AK7882" s="188"/>
    </row>
    <row r="7883" spans="20:37">
      <c r="T7883" s="188"/>
      <c r="U7883" s="188"/>
      <c r="V7883" s="188"/>
      <c r="W7883" s="188"/>
      <c r="X7883" s="188"/>
      <c r="AG7883" s="188"/>
      <c r="AH7883" s="188"/>
      <c r="AI7883" s="188"/>
      <c r="AJ7883" s="188"/>
      <c r="AK7883" s="188"/>
    </row>
    <row r="7884" spans="20:37">
      <c r="T7884" s="188"/>
      <c r="U7884" s="188"/>
      <c r="V7884" s="188"/>
      <c r="W7884" s="188"/>
      <c r="X7884" s="188"/>
      <c r="AG7884" s="188"/>
      <c r="AH7884" s="188"/>
      <c r="AI7884" s="188"/>
      <c r="AJ7884" s="188"/>
      <c r="AK7884" s="188"/>
    </row>
    <row r="7885" spans="20:37">
      <c r="T7885" s="188"/>
      <c r="U7885" s="188"/>
      <c r="V7885" s="188"/>
      <c r="W7885" s="188"/>
      <c r="X7885" s="188"/>
      <c r="AG7885" s="188"/>
      <c r="AH7885" s="188"/>
      <c r="AI7885" s="188"/>
      <c r="AJ7885" s="188"/>
      <c r="AK7885" s="188"/>
    </row>
    <row r="7886" spans="20:37">
      <c r="T7886" s="188"/>
      <c r="U7886" s="188"/>
      <c r="V7886" s="188"/>
      <c r="W7886" s="188"/>
      <c r="X7886" s="188"/>
      <c r="AG7886" s="188"/>
      <c r="AH7886" s="188"/>
      <c r="AI7886" s="188"/>
      <c r="AJ7886" s="188"/>
      <c r="AK7886" s="188"/>
    </row>
    <row r="7887" spans="20:37">
      <c r="T7887" s="188"/>
      <c r="U7887" s="188"/>
      <c r="V7887" s="188"/>
      <c r="W7887" s="188"/>
      <c r="X7887" s="188"/>
      <c r="AG7887" s="188"/>
      <c r="AH7887" s="188"/>
      <c r="AI7887" s="188"/>
      <c r="AJ7887" s="188"/>
      <c r="AK7887" s="188"/>
    </row>
    <row r="7888" spans="20:37">
      <c r="T7888" s="188"/>
      <c r="U7888" s="188"/>
      <c r="V7888" s="188"/>
      <c r="W7888" s="188"/>
      <c r="X7888" s="188"/>
      <c r="AG7888" s="188"/>
      <c r="AH7888" s="188"/>
      <c r="AI7888" s="188"/>
      <c r="AJ7888" s="188"/>
      <c r="AK7888" s="188"/>
    </row>
    <row r="7889" spans="20:37">
      <c r="T7889" s="188"/>
      <c r="U7889" s="188"/>
      <c r="V7889" s="188"/>
      <c r="W7889" s="188"/>
      <c r="X7889" s="188"/>
      <c r="AG7889" s="188"/>
      <c r="AH7889" s="188"/>
      <c r="AI7889" s="188"/>
      <c r="AJ7889" s="188"/>
      <c r="AK7889" s="188"/>
    </row>
    <row r="7890" spans="20:37">
      <c r="T7890" s="188"/>
      <c r="U7890" s="188"/>
      <c r="V7890" s="188"/>
      <c r="W7890" s="188"/>
      <c r="X7890" s="188"/>
      <c r="AG7890" s="188"/>
      <c r="AH7890" s="188"/>
      <c r="AI7890" s="188"/>
      <c r="AJ7890" s="188"/>
      <c r="AK7890" s="188"/>
    </row>
    <row r="7891" spans="20:37">
      <c r="T7891" s="188"/>
      <c r="U7891" s="188"/>
      <c r="V7891" s="188"/>
      <c r="W7891" s="188"/>
      <c r="X7891" s="188"/>
      <c r="AG7891" s="188"/>
      <c r="AH7891" s="188"/>
      <c r="AI7891" s="188"/>
      <c r="AJ7891" s="188"/>
      <c r="AK7891" s="188"/>
    </row>
    <row r="7892" spans="20:37">
      <c r="T7892" s="188"/>
      <c r="U7892" s="188"/>
      <c r="V7892" s="188"/>
      <c r="W7892" s="188"/>
      <c r="X7892" s="188"/>
      <c r="AG7892" s="188"/>
      <c r="AH7892" s="188"/>
      <c r="AI7892" s="188"/>
      <c r="AJ7892" s="188"/>
      <c r="AK7892" s="188"/>
    </row>
    <row r="7893" spans="20:37">
      <c r="T7893" s="188"/>
      <c r="U7893" s="188"/>
      <c r="V7893" s="188"/>
      <c r="W7893" s="188"/>
      <c r="X7893" s="188"/>
      <c r="AG7893" s="188"/>
      <c r="AH7893" s="188"/>
      <c r="AI7893" s="188"/>
      <c r="AJ7893" s="188"/>
      <c r="AK7893" s="188"/>
    </row>
    <row r="7894" spans="20:37">
      <c r="T7894" s="188"/>
      <c r="U7894" s="188"/>
      <c r="V7894" s="188"/>
      <c r="W7894" s="188"/>
      <c r="X7894" s="188"/>
      <c r="AG7894" s="188"/>
      <c r="AH7894" s="188"/>
      <c r="AI7894" s="188"/>
      <c r="AJ7894" s="188"/>
      <c r="AK7894" s="188"/>
    </row>
    <row r="7895" spans="20:37">
      <c r="T7895" s="188"/>
      <c r="U7895" s="188"/>
      <c r="V7895" s="188"/>
      <c r="W7895" s="188"/>
      <c r="X7895" s="188"/>
      <c r="AG7895" s="188"/>
      <c r="AH7895" s="188"/>
      <c r="AI7895" s="188"/>
      <c r="AJ7895" s="188"/>
      <c r="AK7895" s="188"/>
    </row>
    <row r="7896" spans="20:37">
      <c r="T7896" s="188"/>
      <c r="U7896" s="188"/>
      <c r="V7896" s="188"/>
      <c r="W7896" s="188"/>
      <c r="X7896" s="188"/>
      <c r="AG7896" s="188"/>
      <c r="AH7896" s="188"/>
      <c r="AI7896" s="188"/>
      <c r="AJ7896" s="188"/>
      <c r="AK7896" s="188"/>
    </row>
    <row r="7897" spans="20:37">
      <c r="T7897" s="188"/>
      <c r="U7897" s="188"/>
      <c r="V7897" s="188"/>
      <c r="W7897" s="188"/>
      <c r="X7897" s="188"/>
      <c r="AG7897" s="188"/>
      <c r="AH7897" s="188"/>
      <c r="AI7897" s="188"/>
      <c r="AJ7897" s="188"/>
      <c r="AK7897" s="188"/>
    </row>
    <row r="7898" spans="20:37">
      <c r="T7898" s="188"/>
      <c r="U7898" s="188"/>
      <c r="V7898" s="188"/>
      <c r="W7898" s="188"/>
      <c r="X7898" s="188"/>
      <c r="AG7898" s="188"/>
      <c r="AH7898" s="188"/>
      <c r="AI7898" s="188"/>
      <c r="AJ7898" s="188"/>
      <c r="AK7898" s="188"/>
    </row>
    <row r="7899" spans="20:37">
      <c r="T7899" s="188"/>
      <c r="U7899" s="188"/>
      <c r="V7899" s="188"/>
      <c r="W7899" s="188"/>
      <c r="X7899" s="188"/>
      <c r="AG7899" s="188"/>
      <c r="AH7899" s="188"/>
      <c r="AI7899" s="188"/>
      <c r="AJ7899" s="188"/>
      <c r="AK7899" s="188"/>
    </row>
    <row r="7900" spans="20:37">
      <c r="T7900" s="188"/>
      <c r="U7900" s="188"/>
      <c r="V7900" s="188"/>
      <c r="W7900" s="188"/>
      <c r="X7900" s="188"/>
      <c r="AG7900" s="188"/>
      <c r="AH7900" s="188"/>
      <c r="AI7900" s="188"/>
      <c r="AJ7900" s="188"/>
      <c r="AK7900" s="188"/>
    </row>
    <row r="7901" spans="20:37">
      <c r="T7901" s="188"/>
      <c r="U7901" s="188"/>
      <c r="V7901" s="188"/>
      <c r="W7901" s="188"/>
      <c r="X7901" s="188"/>
      <c r="AG7901" s="188"/>
      <c r="AH7901" s="188"/>
      <c r="AI7901" s="188"/>
      <c r="AJ7901" s="188"/>
      <c r="AK7901" s="188"/>
    </row>
    <row r="7902" spans="20:37">
      <c r="T7902" s="188"/>
      <c r="U7902" s="188"/>
      <c r="V7902" s="188"/>
      <c r="W7902" s="188"/>
      <c r="X7902" s="188"/>
      <c r="AG7902" s="188"/>
      <c r="AH7902" s="188"/>
      <c r="AI7902" s="188"/>
      <c r="AJ7902" s="188"/>
      <c r="AK7902" s="188"/>
    </row>
    <row r="7903" spans="20:37">
      <c r="T7903" s="188"/>
      <c r="U7903" s="188"/>
      <c r="V7903" s="188"/>
      <c r="W7903" s="188"/>
      <c r="X7903" s="188"/>
      <c r="AG7903" s="188"/>
      <c r="AH7903" s="188"/>
      <c r="AI7903" s="188"/>
      <c r="AJ7903" s="188"/>
      <c r="AK7903" s="188"/>
    </row>
    <row r="7904" spans="20:37">
      <c r="T7904" s="188"/>
      <c r="U7904" s="188"/>
      <c r="V7904" s="188"/>
      <c r="W7904" s="188"/>
      <c r="X7904" s="188"/>
      <c r="AG7904" s="188"/>
      <c r="AH7904" s="188"/>
      <c r="AI7904" s="188"/>
      <c r="AJ7904" s="188"/>
      <c r="AK7904" s="188"/>
    </row>
    <row r="7905" spans="20:37">
      <c r="T7905" s="188"/>
      <c r="U7905" s="188"/>
      <c r="V7905" s="188"/>
      <c r="W7905" s="188"/>
      <c r="X7905" s="188"/>
      <c r="AG7905" s="188"/>
      <c r="AH7905" s="188"/>
      <c r="AI7905" s="188"/>
      <c r="AJ7905" s="188"/>
      <c r="AK7905" s="188"/>
    </row>
    <row r="7906" spans="20:37">
      <c r="T7906" s="188"/>
      <c r="U7906" s="188"/>
      <c r="V7906" s="188"/>
      <c r="W7906" s="188"/>
      <c r="X7906" s="188"/>
      <c r="AG7906" s="188"/>
      <c r="AH7906" s="188"/>
      <c r="AI7906" s="188"/>
      <c r="AJ7906" s="188"/>
      <c r="AK7906" s="188"/>
    </row>
    <row r="7907" spans="20:37">
      <c r="T7907" s="188"/>
      <c r="U7907" s="188"/>
      <c r="V7907" s="188"/>
      <c r="W7907" s="188"/>
      <c r="X7907" s="188"/>
      <c r="AG7907" s="188"/>
      <c r="AH7907" s="188"/>
      <c r="AI7907" s="188"/>
      <c r="AJ7907" s="188"/>
      <c r="AK7907" s="188"/>
    </row>
    <row r="7908" spans="20:37">
      <c r="T7908" s="188"/>
      <c r="U7908" s="188"/>
      <c r="V7908" s="188"/>
      <c r="W7908" s="188"/>
      <c r="X7908" s="188"/>
      <c r="AG7908" s="188"/>
      <c r="AH7908" s="188"/>
      <c r="AI7908" s="188"/>
      <c r="AJ7908" s="188"/>
      <c r="AK7908" s="188"/>
    </row>
    <row r="7909" spans="20:37">
      <c r="T7909" s="188"/>
      <c r="U7909" s="188"/>
      <c r="V7909" s="188"/>
      <c r="W7909" s="188"/>
      <c r="X7909" s="188"/>
      <c r="AG7909" s="188"/>
      <c r="AH7909" s="188"/>
      <c r="AI7909" s="188"/>
      <c r="AJ7909" s="188"/>
      <c r="AK7909" s="188"/>
    </row>
    <row r="7910" spans="20:37">
      <c r="T7910" s="188"/>
      <c r="U7910" s="188"/>
      <c r="V7910" s="188"/>
      <c r="W7910" s="188"/>
      <c r="X7910" s="188"/>
      <c r="AG7910" s="188"/>
      <c r="AH7910" s="188"/>
      <c r="AI7910" s="188"/>
      <c r="AJ7910" s="188"/>
      <c r="AK7910" s="188"/>
    </row>
    <row r="7911" spans="20:37">
      <c r="T7911" s="188"/>
      <c r="U7911" s="188"/>
      <c r="V7911" s="188"/>
      <c r="W7911" s="188"/>
      <c r="X7911" s="188"/>
      <c r="AG7911" s="188"/>
      <c r="AH7911" s="188"/>
      <c r="AI7911" s="188"/>
      <c r="AJ7911" s="188"/>
      <c r="AK7911" s="188"/>
    </row>
    <row r="7912" spans="20:37">
      <c r="T7912" s="188"/>
      <c r="U7912" s="188"/>
      <c r="V7912" s="188"/>
      <c r="W7912" s="188"/>
      <c r="X7912" s="188"/>
      <c r="AG7912" s="188"/>
      <c r="AH7912" s="188"/>
      <c r="AI7912" s="188"/>
      <c r="AJ7912" s="188"/>
      <c r="AK7912" s="188"/>
    </row>
    <row r="7913" spans="20:37">
      <c r="T7913" s="188"/>
      <c r="U7913" s="188"/>
      <c r="V7913" s="188"/>
      <c r="W7913" s="188"/>
      <c r="X7913" s="188"/>
      <c r="AG7913" s="188"/>
      <c r="AH7913" s="188"/>
      <c r="AI7913" s="188"/>
      <c r="AJ7913" s="188"/>
      <c r="AK7913" s="188"/>
    </row>
    <row r="7914" spans="20:37">
      <c r="T7914" s="188"/>
      <c r="U7914" s="188"/>
      <c r="V7914" s="188"/>
      <c r="W7914" s="188"/>
      <c r="X7914" s="188"/>
      <c r="AG7914" s="188"/>
      <c r="AH7914" s="188"/>
      <c r="AI7914" s="188"/>
      <c r="AJ7914" s="188"/>
      <c r="AK7914" s="188"/>
    </row>
    <row r="7915" spans="20:37">
      <c r="T7915" s="188"/>
      <c r="U7915" s="188"/>
      <c r="V7915" s="188"/>
      <c r="W7915" s="188"/>
      <c r="X7915" s="188"/>
      <c r="AG7915" s="188"/>
      <c r="AH7915" s="188"/>
      <c r="AI7915" s="188"/>
      <c r="AJ7915" s="188"/>
      <c r="AK7915" s="188"/>
    </row>
    <row r="7916" spans="20:37">
      <c r="T7916" s="188"/>
      <c r="U7916" s="188"/>
      <c r="V7916" s="188"/>
      <c r="W7916" s="188"/>
      <c r="X7916" s="188"/>
      <c r="AG7916" s="188"/>
      <c r="AH7916" s="188"/>
      <c r="AI7916" s="188"/>
      <c r="AJ7916" s="188"/>
      <c r="AK7916" s="188"/>
    </row>
    <row r="7917" spans="20:37">
      <c r="T7917" s="188"/>
      <c r="U7917" s="188"/>
      <c r="V7917" s="188"/>
      <c r="W7917" s="188"/>
      <c r="X7917" s="188"/>
      <c r="AG7917" s="188"/>
      <c r="AH7917" s="188"/>
      <c r="AI7917" s="188"/>
      <c r="AJ7917" s="188"/>
      <c r="AK7917" s="188"/>
    </row>
    <row r="7918" spans="20:37">
      <c r="T7918" s="188"/>
      <c r="U7918" s="188"/>
      <c r="V7918" s="188"/>
      <c r="W7918" s="188"/>
      <c r="X7918" s="188"/>
      <c r="AG7918" s="188"/>
      <c r="AH7918" s="188"/>
      <c r="AI7918" s="188"/>
      <c r="AJ7918" s="188"/>
      <c r="AK7918" s="188"/>
    </row>
    <row r="7919" spans="20:37">
      <c r="T7919" s="188"/>
      <c r="U7919" s="188"/>
      <c r="V7919" s="188"/>
      <c r="W7919" s="188"/>
      <c r="X7919" s="188"/>
      <c r="AG7919" s="188"/>
      <c r="AH7919" s="188"/>
      <c r="AI7919" s="188"/>
      <c r="AJ7919" s="188"/>
      <c r="AK7919" s="188"/>
    </row>
    <row r="7920" spans="20:37">
      <c r="T7920" s="188"/>
      <c r="U7920" s="188"/>
      <c r="V7920" s="188"/>
      <c r="W7920" s="188"/>
      <c r="X7920" s="188"/>
      <c r="AG7920" s="188"/>
      <c r="AH7920" s="188"/>
      <c r="AI7920" s="188"/>
      <c r="AJ7920" s="188"/>
      <c r="AK7920" s="188"/>
    </row>
    <row r="7921" spans="20:37">
      <c r="T7921" s="188"/>
      <c r="U7921" s="188"/>
      <c r="V7921" s="188"/>
      <c r="W7921" s="188"/>
      <c r="X7921" s="188"/>
      <c r="AG7921" s="188"/>
      <c r="AH7921" s="188"/>
      <c r="AI7921" s="188"/>
      <c r="AJ7921" s="188"/>
      <c r="AK7921" s="188"/>
    </row>
    <row r="7922" spans="20:37">
      <c r="T7922" s="188"/>
      <c r="U7922" s="188"/>
      <c r="V7922" s="188"/>
      <c r="W7922" s="188"/>
      <c r="X7922" s="188"/>
      <c r="AG7922" s="188"/>
      <c r="AH7922" s="188"/>
      <c r="AI7922" s="188"/>
      <c r="AJ7922" s="188"/>
      <c r="AK7922" s="188"/>
    </row>
    <row r="7923" spans="20:37">
      <c r="T7923" s="188"/>
      <c r="U7923" s="188"/>
      <c r="V7923" s="188"/>
      <c r="W7923" s="188"/>
      <c r="X7923" s="188"/>
      <c r="AG7923" s="188"/>
      <c r="AH7923" s="188"/>
      <c r="AI7923" s="188"/>
      <c r="AJ7923" s="188"/>
      <c r="AK7923" s="188"/>
    </row>
    <row r="7924" spans="20:37">
      <c r="T7924" s="188"/>
      <c r="U7924" s="188"/>
      <c r="V7924" s="188"/>
      <c r="W7924" s="188"/>
      <c r="X7924" s="188"/>
      <c r="AG7924" s="188"/>
      <c r="AH7924" s="188"/>
      <c r="AI7924" s="188"/>
      <c r="AJ7924" s="188"/>
      <c r="AK7924" s="188"/>
    </row>
    <row r="7925" spans="20:37">
      <c r="T7925" s="188"/>
      <c r="U7925" s="188"/>
      <c r="V7925" s="188"/>
      <c r="W7925" s="188"/>
      <c r="X7925" s="188"/>
      <c r="AG7925" s="188"/>
      <c r="AH7925" s="188"/>
      <c r="AI7925" s="188"/>
      <c r="AJ7925" s="188"/>
      <c r="AK7925" s="188"/>
    </row>
    <row r="7926" spans="20:37">
      <c r="T7926" s="188"/>
      <c r="U7926" s="188"/>
      <c r="V7926" s="188"/>
      <c r="W7926" s="188"/>
      <c r="X7926" s="188"/>
      <c r="AG7926" s="188"/>
      <c r="AH7926" s="188"/>
      <c r="AI7926" s="188"/>
      <c r="AJ7926" s="188"/>
      <c r="AK7926" s="188"/>
    </row>
    <row r="7927" spans="20:37">
      <c r="T7927" s="188"/>
      <c r="U7927" s="188"/>
      <c r="V7927" s="188"/>
      <c r="W7927" s="188"/>
      <c r="X7927" s="188"/>
      <c r="AG7927" s="188"/>
      <c r="AH7927" s="188"/>
      <c r="AI7927" s="188"/>
      <c r="AJ7927" s="188"/>
      <c r="AK7927" s="188"/>
    </row>
    <row r="7928" spans="20:37">
      <c r="T7928" s="188"/>
      <c r="U7928" s="188"/>
      <c r="V7928" s="188"/>
      <c r="W7928" s="188"/>
      <c r="X7928" s="188"/>
      <c r="AG7928" s="188"/>
      <c r="AH7928" s="188"/>
      <c r="AI7928" s="188"/>
      <c r="AJ7928" s="188"/>
      <c r="AK7928" s="188"/>
    </row>
    <row r="7929" spans="20:37">
      <c r="T7929" s="188"/>
      <c r="U7929" s="188"/>
      <c r="V7929" s="188"/>
      <c r="W7929" s="188"/>
      <c r="X7929" s="188"/>
      <c r="AG7929" s="188"/>
      <c r="AH7929" s="188"/>
      <c r="AI7929" s="188"/>
      <c r="AJ7929" s="188"/>
      <c r="AK7929" s="188"/>
    </row>
    <row r="7930" spans="20:37">
      <c r="T7930" s="188"/>
      <c r="U7930" s="188"/>
      <c r="V7930" s="188"/>
      <c r="W7930" s="188"/>
      <c r="X7930" s="188"/>
      <c r="AG7930" s="188"/>
      <c r="AH7930" s="188"/>
      <c r="AI7930" s="188"/>
      <c r="AJ7930" s="188"/>
      <c r="AK7930" s="188"/>
    </row>
    <row r="7931" spans="20:37">
      <c r="T7931" s="188"/>
      <c r="U7931" s="188"/>
      <c r="V7931" s="188"/>
      <c r="W7931" s="188"/>
      <c r="X7931" s="188"/>
      <c r="AG7931" s="188"/>
      <c r="AH7931" s="188"/>
      <c r="AI7931" s="188"/>
      <c r="AJ7931" s="188"/>
      <c r="AK7931" s="188"/>
    </row>
    <row r="7932" spans="20:37">
      <c r="T7932" s="188"/>
      <c r="U7932" s="188"/>
      <c r="V7932" s="188"/>
      <c r="W7932" s="188"/>
      <c r="X7932" s="188"/>
      <c r="AG7932" s="188"/>
      <c r="AH7932" s="188"/>
      <c r="AI7932" s="188"/>
      <c r="AJ7932" s="188"/>
      <c r="AK7932" s="188"/>
    </row>
    <row r="7933" spans="20:37">
      <c r="T7933" s="188"/>
      <c r="U7933" s="188"/>
      <c r="V7933" s="188"/>
      <c r="W7933" s="188"/>
      <c r="X7933" s="188"/>
      <c r="AG7933" s="188"/>
      <c r="AH7933" s="188"/>
      <c r="AI7933" s="188"/>
      <c r="AJ7933" s="188"/>
      <c r="AK7933" s="188"/>
    </row>
    <row r="7934" spans="20:37">
      <c r="T7934" s="188"/>
      <c r="U7934" s="188"/>
      <c r="V7934" s="188"/>
      <c r="W7934" s="188"/>
      <c r="X7934" s="188"/>
      <c r="AG7934" s="188"/>
      <c r="AH7934" s="188"/>
      <c r="AI7934" s="188"/>
      <c r="AJ7934" s="188"/>
      <c r="AK7934" s="188"/>
    </row>
    <row r="7935" spans="20:37">
      <c r="T7935" s="188"/>
      <c r="U7935" s="188"/>
      <c r="V7935" s="188"/>
      <c r="W7935" s="188"/>
      <c r="X7935" s="188"/>
      <c r="AG7935" s="188"/>
      <c r="AH7935" s="188"/>
      <c r="AI7935" s="188"/>
      <c r="AJ7935" s="188"/>
      <c r="AK7935" s="188"/>
    </row>
    <row r="7936" spans="20:37">
      <c r="T7936" s="188"/>
      <c r="U7936" s="188"/>
      <c r="V7936" s="188"/>
      <c r="W7936" s="188"/>
      <c r="X7936" s="188"/>
      <c r="AG7936" s="188"/>
      <c r="AH7936" s="188"/>
      <c r="AI7936" s="188"/>
      <c r="AJ7936" s="188"/>
      <c r="AK7936" s="188"/>
    </row>
    <row r="7937" spans="20:37">
      <c r="T7937" s="188"/>
      <c r="U7937" s="188"/>
      <c r="V7937" s="188"/>
      <c r="W7937" s="188"/>
      <c r="X7937" s="188"/>
      <c r="AG7937" s="188"/>
      <c r="AH7937" s="188"/>
      <c r="AI7937" s="188"/>
      <c r="AJ7937" s="188"/>
      <c r="AK7937" s="188"/>
    </row>
    <row r="7938" spans="20:37">
      <c r="T7938" s="188"/>
      <c r="U7938" s="188"/>
      <c r="V7938" s="188"/>
      <c r="W7938" s="188"/>
      <c r="X7938" s="188"/>
      <c r="AG7938" s="188"/>
      <c r="AH7938" s="188"/>
      <c r="AI7938" s="188"/>
      <c r="AJ7938" s="188"/>
      <c r="AK7938" s="188"/>
    </row>
    <row r="7939" spans="20:37">
      <c r="T7939" s="188"/>
      <c r="U7939" s="188"/>
      <c r="V7939" s="188"/>
      <c r="W7939" s="188"/>
      <c r="X7939" s="188"/>
      <c r="AG7939" s="188"/>
      <c r="AH7939" s="188"/>
      <c r="AI7939" s="188"/>
      <c r="AJ7939" s="188"/>
      <c r="AK7939" s="188"/>
    </row>
    <row r="7940" spans="20:37">
      <c r="T7940" s="188"/>
      <c r="U7940" s="188"/>
      <c r="V7940" s="188"/>
      <c r="W7940" s="188"/>
      <c r="X7940" s="188"/>
      <c r="AG7940" s="188"/>
      <c r="AH7940" s="188"/>
      <c r="AI7940" s="188"/>
      <c r="AJ7940" s="188"/>
      <c r="AK7940" s="188"/>
    </row>
    <row r="7941" spans="20:37">
      <c r="T7941" s="188"/>
      <c r="U7941" s="188"/>
      <c r="V7941" s="188"/>
      <c r="W7941" s="188"/>
      <c r="X7941" s="188"/>
      <c r="AG7941" s="188"/>
      <c r="AH7941" s="188"/>
      <c r="AI7941" s="188"/>
      <c r="AJ7941" s="188"/>
      <c r="AK7941" s="188"/>
    </row>
    <row r="7942" spans="20:37">
      <c r="T7942" s="188"/>
      <c r="U7942" s="188"/>
      <c r="V7942" s="188"/>
      <c r="W7942" s="188"/>
      <c r="X7942" s="188"/>
      <c r="AG7942" s="188"/>
      <c r="AH7942" s="188"/>
      <c r="AI7942" s="188"/>
      <c r="AJ7942" s="188"/>
      <c r="AK7942" s="188"/>
    </row>
    <row r="7943" spans="20:37">
      <c r="T7943" s="188"/>
      <c r="U7943" s="188"/>
      <c r="V7943" s="188"/>
      <c r="W7943" s="188"/>
      <c r="X7943" s="188"/>
      <c r="AG7943" s="188"/>
      <c r="AH7943" s="188"/>
      <c r="AI7943" s="188"/>
      <c r="AJ7943" s="188"/>
      <c r="AK7943" s="188"/>
    </row>
    <row r="7944" spans="20:37">
      <c r="T7944" s="188"/>
      <c r="U7944" s="188"/>
      <c r="V7944" s="188"/>
      <c r="W7944" s="188"/>
      <c r="X7944" s="188"/>
      <c r="AG7944" s="188"/>
      <c r="AH7944" s="188"/>
      <c r="AI7944" s="188"/>
      <c r="AJ7944" s="188"/>
      <c r="AK7944" s="188"/>
    </row>
    <row r="7945" spans="20:37">
      <c r="T7945" s="188"/>
      <c r="U7945" s="188"/>
      <c r="V7945" s="188"/>
      <c r="W7945" s="188"/>
      <c r="X7945" s="188"/>
      <c r="AG7945" s="188"/>
      <c r="AH7945" s="188"/>
      <c r="AI7945" s="188"/>
      <c r="AJ7945" s="188"/>
      <c r="AK7945" s="188"/>
    </row>
    <row r="7946" spans="20:37">
      <c r="T7946" s="188"/>
      <c r="U7946" s="188"/>
      <c r="V7946" s="188"/>
      <c r="W7946" s="188"/>
      <c r="X7946" s="188"/>
      <c r="AG7946" s="188"/>
      <c r="AH7946" s="188"/>
      <c r="AI7946" s="188"/>
      <c r="AJ7946" s="188"/>
      <c r="AK7946" s="188"/>
    </row>
    <row r="7947" spans="20:37">
      <c r="T7947" s="188"/>
      <c r="U7947" s="188"/>
      <c r="V7947" s="188"/>
      <c r="W7947" s="188"/>
      <c r="X7947" s="188"/>
      <c r="AG7947" s="188"/>
      <c r="AH7947" s="188"/>
      <c r="AI7947" s="188"/>
      <c r="AJ7947" s="188"/>
      <c r="AK7947" s="188"/>
    </row>
    <row r="7948" spans="20:37">
      <c r="T7948" s="188"/>
      <c r="U7948" s="188"/>
      <c r="V7948" s="188"/>
      <c r="W7948" s="188"/>
      <c r="X7948" s="188"/>
      <c r="AG7948" s="188"/>
      <c r="AH7948" s="188"/>
      <c r="AI7948" s="188"/>
      <c r="AJ7948" s="188"/>
      <c r="AK7948" s="188"/>
    </row>
    <row r="7949" spans="20:37">
      <c r="T7949" s="188"/>
      <c r="U7949" s="188"/>
      <c r="V7949" s="188"/>
      <c r="W7949" s="188"/>
      <c r="X7949" s="188"/>
      <c r="AG7949" s="188"/>
      <c r="AH7949" s="188"/>
      <c r="AI7949" s="188"/>
      <c r="AJ7949" s="188"/>
      <c r="AK7949" s="188"/>
    </row>
    <row r="7950" spans="20:37">
      <c r="T7950" s="188"/>
      <c r="U7950" s="188"/>
      <c r="V7950" s="188"/>
      <c r="W7950" s="188"/>
      <c r="X7950" s="188"/>
      <c r="AG7950" s="188"/>
      <c r="AH7950" s="188"/>
      <c r="AI7950" s="188"/>
      <c r="AJ7950" s="188"/>
      <c r="AK7950" s="188"/>
    </row>
    <row r="7951" spans="20:37">
      <c r="T7951" s="188"/>
      <c r="U7951" s="188"/>
      <c r="V7951" s="188"/>
      <c r="W7951" s="188"/>
      <c r="X7951" s="188"/>
      <c r="AG7951" s="188"/>
      <c r="AH7951" s="188"/>
      <c r="AI7951" s="188"/>
      <c r="AJ7951" s="188"/>
      <c r="AK7951" s="188"/>
    </row>
    <row r="7952" spans="20:37">
      <c r="T7952" s="188"/>
      <c r="U7952" s="188"/>
      <c r="V7952" s="188"/>
      <c r="W7952" s="188"/>
      <c r="X7952" s="188"/>
      <c r="AG7952" s="188"/>
      <c r="AH7952" s="188"/>
      <c r="AI7952" s="188"/>
      <c r="AJ7952" s="188"/>
      <c r="AK7952" s="188"/>
    </row>
    <row r="7953" spans="20:37">
      <c r="T7953" s="188"/>
      <c r="U7953" s="188"/>
      <c r="V7953" s="188"/>
      <c r="W7953" s="188"/>
      <c r="X7953" s="188"/>
      <c r="AG7953" s="188"/>
      <c r="AH7953" s="188"/>
      <c r="AI7953" s="188"/>
      <c r="AJ7953" s="188"/>
      <c r="AK7953" s="188"/>
    </row>
    <row r="7954" spans="20:37">
      <c r="T7954" s="188"/>
      <c r="U7954" s="188"/>
      <c r="V7954" s="188"/>
      <c r="W7954" s="188"/>
      <c r="X7954" s="188"/>
      <c r="AG7954" s="188"/>
      <c r="AH7954" s="188"/>
      <c r="AI7954" s="188"/>
      <c r="AJ7954" s="188"/>
      <c r="AK7954" s="188"/>
    </row>
    <row r="7955" spans="20:37">
      <c r="T7955" s="188"/>
      <c r="U7955" s="188"/>
      <c r="V7955" s="188"/>
      <c r="W7955" s="188"/>
      <c r="X7955" s="188"/>
      <c r="AG7955" s="188"/>
      <c r="AH7955" s="188"/>
      <c r="AI7955" s="188"/>
      <c r="AJ7955" s="188"/>
      <c r="AK7955" s="188"/>
    </row>
    <row r="7956" spans="20:37">
      <c r="T7956" s="188"/>
      <c r="U7956" s="188"/>
      <c r="V7956" s="188"/>
      <c r="W7956" s="188"/>
      <c r="X7956" s="188"/>
      <c r="AG7956" s="188"/>
      <c r="AH7956" s="188"/>
      <c r="AI7956" s="188"/>
      <c r="AJ7956" s="188"/>
      <c r="AK7956" s="188"/>
    </row>
    <row r="7957" spans="20:37">
      <c r="T7957" s="188"/>
      <c r="U7957" s="188"/>
      <c r="V7957" s="188"/>
      <c r="W7957" s="188"/>
      <c r="X7957" s="188"/>
      <c r="AG7957" s="188"/>
      <c r="AH7957" s="188"/>
      <c r="AI7957" s="188"/>
      <c r="AJ7957" s="188"/>
      <c r="AK7957" s="188"/>
    </row>
    <row r="7958" spans="20:37">
      <c r="T7958" s="188"/>
      <c r="U7958" s="188"/>
      <c r="V7958" s="188"/>
      <c r="W7958" s="188"/>
      <c r="X7958" s="188"/>
      <c r="AG7958" s="188"/>
      <c r="AH7958" s="188"/>
      <c r="AI7958" s="188"/>
      <c r="AJ7958" s="188"/>
      <c r="AK7958" s="188"/>
    </row>
    <row r="7959" spans="20:37">
      <c r="T7959" s="188"/>
      <c r="U7959" s="188"/>
      <c r="V7959" s="188"/>
      <c r="W7959" s="188"/>
      <c r="X7959" s="188"/>
      <c r="AG7959" s="188"/>
      <c r="AH7959" s="188"/>
      <c r="AI7959" s="188"/>
      <c r="AJ7959" s="188"/>
      <c r="AK7959" s="188"/>
    </row>
    <row r="7960" spans="20:37">
      <c r="T7960" s="188"/>
      <c r="U7960" s="188"/>
      <c r="V7960" s="188"/>
      <c r="W7960" s="188"/>
      <c r="X7960" s="188"/>
      <c r="AG7960" s="188"/>
      <c r="AH7960" s="188"/>
      <c r="AI7960" s="188"/>
      <c r="AJ7960" s="188"/>
      <c r="AK7960" s="188"/>
    </row>
    <row r="7961" spans="20:37">
      <c r="T7961" s="188"/>
      <c r="U7961" s="188"/>
      <c r="V7961" s="188"/>
      <c r="W7961" s="188"/>
      <c r="X7961" s="188"/>
      <c r="AG7961" s="188"/>
      <c r="AH7961" s="188"/>
      <c r="AI7961" s="188"/>
      <c r="AJ7961" s="188"/>
      <c r="AK7961" s="188"/>
    </row>
    <row r="7962" spans="20:37">
      <c r="T7962" s="188"/>
      <c r="U7962" s="188"/>
      <c r="V7962" s="188"/>
      <c r="W7962" s="188"/>
      <c r="X7962" s="188"/>
      <c r="AG7962" s="188"/>
      <c r="AH7962" s="188"/>
      <c r="AI7962" s="188"/>
      <c r="AJ7962" s="188"/>
      <c r="AK7962" s="188"/>
    </row>
    <row r="7963" spans="20:37">
      <c r="T7963" s="188"/>
      <c r="U7963" s="188"/>
      <c r="V7963" s="188"/>
      <c r="W7963" s="188"/>
      <c r="X7963" s="188"/>
      <c r="AG7963" s="188"/>
      <c r="AH7963" s="188"/>
      <c r="AI7963" s="188"/>
      <c r="AJ7963" s="188"/>
      <c r="AK7963" s="188"/>
    </row>
    <row r="7964" spans="20:37">
      <c r="T7964" s="188"/>
      <c r="U7964" s="188"/>
      <c r="V7964" s="188"/>
      <c r="W7964" s="188"/>
      <c r="X7964" s="188"/>
      <c r="AG7964" s="188"/>
      <c r="AH7964" s="188"/>
      <c r="AI7964" s="188"/>
      <c r="AJ7964" s="188"/>
      <c r="AK7964" s="188"/>
    </row>
    <row r="7965" spans="20:37">
      <c r="T7965" s="188"/>
      <c r="U7965" s="188"/>
      <c r="V7965" s="188"/>
      <c r="W7965" s="188"/>
      <c r="X7965" s="188"/>
      <c r="AG7965" s="188"/>
      <c r="AH7965" s="188"/>
      <c r="AI7965" s="188"/>
      <c r="AJ7965" s="188"/>
      <c r="AK7965" s="188"/>
    </row>
    <row r="7966" spans="20:37">
      <c r="T7966" s="188"/>
      <c r="U7966" s="188"/>
      <c r="V7966" s="188"/>
      <c r="W7966" s="188"/>
      <c r="X7966" s="188"/>
      <c r="AG7966" s="188"/>
      <c r="AH7966" s="188"/>
      <c r="AI7966" s="188"/>
      <c r="AJ7966" s="188"/>
      <c r="AK7966" s="188"/>
    </row>
    <row r="7967" spans="20:37">
      <c r="T7967" s="188"/>
      <c r="U7967" s="188"/>
      <c r="V7967" s="188"/>
      <c r="W7967" s="188"/>
      <c r="X7967" s="188"/>
      <c r="AG7967" s="188"/>
      <c r="AH7967" s="188"/>
      <c r="AI7967" s="188"/>
      <c r="AJ7967" s="188"/>
      <c r="AK7967" s="188"/>
    </row>
    <row r="7968" spans="20:37">
      <c r="T7968" s="188"/>
      <c r="U7968" s="188"/>
      <c r="V7968" s="188"/>
      <c r="W7968" s="188"/>
      <c r="X7968" s="188"/>
      <c r="AG7968" s="188"/>
      <c r="AH7968" s="188"/>
      <c r="AI7968" s="188"/>
      <c r="AJ7968" s="188"/>
      <c r="AK7968" s="188"/>
    </row>
    <row r="7969" spans="20:37">
      <c r="T7969" s="188"/>
      <c r="U7969" s="188"/>
      <c r="V7969" s="188"/>
      <c r="W7969" s="188"/>
      <c r="X7969" s="188"/>
      <c r="AG7969" s="188"/>
      <c r="AH7969" s="188"/>
      <c r="AI7969" s="188"/>
      <c r="AJ7969" s="188"/>
      <c r="AK7969" s="188"/>
    </row>
    <row r="7970" spans="20:37">
      <c r="T7970" s="188"/>
      <c r="U7970" s="188"/>
      <c r="V7970" s="188"/>
      <c r="W7970" s="188"/>
      <c r="X7970" s="188"/>
      <c r="AG7970" s="188"/>
      <c r="AH7970" s="188"/>
      <c r="AI7970" s="188"/>
      <c r="AJ7970" s="188"/>
      <c r="AK7970" s="188"/>
    </row>
    <row r="7971" spans="20:37">
      <c r="T7971" s="188"/>
      <c r="U7971" s="188"/>
      <c r="V7971" s="188"/>
      <c r="W7971" s="188"/>
      <c r="X7971" s="188"/>
      <c r="AG7971" s="188"/>
      <c r="AH7971" s="188"/>
      <c r="AI7971" s="188"/>
      <c r="AJ7971" s="188"/>
      <c r="AK7971" s="188"/>
    </row>
    <row r="7972" spans="20:37">
      <c r="T7972" s="188"/>
      <c r="U7972" s="188"/>
      <c r="V7972" s="188"/>
      <c r="W7972" s="188"/>
      <c r="X7972" s="188"/>
      <c r="AG7972" s="188"/>
      <c r="AH7972" s="188"/>
      <c r="AI7972" s="188"/>
      <c r="AJ7972" s="188"/>
      <c r="AK7972" s="188"/>
    </row>
    <row r="7973" spans="20:37">
      <c r="T7973" s="188"/>
      <c r="U7973" s="188"/>
      <c r="V7973" s="188"/>
      <c r="W7973" s="188"/>
      <c r="X7973" s="188"/>
      <c r="AG7973" s="188"/>
      <c r="AH7973" s="188"/>
      <c r="AI7973" s="188"/>
      <c r="AJ7973" s="188"/>
      <c r="AK7973" s="188"/>
    </row>
    <row r="7974" spans="20:37">
      <c r="T7974" s="188"/>
      <c r="U7974" s="188"/>
      <c r="V7974" s="188"/>
      <c r="W7974" s="188"/>
      <c r="X7974" s="188"/>
      <c r="AG7974" s="188"/>
      <c r="AH7974" s="188"/>
      <c r="AI7974" s="188"/>
      <c r="AJ7974" s="188"/>
      <c r="AK7974" s="188"/>
    </row>
    <row r="7975" spans="20:37">
      <c r="T7975" s="188"/>
      <c r="U7975" s="188"/>
      <c r="V7975" s="188"/>
      <c r="W7975" s="188"/>
      <c r="X7975" s="188"/>
      <c r="AG7975" s="188"/>
      <c r="AH7975" s="188"/>
      <c r="AI7975" s="188"/>
      <c r="AJ7975" s="188"/>
      <c r="AK7975" s="188"/>
    </row>
    <row r="7976" spans="20:37">
      <c r="T7976" s="188"/>
      <c r="U7976" s="188"/>
      <c r="V7976" s="188"/>
      <c r="W7976" s="188"/>
      <c r="X7976" s="188"/>
      <c r="AG7976" s="188"/>
      <c r="AH7976" s="188"/>
      <c r="AI7976" s="188"/>
      <c r="AJ7976" s="188"/>
      <c r="AK7976" s="188"/>
    </row>
    <row r="7977" spans="20:37">
      <c r="T7977" s="188"/>
      <c r="U7977" s="188"/>
      <c r="V7977" s="188"/>
      <c r="W7977" s="188"/>
      <c r="X7977" s="188"/>
      <c r="AG7977" s="188"/>
      <c r="AH7977" s="188"/>
      <c r="AI7977" s="188"/>
      <c r="AJ7977" s="188"/>
      <c r="AK7977" s="188"/>
    </row>
    <row r="7978" spans="20:37">
      <c r="T7978" s="188"/>
      <c r="U7978" s="188"/>
      <c r="V7978" s="188"/>
      <c r="W7978" s="188"/>
      <c r="X7978" s="188"/>
      <c r="AG7978" s="188"/>
      <c r="AH7978" s="188"/>
      <c r="AI7978" s="188"/>
      <c r="AJ7978" s="188"/>
      <c r="AK7978" s="188"/>
    </row>
    <row r="7979" spans="20:37">
      <c r="T7979" s="188"/>
      <c r="U7979" s="188"/>
      <c r="V7979" s="188"/>
      <c r="W7979" s="188"/>
      <c r="X7979" s="188"/>
      <c r="AG7979" s="188"/>
      <c r="AH7979" s="188"/>
      <c r="AI7979" s="188"/>
      <c r="AJ7979" s="188"/>
      <c r="AK7979" s="188"/>
    </row>
    <row r="7980" spans="20:37">
      <c r="T7980" s="188"/>
      <c r="U7980" s="188"/>
      <c r="V7980" s="188"/>
      <c r="W7980" s="188"/>
      <c r="X7980" s="188"/>
      <c r="AG7980" s="188"/>
      <c r="AH7980" s="188"/>
      <c r="AI7980" s="188"/>
      <c r="AJ7980" s="188"/>
      <c r="AK7980" s="188"/>
    </row>
    <row r="7981" spans="20:37">
      <c r="T7981" s="188"/>
      <c r="U7981" s="188"/>
      <c r="V7981" s="188"/>
      <c r="W7981" s="188"/>
      <c r="X7981" s="188"/>
      <c r="AG7981" s="188"/>
      <c r="AH7981" s="188"/>
      <c r="AI7981" s="188"/>
      <c r="AJ7981" s="188"/>
      <c r="AK7981" s="188"/>
    </row>
    <row r="7982" spans="20:37">
      <c r="T7982" s="188"/>
      <c r="U7982" s="188"/>
      <c r="V7982" s="188"/>
      <c r="W7982" s="188"/>
      <c r="X7982" s="188"/>
      <c r="AG7982" s="188"/>
      <c r="AH7982" s="188"/>
      <c r="AI7982" s="188"/>
      <c r="AJ7982" s="188"/>
      <c r="AK7982" s="188"/>
    </row>
    <row r="7983" spans="20:37">
      <c r="T7983" s="188"/>
      <c r="U7983" s="188"/>
      <c r="V7983" s="188"/>
      <c r="W7983" s="188"/>
      <c r="X7983" s="188"/>
      <c r="AG7983" s="188"/>
      <c r="AH7983" s="188"/>
      <c r="AI7983" s="188"/>
      <c r="AJ7983" s="188"/>
      <c r="AK7983" s="188"/>
    </row>
    <row r="7984" spans="20:37">
      <c r="T7984" s="188"/>
      <c r="U7984" s="188"/>
      <c r="V7984" s="188"/>
      <c r="W7984" s="188"/>
      <c r="X7984" s="188"/>
      <c r="AG7984" s="188"/>
      <c r="AH7984" s="188"/>
      <c r="AI7984" s="188"/>
      <c r="AJ7984" s="188"/>
      <c r="AK7984" s="188"/>
    </row>
    <row r="7985" spans="20:37">
      <c r="T7985" s="188"/>
      <c r="U7985" s="188"/>
      <c r="V7985" s="188"/>
      <c r="W7985" s="188"/>
      <c r="X7985" s="188"/>
      <c r="AG7985" s="188"/>
      <c r="AH7985" s="188"/>
      <c r="AI7985" s="188"/>
      <c r="AJ7985" s="188"/>
      <c r="AK7985" s="188"/>
    </row>
    <row r="7986" spans="20:37">
      <c r="T7986" s="188"/>
      <c r="U7986" s="188"/>
      <c r="V7986" s="188"/>
      <c r="W7986" s="188"/>
      <c r="X7986" s="188"/>
      <c r="AG7986" s="188"/>
      <c r="AH7986" s="188"/>
      <c r="AI7986" s="188"/>
      <c r="AJ7986" s="188"/>
      <c r="AK7986" s="188"/>
    </row>
    <row r="7987" spans="20:37">
      <c r="T7987" s="188"/>
      <c r="U7987" s="188"/>
      <c r="V7987" s="188"/>
      <c r="W7987" s="188"/>
      <c r="X7987" s="188"/>
      <c r="AG7987" s="188"/>
      <c r="AH7987" s="188"/>
      <c r="AI7987" s="188"/>
      <c r="AJ7987" s="188"/>
      <c r="AK7987" s="188"/>
    </row>
    <row r="7988" spans="20:37">
      <c r="T7988" s="188"/>
      <c r="U7988" s="188"/>
      <c r="V7988" s="188"/>
      <c r="W7988" s="188"/>
      <c r="X7988" s="188"/>
      <c r="AG7988" s="188"/>
      <c r="AH7988" s="188"/>
      <c r="AI7988" s="188"/>
      <c r="AJ7988" s="188"/>
      <c r="AK7988" s="188"/>
    </row>
    <row r="7989" spans="20:37">
      <c r="T7989" s="188"/>
      <c r="U7989" s="188"/>
      <c r="V7989" s="188"/>
      <c r="W7989" s="188"/>
      <c r="X7989" s="188"/>
      <c r="AG7989" s="188"/>
      <c r="AH7989" s="188"/>
      <c r="AI7989" s="188"/>
      <c r="AJ7989" s="188"/>
      <c r="AK7989" s="188"/>
    </row>
    <row r="7990" spans="20:37">
      <c r="T7990" s="188"/>
      <c r="U7990" s="188"/>
      <c r="V7990" s="188"/>
      <c r="W7990" s="188"/>
      <c r="X7990" s="188"/>
      <c r="AG7990" s="188"/>
      <c r="AH7990" s="188"/>
      <c r="AI7990" s="188"/>
      <c r="AJ7990" s="188"/>
      <c r="AK7990" s="188"/>
    </row>
    <row r="7991" spans="20:37">
      <c r="T7991" s="188"/>
      <c r="U7991" s="188"/>
      <c r="V7991" s="188"/>
      <c r="W7991" s="188"/>
      <c r="X7991" s="188"/>
      <c r="AG7991" s="188"/>
      <c r="AH7991" s="188"/>
      <c r="AI7991" s="188"/>
      <c r="AJ7991" s="188"/>
      <c r="AK7991" s="188"/>
    </row>
    <row r="7992" spans="20:37">
      <c r="T7992" s="188"/>
      <c r="U7992" s="188"/>
      <c r="V7992" s="188"/>
      <c r="W7992" s="188"/>
      <c r="X7992" s="188"/>
      <c r="AG7992" s="188"/>
      <c r="AH7992" s="188"/>
      <c r="AI7992" s="188"/>
      <c r="AJ7992" s="188"/>
      <c r="AK7992" s="188"/>
    </row>
    <row r="7993" spans="20:37">
      <c r="T7993" s="188"/>
      <c r="U7993" s="188"/>
      <c r="V7993" s="188"/>
      <c r="W7993" s="188"/>
      <c r="X7993" s="188"/>
      <c r="AG7993" s="188"/>
      <c r="AH7993" s="188"/>
      <c r="AI7993" s="188"/>
      <c r="AJ7993" s="188"/>
      <c r="AK7993" s="188"/>
    </row>
    <row r="7994" spans="20:37">
      <c r="T7994" s="188"/>
      <c r="U7994" s="188"/>
      <c r="V7994" s="188"/>
      <c r="W7994" s="188"/>
      <c r="X7994" s="188"/>
      <c r="AG7994" s="188"/>
      <c r="AH7994" s="188"/>
      <c r="AI7994" s="188"/>
      <c r="AJ7994" s="188"/>
      <c r="AK7994" s="188"/>
    </row>
    <row r="7995" spans="20:37">
      <c r="T7995" s="188"/>
      <c r="U7995" s="188"/>
      <c r="V7995" s="188"/>
      <c r="W7995" s="188"/>
      <c r="X7995" s="188"/>
      <c r="AG7995" s="188"/>
      <c r="AH7995" s="188"/>
      <c r="AI7995" s="188"/>
      <c r="AJ7995" s="188"/>
      <c r="AK7995" s="188"/>
    </row>
    <row r="7996" spans="20:37">
      <c r="T7996" s="188"/>
      <c r="U7996" s="188"/>
      <c r="V7996" s="188"/>
      <c r="W7996" s="188"/>
      <c r="X7996" s="188"/>
      <c r="AG7996" s="188"/>
      <c r="AH7996" s="188"/>
      <c r="AI7996" s="188"/>
      <c r="AJ7996" s="188"/>
      <c r="AK7996" s="188"/>
    </row>
    <row r="7997" spans="20:37">
      <c r="T7997" s="188"/>
      <c r="U7997" s="188"/>
      <c r="V7997" s="188"/>
      <c r="W7997" s="188"/>
      <c r="X7997" s="188"/>
      <c r="AG7997" s="188"/>
      <c r="AH7997" s="188"/>
      <c r="AI7997" s="188"/>
      <c r="AJ7997" s="188"/>
      <c r="AK7997" s="188"/>
    </row>
    <row r="7998" spans="20:37">
      <c r="T7998" s="188"/>
      <c r="U7998" s="188"/>
      <c r="V7998" s="188"/>
      <c r="W7998" s="188"/>
      <c r="X7998" s="188"/>
      <c r="AG7998" s="188"/>
      <c r="AH7998" s="188"/>
      <c r="AI7998" s="188"/>
      <c r="AJ7998" s="188"/>
      <c r="AK7998" s="188"/>
    </row>
    <row r="7999" spans="20:37">
      <c r="T7999" s="188"/>
      <c r="U7999" s="188"/>
      <c r="V7999" s="188"/>
      <c r="W7999" s="188"/>
      <c r="X7999" s="188"/>
      <c r="AG7999" s="188"/>
      <c r="AH7999" s="188"/>
      <c r="AI7999" s="188"/>
      <c r="AJ7999" s="188"/>
      <c r="AK7999" s="188"/>
    </row>
    <row r="8000" spans="20:37">
      <c r="T8000" s="188"/>
      <c r="U8000" s="188"/>
      <c r="V8000" s="188"/>
      <c r="W8000" s="188"/>
      <c r="X8000" s="188"/>
      <c r="AG8000" s="188"/>
      <c r="AH8000" s="188"/>
      <c r="AI8000" s="188"/>
      <c r="AJ8000" s="188"/>
      <c r="AK8000" s="188"/>
    </row>
    <row r="8001" spans="20:37">
      <c r="T8001" s="188"/>
      <c r="U8001" s="188"/>
      <c r="V8001" s="188"/>
      <c r="W8001" s="188"/>
      <c r="X8001" s="188"/>
      <c r="AG8001" s="188"/>
      <c r="AH8001" s="188"/>
      <c r="AI8001" s="188"/>
      <c r="AJ8001" s="188"/>
      <c r="AK8001" s="188"/>
    </row>
    <row r="8002" spans="20:37">
      <c r="T8002" s="188"/>
      <c r="U8002" s="188"/>
      <c r="V8002" s="188"/>
      <c r="W8002" s="188"/>
      <c r="X8002" s="188"/>
      <c r="AG8002" s="188"/>
      <c r="AH8002" s="188"/>
      <c r="AI8002" s="188"/>
      <c r="AJ8002" s="188"/>
      <c r="AK8002" s="188"/>
    </row>
    <row r="8003" spans="20:37">
      <c r="T8003" s="188"/>
      <c r="U8003" s="188"/>
      <c r="V8003" s="188"/>
      <c r="W8003" s="188"/>
      <c r="X8003" s="188"/>
      <c r="AG8003" s="188"/>
      <c r="AH8003" s="188"/>
      <c r="AI8003" s="188"/>
      <c r="AJ8003" s="188"/>
      <c r="AK8003" s="188"/>
    </row>
    <row r="8004" spans="20:37">
      <c r="T8004" s="188"/>
      <c r="U8004" s="188"/>
      <c r="V8004" s="188"/>
      <c r="W8004" s="188"/>
      <c r="X8004" s="188"/>
      <c r="AG8004" s="188"/>
      <c r="AH8004" s="188"/>
      <c r="AI8004" s="188"/>
      <c r="AJ8004" s="188"/>
      <c r="AK8004" s="188"/>
    </row>
    <row r="8005" spans="20:37">
      <c r="T8005" s="188"/>
      <c r="U8005" s="188"/>
      <c r="V8005" s="188"/>
      <c r="W8005" s="188"/>
      <c r="X8005" s="188"/>
      <c r="AG8005" s="188"/>
      <c r="AH8005" s="188"/>
      <c r="AI8005" s="188"/>
      <c r="AJ8005" s="188"/>
      <c r="AK8005" s="188"/>
    </row>
    <row r="8006" spans="20:37">
      <c r="T8006" s="188"/>
      <c r="U8006" s="188"/>
      <c r="V8006" s="188"/>
      <c r="W8006" s="188"/>
      <c r="X8006" s="188"/>
      <c r="AG8006" s="188"/>
      <c r="AH8006" s="188"/>
      <c r="AI8006" s="188"/>
      <c r="AJ8006" s="188"/>
      <c r="AK8006" s="188"/>
    </row>
    <row r="8007" spans="20:37">
      <c r="T8007" s="188"/>
      <c r="U8007" s="188"/>
      <c r="V8007" s="188"/>
      <c r="W8007" s="188"/>
      <c r="X8007" s="188"/>
      <c r="AG8007" s="188"/>
      <c r="AH8007" s="188"/>
      <c r="AI8007" s="188"/>
      <c r="AJ8007" s="188"/>
      <c r="AK8007" s="188"/>
    </row>
    <row r="8008" spans="20:37">
      <c r="T8008" s="188"/>
      <c r="U8008" s="188"/>
      <c r="V8008" s="188"/>
      <c r="W8008" s="188"/>
      <c r="X8008" s="188"/>
      <c r="AG8008" s="188"/>
      <c r="AH8008" s="188"/>
      <c r="AI8008" s="188"/>
      <c r="AJ8008" s="188"/>
      <c r="AK8008" s="188"/>
    </row>
    <row r="8009" spans="20:37">
      <c r="T8009" s="188"/>
      <c r="U8009" s="188"/>
      <c r="V8009" s="188"/>
      <c r="W8009" s="188"/>
      <c r="X8009" s="188"/>
      <c r="AG8009" s="188"/>
      <c r="AH8009" s="188"/>
      <c r="AI8009" s="188"/>
      <c r="AJ8009" s="188"/>
      <c r="AK8009" s="188"/>
    </row>
    <row r="8010" spans="20:37">
      <c r="T8010" s="188"/>
      <c r="U8010" s="188"/>
      <c r="V8010" s="188"/>
      <c r="W8010" s="188"/>
      <c r="X8010" s="188"/>
      <c r="AG8010" s="188"/>
      <c r="AH8010" s="188"/>
      <c r="AI8010" s="188"/>
      <c r="AJ8010" s="188"/>
      <c r="AK8010" s="188"/>
    </row>
    <row r="8011" spans="20:37">
      <c r="T8011" s="188"/>
      <c r="U8011" s="188"/>
      <c r="V8011" s="188"/>
      <c r="W8011" s="188"/>
      <c r="X8011" s="188"/>
      <c r="AG8011" s="188"/>
      <c r="AH8011" s="188"/>
      <c r="AI8011" s="188"/>
      <c r="AJ8011" s="188"/>
      <c r="AK8011" s="188"/>
    </row>
    <row r="8012" spans="20:37">
      <c r="T8012" s="188"/>
      <c r="U8012" s="188"/>
      <c r="V8012" s="188"/>
      <c r="W8012" s="188"/>
      <c r="X8012" s="188"/>
      <c r="AG8012" s="188"/>
      <c r="AH8012" s="188"/>
      <c r="AI8012" s="188"/>
      <c r="AJ8012" s="188"/>
      <c r="AK8012" s="188"/>
    </row>
    <row r="8013" spans="20:37">
      <c r="T8013" s="188"/>
      <c r="U8013" s="188"/>
      <c r="V8013" s="188"/>
      <c r="W8013" s="188"/>
      <c r="X8013" s="188"/>
      <c r="AG8013" s="188"/>
      <c r="AH8013" s="188"/>
      <c r="AI8013" s="188"/>
      <c r="AJ8013" s="188"/>
      <c r="AK8013" s="188"/>
    </row>
    <row r="8014" spans="20:37">
      <c r="T8014" s="188"/>
      <c r="U8014" s="188"/>
      <c r="V8014" s="188"/>
      <c r="W8014" s="188"/>
      <c r="X8014" s="188"/>
      <c r="AG8014" s="188"/>
      <c r="AH8014" s="188"/>
      <c r="AI8014" s="188"/>
      <c r="AJ8014" s="188"/>
      <c r="AK8014" s="188"/>
    </row>
    <row r="8015" spans="20:37">
      <c r="T8015" s="188"/>
      <c r="U8015" s="188"/>
      <c r="V8015" s="188"/>
      <c r="W8015" s="188"/>
      <c r="X8015" s="188"/>
      <c r="AG8015" s="188"/>
      <c r="AH8015" s="188"/>
      <c r="AI8015" s="188"/>
      <c r="AJ8015" s="188"/>
      <c r="AK8015" s="188"/>
    </row>
    <row r="8016" spans="20:37">
      <c r="T8016" s="188"/>
      <c r="U8016" s="188"/>
      <c r="V8016" s="188"/>
      <c r="W8016" s="188"/>
      <c r="X8016" s="188"/>
      <c r="AG8016" s="188"/>
      <c r="AH8016" s="188"/>
      <c r="AI8016" s="188"/>
      <c r="AJ8016" s="188"/>
      <c r="AK8016" s="188"/>
    </row>
    <row r="8017" spans="20:37">
      <c r="T8017" s="188"/>
      <c r="U8017" s="188"/>
      <c r="V8017" s="188"/>
      <c r="W8017" s="188"/>
      <c r="X8017" s="188"/>
      <c r="AG8017" s="188"/>
      <c r="AH8017" s="188"/>
      <c r="AI8017" s="188"/>
      <c r="AJ8017" s="188"/>
      <c r="AK8017" s="188"/>
    </row>
    <row r="8018" spans="20:37">
      <c r="T8018" s="188"/>
      <c r="U8018" s="188"/>
      <c r="V8018" s="188"/>
      <c r="W8018" s="188"/>
      <c r="X8018" s="188"/>
      <c r="AG8018" s="188"/>
      <c r="AH8018" s="188"/>
      <c r="AI8018" s="188"/>
      <c r="AJ8018" s="188"/>
      <c r="AK8018" s="188"/>
    </row>
    <row r="8019" spans="20:37">
      <c r="T8019" s="188"/>
      <c r="U8019" s="188"/>
      <c r="V8019" s="188"/>
      <c r="W8019" s="188"/>
      <c r="X8019" s="188"/>
      <c r="AG8019" s="188"/>
      <c r="AH8019" s="188"/>
      <c r="AI8019" s="188"/>
      <c r="AJ8019" s="188"/>
      <c r="AK8019" s="188"/>
    </row>
    <row r="8020" spans="20:37">
      <c r="T8020" s="188"/>
      <c r="U8020" s="188"/>
      <c r="V8020" s="188"/>
      <c r="W8020" s="188"/>
      <c r="X8020" s="188"/>
      <c r="AG8020" s="188"/>
      <c r="AH8020" s="188"/>
      <c r="AI8020" s="188"/>
      <c r="AJ8020" s="188"/>
      <c r="AK8020" s="188"/>
    </row>
    <row r="8021" spans="20:37">
      <c r="T8021" s="188"/>
      <c r="U8021" s="188"/>
      <c r="V8021" s="188"/>
      <c r="W8021" s="188"/>
      <c r="X8021" s="188"/>
      <c r="AG8021" s="188"/>
      <c r="AH8021" s="188"/>
      <c r="AI8021" s="188"/>
      <c r="AJ8021" s="188"/>
      <c r="AK8021" s="188"/>
    </row>
    <row r="8022" spans="20:37">
      <c r="T8022" s="188"/>
      <c r="U8022" s="188"/>
      <c r="V8022" s="188"/>
      <c r="W8022" s="188"/>
      <c r="X8022" s="188"/>
      <c r="AG8022" s="188"/>
      <c r="AH8022" s="188"/>
      <c r="AI8022" s="188"/>
      <c r="AJ8022" s="188"/>
      <c r="AK8022" s="188"/>
    </row>
    <row r="8023" spans="20:37">
      <c r="T8023" s="188"/>
      <c r="U8023" s="188"/>
      <c r="V8023" s="188"/>
      <c r="W8023" s="188"/>
      <c r="X8023" s="188"/>
      <c r="AG8023" s="188"/>
      <c r="AH8023" s="188"/>
      <c r="AI8023" s="188"/>
      <c r="AJ8023" s="188"/>
      <c r="AK8023" s="188"/>
    </row>
    <row r="8024" spans="20:37">
      <c r="T8024" s="188"/>
      <c r="U8024" s="188"/>
      <c r="V8024" s="188"/>
      <c r="W8024" s="188"/>
      <c r="X8024" s="188"/>
      <c r="AG8024" s="188"/>
      <c r="AH8024" s="188"/>
      <c r="AI8024" s="188"/>
      <c r="AJ8024" s="188"/>
      <c r="AK8024" s="188"/>
    </row>
    <row r="8025" spans="20:37">
      <c r="T8025" s="188"/>
      <c r="U8025" s="188"/>
      <c r="V8025" s="188"/>
      <c r="W8025" s="188"/>
      <c r="X8025" s="188"/>
      <c r="AG8025" s="188"/>
      <c r="AH8025" s="188"/>
      <c r="AI8025" s="188"/>
      <c r="AJ8025" s="188"/>
      <c r="AK8025" s="188"/>
    </row>
    <row r="8026" spans="20:37">
      <c r="T8026" s="188"/>
      <c r="U8026" s="188"/>
      <c r="V8026" s="188"/>
      <c r="W8026" s="188"/>
      <c r="X8026" s="188"/>
      <c r="AG8026" s="188"/>
      <c r="AH8026" s="188"/>
      <c r="AI8026" s="188"/>
      <c r="AJ8026" s="188"/>
      <c r="AK8026" s="188"/>
    </row>
    <row r="8027" spans="20:37">
      <c r="T8027" s="188"/>
      <c r="U8027" s="188"/>
      <c r="V8027" s="188"/>
      <c r="W8027" s="188"/>
      <c r="X8027" s="188"/>
      <c r="AG8027" s="188"/>
      <c r="AH8027" s="188"/>
      <c r="AI8027" s="188"/>
      <c r="AJ8027" s="188"/>
      <c r="AK8027" s="188"/>
    </row>
    <row r="8028" spans="20:37">
      <c r="T8028" s="188"/>
      <c r="U8028" s="188"/>
      <c r="V8028" s="188"/>
      <c r="W8028" s="188"/>
      <c r="X8028" s="188"/>
      <c r="AG8028" s="188"/>
      <c r="AH8028" s="188"/>
      <c r="AI8028" s="188"/>
      <c r="AJ8028" s="188"/>
      <c r="AK8028" s="188"/>
    </row>
    <row r="8029" spans="20:37">
      <c r="T8029" s="188"/>
      <c r="U8029" s="188"/>
      <c r="V8029" s="188"/>
      <c r="W8029" s="188"/>
      <c r="X8029" s="188"/>
      <c r="AG8029" s="188"/>
      <c r="AH8029" s="188"/>
      <c r="AI8029" s="188"/>
      <c r="AJ8029" s="188"/>
      <c r="AK8029" s="188"/>
    </row>
    <row r="8030" spans="20:37">
      <c r="T8030" s="188"/>
      <c r="U8030" s="188"/>
      <c r="V8030" s="188"/>
      <c r="W8030" s="188"/>
      <c r="X8030" s="188"/>
      <c r="AG8030" s="188"/>
      <c r="AH8030" s="188"/>
      <c r="AI8030" s="188"/>
      <c r="AJ8030" s="188"/>
      <c r="AK8030" s="188"/>
    </row>
    <row r="8031" spans="20:37">
      <c r="T8031" s="188"/>
      <c r="U8031" s="188"/>
      <c r="V8031" s="188"/>
      <c r="W8031" s="188"/>
      <c r="X8031" s="188"/>
      <c r="AG8031" s="188"/>
      <c r="AH8031" s="188"/>
      <c r="AI8031" s="188"/>
      <c r="AJ8031" s="188"/>
      <c r="AK8031" s="188"/>
    </row>
    <row r="8032" spans="20:37">
      <c r="T8032" s="188"/>
      <c r="U8032" s="188"/>
      <c r="V8032" s="188"/>
      <c r="W8032" s="188"/>
      <c r="X8032" s="188"/>
      <c r="AG8032" s="188"/>
      <c r="AH8032" s="188"/>
      <c r="AI8032" s="188"/>
      <c r="AJ8032" s="188"/>
      <c r="AK8032" s="188"/>
    </row>
    <row r="8033" spans="20:37">
      <c r="T8033" s="188"/>
      <c r="U8033" s="188"/>
      <c r="V8033" s="188"/>
      <c r="W8033" s="188"/>
      <c r="X8033" s="188"/>
      <c r="AG8033" s="188"/>
      <c r="AH8033" s="188"/>
      <c r="AI8033" s="188"/>
      <c r="AJ8033" s="188"/>
      <c r="AK8033" s="188"/>
    </row>
    <row r="8034" spans="20:37">
      <c r="T8034" s="188"/>
      <c r="U8034" s="188"/>
      <c r="V8034" s="188"/>
      <c r="W8034" s="188"/>
      <c r="X8034" s="188"/>
      <c r="AG8034" s="188"/>
      <c r="AH8034" s="188"/>
      <c r="AI8034" s="188"/>
      <c r="AJ8034" s="188"/>
      <c r="AK8034" s="188"/>
    </row>
    <row r="8035" spans="20:37">
      <c r="T8035" s="188"/>
      <c r="U8035" s="188"/>
      <c r="V8035" s="188"/>
      <c r="W8035" s="188"/>
      <c r="X8035" s="188"/>
      <c r="AG8035" s="188"/>
      <c r="AH8035" s="188"/>
      <c r="AI8035" s="188"/>
      <c r="AJ8035" s="188"/>
      <c r="AK8035" s="188"/>
    </row>
    <row r="8036" spans="20:37">
      <c r="T8036" s="188"/>
      <c r="U8036" s="188"/>
      <c r="V8036" s="188"/>
      <c r="W8036" s="188"/>
      <c r="X8036" s="188"/>
      <c r="AG8036" s="188"/>
      <c r="AH8036" s="188"/>
      <c r="AI8036" s="188"/>
      <c r="AJ8036" s="188"/>
      <c r="AK8036" s="188"/>
    </row>
    <row r="8037" spans="20:37">
      <c r="T8037" s="188"/>
      <c r="U8037" s="188"/>
      <c r="V8037" s="188"/>
      <c r="W8037" s="188"/>
      <c r="X8037" s="188"/>
      <c r="AG8037" s="188"/>
      <c r="AH8037" s="188"/>
      <c r="AI8037" s="188"/>
      <c r="AJ8037" s="188"/>
      <c r="AK8037" s="188"/>
    </row>
    <row r="8038" spans="20:37">
      <c r="T8038" s="188"/>
      <c r="U8038" s="188"/>
      <c r="V8038" s="188"/>
      <c r="W8038" s="188"/>
      <c r="X8038" s="188"/>
      <c r="AG8038" s="188"/>
      <c r="AH8038" s="188"/>
      <c r="AI8038" s="188"/>
      <c r="AJ8038" s="188"/>
      <c r="AK8038" s="188"/>
    </row>
    <row r="8039" spans="20:37">
      <c r="T8039" s="188"/>
      <c r="U8039" s="188"/>
      <c r="V8039" s="188"/>
      <c r="W8039" s="188"/>
      <c r="X8039" s="188"/>
      <c r="AG8039" s="188"/>
      <c r="AH8039" s="188"/>
      <c r="AI8039" s="188"/>
      <c r="AJ8039" s="188"/>
      <c r="AK8039" s="188"/>
    </row>
    <row r="8040" spans="20:37">
      <c r="T8040" s="188"/>
      <c r="U8040" s="188"/>
      <c r="V8040" s="188"/>
      <c r="W8040" s="188"/>
      <c r="X8040" s="188"/>
      <c r="AG8040" s="188"/>
      <c r="AH8040" s="188"/>
      <c r="AI8040" s="188"/>
      <c r="AJ8040" s="188"/>
      <c r="AK8040" s="188"/>
    </row>
    <row r="8041" spans="20:37">
      <c r="T8041" s="188"/>
      <c r="U8041" s="188"/>
      <c r="V8041" s="188"/>
      <c r="W8041" s="188"/>
      <c r="X8041" s="188"/>
      <c r="AG8041" s="188"/>
      <c r="AH8041" s="188"/>
      <c r="AI8041" s="188"/>
      <c r="AJ8041" s="188"/>
      <c r="AK8041" s="188"/>
    </row>
    <row r="8042" spans="20:37">
      <c r="T8042" s="188"/>
      <c r="U8042" s="188"/>
      <c r="V8042" s="188"/>
      <c r="W8042" s="188"/>
      <c r="X8042" s="188"/>
      <c r="AG8042" s="188"/>
      <c r="AH8042" s="188"/>
      <c r="AI8042" s="188"/>
      <c r="AJ8042" s="188"/>
      <c r="AK8042" s="188"/>
    </row>
    <row r="8043" spans="20:37">
      <c r="T8043" s="188"/>
      <c r="U8043" s="188"/>
      <c r="V8043" s="188"/>
      <c r="W8043" s="188"/>
      <c r="X8043" s="188"/>
      <c r="AG8043" s="188"/>
      <c r="AH8043" s="188"/>
      <c r="AI8043" s="188"/>
      <c r="AJ8043" s="188"/>
      <c r="AK8043" s="188"/>
    </row>
    <row r="8044" spans="20:37">
      <c r="T8044" s="188"/>
      <c r="U8044" s="188"/>
      <c r="V8044" s="188"/>
      <c r="W8044" s="188"/>
      <c r="X8044" s="188"/>
      <c r="AG8044" s="188"/>
      <c r="AH8044" s="188"/>
      <c r="AI8044" s="188"/>
      <c r="AJ8044" s="188"/>
      <c r="AK8044" s="188"/>
    </row>
    <row r="8045" spans="20:37">
      <c r="T8045" s="188"/>
      <c r="U8045" s="188"/>
      <c r="V8045" s="188"/>
      <c r="W8045" s="188"/>
      <c r="X8045" s="188"/>
      <c r="AG8045" s="188"/>
      <c r="AH8045" s="188"/>
      <c r="AI8045" s="188"/>
      <c r="AJ8045" s="188"/>
      <c r="AK8045" s="188"/>
    </row>
    <row r="8046" spans="20:37">
      <c r="T8046" s="188"/>
      <c r="U8046" s="188"/>
      <c r="V8046" s="188"/>
      <c r="W8046" s="188"/>
      <c r="X8046" s="188"/>
      <c r="AG8046" s="188"/>
      <c r="AH8046" s="188"/>
      <c r="AI8046" s="188"/>
      <c r="AJ8046" s="188"/>
      <c r="AK8046" s="188"/>
    </row>
    <row r="8047" spans="20:37">
      <c r="T8047" s="188"/>
      <c r="U8047" s="188"/>
      <c r="V8047" s="188"/>
      <c r="W8047" s="188"/>
      <c r="X8047" s="188"/>
      <c r="AG8047" s="188"/>
      <c r="AH8047" s="188"/>
      <c r="AI8047" s="188"/>
      <c r="AJ8047" s="188"/>
      <c r="AK8047" s="188"/>
    </row>
    <row r="8048" spans="20:37">
      <c r="T8048" s="188"/>
      <c r="U8048" s="188"/>
      <c r="V8048" s="188"/>
      <c r="W8048" s="188"/>
      <c r="X8048" s="188"/>
      <c r="AG8048" s="188"/>
      <c r="AH8048" s="188"/>
      <c r="AI8048" s="188"/>
      <c r="AJ8048" s="188"/>
      <c r="AK8048" s="188"/>
    </row>
    <row r="8049" spans="20:37">
      <c r="T8049" s="188"/>
      <c r="U8049" s="188"/>
      <c r="V8049" s="188"/>
      <c r="W8049" s="188"/>
      <c r="X8049" s="188"/>
      <c r="AG8049" s="188"/>
      <c r="AH8049" s="188"/>
      <c r="AI8049" s="188"/>
      <c r="AJ8049" s="188"/>
      <c r="AK8049" s="188"/>
    </row>
    <row r="8050" spans="20:37">
      <c r="T8050" s="188"/>
      <c r="U8050" s="188"/>
      <c r="V8050" s="188"/>
      <c r="W8050" s="188"/>
      <c r="X8050" s="188"/>
      <c r="AG8050" s="188"/>
      <c r="AH8050" s="188"/>
      <c r="AI8050" s="188"/>
      <c r="AJ8050" s="188"/>
      <c r="AK8050" s="188"/>
    </row>
    <row r="8051" spans="20:37">
      <c r="T8051" s="188"/>
      <c r="U8051" s="188"/>
      <c r="V8051" s="188"/>
      <c r="W8051" s="188"/>
      <c r="X8051" s="188"/>
      <c r="AG8051" s="188"/>
      <c r="AH8051" s="188"/>
      <c r="AI8051" s="188"/>
      <c r="AJ8051" s="188"/>
      <c r="AK8051" s="188"/>
    </row>
    <row r="8052" spans="20:37">
      <c r="T8052" s="188"/>
      <c r="U8052" s="188"/>
      <c r="V8052" s="188"/>
      <c r="W8052" s="188"/>
      <c r="X8052" s="188"/>
      <c r="AG8052" s="188"/>
      <c r="AH8052" s="188"/>
      <c r="AI8052" s="188"/>
      <c r="AJ8052" s="188"/>
      <c r="AK8052" s="188"/>
    </row>
    <row r="8053" spans="20:37">
      <c r="T8053" s="188"/>
      <c r="U8053" s="188"/>
      <c r="V8053" s="188"/>
      <c r="W8053" s="188"/>
      <c r="X8053" s="188"/>
      <c r="AG8053" s="188"/>
      <c r="AH8053" s="188"/>
      <c r="AI8053" s="188"/>
      <c r="AJ8053" s="188"/>
      <c r="AK8053" s="188"/>
    </row>
    <row r="8054" spans="20:37">
      <c r="T8054" s="188"/>
      <c r="U8054" s="188"/>
      <c r="V8054" s="188"/>
      <c r="W8054" s="188"/>
      <c r="X8054" s="188"/>
      <c r="AG8054" s="188"/>
      <c r="AH8054" s="188"/>
      <c r="AI8054" s="188"/>
      <c r="AJ8054" s="188"/>
      <c r="AK8054" s="188"/>
    </row>
    <row r="8055" spans="20:37">
      <c r="T8055" s="188"/>
      <c r="U8055" s="188"/>
      <c r="V8055" s="188"/>
      <c r="W8055" s="188"/>
      <c r="X8055" s="188"/>
      <c r="AG8055" s="188"/>
      <c r="AH8055" s="188"/>
      <c r="AI8055" s="188"/>
      <c r="AJ8055" s="188"/>
      <c r="AK8055" s="188"/>
    </row>
    <row r="8056" spans="20:37">
      <c r="T8056" s="188"/>
      <c r="U8056" s="188"/>
      <c r="V8056" s="188"/>
      <c r="W8056" s="188"/>
      <c r="X8056" s="188"/>
      <c r="AG8056" s="188"/>
      <c r="AH8056" s="188"/>
      <c r="AI8056" s="188"/>
      <c r="AJ8056" s="188"/>
      <c r="AK8056" s="188"/>
    </row>
    <row r="8057" spans="20:37">
      <c r="T8057" s="188"/>
      <c r="U8057" s="188"/>
      <c r="V8057" s="188"/>
      <c r="W8057" s="188"/>
      <c r="X8057" s="188"/>
      <c r="AG8057" s="188"/>
      <c r="AH8057" s="188"/>
      <c r="AI8057" s="188"/>
      <c r="AJ8057" s="188"/>
      <c r="AK8057" s="188"/>
    </row>
    <row r="8058" spans="20:37">
      <c r="T8058" s="188"/>
      <c r="U8058" s="188"/>
      <c r="V8058" s="188"/>
      <c r="W8058" s="188"/>
      <c r="X8058" s="188"/>
      <c r="AG8058" s="188"/>
      <c r="AH8058" s="188"/>
      <c r="AI8058" s="188"/>
      <c r="AJ8058" s="188"/>
      <c r="AK8058" s="188"/>
    </row>
    <row r="8059" spans="20:37">
      <c r="T8059" s="188"/>
      <c r="U8059" s="188"/>
      <c r="V8059" s="188"/>
      <c r="W8059" s="188"/>
      <c r="X8059" s="188"/>
      <c r="AG8059" s="188"/>
      <c r="AH8059" s="188"/>
      <c r="AI8059" s="188"/>
      <c r="AJ8059" s="188"/>
      <c r="AK8059" s="188"/>
    </row>
    <row r="8060" spans="20:37">
      <c r="T8060" s="188"/>
      <c r="U8060" s="188"/>
      <c r="V8060" s="188"/>
      <c r="W8060" s="188"/>
      <c r="X8060" s="188"/>
      <c r="AG8060" s="188"/>
      <c r="AH8060" s="188"/>
      <c r="AI8060" s="188"/>
      <c r="AJ8060" s="188"/>
      <c r="AK8060" s="188"/>
    </row>
    <row r="8061" spans="20:37">
      <c r="T8061" s="188"/>
      <c r="U8061" s="188"/>
      <c r="V8061" s="188"/>
      <c r="W8061" s="188"/>
      <c r="X8061" s="188"/>
      <c r="AG8061" s="188"/>
      <c r="AH8061" s="188"/>
      <c r="AI8061" s="188"/>
      <c r="AJ8061" s="188"/>
      <c r="AK8061" s="188"/>
    </row>
    <row r="8062" spans="20:37">
      <c r="T8062" s="188"/>
      <c r="U8062" s="188"/>
      <c r="V8062" s="188"/>
      <c r="W8062" s="188"/>
      <c r="X8062" s="188"/>
      <c r="AG8062" s="188"/>
      <c r="AH8062" s="188"/>
      <c r="AI8062" s="188"/>
      <c r="AJ8062" s="188"/>
      <c r="AK8062" s="188"/>
    </row>
    <row r="8063" spans="20:37">
      <c r="T8063" s="188"/>
      <c r="U8063" s="188"/>
      <c r="V8063" s="188"/>
      <c r="W8063" s="188"/>
      <c r="X8063" s="188"/>
      <c r="AG8063" s="188"/>
      <c r="AH8063" s="188"/>
      <c r="AI8063" s="188"/>
      <c r="AJ8063" s="188"/>
      <c r="AK8063" s="188"/>
    </row>
    <row r="8064" spans="20:37">
      <c r="T8064" s="188"/>
      <c r="U8064" s="188"/>
      <c r="V8064" s="188"/>
      <c r="W8064" s="188"/>
      <c r="X8064" s="188"/>
      <c r="AG8064" s="188"/>
      <c r="AH8064" s="188"/>
      <c r="AI8064" s="188"/>
      <c r="AJ8064" s="188"/>
      <c r="AK8064" s="188"/>
    </row>
    <row r="8065" spans="20:37">
      <c r="T8065" s="188"/>
      <c r="U8065" s="188"/>
      <c r="V8065" s="188"/>
      <c r="W8065" s="188"/>
      <c r="X8065" s="188"/>
      <c r="AG8065" s="188"/>
      <c r="AH8065" s="188"/>
      <c r="AI8065" s="188"/>
      <c r="AJ8065" s="188"/>
      <c r="AK8065" s="188"/>
    </row>
    <row r="8066" spans="20:37">
      <c r="T8066" s="188"/>
      <c r="U8066" s="188"/>
      <c r="V8066" s="188"/>
      <c r="W8066" s="188"/>
      <c r="X8066" s="188"/>
      <c r="AG8066" s="188"/>
      <c r="AH8066" s="188"/>
      <c r="AI8066" s="188"/>
      <c r="AJ8066" s="188"/>
      <c r="AK8066" s="188"/>
    </row>
    <row r="8067" spans="20:37">
      <c r="T8067" s="188"/>
      <c r="U8067" s="188"/>
      <c r="V8067" s="188"/>
      <c r="W8067" s="188"/>
      <c r="X8067" s="188"/>
      <c r="AG8067" s="188"/>
      <c r="AH8067" s="188"/>
      <c r="AI8067" s="188"/>
      <c r="AJ8067" s="188"/>
      <c r="AK8067" s="188"/>
    </row>
    <row r="8068" spans="20:37">
      <c r="T8068" s="188"/>
      <c r="U8068" s="188"/>
      <c r="V8068" s="188"/>
      <c r="W8068" s="188"/>
      <c r="X8068" s="188"/>
      <c r="AG8068" s="188"/>
      <c r="AH8068" s="188"/>
      <c r="AI8068" s="188"/>
      <c r="AJ8068" s="188"/>
      <c r="AK8068" s="188"/>
    </row>
    <row r="8069" spans="20:37">
      <c r="T8069" s="188"/>
      <c r="U8069" s="188"/>
      <c r="V8069" s="188"/>
      <c r="W8069" s="188"/>
      <c r="X8069" s="188"/>
      <c r="AG8069" s="188"/>
      <c r="AH8069" s="188"/>
      <c r="AI8069" s="188"/>
      <c r="AJ8069" s="188"/>
      <c r="AK8069" s="188"/>
    </row>
    <row r="8070" spans="20:37">
      <c r="T8070" s="188"/>
      <c r="U8070" s="188"/>
      <c r="V8070" s="188"/>
      <c r="W8070" s="188"/>
      <c r="X8070" s="188"/>
      <c r="AG8070" s="188"/>
      <c r="AH8070" s="188"/>
      <c r="AI8070" s="188"/>
      <c r="AJ8070" s="188"/>
      <c r="AK8070" s="188"/>
    </row>
    <row r="8071" spans="20:37">
      <c r="T8071" s="188"/>
      <c r="U8071" s="188"/>
      <c r="V8071" s="188"/>
      <c r="W8071" s="188"/>
      <c r="X8071" s="188"/>
      <c r="AG8071" s="188"/>
      <c r="AH8071" s="188"/>
      <c r="AI8071" s="188"/>
      <c r="AJ8071" s="188"/>
      <c r="AK8071" s="188"/>
    </row>
    <row r="8072" spans="20:37">
      <c r="T8072" s="188"/>
      <c r="U8072" s="188"/>
      <c r="V8072" s="188"/>
      <c r="W8072" s="188"/>
      <c r="X8072" s="188"/>
      <c r="AG8072" s="188"/>
      <c r="AH8072" s="188"/>
      <c r="AI8072" s="188"/>
      <c r="AJ8072" s="188"/>
      <c r="AK8072" s="188"/>
    </row>
    <row r="8073" spans="20:37">
      <c r="T8073" s="188"/>
      <c r="U8073" s="188"/>
      <c r="V8073" s="188"/>
      <c r="W8073" s="188"/>
      <c r="X8073" s="188"/>
      <c r="AG8073" s="188"/>
      <c r="AH8073" s="188"/>
      <c r="AI8073" s="188"/>
      <c r="AJ8073" s="188"/>
      <c r="AK8073" s="188"/>
    </row>
    <row r="8074" spans="20:37">
      <c r="T8074" s="188"/>
      <c r="U8074" s="188"/>
      <c r="V8074" s="188"/>
      <c r="W8074" s="188"/>
      <c r="X8074" s="188"/>
      <c r="AG8074" s="188"/>
      <c r="AH8074" s="188"/>
      <c r="AI8074" s="188"/>
      <c r="AJ8074" s="188"/>
      <c r="AK8074" s="188"/>
    </row>
    <row r="8075" spans="20:37">
      <c r="T8075" s="188"/>
      <c r="U8075" s="188"/>
      <c r="V8075" s="188"/>
      <c r="W8075" s="188"/>
      <c r="X8075" s="188"/>
      <c r="AG8075" s="188"/>
      <c r="AH8075" s="188"/>
      <c r="AI8075" s="188"/>
      <c r="AJ8075" s="188"/>
      <c r="AK8075" s="188"/>
    </row>
    <row r="8076" spans="20:37">
      <c r="T8076" s="188"/>
      <c r="U8076" s="188"/>
      <c r="V8076" s="188"/>
      <c r="W8076" s="188"/>
      <c r="X8076" s="188"/>
      <c r="AG8076" s="188"/>
      <c r="AH8076" s="188"/>
      <c r="AI8076" s="188"/>
      <c r="AJ8076" s="188"/>
      <c r="AK8076" s="188"/>
    </row>
    <row r="8077" spans="20:37">
      <c r="T8077" s="188"/>
      <c r="U8077" s="188"/>
      <c r="V8077" s="188"/>
      <c r="W8077" s="188"/>
      <c r="X8077" s="188"/>
      <c r="AG8077" s="188"/>
      <c r="AH8077" s="188"/>
      <c r="AI8077" s="188"/>
      <c r="AJ8077" s="188"/>
      <c r="AK8077" s="188"/>
    </row>
    <row r="8078" spans="20:37">
      <c r="T8078" s="188"/>
      <c r="U8078" s="188"/>
      <c r="V8078" s="188"/>
      <c r="W8078" s="188"/>
      <c r="X8078" s="188"/>
      <c r="AG8078" s="188"/>
      <c r="AH8078" s="188"/>
      <c r="AI8078" s="188"/>
      <c r="AJ8078" s="188"/>
      <c r="AK8078" s="188"/>
    </row>
    <row r="8079" spans="20:37">
      <c r="T8079" s="188"/>
      <c r="U8079" s="188"/>
      <c r="V8079" s="188"/>
      <c r="W8079" s="188"/>
      <c r="X8079" s="188"/>
      <c r="AG8079" s="188"/>
      <c r="AH8079" s="188"/>
      <c r="AI8079" s="188"/>
      <c r="AJ8079" s="188"/>
      <c r="AK8079" s="188"/>
    </row>
    <row r="8080" spans="20:37">
      <c r="T8080" s="188"/>
      <c r="U8080" s="188"/>
      <c r="V8080" s="188"/>
      <c r="W8080" s="188"/>
      <c r="X8080" s="188"/>
      <c r="AG8080" s="188"/>
      <c r="AH8080" s="188"/>
      <c r="AI8080" s="188"/>
      <c r="AJ8080" s="188"/>
      <c r="AK8080" s="188"/>
    </row>
    <row r="8081" spans="20:37">
      <c r="T8081" s="188"/>
      <c r="U8081" s="188"/>
      <c r="V8081" s="188"/>
      <c r="W8081" s="188"/>
      <c r="X8081" s="188"/>
      <c r="AG8081" s="188"/>
      <c r="AH8081" s="188"/>
      <c r="AI8081" s="188"/>
      <c r="AJ8081" s="188"/>
      <c r="AK8081" s="188"/>
    </row>
    <row r="8082" spans="20:37">
      <c r="T8082" s="188"/>
      <c r="U8082" s="188"/>
      <c r="V8082" s="188"/>
      <c r="W8082" s="188"/>
      <c r="X8082" s="188"/>
      <c r="AG8082" s="188"/>
      <c r="AH8082" s="188"/>
      <c r="AI8082" s="188"/>
      <c r="AJ8082" s="188"/>
      <c r="AK8082" s="188"/>
    </row>
    <row r="8083" spans="20:37">
      <c r="T8083" s="188"/>
      <c r="U8083" s="188"/>
      <c r="V8083" s="188"/>
      <c r="W8083" s="188"/>
      <c r="X8083" s="188"/>
      <c r="AG8083" s="188"/>
      <c r="AH8083" s="188"/>
      <c r="AI8083" s="188"/>
      <c r="AJ8083" s="188"/>
      <c r="AK8083" s="188"/>
    </row>
    <row r="8084" spans="20:37">
      <c r="T8084" s="188"/>
      <c r="U8084" s="188"/>
      <c r="V8084" s="188"/>
      <c r="W8084" s="188"/>
      <c r="X8084" s="188"/>
      <c r="AG8084" s="188"/>
      <c r="AH8084" s="188"/>
      <c r="AI8084" s="188"/>
      <c r="AJ8084" s="188"/>
      <c r="AK8084" s="188"/>
    </row>
    <row r="8085" spans="20:37">
      <c r="T8085" s="188"/>
      <c r="U8085" s="188"/>
      <c r="V8085" s="188"/>
      <c r="W8085" s="188"/>
      <c r="X8085" s="188"/>
      <c r="AG8085" s="188"/>
      <c r="AH8085" s="188"/>
      <c r="AI8085" s="188"/>
      <c r="AJ8085" s="188"/>
      <c r="AK8085" s="188"/>
    </row>
    <row r="8086" spans="20:37">
      <c r="T8086" s="188"/>
      <c r="U8086" s="188"/>
      <c r="V8086" s="188"/>
      <c r="W8086" s="188"/>
      <c r="X8086" s="188"/>
      <c r="AG8086" s="188"/>
      <c r="AH8086" s="188"/>
      <c r="AI8086" s="188"/>
      <c r="AJ8086" s="188"/>
      <c r="AK8086" s="188"/>
    </row>
    <row r="8087" spans="20:37">
      <c r="T8087" s="188"/>
      <c r="U8087" s="188"/>
      <c r="V8087" s="188"/>
      <c r="W8087" s="188"/>
      <c r="X8087" s="188"/>
      <c r="AG8087" s="188"/>
      <c r="AH8087" s="188"/>
      <c r="AI8087" s="188"/>
      <c r="AJ8087" s="188"/>
      <c r="AK8087" s="188"/>
    </row>
    <row r="8088" spans="20:37">
      <c r="T8088" s="188"/>
      <c r="U8088" s="188"/>
      <c r="V8088" s="188"/>
      <c r="W8088" s="188"/>
      <c r="X8088" s="188"/>
      <c r="AG8088" s="188"/>
      <c r="AH8088" s="188"/>
      <c r="AI8088" s="188"/>
      <c r="AJ8088" s="188"/>
      <c r="AK8088" s="188"/>
    </row>
    <row r="8089" spans="20:37">
      <c r="T8089" s="188"/>
      <c r="U8089" s="188"/>
      <c r="V8089" s="188"/>
      <c r="W8089" s="188"/>
      <c r="X8089" s="188"/>
      <c r="AG8089" s="188"/>
      <c r="AH8089" s="188"/>
      <c r="AI8089" s="188"/>
      <c r="AJ8089" s="188"/>
      <c r="AK8089" s="188"/>
    </row>
    <row r="8090" spans="20:37">
      <c r="T8090" s="188"/>
      <c r="U8090" s="188"/>
      <c r="V8090" s="188"/>
      <c r="W8090" s="188"/>
      <c r="X8090" s="188"/>
      <c r="AG8090" s="188"/>
      <c r="AH8090" s="188"/>
      <c r="AI8090" s="188"/>
      <c r="AJ8090" s="188"/>
      <c r="AK8090" s="188"/>
    </row>
    <row r="8091" spans="20:37">
      <c r="T8091" s="188"/>
      <c r="U8091" s="188"/>
      <c r="V8091" s="188"/>
      <c r="W8091" s="188"/>
      <c r="X8091" s="188"/>
      <c r="AG8091" s="188"/>
      <c r="AH8091" s="188"/>
      <c r="AI8091" s="188"/>
      <c r="AJ8091" s="188"/>
      <c r="AK8091" s="188"/>
    </row>
    <row r="8092" spans="20:37">
      <c r="T8092" s="188"/>
      <c r="U8092" s="188"/>
      <c r="V8092" s="188"/>
      <c r="W8092" s="188"/>
      <c r="X8092" s="188"/>
      <c r="AG8092" s="188"/>
      <c r="AH8092" s="188"/>
      <c r="AI8092" s="188"/>
      <c r="AJ8092" s="188"/>
      <c r="AK8092" s="188"/>
    </row>
    <row r="8093" spans="20:37">
      <c r="T8093" s="188"/>
      <c r="U8093" s="188"/>
      <c r="V8093" s="188"/>
      <c r="W8093" s="188"/>
      <c r="X8093" s="188"/>
      <c r="AG8093" s="188"/>
      <c r="AH8093" s="188"/>
      <c r="AI8093" s="188"/>
      <c r="AJ8093" s="188"/>
      <c r="AK8093" s="188"/>
    </row>
    <row r="8094" spans="20:37">
      <c r="T8094" s="188"/>
      <c r="U8094" s="188"/>
      <c r="V8094" s="188"/>
      <c r="W8094" s="188"/>
      <c r="X8094" s="188"/>
      <c r="AG8094" s="188"/>
      <c r="AH8094" s="188"/>
      <c r="AI8094" s="188"/>
      <c r="AJ8094" s="188"/>
      <c r="AK8094" s="188"/>
    </row>
    <row r="8095" spans="20:37">
      <c r="T8095" s="188"/>
      <c r="U8095" s="188"/>
      <c r="V8095" s="188"/>
      <c r="W8095" s="188"/>
      <c r="X8095" s="188"/>
      <c r="AG8095" s="188"/>
      <c r="AH8095" s="188"/>
      <c r="AI8095" s="188"/>
      <c r="AJ8095" s="188"/>
      <c r="AK8095" s="188"/>
    </row>
    <row r="8096" spans="20:37">
      <c r="T8096" s="188"/>
      <c r="U8096" s="188"/>
      <c r="V8096" s="188"/>
      <c r="W8096" s="188"/>
      <c r="X8096" s="188"/>
      <c r="AG8096" s="188"/>
      <c r="AH8096" s="188"/>
      <c r="AI8096" s="188"/>
      <c r="AJ8096" s="188"/>
      <c r="AK8096" s="188"/>
    </row>
    <row r="8097" spans="20:37">
      <c r="T8097" s="188"/>
      <c r="U8097" s="188"/>
      <c r="V8097" s="188"/>
      <c r="W8097" s="188"/>
      <c r="X8097" s="188"/>
      <c r="AG8097" s="188"/>
      <c r="AH8097" s="188"/>
      <c r="AI8097" s="188"/>
      <c r="AJ8097" s="188"/>
      <c r="AK8097" s="188"/>
    </row>
    <row r="8098" spans="20:37">
      <c r="T8098" s="188"/>
      <c r="U8098" s="188"/>
      <c r="V8098" s="188"/>
      <c r="W8098" s="188"/>
      <c r="X8098" s="188"/>
      <c r="AG8098" s="188"/>
      <c r="AH8098" s="188"/>
      <c r="AI8098" s="188"/>
      <c r="AJ8098" s="188"/>
      <c r="AK8098" s="188"/>
    </row>
    <row r="8099" spans="20:37">
      <c r="T8099" s="188"/>
      <c r="U8099" s="188"/>
      <c r="V8099" s="188"/>
      <c r="W8099" s="188"/>
      <c r="X8099" s="188"/>
      <c r="AG8099" s="188"/>
      <c r="AH8099" s="188"/>
      <c r="AI8099" s="188"/>
      <c r="AJ8099" s="188"/>
      <c r="AK8099" s="188"/>
    </row>
    <row r="8100" spans="20:37">
      <c r="T8100" s="188"/>
      <c r="U8100" s="188"/>
      <c r="V8100" s="188"/>
      <c r="W8100" s="188"/>
      <c r="X8100" s="188"/>
      <c r="AG8100" s="188"/>
      <c r="AH8100" s="188"/>
      <c r="AI8100" s="188"/>
      <c r="AJ8100" s="188"/>
      <c r="AK8100" s="188"/>
    </row>
    <row r="8101" spans="20:37">
      <c r="T8101" s="188"/>
      <c r="U8101" s="188"/>
      <c r="V8101" s="188"/>
      <c r="W8101" s="188"/>
      <c r="X8101" s="188"/>
      <c r="AG8101" s="188"/>
      <c r="AH8101" s="188"/>
      <c r="AI8101" s="188"/>
      <c r="AJ8101" s="188"/>
      <c r="AK8101" s="188"/>
    </row>
    <row r="8102" spans="20:37">
      <c r="T8102" s="188"/>
      <c r="U8102" s="188"/>
      <c r="V8102" s="188"/>
      <c r="W8102" s="188"/>
      <c r="X8102" s="188"/>
      <c r="AG8102" s="188"/>
      <c r="AH8102" s="188"/>
      <c r="AI8102" s="188"/>
      <c r="AJ8102" s="188"/>
      <c r="AK8102" s="188"/>
    </row>
    <row r="8103" spans="20:37">
      <c r="T8103" s="188"/>
      <c r="U8103" s="188"/>
      <c r="V8103" s="188"/>
      <c r="W8103" s="188"/>
      <c r="X8103" s="188"/>
      <c r="AG8103" s="188"/>
      <c r="AH8103" s="188"/>
      <c r="AI8103" s="188"/>
      <c r="AJ8103" s="188"/>
      <c r="AK8103" s="188"/>
    </row>
    <row r="8104" spans="20:37">
      <c r="T8104" s="188"/>
      <c r="U8104" s="188"/>
      <c r="V8104" s="188"/>
      <c r="W8104" s="188"/>
      <c r="X8104" s="188"/>
      <c r="AG8104" s="188"/>
      <c r="AH8104" s="188"/>
      <c r="AI8104" s="188"/>
      <c r="AJ8104" s="188"/>
      <c r="AK8104" s="188"/>
    </row>
    <row r="8105" spans="20:37">
      <c r="T8105" s="188"/>
      <c r="U8105" s="188"/>
      <c r="V8105" s="188"/>
      <c r="W8105" s="188"/>
      <c r="X8105" s="188"/>
      <c r="AG8105" s="188"/>
      <c r="AH8105" s="188"/>
      <c r="AI8105" s="188"/>
      <c r="AJ8105" s="188"/>
      <c r="AK8105" s="188"/>
    </row>
    <row r="8106" spans="20:37">
      <c r="T8106" s="188"/>
      <c r="U8106" s="188"/>
      <c r="V8106" s="188"/>
      <c r="W8106" s="188"/>
      <c r="X8106" s="188"/>
      <c r="AG8106" s="188"/>
      <c r="AH8106" s="188"/>
      <c r="AI8106" s="188"/>
      <c r="AJ8106" s="188"/>
      <c r="AK8106" s="188"/>
    </row>
    <row r="8107" spans="20:37">
      <c r="T8107" s="188"/>
      <c r="U8107" s="188"/>
      <c r="V8107" s="188"/>
      <c r="W8107" s="188"/>
      <c r="X8107" s="188"/>
      <c r="AG8107" s="188"/>
      <c r="AH8107" s="188"/>
      <c r="AI8107" s="188"/>
      <c r="AJ8107" s="188"/>
      <c r="AK8107" s="188"/>
    </row>
    <row r="8108" spans="20:37">
      <c r="T8108" s="188"/>
      <c r="U8108" s="188"/>
      <c r="V8108" s="188"/>
      <c r="W8108" s="188"/>
      <c r="X8108" s="188"/>
      <c r="AG8108" s="188"/>
      <c r="AH8108" s="188"/>
      <c r="AI8108" s="188"/>
      <c r="AJ8108" s="188"/>
      <c r="AK8108" s="188"/>
    </row>
    <row r="8109" spans="20:37">
      <c r="T8109" s="188"/>
      <c r="U8109" s="188"/>
      <c r="V8109" s="188"/>
      <c r="W8109" s="188"/>
      <c r="X8109" s="188"/>
      <c r="AG8109" s="188"/>
      <c r="AH8109" s="188"/>
      <c r="AI8109" s="188"/>
      <c r="AJ8109" s="188"/>
      <c r="AK8109" s="188"/>
    </row>
    <row r="8110" spans="20:37">
      <c r="T8110" s="188"/>
      <c r="U8110" s="188"/>
      <c r="V8110" s="188"/>
      <c r="W8110" s="188"/>
      <c r="X8110" s="188"/>
      <c r="AG8110" s="188"/>
      <c r="AH8110" s="188"/>
      <c r="AI8110" s="188"/>
      <c r="AJ8110" s="188"/>
      <c r="AK8110" s="188"/>
    </row>
    <row r="8111" spans="20:37">
      <c r="T8111" s="188"/>
      <c r="U8111" s="188"/>
      <c r="V8111" s="188"/>
      <c r="W8111" s="188"/>
      <c r="X8111" s="188"/>
      <c r="AG8111" s="188"/>
      <c r="AH8111" s="188"/>
      <c r="AI8111" s="188"/>
      <c r="AJ8111" s="188"/>
      <c r="AK8111" s="188"/>
    </row>
    <row r="8112" spans="20:37">
      <c r="T8112" s="188"/>
      <c r="U8112" s="188"/>
      <c r="V8112" s="188"/>
      <c r="W8112" s="188"/>
      <c r="X8112" s="188"/>
      <c r="AG8112" s="188"/>
      <c r="AH8112" s="188"/>
      <c r="AI8112" s="188"/>
      <c r="AJ8112" s="188"/>
      <c r="AK8112" s="188"/>
    </row>
    <row r="8113" spans="20:37">
      <c r="T8113" s="188"/>
      <c r="U8113" s="188"/>
      <c r="V8113" s="188"/>
      <c r="W8113" s="188"/>
      <c r="X8113" s="188"/>
      <c r="AG8113" s="188"/>
      <c r="AH8113" s="188"/>
      <c r="AI8113" s="188"/>
      <c r="AJ8113" s="188"/>
      <c r="AK8113" s="188"/>
    </row>
    <row r="8114" spans="20:37">
      <c r="T8114" s="188"/>
      <c r="U8114" s="188"/>
      <c r="V8114" s="188"/>
      <c r="W8114" s="188"/>
      <c r="X8114" s="188"/>
      <c r="AG8114" s="188"/>
      <c r="AH8114" s="188"/>
      <c r="AI8114" s="188"/>
      <c r="AJ8114" s="188"/>
      <c r="AK8114" s="188"/>
    </row>
    <row r="8115" spans="20:37">
      <c r="T8115" s="188"/>
      <c r="U8115" s="188"/>
      <c r="V8115" s="188"/>
      <c r="W8115" s="188"/>
      <c r="X8115" s="188"/>
      <c r="AG8115" s="188"/>
      <c r="AH8115" s="188"/>
      <c r="AI8115" s="188"/>
      <c r="AJ8115" s="188"/>
      <c r="AK8115" s="188"/>
    </row>
    <row r="8116" spans="20:37">
      <c r="T8116" s="188"/>
      <c r="U8116" s="188"/>
      <c r="V8116" s="188"/>
      <c r="W8116" s="188"/>
      <c r="X8116" s="188"/>
      <c r="AG8116" s="188"/>
      <c r="AH8116" s="188"/>
      <c r="AI8116" s="188"/>
      <c r="AJ8116" s="188"/>
      <c r="AK8116" s="188"/>
    </row>
    <row r="8117" spans="20:37">
      <c r="T8117" s="188"/>
      <c r="U8117" s="188"/>
      <c r="V8117" s="188"/>
      <c r="W8117" s="188"/>
      <c r="X8117" s="188"/>
      <c r="AG8117" s="188"/>
      <c r="AH8117" s="188"/>
      <c r="AI8117" s="188"/>
      <c r="AJ8117" s="188"/>
      <c r="AK8117" s="188"/>
    </row>
    <row r="8118" spans="20:37">
      <c r="T8118" s="188"/>
      <c r="U8118" s="188"/>
      <c r="V8118" s="188"/>
      <c r="W8118" s="188"/>
      <c r="X8118" s="188"/>
      <c r="AG8118" s="188"/>
      <c r="AH8118" s="188"/>
      <c r="AI8118" s="188"/>
      <c r="AJ8118" s="188"/>
      <c r="AK8118" s="188"/>
    </row>
    <row r="8119" spans="20:37">
      <c r="T8119" s="188"/>
      <c r="U8119" s="188"/>
      <c r="V8119" s="188"/>
      <c r="W8119" s="188"/>
      <c r="X8119" s="188"/>
      <c r="AG8119" s="188"/>
      <c r="AH8119" s="188"/>
      <c r="AI8119" s="188"/>
      <c r="AJ8119" s="188"/>
      <c r="AK8119" s="188"/>
    </row>
    <row r="8120" spans="20:37">
      <c r="T8120" s="188"/>
      <c r="U8120" s="188"/>
      <c r="V8120" s="188"/>
      <c r="W8120" s="188"/>
      <c r="X8120" s="188"/>
      <c r="AG8120" s="188"/>
      <c r="AH8120" s="188"/>
      <c r="AI8120" s="188"/>
      <c r="AJ8120" s="188"/>
      <c r="AK8120" s="188"/>
    </row>
    <row r="8121" spans="20:37">
      <c r="T8121" s="188"/>
      <c r="U8121" s="188"/>
      <c r="V8121" s="188"/>
      <c r="W8121" s="188"/>
      <c r="X8121" s="188"/>
      <c r="AG8121" s="188"/>
      <c r="AH8121" s="188"/>
      <c r="AI8121" s="188"/>
      <c r="AJ8121" s="188"/>
      <c r="AK8121" s="188"/>
    </row>
    <row r="8122" spans="20:37">
      <c r="T8122" s="188"/>
      <c r="U8122" s="188"/>
      <c r="V8122" s="188"/>
      <c r="W8122" s="188"/>
      <c r="X8122" s="188"/>
      <c r="AG8122" s="188"/>
      <c r="AH8122" s="188"/>
      <c r="AI8122" s="188"/>
      <c r="AJ8122" s="188"/>
      <c r="AK8122" s="188"/>
    </row>
    <row r="8123" spans="20:37">
      <c r="T8123" s="188"/>
      <c r="U8123" s="188"/>
      <c r="V8123" s="188"/>
      <c r="W8123" s="188"/>
      <c r="X8123" s="188"/>
      <c r="AG8123" s="188"/>
      <c r="AH8123" s="188"/>
      <c r="AI8123" s="188"/>
      <c r="AJ8123" s="188"/>
      <c r="AK8123" s="188"/>
    </row>
    <row r="8124" spans="20:37">
      <c r="T8124" s="188"/>
      <c r="U8124" s="188"/>
      <c r="V8124" s="188"/>
      <c r="W8124" s="188"/>
      <c r="X8124" s="188"/>
      <c r="AG8124" s="188"/>
      <c r="AH8124" s="188"/>
      <c r="AI8124" s="188"/>
      <c r="AJ8124" s="188"/>
      <c r="AK8124" s="188"/>
    </row>
    <row r="8125" spans="20:37">
      <c r="T8125" s="188"/>
      <c r="U8125" s="188"/>
      <c r="V8125" s="188"/>
      <c r="W8125" s="188"/>
      <c r="X8125" s="188"/>
      <c r="AG8125" s="188"/>
      <c r="AH8125" s="188"/>
      <c r="AI8125" s="188"/>
      <c r="AJ8125" s="188"/>
      <c r="AK8125" s="188"/>
    </row>
    <row r="8126" spans="20:37">
      <c r="T8126" s="188"/>
      <c r="U8126" s="188"/>
      <c r="V8126" s="188"/>
      <c r="W8126" s="188"/>
      <c r="X8126" s="188"/>
      <c r="AG8126" s="188"/>
      <c r="AH8126" s="188"/>
      <c r="AI8126" s="188"/>
      <c r="AJ8126" s="188"/>
      <c r="AK8126" s="188"/>
    </row>
    <row r="8127" spans="20:37">
      <c r="T8127" s="188"/>
      <c r="U8127" s="188"/>
      <c r="V8127" s="188"/>
      <c r="W8127" s="188"/>
      <c r="X8127" s="188"/>
      <c r="AG8127" s="188"/>
      <c r="AH8127" s="188"/>
      <c r="AI8127" s="188"/>
      <c r="AJ8127" s="188"/>
      <c r="AK8127" s="188"/>
    </row>
    <row r="8128" spans="20:37">
      <c r="T8128" s="188"/>
      <c r="U8128" s="188"/>
      <c r="V8128" s="188"/>
      <c r="W8128" s="188"/>
      <c r="X8128" s="188"/>
      <c r="AG8128" s="188"/>
      <c r="AH8128" s="188"/>
      <c r="AI8128" s="188"/>
      <c r="AJ8128" s="188"/>
      <c r="AK8128" s="188"/>
    </row>
    <row r="8129" spans="20:37">
      <c r="T8129" s="188"/>
      <c r="U8129" s="188"/>
      <c r="V8129" s="188"/>
      <c r="W8129" s="188"/>
      <c r="X8129" s="188"/>
      <c r="AG8129" s="188"/>
      <c r="AH8129" s="188"/>
      <c r="AI8129" s="188"/>
      <c r="AJ8129" s="188"/>
      <c r="AK8129" s="188"/>
    </row>
    <row r="8130" spans="20:37">
      <c r="T8130" s="188"/>
      <c r="U8130" s="188"/>
      <c r="V8130" s="188"/>
      <c r="W8130" s="188"/>
      <c r="X8130" s="188"/>
      <c r="AG8130" s="188"/>
      <c r="AH8130" s="188"/>
      <c r="AI8130" s="188"/>
      <c r="AJ8130" s="188"/>
      <c r="AK8130" s="188"/>
    </row>
    <row r="8131" spans="20:37">
      <c r="T8131" s="188"/>
      <c r="U8131" s="188"/>
      <c r="V8131" s="188"/>
      <c r="W8131" s="188"/>
      <c r="X8131" s="188"/>
      <c r="AG8131" s="188"/>
      <c r="AH8131" s="188"/>
      <c r="AI8131" s="188"/>
      <c r="AJ8131" s="188"/>
      <c r="AK8131" s="188"/>
    </row>
    <row r="8132" spans="20:37">
      <c r="T8132" s="188"/>
      <c r="U8132" s="188"/>
      <c r="V8132" s="188"/>
      <c r="W8132" s="188"/>
      <c r="X8132" s="188"/>
      <c r="AG8132" s="188"/>
      <c r="AH8132" s="188"/>
      <c r="AI8132" s="188"/>
      <c r="AJ8132" s="188"/>
      <c r="AK8132" s="188"/>
    </row>
    <row r="8133" spans="20:37">
      <c r="T8133" s="188"/>
      <c r="U8133" s="188"/>
      <c r="V8133" s="188"/>
      <c r="W8133" s="188"/>
      <c r="X8133" s="188"/>
      <c r="AG8133" s="188"/>
      <c r="AH8133" s="188"/>
      <c r="AI8133" s="188"/>
      <c r="AJ8133" s="188"/>
      <c r="AK8133" s="188"/>
    </row>
    <row r="8134" spans="20:37">
      <c r="T8134" s="188"/>
      <c r="U8134" s="188"/>
      <c r="V8134" s="188"/>
      <c r="W8134" s="188"/>
      <c r="X8134" s="188"/>
      <c r="AG8134" s="188"/>
      <c r="AH8134" s="188"/>
      <c r="AI8134" s="188"/>
      <c r="AJ8134" s="188"/>
      <c r="AK8134" s="188"/>
    </row>
    <row r="8135" spans="20:37">
      <c r="T8135" s="188"/>
      <c r="U8135" s="188"/>
      <c r="V8135" s="188"/>
      <c r="W8135" s="188"/>
      <c r="X8135" s="188"/>
      <c r="AG8135" s="188"/>
      <c r="AH8135" s="188"/>
      <c r="AI8135" s="188"/>
      <c r="AJ8135" s="188"/>
      <c r="AK8135" s="188"/>
    </row>
    <row r="8136" spans="20:37">
      <c r="T8136" s="188"/>
      <c r="U8136" s="188"/>
      <c r="V8136" s="188"/>
      <c r="W8136" s="188"/>
      <c r="X8136" s="188"/>
      <c r="AG8136" s="188"/>
      <c r="AH8136" s="188"/>
      <c r="AI8136" s="188"/>
      <c r="AJ8136" s="188"/>
      <c r="AK8136" s="188"/>
    </row>
    <row r="8137" spans="20:37">
      <c r="T8137" s="188"/>
      <c r="U8137" s="188"/>
      <c r="V8137" s="188"/>
      <c r="W8137" s="188"/>
      <c r="X8137" s="188"/>
      <c r="AG8137" s="188"/>
      <c r="AH8137" s="188"/>
      <c r="AI8137" s="188"/>
      <c r="AJ8137" s="188"/>
      <c r="AK8137" s="188"/>
    </row>
    <row r="8138" spans="20:37">
      <c r="T8138" s="188"/>
      <c r="U8138" s="188"/>
      <c r="V8138" s="188"/>
      <c r="W8138" s="188"/>
      <c r="X8138" s="188"/>
      <c r="AG8138" s="188"/>
      <c r="AH8138" s="188"/>
      <c r="AI8138" s="188"/>
      <c r="AJ8138" s="188"/>
      <c r="AK8138" s="188"/>
    </row>
    <row r="8139" spans="20:37">
      <c r="T8139" s="188"/>
      <c r="U8139" s="188"/>
      <c r="V8139" s="188"/>
      <c r="W8139" s="188"/>
      <c r="X8139" s="188"/>
      <c r="AG8139" s="188"/>
      <c r="AH8139" s="188"/>
      <c r="AI8139" s="188"/>
      <c r="AJ8139" s="188"/>
      <c r="AK8139" s="188"/>
    </row>
    <row r="8140" spans="20:37">
      <c r="T8140" s="188"/>
      <c r="U8140" s="188"/>
      <c r="V8140" s="188"/>
      <c r="W8140" s="188"/>
      <c r="X8140" s="188"/>
      <c r="AG8140" s="188"/>
      <c r="AH8140" s="188"/>
      <c r="AI8140" s="188"/>
      <c r="AJ8140" s="188"/>
      <c r="AK8140" s="188"/>
    </row>
    <row r="8141" spans="20:37">
      <c r="T8141" s="188"/>
      <c r="U8141" s="188"/>
      <c r="V8141" s="188"/>
      <c r="W8141" s="188"/>
      <c r="X8141" s="188"/>
      <c r="AG8141" s="188"/>
      <c r="AH8141" s="188"/>
      <c r="AI8141" s="188"/>
      <c r="AJ8141" s="188"/>
      <c r="AK8141" s="188"/>
    </row>
    <row r="8142" spans="20:37">
      <c r="T8142" s="188"/>
      <c r="U8142" s="188"/>
      <c r="V8142" s="188"/>
      <c r="W8142" s="188"/>
      <c r="X8142" s="188"/>
      <c r="AG8142" s="188"/>
      <c r="AH8142" s="188"/>
      <c r="AI8142" s="188"/>
      <c r="AJ8142" s="188"/>
      <c r="AK8142" s="188"/>
    </row>
    <row r="8143" spans="20:37">
      <c r="T8143" s="188"/>
      <c r="U8143" s="188"/>
      <c r="V8143" s="188"/>
      <c r="W8143" s="188"/>
      <c r="X8143" s="188"/>
      <c r="AG8143" s="188"/>
      <c r="AH8143" s="188"/>
      <c r="AI8143" s="188"/>
      <c r="AJ8143" s="188"/>
      <c r="AK8143" s="188"/>
    </row>
    <row r="8144" spans="20:37">
      <c r="T8144" s="188"/>
      <c r="U8144" s="188"/>
      <c r="V8144" s="188"/>
      <c r="W8144" s="188"/>
      <c r="X8144" s="188"/>
      <c r="AG8144" s="188"/>
      <c r="AH8144" s="188"/>
      <c r="AI8144" s="188"/>
      <c r="AJ8144" s="188"/>
      <c r="AK8144" s="188"/>
    </row>
    <row r="8145" spans="20:37">
      <c r="T8145" s="188"/>
      <c r="U8145" s="188"/>
      <c r="V8145" s="188"/>
      <c r="W8145" s="188"/>
      <c r="X8145" s="188"/>
      <c r="AG8145" s="188"/>
      <c r="AH8145" s="188"/>
      <c r="AI8145" s="188"/>
      <c r="AJ8145" s="188"/>
      <c r="AK8145" s="188"/>
    </row>
    <row r="8146" spans="20:37">
      <c r="T8146" s="188"/>
      <c r="U8146" s="188"/>
      <c r="V8146" s="188"/>
      <c r="W8146" s="188"/>
      <c r="X8146" s="188"/>
      <c r="AG8146" s="188"/>
      <c r="AH8146" s="188"/>
      <c r="AI8146" s="188"/>
      <c r="AJ8146" s="188"/>
      <c r="AK8146" s="188"/>
    </row>
    <row r="8147" spans="20:37">
      <c r="T8147" s="188"/>
      <c r="U8147" s="188"/>
      <c r="V8147" s="188"/>
      <c r="W8147" s="188"/>
      <c r="X8147" s="188"/>
      <c r="AG8147" s="188"/>
      <c r="AH8147" s="188"/>
      <c r="AI8147" s="188"/>
      <c r="AJ8147" s="188"/>
      <c r="AK8147" s="188"/>
    </row>
    <row r="8148" spans="20:37">
      <c r="T8148" s="188"/>
      <c r="U8148" s="188"/>
      <c r="V8148" s="188"/>
      <c r="W8148" s="188"/>
      <c r="X8148" s="188"/>
      <c r="AG8148" s="188"/>
      <c r="AH8148" s="188"/>
      <c r="AI8148" s="188"/>
      <c r="AJ8148" s="188"/>
      <c r="AK8148" s="188"/>
    </row>
    <row r="8149" spans="20:37">
      <c r="T8149" s="188"/>
      <c r="U8149" s="188"/>
      <c r="V8149" s="188"/>
      <c r="W8149" s="188"/>
      <c r="X8149" s="188"/>
      <c r="AG8149" s="188"/>
      <c r="AH8149" s="188"/>
      <c r="AI8149" s="188"/>
      <c r="AJ8149" s="188"/>
      <c r="AK8149" s="188"/>
    </row>
    <row r="8150" spans="20:37">
      <c r="T8150" s="188"/>
      <c r="U8150" s="188"/>
      <c r="V8150" s="188"/>
      <c r="W8150" s="188"/>
      <c r="X8150" s="188"/>
      <c r="AG8150" s="188"/>
      <c r="AH8150" s="188"/>
      <c r="AI8150" s="188"/>
      <c r="AJ8150" s="188"/>
      <c r="AK8150" s="188"/>
    </row>
    <row r="8151" spans="20:37">
      <c r="T8151" s="188"/>
      <c r="U8151" s="188"/>
      <c r="V8151" s="188"/>
      <c r="W8151" s="188"/>
      <c r="X8151" s="188"/>
      <c r="AG8151" s="188"/>
      <c r="AH8151" s="188"/>
      <c r="AI8151" s="188"/>
      <c r="AJ8151" s="188"/>
      <c r="AK8151" s="188"/>
    </row>
    <row r="8152" spans="20:37">
      <c r="T8152" s="188"/>
      <c r="U8152" s="188"/>
      <c r="V8152" s="188"/>
      <c r="W8152" s="188"/>
      <c r="X8152" s="188"/>
      <c r="AG8152" s="188"/>
      <c r="AH8152" s="188"/>
      <c r="AI8152" s="188"/>
      <c r="AJ8152" s="188"/>
      <c r="AK8152" s="188"/>
    </row>
    <row r="8153" spans="20:37">
      <c r="T8153" s="188"/>
      <c r="U8153" s="188"/>
      <c r="V8153" s="188"/>
      <c r="W8153" s="188"/>
      <c r="X8153" s="188"/>
      <c r="AG8153" s="188"/>
      <c r="AH8153" s="188"/>
      <c r="AI8153" s="188"/>
      <c r="AJ8153" s="188"/>
      <c r="AK8153" s="188"/>
    </row>
    <row r="8154" spans="20:37">
      <c r="T8154" s="188"/>
      <c r="U8154" s="188"/>
      <c r="V8154" s="188"/>
      <c r="W8154" s="188"/>
      <c r="X8154" s="188"/>
      <c r="AG8154" s="188"/>
      <c r="AH8154" s="188"/>
      <c r="AI8154" s="188"/>
      <c r="AJ8154" s="188"/>
      <c r="AK8154" s="188"/>
    </row>
    <row r="8155" spans="20:37">
      <c r="T8155" s="188"/>
      <c r="U8155" s="188"/>
      <c r="V8155" s="188"/>
      <c r="W8155" s="188"/>
      <c r="X8155" s="188"/>
      <c r="AG8155" s="188"/>
      <c r="AH8155" s="188"/>
      <c r="AI8155" s="188"/>
      <c r="AJ8155" s="188"/>
      <c r="AK8155" s="188"/>
    </row>
    <row r="8156" spans="20:37">
      <c r="T8156" s="188"/>
      <c r="U8156" s="188"/>
      <c r="V8156" s="188"/>
      <c r="W8156" s="188"/>
      <c r="X8156" s="188"/>
      <c r="AG8156" s="188"/>
      <c r="AH8156" s="188"/>
      <c r="AI8156" s="188"/>
      <c r="AJ8156" s="188"/>
      <c r="AK8156" s="188"/>
    </row>
    <row r="8157" spans="20:37">
      <c r="T8157" s="188"/>
      <c r="U8157" s="188"/>
      <c r="V8157" s="188"/>
      <c r="W8157" s="188"/>
      <c r="X8157" s="188"/>
      <c r="AG8157" s="188"/>
      <c r="AH8157" s="188"/>
      <c r="AI8157" s="188"/>
      <c r="AJ8157" s="188"/>
      <c r="AK8157" s="188"/>
    </row>
    <row r="8158" spans="20:37">
      <c r="T8158" s="188"/>
      <c r="U8158" s="188"/>
      <c r="V8158" s="188"/>
      <c r="W8158" s="188"/>
      <c r="X8158" s="188"/>
      <c r="AG8158" s="188"/>
      <c r="AH8158" s="188"/>
      <c r="AI8158" s="188"/>
      <c r="AJ8158" s="188"/>
      <c r="AK8158" s="188"/>
    </row>
    <row r="8159" spans="20:37">
      <c r="T8159" s="188"/>
      <c r="U8159" s="188"/>
      <c r="V8159" s="188"/>
      <c r="W8159" s="188"/>
      <c r="X8159" s="188"/>
      <c r="AG8159" s="188"/>
      <c r="AH8159" s="188"/>
      <c r="AI8159" s="188"/>
      <c r="AJ8159" s="188"/>
      <c r="AK8159" s="188"/>
    </row>
    <row r="8160" spans="20:37">
      <c r="T8160" s="188"/>
      <c r="U8160" s="188"/>
      <c r="V8160" s="188"/>
      <c r="W8160" s="188"/>
      <c r="X8160" s="188"/>
      <c r="AG8160" s="188"/>
      <c r="AH8160" s="188"/>
      <c r="AI8160" s="188"/>
      <c r="AJ8160" s="188"/>
      <c r="AK8160" s="188"/>
    </row>
    <row r="8161" spans="20:37">
      <c r="T8161" s="188"/>
      <c r="U8161" s="188"/>
      <c r="V8161" s="188"/>
      <c r="W8161" s="188"/>
      <c r="X8161" s="188"/>
      <c r="AG8161" s="188"/>
      <c r="AH8161" s="188"/>
      <c r="AI8161" s="188"/>
      <c r="AJ8161" s="188"/>
      <c r="AK8161" s="188"/>
    </row>
    <row r="8162" spans="20:37">
      <c r="T8162" s="188"/>
      <c r="U8162" s="188"/>
      <c r="V8162" s="188"/>
      <c r="W8162" s="188"/>
      <c r="X8162" s="188"/>
      <c r="AG8162" s="188"/>
      <c r="AH8162" s="188"/>
      <c r="AI8162" s="188"/>
      <c r="AJ8162" s="188"/>
      <c r="AK8162" s="188"/>
    </row>
    <row r="8163" spans="20:37">
      <c r="T8163" s="188"/>
      <c r="U8163" s="188"/>
      <c r="V8163" s="188"/>
      <c r="W8163" s="188"/>
      <c r="X8163" s="188"/>
      <c r="AG8163" s="188"/>
      <c r="AH8163" s="188"/>
      <c r="AI8163" s="188"/>
      <c r="AJ8163" s="188"/>
      <c r="AK8163" s="188"/>
    </row>
    <row r="8164" spans="20:37">
      <c r="T8164" s="188"/>
      <c r="U8164" s="188"/>
      <c r="V8164" s="188"/>
      <c r="W8164" s="188"/>
      <c r="X8164" s="188"/>
      <c r="AG8164" s="188"/>
      <c r="AH8164" s="188"/>
      <c r="AI8164" s="188"/>
      <c r="AJ8164" s="188"/>
      <c r="AK8164" s="188"/>
    </row>
    <row r="8165" spans="20:37">
      <c r="T8165" s="188"/>
      <c r="U8165" s="188"/>
      <c r="V8165" s="188"/>
      <c r="W8165" s="188"/>
      <c r="X8165" s="188"/>
      <c r="AG8165" s="188"/>
      <c r="AH8165" s="188"/>
      <c r="AI8165" s="188"/>
      <c r="AJ8165" s="188"/>
      <c r="AK8165" s="188"/>
    </row>
    <row r="8166" spans="20:37">
      <c r="T8166" s="188"/>
      <c r="U8166" s="188"/>
      <c r="V8166" s="188"/>
      <c r="W8166" s="188"/>
      <c r="X8166" s="188"/>
      <c r="AG8166" s="188"/>
      <c r="AH8166" s="188"/>
      <c r="AI8166" s="188"/>
      <c r="AJ8166" s="188"/>
      <c r="AK8166" s="188"/>
    </row>
    <row r="8167" spans="20:37">
      <c r="T8167" s="188"/>
      <c r="U8167" s="188"/>
      <c r="V8167" s="188"/>
      <c r="W8167" s="188"/>
      <c r="X8167" s="188"/>
      <c r="AG8167" s="188"/>
      <c r="AH8167" s="188"/>
      <c r="AI8167" s="188"/>
      <c r="AJ8167" s="188"/>
      <c r="AK8167" s="188"/>
    </row>
    <row r="8168" spans="20:37">
      <c r="T8168" s="188"/>
      <c r="U8168" s="188"/>
      <c r="V8168" s="188"/>
      <c r="W8168" s="188"/>
      <c r="X8168" s="188"/>
      <c r="AG8168" s="188"/>
      <c r="AH8168" s="188"/>
      <c r="AI8168" s="188"/>
      <c r="AJ8168" s="188"/>
      <c r="AK8168" s="188"/>
    </row>
    <row r="8169" spans="20:37">
      <c r="T8169" s="188"/>
      <c r="U8169" s="188"/>
      <c r="V8169" s="188"/>
      <c r="W8169" s="188"/>
      <c r="X8169" s="188"/>
      <c r="AG8169" s="188"/>
      <c r="AH8169" s="188"/>
      <c r="AI8169" s="188"/>
      <c r="AJ8169" s="188"/>
      <c r="AK8169" s="188"/>
    </row>
    <row r="8170" spans="20:37">
      <c r="T8170" s="188"/>
      <c r="U8170" s="188"/>
      <c r="V8170" s="188"/>
      <c r="W8170" s="188"/>
      <c r="X8170" s="188"/>
      <c r="AG8170" s="188"/>
      <c r="AH8170" s="188"/>
      <c r="AI8170" s="188"/>
      <c r="AJ8170" s="188"/>
      <c r="AK8170" s="188"/>
    </row>
    <row r="8171" spans="20:37">
      <c r="T8171" s="188"/>
      <c r="U8171" s="188"/>
      <c r="V8171" s="188"/>
      <c r="W8171" s="188"/>
      <c r="X8171" s="188"/>
      <c r="AG8171" s="188"/>
      <c r="AH8171" s="188"/>
      <c r="AI8171" s="188"/>
      <c r="AJ8171" s="188"/>
      <c r="AK8171" s="188"/>
    </row>
    <row r="8172" spans="20:37">
      <c r="T8172" s="188"/>
      <c r="U8172" s="188"/>
      <c r="V8172" s="188"/>
      <c r="W8172" s="188"/>
      <c r="X8172" s="188"/>
      <c r="AG8172" s="188"/>
      <c r="AH8172" s="188"/>
      <c r="AI8172" s="188"/>
      <c r="AJ8172" s="188"/>
      <c r="AK8172" s="188"/>
    </row>
    <row r="8173" spans="20:37">
      <c r="T8173" s="188"/>
      <c r="U8173" s="188"/>
      <c r="V8173" s="188"/>
      <c r="W8173" s="188"/>
      <c r="X8173" s="188"/>
      <c r="AG8173" s="188"/>
      <c r="AH8173" s="188"/>
      <c r="AI8173" s="188"/>
      <c r="AJ8173" s="188"/>
      <c r="AK8173" s="188"/>
    </row>
    <row r="8174" spans="20:37">
      <c r="T8174" s="188"/>
      <c r="U8174" s="188"/>
      <c r="V8174" s="188"/>
      <c r="W8174" s="188"/>
      <c r="X8174" s="188"/>
      <c r="AG8174" s="188"/>
      <c r="AH8174" s="188"/>
      <c r="AI8174" s="188"/>
      <c r="AJ8174" s="188"/>
      <c r="AK8174" s="188"/>
    </row>
    <row r="8175" spans="20:37">
      <c r="T8175" s="188"/>
      <c r="U8175" s="188"/>
      <c r="V8175" s="188"/>
      <c r="W8175" s="188"/>
      <c r="X8175" s="188"/>
      <c r="AG8175" s="188"/>
      <c r="AH8175" s="188"/>
      <c r="AI8175" s="188"/>
      <c r="AJ8175" s="188"/>
      <c r="AK8175" s="188"/>
    </row>
    <row r="8176" spans="20:37">
      <c r="T8176" s="188"/>
      <c r="U8176" s="188"/>
      <c r="V8176" s="188"/>
      <c r="W8176" s="188"/>
      <c r="X8176" s="188"/>
      <c r="AG8176" s="188"/>
      <c r="AH8176" s="188"/>
      <c r="AI8176" s="188"/>
      <c r="AJ8176" s="188"/>
      <c r="AK8176" s="188"/>
    </row>
    <row r="8177" spans="20:37">
      <c r="T8177" s="188"/>
      <c r="U8177" s="188"/>
      <c r="V8177" s="188"/>
      <c r="W8177" s="188"/>
      <c r="X8177" s="188"/>
      <c r="AG8177" s="188"/>
      <c r="AH8177" s="188"/>
      <c r="AI8177" s="188"/>
      <c r="AJ8177" s="188"/>
      <c r="AK8177" s="188"/>
    </row>
    <row r="8178" spans="20:37">
      <c r="T8178" s="188"/>
      <c r="U8178" s="188"/>
      <c r="V8178" s="188"/>
      <c r="W8178" s="188"/>
      <c r="X8178" s="188"/>
      <c r="AG8178" s="188"/>
      <c r="AH8178" s="188"/>
      <c r="AI8178" s="188"/>
      <c r="AJ8178" s="188"/>
      <c r="AK8178" s="188"/>
    </row>
    <row r="8179" spans="20:37">
      <c r="T8179" s="188"/>
      <c r="U8179" s="188"/>
      <c r="V8179" s="188"/>
      <c r="W8179" s="188"/>
      <c r="X8179" s="188"/>
      <c r="AG8179" s="188"/>
      <c r="AH8179" s="188"/>
      <c r="AI8179" s="188"/>
      <c r="AJ8179" s="188"/>
      <c r="AK8179" s="188"/>
    </row>
    <row r="8180" spans="20:37">
      <c r="T8180" s="188"/>
      <c r="U8180" s="188"/>
      <c r="V8180" s="188"/>
      <c r="W8180" s="188"/>
      <c r="X8180" s="188"/>
      <c r="AG8180" s="188"/>
      <c r="AH8180" s="188"/>
      <c r="AI8180" s="188"/>
      <c r="AJ8180" s="188"/>
      <c r="AK8180" s="188"/>
    </row>
    <row r="8181" spans="20:37">
      <c r="T8181" s="188"/>
      <c r="U8181" s="188"/>
      <c r="V8181" s="188"/>
      <c r="W8181" s="188"/>
      <c r="X8181" s="188"/>
      <c r="AG8181" s="188"/>
      <c r="AH8181" s="188"/>
      <c r="AI8181" s="188"/>
      <c r="AJ8181" s="188"/>
      <c r="AK8181" s="188"/>
    </row>
    <row r="8182" spans="20:37">
      <c r="T8182" s="188"/>
      <c r="U8182" s="188"/>
      <c r="V8182" s="188"/>
      <c r="W8182" s="188"/>
      <c r="X8182" s="188"/>
      <c r="AG8182" s="188"/>
      <c r="AH8182" s="188"/>
      <c r="AI8182" s="188"/>
      <c r="AJ8182" s="188"/>
      <c r="AK8182" s="188"/>
    </row>
    <row r="8183" spans="20:37">
      <c r="T8183" s="188"/>
      <c r="U8183" s="188"/>
      <c r="V8183" s="188"/>
      <c r="W8183" s="188"/>
      <c r="X8183" s="188"/>
      <c r="AG8183" s="188"/>
      <c r="AH8183" s="188"/>
      <c r="AI8183" s="188"/>
      <c r="AJ8183" s="188"/>
      <c r="AK8183" s="188"/>
    </row>
    <row r="8184" spans="20:37">
      <c r="T8184" s="188"/>
      <c r="U8184" s="188"/>
      <c r="V8184" s="188"/>
      <c r="W8184" s="188"/>
      <c r="X8184" s="188"/>
      <c r="AG8184" s="188"/>
      <c r="AH8184" s="188"/>
      <c r="AI8184" s="188"/>
      <c r="AJ8184" s="188"/>
      <c r="AK8184" s="188"/>
    </row>
    <row r="8185" spans="20:37">
      <c r="T8185" s="188"/>
      <c r="U8185" s="188"/>
      <c r="V8185" s="188"/>
      <c r="W8185" s="188"/>
      <c r="X8185" s="188"/>
      <c r="AG8185" s="188"/>
      <c r="AH8185" s="188"/>
      <c r="AI8185" s="188"/>
      <c r="AJ8185" s="188"/>
      <c r="AK8185" s="188"/>
    </row>
    <row r="8186" spans="20:37">
      <c r="T8186" s="188"/>
      <c r="U8186" s="188"/>
      <c r="V8186" s="188"/>
      <c r="W8186" s="188"/>
      <c r="X8186" s="188"/>
      <c r="AG8186" s="188"/>
      <c r="AH8186" s="188"/>
      <c r="AI8186" s="188"/>
      <c r="AJ8186" s="188"/>
      <c r="AK8186" s="188"/>
    </row>
    <row r="8187" spans="20:37">
      <c r="T8187" s="188"/>
      <c r="U8187" s="188"/>
      <c r="V8187" s="188"/>
      <c r="W8187" s="188"/>
      <c r="X8187" s="188"/>
      <c r="AG8187" s="188"/>
      <c r="AH8187" s="188"/>
      <c r="AI8187" s="188"/>
      <c r="AJ8187" s="188"/>
      <c r="AK8187" s="188"/>
    </row>
    <row r="8188" spans="20:37">
      <c r="T8188" s="188"/>
      <c r="U8188" s="188"/>
      <c r="V8188" s="188"/>
      <c r="W8188" s="188"/>
      <c r="X8188" s="188"/>
      <c r="AG8188" s="188"/>
      <c r="AH8188" s="188"/>
      <c r="AI8188" s="188"/>
      <c r="AJ8188" s="188"/>
      <c r="AK8188" s="188"/>
    </row>
    <row r="8189" spans="20:37">
      <c r="T8189" s="188"/>
      <c r="U8189" s="188"/>
      <c r="V8189" s="188"/>
      <c r="W8189" s="188"/>
      <c r="X8189" s="188"/>
      <c r="AG8189" s="188"/>
      <c r="AH8189" s="188"/>
      <c r="AI8189" s="188"/>
      <c r="AJ8189" s="188"/>
      <c r="AK8189" s="188"/>
    </row>
    <row r="8190" spans="20:37">
      <c r="T8190" s="188"/>
      <c r="U8190" s="188"/>
      <c r="V8190" s="188"/>
      <c r="W8190" s="188"/>
      <c r="X8190" s="188"/>
      <c r="AG8190" s="188"/>
      <c r="AH8190" s="188"/>
      <c r="AI8190" s="188"/>
      <c r="AJ8190" s="188"/>
      <c r="AK8190" s="188"/>
    </row>
    <row r="8191" spans="20:37">
      <c r="T8191" s="188"/>
      <c r="U8191" s="188"/>
      <c r="V8191" s="188"/>
      <c r="W8191" s="188"/>
      <c r="X8191" s="188"/>
      <c r="AG8191" s="188"/>
      <c r="AH8191" s="188"/>
      <c r="AI8191" s="188"/>
      <c r="AJ8191" s="188"/>
      <c r="AK8191" s="188"/>
    </row>
    <row r="8192" spans="20:37">
      <c r="T8192" s="188"/>
      <c r="U8192" s="188"/>
      <c r="V8192" s="188"/>
      <c r="W8192" s="188"/>
      <c r="X8192" s="188"/>
      <c r="AG8192" s="188"/>
      <c r="AH8192" s="188"/>
      <c r="AI8192" s="188"/>
      <c r="AJ8192" s="188"/>
      <c r="AK8192" s="188"/>
    </row>
    <row r="8193" spans="20:37">
      <c r="T8193" s="188"/>
      <c r="U8193" s="188"/>
      <c r="V8193" s="188"/>
      <c r="W8193" s="188"/>
      <c r="X8193" s="188"/>
      <c r="AG8193" s="188"/>
      <c r="AH8193" s="188"/>
      <c r="AI8193" s="188"/>
      <c r="AJ8193" s="188"/>
      <c r="AK8193" s="188"/>
    </row>
    <row r="8194" spans="20:37">
      <c r="T8194" s="188"/>
      <c r="U8194" s="188"/>
      <c r="V8194" s="188"/>
      <c r="W8194" s="188"/>
      <c r="X8194" s="188"/>
      <c r="AG8194" s="188"/>
      <c r="AH8194" s="188"/>
      <c r="AI8194" s="188"/>
      <c r="AJ8194" s="188"/>
      <c r="AK8194" s="188"/>
    </row>
    <row r="8195" spans="20:37">
      <c r="T8195" s="188"/>
      <c r="U8195" s="188"/>
      <c r="V8195" s="188"/>
      <c r="W8195" s="188"/>
      <c r="X8195" s="188"/>
      <c r="AG8195" s="188"/>
      <c r="AH8195" s="188"/>
      <c r="AI8195" s="188"/>
      <c r="AJ8195" s="188"/>
      <c r="AK8195" s="188"/>
    </row>
    <row r="8196" spans="20:37">
      <c r="T8196" s="188"/>
      <c r="U8196" s="188"/>
      <c r="V8196" s="188"/>
      <c r="W8196" s="188"/>
      <c r="X8196" s="188"/>
      <c r="AG8196" s="188"/>
      <c r="AH8196" s="188"/>
      <c r="AI8196" s="188"/>
      <c r="AJ8196" s="188"/>
      <c r="AK8196" s="188"/>
    </row>
    <row r="8197" spans="20:37">
      <c r="T8197" s="188"/>
      <c r="U8197" s="188"/>
      <c r="V8197" s="188"/>
      <c r="W8197" s="188"/>
      <c r="X8197" s="188"/>
      <c r="AG8197" s="188"/>
      <c r="AH8197" s="188"/>
      <c r="AI8197" s="188"/>
      <c r="AJ8197" s="188"/>
      <c r="AK8197" s="188"/>
    </row>
    <row r="8198" spans="20:37">
      <c r="T8198" s="188"/>
      <c r="U8198" s="188"/>
      <c r="V8198" s="188"/>
      <c r="W8198" s="188"/>
      <c r="X8198" s="188"/>
      <c r="AG8198" s="188"/>
      <c r="AH8198" s="188"/>
      <c r="AI8198" s="188"/>
      <c r="AJ8198" s="188"/>
      <c r="AK8198" s="188"/>
    </row>
    <row r="8199" spans="20:37">
      <c r="T8199" s="188"/>
      <c r="U8199" s="188"/>
      <c r="V8199" s="188"/>
      <c r="W8199" s="188"/>
      <c r="X8199" s="188"/>
      <c r="AG8199" s="188"/>
      <c r="AH8199" s="188"/>
      <c r="AI8199" s="188"/>
      <c r="AJ8199" s="188"/>
      <c r="AK8199" s="188"/>
    </row>
    <row r="8200" spans="20:37">
      <c r="T8200" s="188"/>
      <c r="U8200" s="188"/>
      <c r="V8200" s="188"/>
      <c r="W8200" s="188"/>
      <c r="X8200" s="188"/>
      <c r="AG8200" s="188"/>
      <c r="AH8200" s="188"/>
      <c r="AI8200" s="188"/>
      <c r="AJ8200" s="188"/>
      <c r="AK8200" s="188"/>
    </row>
    <row r="8201" spans="20:37">
      <c r="T8201" s="188"/>
      <c r="U8201" s="188"/>
      <c r="V8201" s="188"/>
      <c r="W8201" s="188"/>
      <c r="X8201" s="188"/>
      <c r="AG8201" s="188"/>
      <c r="AH8201" s="188"/>
      <c r="AI8201" s="188"/>
      <c r="AJ8201" s="188"/>
      <c r="AK8201" s="188"/>
    </row>
    <row r="8202" spans="20:37">
      <c r="T8202" s="188"/>
      <c r="U8202" s="188"/>
      <c r="V8202" s="188"/>
      <c r="W8202" s="188"/>
      <c r="X8202" s="188"/>
      <c r="AG8202" s="188"/>
      <c r="AH8202" s="188"/>
      <c r="AI8202" s="188"/>
      <c r="AJ8202" s="188"/>
      <c r="AK8202" s="188"/>
    </row>
    <row r="8203" spans="20:37">
      <c r="T8203" s="188"/>
      <c r="U8203" s="188"/>
      <c r="V8203" s="188"/>
      <c r="W8203" s="188"/>
      <c r="X8203" s="188"/>
      <c r="AG8203" s="188"/>
      <c r="AH8203" s="188"/>
      <c r="AI8203" s="188"/>
      <c r="AJ8203" s="188"/>
      <c r="AK8203" s="188"/>
    </row>
    <row r="8204" spans="20:37">
      <c r="T8204" s="188"/>
      <c r="U8204" s="188"/>
      <c r="V8204" s="188"/>
      <c r="W8204" s="188"/>
      <c r="X8204" s="188"/>
      <c r="AG8204" s="188"/>
      <c r="AH8204" s="188"/>
      <c r="AI8204" s="188"/>
      <c r="AJ8204" s="188"/>
      <c r="AK8204" s="188"/>
    </row>
    <row r="8205" spans="20:37">
      <c r="T8205" s="188"/>
      <c r="U8205" s="188"/>
      <c r="V8205" s="188"/>
      <c r="W8205" s="188"/>
      <c r="X8205" s="188"/>
      <c r="AG8205" s="188"/>
      <c r="AH8205" s="188"/>
      <c r="AI8205" s="188"/>
      <c r="AJ8205" s="188"/>
      <c r="AK8205" s="188"/>
    </row>
    <row r="8206" spans="20:37">
      <c r="T8206" s="188"/>
      <c r="U8206" s="188"/>
      <c r="V8206" s="188"/>
      <c r="W8206" s="188"/>
      <c r="X8206" s="188"/>
      <c r="AG8206" s="188"/>
      <c r="AH8206" s="188"/>
      <c r="AI8206" s="188"/>
      <c r="AJ8206" s="188"/>
      <c r="AK8206" s="188"/>
    </row>
    <row r="8207" spans="20:37">
      <c r="T8207" s="188"/>
      <c r="U8207" s="188"/>
      <c r="V8207" s="188"/>
      <c r="W8207" s="188"/>
      <c r="X8207" s="188"/>
      <c r="AG8207" s="188"/>
      <c r="AH8207" s="188"/>
      <c r="AI8207" s="188"/>
      <c r="AJ8207" s="188"/>
      <c r="AK8207" s="188"/>
    </row>
    <row r="8208" spans="20:37">
      <c r="T8208" s="188"/>
      <c r="U8208" s="188"/>
      <c r="V8208" s="188"/>
      <c r="W8208" s="188"/>
      <c r="X8208" s="188"/>
      <c r="AG8208" s="188"/>
      <c r="AH8208" s="188"/>
      <c r="AI8208" s="188"/>
      <c r="AJ8208" s="188"/>
      <c r="AK8208" s="188"/>
    </row>
    <row r="8209" spans="20:37">
      <c r="T8209" s="188"/>
      <c r="U8209" s="188"/>
      <c r="V8209" s="188"/>
      <c r="W8209" s="188"/>
      <c r="X8209" s="188"/>
      <c r="AG8209" s="188"/>
      <c r="AH8209" s="188"/>
      <c r="AI8209" s="188"/>
      <c r="AJ8209" s="188"/>
      <c r="AK8209" s="188"/>
    </row>
    <row r="8210" spans="20:37">
      <c r="T8210" s="188"/>
      <c r="U8210" s="188"/>
      <c r="V8210" s="188"/>
      <c r="W8210" s="188"/>
      <c r="X8210" s="188"/>
      <c r="AG8210" s="188"/>
      <c r="AH8210" s="188"/>
      <c r="AI8210" s="188"/>
      <c r="AJ8210" s="188"/>
      <c r="AK8210" s="188"/>
    </row>
    <row r="8211" spans="20:37">
      <c r="T8211" s="188"/>
      <c r="U8211" s="188"/>
      <c r="V8211" s="188"/>
      <c r="W8211" s="188"/>
      <c r="X8211" s="188"/>
      <c r="AG8211" s="188"/>
      <c r="AH8211" s="188"/>
      <c r="AI8211" s="188"/>
      <c r="AJ8211" s="188"/>
      <c r="AK8211" s="188"/>
    </row>
    <row r="8212" spans="20:37">
      <c r="T8212" s="188"/>
      <c r="U8212" s="188"/>
      <c r="V8212" s="188"/>
      <c r="W8212" s="188"/>
      <c r="X8212" s="188"/>
      <c r="AG8212" s="188"/>
      <c r="AH8212" s="188"/>
      <c r="AI8212" s="188"/>
      <c r="AJ8212" s="188"/>
      <c r="AK8212" s="188"/>
    </row>
    <row r="8213" spans="20:37">
      <c r="T8213" s="188"/>
      <c r="U8213" s="188"/>
      <c r="V8213" s="188"/>
      <c r="W8213" s="188"/>
      <c r="X8213" s="188"/>
      <c r="AG8213" s="188"/>
      <c r="AH8213" s="188"/>
      <c r="AI8213" s="188"/>
      <c r="AJ8213" s="188"/>
      <c r="AK8213" s="188"/>
    </row>
    <row r="8214" spans="20:37">
      <c r="T8214" s="188"/>
      <c r="U8214" s="188"/>
      <c r="V8214" s="188"/>
      <c r="W8214" s="188"/>
      <c r="X8214" s="188"/>
      <c r="AG8214" s="188"/>
      <c r="AH8214" s="188"/>
      <c r="AI8214" s="188"/>
      <c r="AJ8214" s="188"/>
      <c r="AK8214" s="188"/>
    </row>
    <row r="8215" spans="20:37">
      <c r="T8215" s="188"/>
      <c r="U8215" s="188"/>
      <c r="V8215" s="188"/>
      <c r="W8215" s="188"/>
      <c r="X8215" s="188"/>
      <c r="AG8215" s="188"/>
      <c r="AH8215" s="188"/>
      <c r="AI8215" s="188"/>
      <c r="AJ8215" s="188"/>
      <c r="AK8215" s="188"/>
    </row>
    <row r="8216" spans="20:37">
      <c r="T8216" s="188"/>
      <c r="U8216" s="188"/>
      <c r="V8216" s="188"/>
      <c r="W8216" s="188"/>
      <c r="X8216" s="188"/>
      <c r="AG8216" s="188"/>
      <c r="AH8216" s="188"/>
      <c r="AI8216" s="188"/>
      <c r="AJ8216" s="188"/>
      <c r="AK8216" s="188"/>
    </row>
    <row r="8217" spans="20:37">
      <c r="T8217" s="188"/>
      <c r="U8217" s="188"/>
      <c r="V8217" s="188"/>
      <c r="W8217" s="188"/>
      <c r="X8217" s="188"/>
      <c r="AG8217" s="188"/>
      <c r="AH8217" s="188"/>
      <c r="AI8217" s="188"/>
      <c r="AJ8217" s="188"/>
      <c r="AK8217" s="188"/>
    </row>
    <row r="8218" spans="20:37">
      <c r="T8218" s="188"/>
      <c r="U8218" s="188"/>
      <c r="V8218" s="188"/>
      <c r="W8218" s="188"/>
      <c r="X8218" s="188"/>
      <c r="AG8218" s="188"/>
      <c r="AH8218" s="188"/>
      <c r="AI8218" s="188"/>
      <c r="AJ8218" s="188"/>
      <c r="AK8218" s="188"/>
    </row>
    <row r="8219" spans="20:37">
      <c r="T8219" s="188"/>
      <c r="U8219" s="188"/>
      <c r="V8219" s="188"/>
      <c r="W8219" s="188"/>
      <c r="X8219" s="188"/>
      <c r="AG8219" s="188"/>
      <c r="AH8219" s="188"/>
      <c r="AI8219" s="188"/>
      <c r="AJ8219" s="188"/>
      <c r="AK8219" s="188"/>
    </row>
    <row r="8220" spans="20:37">
      <c r="T8220" s="188"/>
      <c r="U8220" s="188"/>
      <c r="V8220" s="188"/>
      <c r="W8220" s="188"/>
      <c r="X8220" s="188"/>
      <c r="AG8220" s="188"/>
      <c r="AH8220" s="188"/>
      <c r="AI8220" s="188"/>
      <c r="AJ8220" s="188"/>
      <c r="AK8220" s="188"/>
    </row>
    <row r="8221" spans="20:37">
      <c r="T8221" s="188"/>
      <c r="U8221" s="188"/>
      <c r="V8221" s="188"/>
      <c r="W8221" s="188"/>
      <c r="X8221" s="188"/>
      <c r="AG8221" s="188"/>
      <c r="AH8221" s="188"/>
      <c r="AI8221" s="188"/>
      <c r="AJ8221" s="188"/>
      <c r="AK8221" s="188"/>
    </row>
    <row r="8222" spans="20:37">
      <c r="T8222" s="188"/>
      <c r="U8222" s="188"/>
      <c r="V8222" s="188"/>
      <c r="W8222" s="188"/>
      <c r="X8222" s="188"/>
      <c r="AG8222" s="188"/>
      <c r="AH8222" s="188"/>
      <c r="AI8222" s="188"/>
      <c r="AJ8222" s="188"/>
      <c r="AK8222" s="188"/>
    </row>
    <row r="8223" spans="20:37">
      <c r="T8223" s="188"/>
      <c r="U8223" s="188"/>
      <c r="V8223" s="188"/>
      <c r="W8223" s="188"/>
      <c r="X8223" s="188"/>
      <c r="AG8223" s="188"/>
      <c r="AH8223" s="188"/>
      <c r="AI8223" s="188"/>
      <c r="AJ8223" s="188"/>
      <c r="AK8223" s="188"/>
    </row>
    <row r="8224" spans="20:37">
      <c r="T8224" s="188"/>
      <c r="U8224" s="188"/>
      <c r="V8224" s="188"/>
      <c r="W8224" s="188"/>
      <c r="X8224" s="188"/>
      <c r="AG8224" s="188"/>
      <c r="AH8224" s="188"/>
      <c r="AI8224" s="188"/>
      <c r="AJ8224" s="188"/>
      <c r="AK8224" s="188"/>
    </row>
    <row r="8225" spans="20:37">
      <c r="T8225" s="188"/>
      <c r="U8225" s="188"/>
      <c r="V8225" s="188"/>
      <c r="W8225" s="188"/>
      <c r="X8225" s="188"/>
      <c r="AG8225" s="188"/>
      <c r="AH8225" s="188"/>
      <c r="AI8225" s="188"/>
      <c r="AJ8225" s="188"/>
      <c r="AK8225" s="188"/>
    </row>
    <row r="8226" spans="20:37">
      <c r="T8226" s="188"/>
      <c r="U8226" s="188"/>
      <c r="V8226" s="188"/>
      <c r="W8226" s="188"/>
      <c r="X8226" s="188"/>
      <c r="AG8226" s="188"/>
      <c r="AH8226" s="188"/>
      <c r="AI8226" s="188"/>
      <c r="AJ8226" s="188"/>
      <c r="AK8226" s="188"/>
    </row>
    <row r="8227" spans="20:37">
      <c r="T8227" s="188"/>
      <c r="U8227" s="188"/>
      <c r="V8227" s="188"/>
      <c r="W8227" s="188"/>
      <c r="X8227" s="188"/>
      <c r="AG8227" s="188"/>
      <c r="AH8227" s="188"/>
      <c r="AI8227" s="188"/>
      <c r="AJ8227" s="188"/>
      <c r="AK8227" s="188"/>
    </row>
    <row r="8228" spans="20:37">
      <c r="T8228" s="188"/>
      <c r="U8228" s="188"/>
      <c r="V8228" s="188"/>
      <c r="W8228" s="188"/>
      <c r="X8228" s="188"/>
      <c r="AG8228" s="188"/>
      <c r="AH8228" s="188"/>
      <c r="AI8228" s="188"/>
      <c r="AJ8228" s="188"/>
      <c r="AK8228" s="188"/>
    </row>
    <row r="8229" spans="20:37">
      <c r="T8229" s="188"/>
      <c r="U8229" s="188"/>
      <c r="V8229" s="188"/>
      <c r="W8229" s="188"/>
      <c r="X8229" s="188"/>
      <c r="AG8229" s="188"/>
      <c r="AH8229" s="188"/>
      <c r="AI8229" s="188"/>
      <c r="AJ8229" s="188"/>
      <c r="AK8229" s="188"/>
    </row>
    <row r="8230" spans="20:37">
      <c r="T8230" s="188"/>
      <c r="U8230" s="188"/>
      <c r="V8230" s="188"/>
      <c r="W8230" s="188"/>
      <c r="X8230" s="188"/>
      <c r="AG8230" s="188"/>
      <c r="AH8230" s="188"/>
      <c r="AI8230" s="188"/>
      <c r="AJ8230" s="188"/>
      <c r="AK8230" s="188"/>
    </row>
    <row r="8231" spans="20:37">
      <c r="T8231" s="188"/>
      <c r="U8231" s="188"/>
      <c r="V8231" s="188"/>
      <c r="W8231" s="188"/>
      <c r="X8231" s="188"/>
      <c r="AG8231" s="188"/>
      <c r="AH8231" s="188"/>
      <c r="AI8231" s="188"/>
      <c r="AJ8231" s="188"/>
      <c r="AK8231" s="188"/>
    </row>
    <row r="8232" spans="20:37">
      <c r="T8232" s="188"/>
      <c r="U8232" s="188"/>
      <c r="V8232" s="188"/>
      <c r="W8232" s="188"/>
      <c r="X8232" s="188"/>
      <c r="AG8232" s="188"/>
      <c r="AH8232" s="188"/>
      <c r="AI8232" s="188"/>
      <c r="AJ8232" s="188"/>
      <c r="AK8232" s="188"/>
    </row>
    <row r="8233" spans="20:37">
      <c r="T8233" s="188"/>
      <c r="U8233" s="188"/>
      <c r="V8233" s="188"/>
      <c r="W8233" s="188"/>
      <c r="X8233" s="188"/>
      <c r="AG8233" s="188"/>
      <c r="AH8233" s="188"/>
      <c r="AI8233" s="188"/>
      <c r="AJ8233" s="188"/>
      <c r="AK8233" s="188"/>
    </row>
    <row r="8234" spans="20:37">
      <c r="T8234" s="188"/>
      <c r="U8234" s="188"/>
      <c r="V8234" s="188"/>
      <c r="W8234" s="188"/>
      <c r="X8234" s="188"/>
      <c r="AG8234" s="188"/>
      <c r="AH8234" s="188"/>
      <c r="AI8234" s="188"/>
      <c r="AJ8234" s="188"/>
      <c r="AK8234" s="188"/>
    </row>
    <row r="8235" spans="20:37">
      <c r="T8235" s="188"/>
      <c r="U8235" s="188"/>
      <c r="V8235" s="188"/>
      <c r="W8235" s="188"/>
      <c r="X8235" s="188"/>
      <c r="AG8235" s="188"/>
      <c r="AH8235" s="188"/>
      <c r="AI8235" s="188"/>
      <c r="AJ8235" s="188"/>
      <c r="AK8235" s="188"/>
    </row>
    <row r="8236" spans="20:37">
      <c r="T8236" s="188"/>
      <c r="U8236" s="188"/>
      <c r="V8236" s="188"/>
      <c r="W8236" s="188"/>
      <c r="X8236" s="188"/>
      <c r="AG8236" s="188"/>
      <c r="AH8236" s="188"/>
      <c r="AI8236" s="188"/>
      <c r="AJ8236" s="188"/>
      <c r="AK8236" s="188"/>
    </row>
    <row r="8237" spans="20:37">
      <c r="T8237" s="188"/>
      <c r="U8237" s="188"/>
      <c r="V8237" s="188"/>
      <c r="W8237" s="188"/>
      <c r="X8237" s="188"/>
      <c r="AG8237" s="188"/>
      <c r="AH8237" s="188"/>
      <c r="AI8237" s="188"/>
      <c r="AJ8237" s="188"/>
      <c r="AK8237" s="188"/>
    </row>
    <row r="8238" spans="20:37">
      <c r="T8238" s="188"/>
      <c r="U8238" s="188"/>
      <c r="V8238" s="188"/>
      <c r="W8238" s="188"/>
      <c r="X8238" s="188"/>
      <c r="AG8238" s="188"/>
      <c r="AH8238" s="188"/>
      <c r="AI8238" s="188"/>
      <c r="AJ8238" s="188"/>
      <c r="AK8238" s="188"/>
    </row>
    <row r="8239" spans="20:37">
      <c r="T8239" s="188"/>
      <c r="U8239" s="188"/>
      <c r="V8239" s="188"/>
      <c r="W8239" s="188"/>
      <c r="X8239" s="188"/>
      <c r="AG8239" s="188"/>
      <c r="AH8239" s="188"/>
      <c r="AI8239" s="188"/>
      <c r="AJ8239" s="188"/>
      <c r="AK8239" s="188"/>
    </row>
    <row r="8240" spans="20:37">
      <c r="T8240" s="188"/>
      <c r="U8240" s="188"/>
      <c r="V8240" s="188"/>
      <c r="W8240" s="188"/>
      <c r="X8240" s="188"/>
      <c r="AG8240" s="188"/>
      <c r="AH8240" s="188"/>
      <c r="AI8240" s="188"/>
      <c r="AJ8240" s="188"/>
      <c r="AK8240" s="188"/>
    </row>
    <row r="8241" spans="20:37">
      <c r="T8241" s="188"/>
      <c r="U8241" s="188"/>
      <c r="V8241" s="188"/>
      <c r="W8241" s="188"/>
      <c r="X8241" s="188"/>
      <c r="AG8241" s="188"/>
      <c r="AH8241" s="188"/>
      <c r="AI8241" s="188"/>
      <c r="AJ8241" s="188"/>
      <c r="AK8241" s="188"/>
    </row>
    <row r="8242" spans="20:37">
      <c r="T8242" s="188"/>
      <c r="U8242" s="188"/>
      <c r="V8242" s="188"/>
      <c r="W8242" s="188"/>
      <c r="X8242" s="188"/>
      <c r="AG8242" s="188"/>
      <c r="AH8242" s="188"/>
      <c r="AI8242" s="188"/>
      <c r="AJ8242" s="188"/>
      <c r="AK8242" s="188"/>
    </row>
    <row r="8243" spans="20:37">
      <c r="T8243" s="188"/>
      <c r="U8243" s="188"/>
      <c r="V8243" s="188"/>
      <c r="W8243" s="188"/>
      <c r="X8243" s="188"/>
      <c r="AG8243" s="188"/>
      <c r="AH8243" s="188"/>
      <c r="AI8243" s="188"/>
      <c r="AJ8243" s="188"/>
      <c r="AK8243" s="188"/>
    </row>
    <row r="8244" spans="20:37">
      <c r="T8244" s="188"/>
      <c r="U8244" s="188"/>
      <c r="V8244" s="188"/>
      <c r="W8244" s="188"/>
      <c r="X8244" s="188"/>
      <c r="AG8244" s="188"/>
      <c r="AH8244" s="188"/>
      <c r="AI8244" s="188"/>
      <c r="AJ8244" s="188"/>
      <c r="AK8244" s="188"/>
    </row>
    <row r="8245" spans="20:37">
      <c r="T8245" s="188"/>
      <c r="U8245" s="188"/>
      <c r="V8245" s="188"/>
      <c r="W8245" s="188"/>
      <c r="X8245" s="188"/>
      <c r="AG8245" s="188"/>
      <c r="AH8245" s="188"/>
      <c r="AI8245" s="188"/>
      <c r="AJ8245" s="188"/>
      <c r="AK8245" s="188"/>
    </row>
    <row r="8246" spans="20:37">
      <c r="T8246" s="188"/>
      <c r="U8246" s="188"/>
      <c r="V8246" s="188"/>
      <c r="W8246" s="188"/>
      <c r="X8246" s="188"/>
      <c r="AG8246" s="188"/>
      <c r="AH8246" s="188"/>
      <c r="AI8246" s="188"/>
      <c r="AJ8246" s="188"/>
      <c r="AK8246" s="188"/>
    </row>
    <row r="8247" spans="20:37">
      <c r="T8247" s="188"/>
      <c r="U8247" s="188"/>
      <c r="V8247" s="188"/>
      <c r="W8247" s="188"/>
      <c r="X8247" s="188"/>
      <c r="AG8247" s="188"/>
      <c r="AH8247" s="188"/>
      <c r="AI8247" s="188"/>
      <c r="AJ8247" s="188"/>
      <c r="AK8247" s="188"/>
    </row>
    <row r="8248" spans="20:37">
      <c r="T8248" s="188"/>
      <c r="U8248" s="188"/>
      <c r="V8248" s="188"/>
      <c r="W8248" s="188"/>
      <c r="X8248" s="188"/>
      <c r="AG8248" s="188"/>
      <c r="AH8248" s="188"/>
      <c r="AI8248" s="188"/>
      <c r="AJ8248" s="188"/>
      <c r="AK8248" s="188"/>
    </row>
    <row r="8249" spans="20:37">
      <c r="T8249" s="188"/>
      <c r="U8249" s="188"/>
      <c r="V8249" s="188"/>
      <c r="W8249" s="188"/>
      <c r="X8249" s="188"/>
      <c r="AG8249" s="188"/>
      <c r="AH8249" s="188"/>
      <c r="AI8249" s="188"/>
      <c r="AJ8249" s="188"/>
      <c r="AK8249" s="188"/>
    </row>
    <row r="8250" spans="20:37">
      <c r="T8250" s="188"/>
      <c r="U8250" s="188"/>
      <c r="V8250" s="188"/>
      <c r="W8250" s="188"/>
      <c r="X8250" s="188"/>
      <c r="AG8250" s="188"/>
      <c r="AH8250" s="188"/>
      <c r="AI8250" s="188"/>
      <c r="AJ8250" s="188"/>
      <c r="AK8250" s="188"/>
    </row>
    <row r="8251" spans="20:37">
      <c r="T8251" s="188"/>
      <c r="U8251" s="188"/>
      <c r="V8251" s="188"/>
      <c r="W8251" s="188"/>
      <c r="X8251" s="188"/>
      <c r="AG8251" s="188"/>
      <c r="AH8251" s="188"/>
      <c r="AI8251" s="188"/>
      <c r="AJ8251" s="188"/>
      <c r="AK8251" s="188"/>
    </row>
    <row r="8252" spans="20:37">
      <c r="T8252" s="188"/>
      <c r="U8252" s="188"/>
      <c r="V8252" s="188"/>
      <c r="W8252" s="188"/>
      <c r="X8252" s="188"/>
      <c r="AG8252" s="188"/>
      <c r="AH8252" s="188"/>
      <c r="AI8252" s="188"/>
      <c r="AJ8252" s="188"/>
      <c r="AK8252" s="188"/>
    </row>
    <row r="8253" spans="20:37">
      <c r="T8253" s="188"/>
      <c r="U8253" s="188"/>
      <c r="V8253" s="188"/>
      <c r="W8253" s="188"/>
      <c r="X8253" s="188"/>
      <c r="AG8253" s="188"/>
      <c r="AH8253" s="188"/>
      <c r="AI8253" s="188"/>
      <c r="AJ8253" s="188"/>
      <c r="AK8253" s="188"/>
    </row>
    <row r="8254" spans="20:37">
      <c r="T8254" s="188"/>
      <c r="U8254" s="188"/>
      <c r="V8254" s="188"/>
      <c r="W8254" s="188"/>
      <c r="X8254" s="188"/>
      <c r="AG8254" s="188"/>
      <c r="AH8254" s="188"/>
      <c r="AI8254" s="188"/>
      <c r="AJ8254" s="188"/>
      <c r="AK8254" s="188"/>
    </row>
    <row r="8255" spans="20:37">
      <c r="T8255" s="188"/>
      <c r="U8255" s="188"/>
      <c r="V8255" s="188"/>
      <c r="W8255" s="188"/>
      <c r="X8255" s="188"/>
      <c r="AG8255" s="188"/>
      <c r="AH8255" s="188"/>
      <c r="AI8255" s="188"/>
      <c r="AJ8255" s="188"/>
      <c r="AK8255" s="188"/>
    </row>
    <row r="8256" spans="20:37">
      <c r="T8256" s="188"/>
      <c r="U8256" s="188"/>
      <c r="V8256" s="188"/>
      <c r="W8256" s="188"/>
      <c r="X8256" s="188"/>
      <c r="AG8256" s="188"/>
      <c r="AH8256" s="188"/>
      <c r="AI8256" s="188"/>
      <c r="AJ8256" s="188"/>
      <c r="AK8256" s="188"/>
    </row>
    <row r="8257" spans="20:37">
      <c r="T8257" s="188"/>
      <c r="U8257" s="188"/>
      <c r="V8257" s="188"/>
      <c r="W8257" s="188"/>
      <c r="X8257" s="188"/>
      <c r="AG8257" s="188"/>
      <c r="AH8257" s="188"/>
      <c r="AI8257" s="188"/>
      <c r="AJ8257" s="188"/>
      <c r="AK8257" s="188"/>
    </row>
    <row r="8258" spans="20:37">
      <c r="T8258" s="188"/>
      <c r="U8258" s="188"/>
      <c r="V8258" s="188"/>
      <c r="W8258" s="188"/>
      <c r="X8258" s="188"/>
      <c r="AG8258" s="188"/>
      <c r="AH8258" s="188"/>
      <c r="AI8258" s="188"/>
      <c r="AJ8258" s="188"/>
      <c r="AK8258" s="188"/>
    </row>
    <row r="8259" spans="20:37">
      <c r="T8259" s="188"/>
      <c r="U8259" s="188"/>
      <c r="V8259" s="188"/>
      <c r="W8259" s="188"/>
      <c r="X8259" s="188"/>
      <c r="AG8259" s="188"/>
      <c r="AH8259" s="188"/>
      <c r="AI8259" s="188"/>
      <c r="AJ8259" s="188"/>
      <c r="AK8259" s="188"/>
    </row>
    <row r="8260" spans="20:37">
      <c r="T8260" s="188"/>
      <c r="U8260" s="188"/>
      <c r="V8260" s="188"/>
      <c r="W8260" s="188"/>
      <c r="X8260" s="188"/>
      <c r="AG8260" s="188"/>
      <c r="AH8260" s="188"/>
      <c r="AI8260" s="188"/>
      <c r="AJ8260" s="188"/>
      <c r="AK8260" s="188"/>
    </row>
    <row r="8261" spans="20:37">
      <c r="T8261" s="188"/>
      <c r="U8261" s="188"/>
      <c r="V8261" s="188"/>
      <c r="W8261" s="188"/>
      <c r="X8261" s="188"/>
      <c r="AG8261" s="188"/>
      <c r="AH8261" s="188"/>
      <c r="AI8261" s="188"/>
      <c r="AJ8261" s="188"/>
      <c r="AK8261" s="188"/>
    </row>
    <row r="8262" spans="20:37">
      <c r="T8262" s="188"/>
      <c r="U8262" s="188"/>
      <c r="V8262" s="188"/>
      <c r="W8262" s="188"/>
      <c r="X8262" s="188"/>
      <c r="AG8262" s="188"/>
      <c r="AH8262" s="188"/>
      <c r="AI8262" s="188"/>
      <c r="AJ8262" s="188"/>
      <c r="AK8262" s="188"/>
    </row>
    <row r="8263" spans="20:37">
      <c r="T8263" s="188"/>
      <c r="U8263" s="188"/>
      <c r="V8263" s="188"/>
      <c r="W8263" s="188"/>
      <c r="X8263" s="188"/>
      <c r="AG8263" s="188"/>
      <c r="AH8263" s="188"/>
      <c r="AI8263" s="188"/>
      <c r="AJ8263" s="188"/>
      <c r="AK8263" s="188"/>
    </row>
    <row r="8264" spans="20:37">
      <c r="T8264" s="188"/>
      <c r="U8264" s="188"/>
      <c r="V8264" s="188"/>
      <c r="W8264" s="188"/>
      <c r="X8264" s="188"/>
      <c r="AG8264" s="188"/>
      <c r="AH8264" s="188"/>
      <c r="AI8264" s="188"/>
      <c r="AJ8264" s="188"/>
      <c r="AK8264" s="188"/>
    </row>
    <row r="8265" spans="20:37">
      <c r="T8265" s="188"/>
      <c r="U8265" s="188"/>
      <c r="V8265" s="188"/>
      <c r="W8265" s="188"/>
      <c r="X8265" s="188"/>
      <c r="AG8265" s="188"/>
      <c r="AH8265" s="188"/>
      <c r="AI8265" s="188"/>
      <c r="AJ8265" s="188"/>
      <c r="AK8265" s="188"/>
    </row>
    <row r="8266" spans="20:37">
      <c r="T8266" s="188"/>
      <c r="U8266" s="188"/>
      <c r="V8266" s="188"/>
      <c r="W8266" s="188"/>
      <c r="X8266" s="188"/>
      <c r="AG8266" s="188"/>
      <c r="AH8266" s="188"/>
      <c r="AI8266" s="188"/>
      <c r="AJ8266" s="188"/>
      <c r="AK8266" s="188"/>
    </row>
    <row r="8267" spans="20:37">
      <c r="T8267" s="188"/>
      <c r="U8267" s="188"/>
      <c r="V8267" s="188"/>
      <c r="W8267" s="188"/>
      <c r="X8267" s="188"/>
      <c r="AG8267" s="188"/>
      <c r="AH8267" s="188"/>
      <c r="AI8267" s="188"/>
      <c r="AJ8267" s="188"/>
      <c r="AK8267" s="188"/>
    </row>
    <row r="8268" spans="20:37">
      <c r="T8268" s="188"/>
      <c r="U8268" s="188"/>
      <c r="V8268" s="188"/>
      <c r="W8268" s="188"/>
      <c r="X8268" s="188"/>
      <c r="AG8268" s="188"/>
      <c r="AH8268" s="188"/>
      <c r="AI8268" s="188"/>
      <c r="AJ8268" s="188"/>
      <c r="AK8268" s="188"/>
    </row>
    <row r="8269" spans="20:37">
      <c r="T8269" s="188"/>
      <c r="U8269" s="188"/>
      <c r="V8269" s="188"/>
      <c r="W8269" s="188"/>
      <c r="X8269" s="188"/>
      <c r="AG8269" s="188"/>
      <c r="AH8269" s="188"/>
      <c r="AI8269" s="188"/>
      <c r="AJ8269" s="188"/>
      <c r="AK8269" s="188"/>
    </row>
    <row r="8270" spans="20:37">
      <c r="T8270" s="188"/>
      <c r="U8270" s="188"/>
      <c r="V8270" s="188"/>
      <c r="W8270" s="188"/>
      <c r="X8270" s="188"/>
      <c r="AG8270" s="188"/>
      <c r="AH8270" s="188"/>
      <c r="AI8270" s="188"/>
      <c r="AJ8270" s="188"/>
      <c r="AK8270" s="188"/>
    </row>
    <row r="8271" spans="20:37">
      <c r="T8271" s="188"/>
      <c r="U8271" s="188"/>
      <c r="V8271" s="188"/>
      <c r="W8271" s="188"/>
      <c r="X8271" s="188"/>
      <c r="AG8271" s="188"/>
      <c r="AH8271" s="188"/>
      <c r="AI8271" s="188"/>
      <c r="AJ8271" s="188"/>
      <c r="AK8271" s="188"/>
    </row>
    <row r="8272" spans="20:37">
      <c r="T8272" s="188"/>
      <c r="U8272" s="188"/>
      <c r="V8272" s="188"/>
      <c r="W8272" s="188"/>
      <c r="X8272" s="188"/>
      <c r="AG8272" s="188"/>
      <c r="AH8272" s="188"/>
      <c r="AI8272" s="188"/>
      <c r="AJ8272" s="188"/>
      <c r="AK8272" s="188"/>
    </row>
    <row r="8273" spans="20:37">
      <c r="T8273" s="188"/>
      <c r="U8273" s="188"/>
      <c r="V8273" s="188"/>
      <c r="W8273" s="188"/>
      <c r="X8273" s="188"/>
      <c r="AG8273" s="188"/>
      <c r="AH8273" s="188"/>
      <c r="AI8273" s="188"/>
      <c r="AJ8273" s="188"/>
      <c r="AK8273" s="188"/>
    </row>
    <row r="8274" spans="20:37">
      <c r="T8274" s="188"/>
      <c r="U8274" s="188"/>
      <c r="V8274" s="188"/>
      <c r="W8274" s="188"/>
      <c r="X8274" s="188"/>
      <c r="AG8274" s="188"/>
      <c r="AH8274" s="188"/>
      <c r="AI8274" s="188"/>
      <c r="AJ8274" s="188"/>
      <c r="AK8274" s="188"/>
    </row>
    <row r="8275" spans="20:37">
      <c r="T8275" s="188"/>
      <c r="U8275" s="188"/>
      <c r="V8275" s="188"/>
      <c r="W8275" s="188"/>
      <c r="X8275" s="188"/>
      <c r="AG8275" s="188"/>
      <c r="AH8275" s="188"/>
      <c r="AI8275" s="188"/>
      <c r="AJ8275" s="188"/>
      <c r="AK8275" s="188"/>
    </row>
    <row r="8276" spans="20:37">
      <c r="T8276" s="188"/>
      <c r="U8276" s="188"/>
      <c r="V8276" s="188"/>
      <c r="W8276" s="188"/>
      <c r="X8276" s="188"/>
      <c r="AG8276" s="188"/>
      <c r="AH8276" s="188"/>
      <c r="AI8276" s="188"/>
      <c r="AJ8276" s="188"/>
      <c r="AK8276" s="188"/>
    </row>
    <row r="8277" spans="20:37">
      <c r="T8277" s="188"/>
      <c r="U8277" s="188"/>
      <c r="V8277" s="188"/>
      <c r="W8277" s="188"/>
      <c r="X8277" s="188"/>
      <c r="AG8277" s="188"/>
      <c r="AH8277" s="188"/>
      <c r="AI8277" s="188"/>
      <c r="AJ8277" s="188"/>
      <c r="AK8277" s="188"/>
    </row>
    <row r="8278" spans="20:37">
      <c r="T8278" s="188"/>
      <c r="U8278" s="188"/>
      <c r="V8278" s="188"/>
      <c r="W8278" s="188"/>
      <c r="X8278" s="188"/>
      <c r="AG8278" s="188"/>
      <c r="AH8278" s="188"/>
      <c r="AI8278" s="188"/>
      <c r="AJ8278" s="188"/>
      <c r="AK8278" s="188"/>
    </row>
    <row r="8279" spans="20:37">
      <c r="T8279" s="188"/>
      <c r="U8279" s="188"/>
      <c r="V8279" s="188"/>
      <c r="W8279" s="188"/>
      <c r="X8279" s="188"/>
      <c r="AG8279" s="188"/>
      <c r="AH8279" s="188"/>
      <c r="AI8279" s="188"/>
      <c r="AJ8279" s="188"/>
      <c r="AK8279" s="188"/>
    </row>
    <row r="8280" spans="20:37">
      <c r="T8280" s="188"/>
      <c r="U8280" s="188"/>
      <c r="V8280" s="188"/>
      <c r="W8280" s="188"/>
      <c r="X8280" s="188"/>
      <c r="AG8280" s="188"/>
      <c r="AH8280" s="188"/>
      <c r="AI8280" s="188"/>
      <c r="AJ8280" s="188"/>
      <c r="AK8280" s="188"/>
    </row>
    <row r="8281" spans="20:37">
      <c r="T8281" s="188"/>
      <c r="U8281" s="188"/>
      <c r="V8281" s="188"/>
      <c r="W8281" s="188"/>
      <c r="X8281" s="188"/>
      <c r="AG8281" s="188"/>
      <c r="AH8281" s="188"/>
      <c r="AI8281" s="188"/>
      <c r="AJ8281" s="188"/>
      <c r="AK8281" s="188"/>
    </row>
    <row r="8282" spans="20:37">
      <c r="T8282" s="188"/>
      <c r="U8282" s="188"/>
      <c r="V8282" s="188"/>
      <c r="W8282" s="188"/>
      <c r="X8282" s="188"/>
      <c r="AG8282" s="188"/>
      <c r="AH8282" s="188"/>
      <c r="AI8282" s="188"/>
      <c r="AJ8282" s="188"/>
      <c r="AK8282" s="188"/>
    </row>
    <row r="8283" spans="20:37">
      <c r="T8283" s="188"/>
      <c r="U8283" s="188"/>
      <c r="V8283" s="188"/>
      <c r="W8283" s="188"/>
      <c r="X8283" s="188"/>
      <c r="AG8283" s="188"/>
      <c r="AH8283" s="188"/>
      <c r="AI8283" s="188"/>
      <c r="AJ8283" s="188"/>
      <c r="AK8283" s="188"/>
    </row>
    <row r="8284" spans="20:37">
      <c r="T8284" s="188"/>
      <c r="U8284" s="188"/>
      <c r="V8284" s="188"/>
      <c r="W8284" s="188"/>
      <c r="X8284" s="188"/>
      <c r="AG8284" s="188"/>
      <c r="AH8284" s="188"/>
      <c r="AI8284" s="188"/>
      <c r="AJ8284" s="188"/>
      <c r="AK8284" s="188"/>
    </row>
    <row r="8285" spans="20:37">
      <c r="T8285" s="188"/>
      <c r="U8285" s="188"/>
      <c r="V8285" s="188"/>
      <c r="W8285" s="188"/>
      <c r="X8285" s="188"/>
      <c r="AG8285" s="188"/>
      <c r="AH8285" s="188"/>
      <c r="AI8285" s="188"/>
      <c r="AJ8285" s="188"/>
      <c r="AK8285" s="188"/>
    </row>
    <row r="8286" spans="20:37">
      <c r="T8286" s="188"/>
      <c r="U8286" s="188"/>
      <c r="V8286" s="188"/>
      <c r="W8286" s="188"/>
      <c r="X8286" s="188"/>
      <c r="AG8286" s="188"/>
      <c r="AH8286" s="188"/>
      <c r="AI8286" s="188"/>
      <c r="AJ8286" s="188"/>
      <c r="AK8286" s="188"/>
    </row>
    <row r="8287" spans="20:37">
      <c r="T8287" s="188"/>
      <c r="U8287" s="188"/>
      <c r="V8287" s="188"/>
      <c r="W8287" s="188"/>
      <c r="X8287" s="188"/>
      <c r="AG8287" s="188"/>
      <c r="AH8287" s="188"/>
      <c r="AI8287" s="188"/>
      <c r="AJ8287" s="188"/>
      <c r="AK8287" s="188"/>
    </row>
    <row r="8288" spans="20:37">
      <c r="T8288" s="188"/>
      <c r="U8288" s="188"/>
      <c r="V8288" s="188"/>
      <c r="W8288" s="188"/>
      <c r="X8288" s="188"/>
      <c r="AG8288" s="188"/>
      <c r="AH8288" s="188"/>
      <c r="AI8288" s="188"/>
      <c r="AJ8288" s="188"/>
      <c r="AK8288" s="188"/>
    </row>
    <row r="8289" spans="20:37">
      <c r="T8289" s="188"/>
      <c r="U8289" s="188"/>
      <c r="V8289" s="188"/>
      <c r="W8289" s="188"/>
      <c r="X8289" s="188"/>
      <c r="AG8289" s="188"/>
      <c r="AH8289" s="188"/>
      <c r="AI8289" s="188"/>
      <c r="AJ8289" s="188"/>
      <c r="AK8289" s="188"/>
    </row>
    <row r="8290" spans="20:37">
      <c r="T8290" s="188"/>
      <c r="U8290" s="188"/>
      <c r="V8290" s="188"/>
      <c r="W8290" s="188"/>
      <c r="X8290" s="188"/>
      <c r="AG8290" s="188"/>
      <c r="AH8290" s="188"/>
      <c r="AI8290" s="188"/>
      <c r="AJ8290" s="188"/>
      <c r="AK8290" s="188"/>
    </row>
    <row r="8291" spans="20:37">
      <c r="T8291" s="188"/>
      <c r="U8291" s="188"/>
      <c r="V8291" s="188"/>
      <c r="W8291" s="188"/>
      <c r="X8291" s="188"/>
      <c r="AG8291" s="188"/>
      <c r="AH8291" s="188"/>
      <c r="AI8291" s="188"/>
      <c r="AJ8291" s="188"/>
      <c r="AK8291" s="188"/>
    </row>
    <row r="8292" spans="20:37">
      <c r="T8292" s="188"/>
      <c r="U8292" s="188"/>
      <c r="V8292" s="188"/>
      <c r="W8292" s="188"/>
      <c r="X8292" s="188"/>
      <c r="AG8292" s="188"/>
      <c r="AH8292" s="188"/>
      <c r="AI8292" s="188"/>
      <c r="AJ8292" s="188"/>
      <c r="AK8292" s="188"/>
    </row>
    <row r="8293" spans="20:37">
      <c r="T8293" s="188"/>
      <c r="U8293" s="188"/>
      <c r="V8293" s="188"/>
      <c r="W8293" s="188"/>
      <c r="X8293" s="188"/>
      <c r="AG8293" s="188"/>
      <c r="AH8293" s="188"/>
      <c r="AI8293" s="188"/>
      <c r="AJ8293" s="188"/>
      <c r="AK8293" s="188"/>
    </row>
    <row r="8294" spans="20:37">
      <c r="T8294" s="188"/>
      <c r="U8294" s="188"/>
      <c r="V8294" s="188"/>
      <c r="W8294" s="188"/>
      <c r="X8294" s="188"/>
      <c r="AG8294" s="188"/>
      <c r="AH8294" s="188"/>
      <c r="AI8294" s="188"/>
      <c r="AJ8294" s="188"/>
      <c r="AK8294" s="188"/>
    </row>
    <row r="8295" spans="20:37">
      <c r="T8295" s="188"/>
      <c r="U8295" s="188"/>
      <c r="V8295" s="188"/>
      <c r="W8295" s="188"/>
      <c r="X8295" s="188"/>
      <c r="AG8295" s="188"/>
      <c r="AH8295" s="188"/>
      <c r="AI8295" s="188"/>
      <c r="AJ8295" s="188"/>
      <c r="AK8295" s="188"/>
    </row>
    <row r="8296" spans="20:37">
      <c r="T8296" s="188"/>
      <c r="U8296" s="188"/>
      <c r="V8296" s="188"/>
      <c r="W8296" s="188"/>
      <c r="X8296" s="188"/>
      <c r="AG8296" s="188"/>
      <c r="AH8296" s="188"/>
      <c r="AI8296" s="188"/>
      <c r="AJ8296" s="188"/>
      <c r="AK8296" s="188"/>
    </row>
    <row r="8297" spans="20:37">
      <c r="T8297" s="188"/>
      <c r="U8297" s="188"/>
      <c r="V8297" s="188"/>
      <c r="W8297" s="188"/>
      <c r="X8297" s="188"/>
      <c r="AG8297" s="188"/>
      <c r="AH8297" s="188"/>
      <c r="AI8297" s="188"/>
      <c r="AJ8297" s="188"/>
      <c r="AK8297" s="188"/>
    </row>
    <row r="8298" spans="20:37">
      <c r="T8298" s="188"/>
      <c r="U8298" s="188"/>
      <c r="V8298" s="188"/>
      <c r="W8298" s="188"/>
      <c r="X8298" s="188"/>
      <c r="AG8298" s="188"/>
      <c r="AH8298" s="188"/>
      <c r="AI8298" s="188"/>
      <c r="AJ8298" s="188"/>
      <c r="AK8298" s="188"/>
    </row>
    <row r="8299" spans="20:37">
      <c r="T8299" s="188"/>
      <c r="U8299" s="188"/>
      <c r="V8299" s="188"/>
      <c r="W8299" s="188"/>
      <c r="X8299" s="188"/>
      <c r="AG8299" s="188"/>
      <c r="AH8299" s="188"/>
      <c r="AI8299" s="188"/>
      <c r="AJ8299" s="188"/>
      <c r="AK8299" s="188"/>
    </row>
    <row r="8300" spans="20:37">
      <c r="T8300" s="188"/>
      <c r="U8300" s="188"/>
      <c r="V8300" s="188"/>
      <c r="W8300" s="188"/>
      <c r="X8300" s="188"/>
      <c r="AG8300" s="188"/>
      <c r="AH8300" s="188"/>
      <c r="AI8300" s="188"/>
      <c r="AJ8300" s="188"/>
      <c r="AK8300" s="188"/>
    </row>
    <row r="8301" spans="20:37">
      <c r="T8301" s="188"/>
      <c r="U8301" s="188"/>
      <c r="V8301" s="188"/>
      <c r="W8301" s="188"/>
      <c r="X8301" s="188"/>
      <c r="AG8301" s="188"/>
      <c r="AH8301" s="188"/>
      <c r="AI8301" s="188"/>
      <c r="AJ8301" s="188"/>
      <c r="AK8301" s="188"/>
    </row>
    <row r="8302" spans="20:37">
      <c r="T8302" s="188"/>
      <c r="U8302" s="188"/>
      <c r="V8302" s="188"/>
      <c r="W8302" s="188"/>
      <c r="X8302" s="188"/>
      <c r="AG8302" s="188"/>
      <c r="AH8302" s="188"/>
      <c r="AI8302" s="188"/>
      <c r="AJ8302" s="188"/>
      <c r="AK8302" s="188"/>
    </row>
    <row r="8303" spans="20:37">
      <c r="T8303" s="188"/>
      <c r="U8303" s="188"/>
      <c r="V8303" s="188"/>
      <c r="W8303" s="188"/>
      <c r="X8303" s="188"/>
      <c r="AG8303" s="188"/>
      <c r="AH8303" s="188"/>
      <c r="AI8303" s="188"/>
      <c r="AJ8303" s="188"/>
      <c r="AK8303" s="188"/>
    </row>
    <row r="8304" spans="20:37">
      <c r="T8304" s="188"/>
      <c r="U8304" s="188"/>
      <c r="V8304" s="188"/>
      <c r="W8304" s="188"/>
      <c r="X8304" s="188"/>
      <c r="AG8304" s="188"/>
      <c r="AH8304" s="188"/>
      <c r="AI8304" s="188"/>
      <c r="AJ8304" s="188"/>
      <c r="AK8304" s="188"/>
    </row>
    <row r="8305" spans="20:37">
      <c r="T8305" s="188"/>
      <c r="U8305" s="188"/>
      <c r="V8305" s="188"/>
      <c r="W8305" s="188"/>
      <c r="X8305" s="188"/>
      <c r="AG8305" s="188"/>
      <c r="AH8305" s="188"/>
      <c r="AI8305" s="188"/>
      <c r="AJ8305" s="188"/>
      <c r="AK8305" s="188"/>
    </row>
    <row r="8306" spans="20:37">
      <c r="T8306" s="188"/>
      <c r="U8306" s="188"/>
      <c r="V8306" s="188"/>
      <c r="W8306" s="188"/>
      <c r="X8306" s="188"/>
      <c r="AG8306" s="188"/>
      <c r="AH8306" s="188"/>
      <c r="AI8306" s="188"/>
      <c r="AJ8306" s="188"/>
      <c r="AK8306" s="188"/>
    </row>
    <row r="8307" spans="20:37">
      <c r="T8307" s="188"/>
      <c r="U8307" s="188"/>
      <c r="V8307" s="188"/>
      <c r="W8307" s="188"/>
      <c r="X8307" s="188"/>
      <c r="AG8307" s="188"/>
      <c r="AH8307" s="188"/>
      <c r="AI8307" s="188"/>
      <c r="AJ8307" s="188"/>
      <c r="AK8307" s="188"/>
    </row>
    <row r="8308" spans="20:37">
      <c r="T8308" s="188"/>
      <c r="U8308" s="188"/>
      <c r="V8308" s="188"/>
      <c r="W8308" s="188"/>
      <c r="X8308" s="188"/>
      <c r="AG8308" s="188"/>
      <c r="AH8308" s="188"/>
      <c r="AI8308" s="188"/>
      <c r="AJ8308" s="188"/>
      <c r="AK8308" s="188"/>
    </row>
    <row r="8309" spans="20:37">
      <c r="T8309" s="188"/>
      <c r="U8309" s="188"/>
      <c r="V8309" s="188"/>
      <c r="W8309" s="188"/>
      <c r="X8309" s="188"/>
      <c r="AG8309" s="188"/>
      <c r="AH8309" s="188"/>
      <c r="AI8309" s="188"/>
      <c r="AJ8309" s="188"/>
      <c r="AK8309" s="188"/>
    </row>
    <row r="8310" spans="20:37">
      <c r="T8310" s="188"/>
      <c r="U8310" s="188"/>
      <c r="V8310" s="188"/>
      <c r="W8310" s="188"/>
      <c r="X8310" s="188"/>
      <c r="AG8310" s="188"/>
      <c r="AH8310" s="188"/>
      <c r="AI8310" s="188"/>
      <c r="AJ8310" s="188"/>
      <c r="AK8310" s="188"/>
    </row>
    <row r="8311" spans="20:37">
      <c r="T8311" s="188"/>
      <c r="U8311" s="188"/>
      <c r="V8311" s="188"/>
      <c r="W8311" s="188"/>
      <c r="X8311" s="188"/>
      <c r="AG8311" s="188"/>
      <c r="AH8311" s="188"/>
      <c r="AI8311" s="188"/>
      <c r="AJ8311" s="188"/>
      <c r="AK8311" s="188"/>
    </row>
    <row r="8312" spans="20:37">
      <c r="T8312" s="188"/>
      <c r="U8312" s="188"/>
      <c r="V8312" s="188"/>
      <c r="W8312" s="188"/>
      <c r="X8312" s="188"/>
      <c r="AG8312" s="188"/>
      <c r="AH8312" s="188"/>
      <c r="AI8312" s="188"/>
      <c r="AJ8312" s="188"/>
      <c r="AK8312" s="188"/>
    </row>
    <row r="8313" spans="20:37">
      <c r="T8313" s="188"/>
      <c r="U8313" s="188"/>
      <c r="V8313" s="188"/>
      <c r="W8313" s="188"/>
      <c r="X8313" s="188"/>
      <c r="AG8313" s="188"/>
      <c r="AH8313" s="188"/>
      <c r="AI8313" s="188"/>
      <c r="AJ8313" s="188"/>
      <c r="AK8313" s="188"/>
    </row>
    <row r="8314" spans="20:37">
      <c r="T8314" s="188"/>
      <c r="U8314" s="188"/>
      <c r="V8314" s="188"/>
      <c r="W8314" s="188"/>
      <c r="X8314" s="188"/>
      <c r="AG8314" s="188"/>
      <c r="AH8314" s="188"/>
      <c r="AI8314" s="188"/>
      <c r="AJ8314" s="188"/>
      <c r="AK8314" s="188"/>
    </row>
    <row r="8315" spans="20:37">
      <c r="T8315" s="188"/>
      <c r="U8315" s="188"/>
      <c r="V8315" s="188"/>
      <c r="W8315" s="188"/>
      <c r="X8315" s="188"/>
      <c r="AG8315" s="188"/>
      <c r="AH8315" s="188"/>
      <c r="AI8315" s="188"/>
      <c r="AJ8315" s="188"/>
      <c r="AK8315" s="188"/>
    </row>
    <row r="8316" spans="20:37">
      <c r="T8316" s="188"/>
      <c r="U8316" s="188"/>
      <c r="V8316" s="188"/>
      <c r="W8316" s="188"/>
      <c r="X8316" s="188"/>
      <c r="AG8316" s="188"/>
      <c r="AH8316" s="188"/>
      <c r="AI8316" s="188"/>
      <c r="AJ8316" s="188"/>
      <c r="AK8316" s="188"/>
    </row>
    <row r="8317" spans="20:37">
      <c r="T8317" s="188"/>
      <c r="U8317" s="188"/>
      <c r="V8317" s="188"/>
      <c r="W8317" s="188"/>
      <c r="X8317" s="188"/>
      <c r="AG8317" s="188"/>
      <c r="AH8317" s="188"/>
      <c r="AI8317" s="188"/>
      <c r="AJ8317" s="188"/>
      <c r="AK8317" s="188"/>
    </row>
    <row r="8318" spans="20:37">
      <c r="T8318" s="188"/>
      <c r="U8318" s="188"/>
      <c r="V8318" s="188"/>
      <c r="W8318" s="188"/>
      <c r="X8318" s="188"/>
      <c r="AG8318" s="188"/>
      <c r="AH8318" s="188"/>
      <c r="AI8318" s="188"/>
      <c r="AJ8318" s="188"/>
      <c r="AK8318" s="188"/>
    </row>
    <row r="8319" spans="20:37">
      <c r="T8319" s="188"/>
      <c r="U8319" s="188"/>
      <c r="V8319" s="188"/>
      <c r="W8319" s="188"/>
      <c r="X8319" s="188"/>
      <c r="AG8319" s="188"/>
      <c r="AH8319" s="188"/>
      <c r="AI8319" s="188"/>
      <c r="AJ8319" s="188"/>
      <c r="AK8319" s="188"/>
    </row>
    <row r="8320" spans="20:37">
      <c r="T8320" s="188"/>
      <c r="U8320" s="188"/>
      <c r="V8320" s="188"/>
      <c r="W8320" s="188"/>
      <c r="X8320" s="188"/>
      <c r="AG8320" s="188"/>
      <c r="AH8320" s="188"/>
      <c r="AI8320" s="188"/>
      <c r="AJ8320" s="188"/>
      <c r="AK8320" s="188"/>
    </row>
    <row r="8321" spans="20:37">
      <c r="T8321" s="188"/>
      <c r="U8321" s="188"/>
      <c r="V8321" s="188"/>
      <c r="W8321" s="188"/>
      <c r="X8321" s="188"/>
      <c r="AG8321" s="188"/>
      <c r="AH8321" s="188"/>
      <c r="AI8321" s="188"/>
      <c r="AJ8321" s="188"/>
      <c r="AK8321" s="188"/>
    </row>
    <row r="8322" spans="20:37">
      <c r="T8322" s="188"/>
      <c r="U8322" s="188"/>
      <c r="V8322" s="188"/>
      <c r="W8322" s="188"/>
      <c r="X8322" s="188"/>
      <c r="AG8322" s="188"/>
      <c r="AH8322" s="188"/>
      <c r="AI8322" s="188"/>
      <c r="AJ8322" s="188"/>
      <c r="AK8322" s="188"/>
    </row>
    <row r="8323" spans="20:37">
      <c r="T8323" s="188"/>
      <c r="U8323" s="188"/>
      <c r="V8323" s="188"/>
      <c r="W8323" s="188"/>
      <c r="X8323" s="188"/>
      <c r="AG8323" s="188"/>
      <c r="AH8323" s="188"/>
      <c r="AI8323" s="188"/>
      <c r="AJ8323" s="188"/>
      <c r="AK8323" s="188"/>
    </row>
    <row r="8324" spans="20:37">
      <c r="T8324" s="188"/>
      <c r="U8324" s="188"/>
      <c r="V8324" s="188"/>
      <c r="W8324" s="188"/>
      <c r="X8324" s="188"/>
      <c r="AG8324" s="188"/>
      <c r="AH8324" s="188"/>
      <c r="AI8324" s="188"/>
      <c r="AJ8324" s="188"/>
      <c r="AK8324" s="188"/>
    </row>
    <row r="8325" spans="20:37">
      <c r="T8325" s="188"/>
      <c r="U8325" s="188"/>
      <c r="V8325" s="188"/>
      <c r="W8325" s="188"/>
      <c r="X8325" s="188"/>
      <c r="AG8325" s="188"/>
      <c r="AH8325" s="188"/>
      <c r="AI8325" s="188"/>
      <c r="AJ8325" s="188"/>
      <c r="AK8325" s="188"/>
    </row>
    <row r="8326" spans="20:37">
      <c r="T8326" s="188"/>
      <c r="U8326" s="188"/>
      <c r="V8326" s="188"/>
      <c r="W8326" s="188"/>
      <c r="X8326" s="188"/>
      <c r="AG8326" s="188"/>
      <c r="AH8326" s="188"/>
      <c r="AI8326" s="188"/>
      <c r="AJ8326" s="188"/>
      <c r="AK8326" s="188"/>
    </row>
    <row r="8327" spans="20:37">
      <c r="T8327" s="188"/>
      <c r="U8327" s="188"/>
      <c r="V8327" s="188"/>
      <c r="W8327" s="188"/>
      <c r="X8327" s="188"/>
      <c r="AG8327" s="188"/>
      <c r="AH8327" s="188"/>
      <c r="AI8327" s="188"/>
      <c r="AJ8327" s="188"/>
      <c r="AK8327" s="188"/>
    </row>
    <row r="8328" spans="20:37">
      <c r="T8328" s="188"/>
      <c r="U8328" s="188"/>
      <c r="V8328" s="188"/>
      <c r="W8328" s="188"/>
      <c r="X8328" s="188"/>
      <c r="AG8328" s="188"/>
      <c r="AH8328" s="188"/>
      <c r="AI8328" s="188"/>
      <c r="AJ8328" s="188"/>
      <c r="AK8328" s="188"/>
    </row>
    <row r="8329" spans="20:37">
      <c r="T8329" s="188"/>
      <c r="U8329" s="188"/>
      <c r="V8329" s="188"/>
      <c r="W8329" s="188"/>
      <c r="X8329" s="188"/>
      <c r="AG8329" s="188"/>
      <c r="AH8329" s="188"/>
      <c r="AI8329" s="188"/>
      <c r="AJ8329" s="188"/>
      <c r="AK8329" s="188"/>
    </row>
    <row r="8330" spans="20:37">
      <c r="T8330" s="188"/>
      <c r="U8330" s="188"/>
      <c r="V8330" s="188"/>
      <c r="W8330" s="188"/>
      <c r="X8330" s="188"/>
      <c r="AG8330" s="188"/>
      <c r="AH8330" s="188"/>
      <c r="AI8330" s="188"/>
      <c r="AJ8330" s="188"/>
      <c r="AK8330" s="188"/>
    </row>
    <row r="8331" spans="20:37">
      <c r="T8331" s="188"/>
      <c r="U8331" s="188"/>
      <c r="V8331" s="188"/>
      <c r="W8331" s="188"/>
      <c r="X8331" s="188"/>
      <c r="AG8331" s="188"/>
      <c r="AH8331" s="188"/>
      <c r="AI8331" s="188"/>
      <c r="AJ8331" s="188"/>
      <c r="AK8331" s="188"/>
    </row>
    <row r="8332" spans="20:37">
      <c r="T8332" s="188"/>
      <c r="U8332" s="188"/>
      <c r="V8332" s="188"/>
      <c r="W8332" s="188"/>
      <c r="X8332" s="188"/>
      <c r="AG8332" s="188"/>
      <c r="AH8332" s="188"/>
      <c r="AI8332" s="188"/>
      <c r="AJ8332" s="188"/>
      <c r="AK8332" s="188"/>
    </row>
    <row r="8333" spans="20:37">
      <c r="T8333" s="188"/>
      <c r="U8333" s="188"/>
      <c r="V8333" s="188"/>
      <c r="W8333" s="188"/>
      <c r="X8333" s="188"/>
      <c r="AG8333" s="188"/>
      <c r="AH8333" s="188"/>
      <c r="AI8333" s="188"/>
      <c r="AJ8333" s="188"/>
      <c r="AK8333" s="188"/>
    </row>
    <row r="8334" spans="20:37">
      <c r="T8334" s="188"/>
      <c r="U8334" s="188"/>
      <c r="V8334" s="188"/>
      <c r="W8334" s="188"/>
      <c r="X8334" s="188"/>
      <c r="AG8334" s="188"/>
      <c r="AH8334" s="188"/>
      <c r="AI8334" s="188"/>
      <c r="AJ8334" s="188"/>
      <c r="AK8334" s="188"/>
    </row>
    <row r="8335" spans="20:37">
      <c r="T8335" s="188"/>
      <c r="U8335" s="188"/>
      <c r="V8335" s="188"/>
      <c r="W8335" s="188"/>
      <c r="X8335" s="188"/>
      <c r="AG8335" s="188"/>
      <c r="AH8335" s="188"/>
      <c r="AI8335" s="188"/>
      <c r="AJ8335" s="188"/>
      <c r="AK8335" s="188"/>
    </row>
    <row r="8336" spans="20:37">
      <c r="T8336" s="188"/>
      <c r="U8336" s="188"/>
      <c r="V8336" s="188"/>
      <c r="W8336" s="188"/>
      <c r="X8336" s="188"/>
      <c r="AG8336" s="188"/>
      <c r="AH8336" s="188"/>
      <c r="AI8336" s="188"/>
      <c r="AJ8336" s="188"/>
      <c r="AK8336" s="188"/>
    </row>
    <row r="8337" spans="20:37">
      <c r="T8337" s="188"/>
      <c r="U8337" s="188"/>
      <c r="V8337" s="188"/>
      <c r="W8337" s="188"/>
      <c r="X8337" s="188"/>
      <c r="AG8337" s="188"/>
      <c r="AH8337" s="188"/>
      <c r="AI8337" s="188"/>
      <c r="AJ8337" s="188"/>
      <c r="AK8337" s="188"/>
    </row>
    <row r="8338" spans="20:37">
      <c r="T8338" s="188"/>
      <c r="U8338" s="188"/>
      <c r="V8338" s="188"/>
      <c r="W8338" s="188"/>
      <c r="X8338" s="188"/>
      <c r="AG8338" s="188"/>
      <c r="AH8338" s="188"/>
      <c r="AI8338" s="188"/>
      <c r="AJ8338" s="188"/>
      <c r="AK8338" s="188"/>
    </row>
    <row r="8339" spans="20:37">
      <c r="T8339" s="188"/>
      <c r="U8339" s="188"/>
      <c r="V8339" s="188"/>
      <c r="W8339" s="188"/>
      <c r="X8339" s="188"/>
      <c r="AG8339" s="188"/>
      <c r="AH8339" s="188"/>
      <c r="AI8339" s="188"/>
      <c r="AJ8339" s="188"/>
      <c r="AK8339" s="188"/>
    </row>
    <row r="8340" spans="20:37">
      <c r="T8340" s="188"/>
      <c r="U8340" s="188"/>
      <c r="V8340" s="188"/>
      <c r="W8340" s="188"/>
      <c r="X8340" s="188"/>
      <c r="AG8340" s="188"/>
      <c r="AH8340" s="188"/>
      <c r="AI8340" s="188"/>
      <c r="AJ8340" s="188"/>
      <c r="AK8340" s="188"/>
    </row>
    <row r="8341" spans="20:37">
      <c r="T8341" s="188"/>
      <c r="U8341" s="188"/>
      <c r="V8341" s="188"/>
      <c r="W8341" s="188"/>
      <c r="X8341" s="188"/>
      <c r="AG8341" s="188"/>
      <c r="AH8341" s="188"/>
      <c r="AI8341" s="188"/>
      <c r="AJ8341" s="188"/>
      <c r="AK8341" s="188"/>
    </row>
    <row r="8342" spans="20:37">
      <c r="T8342" s="188"/>
      <c r="U8342" s="188"/>
      <c r="V8342" s="188"/>
      <c r="W8342" s="188"/>
      <c r="X8342" s="188"/>
      <c r="AG8342" s="188"/>
      <c r="AH8342" s="188"/>
      <c r="AI8342" s="188"/>
      <c r="AJ8342" s="188"/>
      <c r="AK8342" s="188"/>
    </row>
    <row r="8343" spans="20:37">
      <c r="T8343" s="188"/>
      <c r="U8343" s="188"/>
      <c r="V8343" s="188"/>
      <c r="W8343" s="188"/>
      <c r="X8343" s="188"/>
      <c r="AG8343" s="188"/>
      <c r="AH8343" s="188"/>
      <c r="AI8343" s="188"/>
      <c r="AJ8343" s="188"/>
      <c r="AK8343" s="188"/>
    </row>
    <row r="8344" spans="20:37">
      <c r="T8344" s="188"/>
      <c r="U8344" s="188"/>
      <c r="V8344" s="188"/>
      <c r="W8344" s="188"/>
      <c r="X8344" s="188"/>
      <c r="AG8344" s="188"/>
      <c r="AH8344" s="188"/>
      <c r="AI8344" s="188"/>
      <c r="AJ8344" s="188"/>
      <c r="AK8344" s="188"/>
    </row>
    <row r="8345" spans="20:37">
      <c r="T8345" s="188"/>
      <c r="U8345" s="188"/>
      <c r="V8345" s="188"/>
      <c r="W8345" s="188"/>
      <c r="X8345" s="188"/>
      <c r="AG8345" s="188"/>
      <c r="AH8345" s="188"/>
      <c r="AI8345" s="188"/>
      <c r="AJ8345" s="188"/>
      <c r="AK8345" s="188"/>
    </row>
    <row r="8346" spans="20:37">
      <c r="T8346" s="188"/>
      <c r="U8346" s="188"/>
      <c r="V8346" s="188"/>
      <c r="W8346" s="188"/>
      <c r="X8346" s="188"/>
      <c r="AG8346" s="188"/>
      <c r="AH8346" s="188"/>
      <c r="AI8346" s="188"/>
      <c r="AJ8346" s="188"/>
      <c r="AK8346" s="188"/>
    </row>
    <row r="8347" spans="20:37">
      <c r="T8347" s="188"/>
      <c r="U8347" s="188"/>
      <c r="V8347" s="188"/>
      <c r="W8347" s="188"/>
      <c r="X8347" s="188"/>
      <c r="AG8347" s="188"/>
      <c r="AH8347" s="188"/>
      <c r="AI8347" s="188"/>
      <c r="AJ8347" s="188"/>
      <c r="AK8347" s="188"/>
    </row>
    <row r="8348" spans="20:37">
      <c r="T8348" s="188"/>
      <c r="U8348" s="188"/>
      <c r="V8348" s="188"/>
      <c r="W8348" s="188"/>
      <c r="X8348" s="188"/>
      <c r="AG8348" s="188"/>
      <c r="AH8348" s="188"/>
      <c r="AI8348" s="188"/>
      <c r="AJ8348" s="188"/>
      <c r="AK8348" s="188"/>
    </row>
    <row r="8349" spans="20:37">
      <c r="T8349" s="188"/>
      <c r="U8349" s="188"/>
      <c r="V8349" s="188"/>
      <c r="W8349" s="188"/>
      <c r="X8349" s="188"/>
      <c r="AG8349" s="188"/>
      <c r="AH8349" s="188"/>
      <c r="AI8349" s="188"/>
      <c r="AJ8349" s="188"/>
      <c r="AK8349" s="188"/>
    </row>
    <row r="8350" spans="20:37">
      <c r="T8350" s="188"/>
      <c r="U8350" s="188"/>
      <c r="V8350" s="188"/>
      <c r="W8350" s="188"/>
      <c r="X8350" s="188"/>
      <c r="AG8350" s="188"/>
      <c r="AH8350" s="188"/>
      <c r="AI8350" s="188"/>
      <c r="AJ8350" s="188"/>
      <c r="AK8350" s="188"/>
    </row>
    <row r="8351" spans="20:37">
      <c r="T8351" s="188"/>
      <c r="U8351" s="188"/>
      <c r="V8351" s="188"/>
      <c r="W8351" s="188"/>
      <c r="X8351" s="188"/>
      <c r="AG8351" s="188"/>
      <c r="AH8351" s="188"/>
      <c r="AI8351" s="188"/>
      <c r="AJ8351" s="188"/>
      <c r="AK8351" s="188"/>
    </row>
    <row r="8352" spans="20:37">
      <c r="T8352" s="188"/>
      <c r="U8352" s="188"/>
      <c r="V8352" s="188"/>
      <c r="W8352" s="188"/>
      <c r="X8352" s="188"/>
      <c r="AG8352" s="188"/>
      <c r="AH8352" s="188"/>
      <c r="AI8352" s="188"/>
      <c r="AJ8352" s="188"/>
      <c r="AK8352" s="188"/>
    </row>
    <row r="8353" spans="20:37">
      <c r="T8353" s="188"/>
      <c r="U8353" s="188"/>
      <c r="V8353" s="188"/>
      <c r="W8353" s="188"/>
      <c r="X8353" s="188"/>
      <c r="AG8353" s="188"/>
      <c r="AH8353" s="188"/>
      <c r="AI8353" s="188"/>
      <c r="AJ8353" s="188"/>
      <c r="AK8353" s="188"/>
    </row>
    <row r="8354" spans="20:37">
      <c r="T8354" s="188"/>
      <c r="U8354" s="188"/>
      <c r="V8354" s="188"/>
      <c r="W8354" s="188"/>
      <c r="X8354" s="188"/>
      <c r="AG8354" s="188"/>
      <c r="AH8354" s="188"/>
      <c r="AI8354" s="188"/>
      <c r="AJ8354" s="188"/>
      <c r="AK8354" s="188"/>
    </row>
    <row r="8355" spans="20:37">
      <c r="T8355" s="188"/>
      <c r="U8355" s="188"/>
      <c r="V8355" s="188"/>
      <c r="W8355" s="188"/>
      <c r="X8355" s="188"/>
      <c r="AG8355" s="188"/>
      <c r="AH8355" s="188"/>
      <c r="AI8355" s="188"/>
      <c r="AJ8355" s="188"/>
      <c r="AK8355" s="188"/>
    </row>
    <row r="8356" spans="20:37">
      <c r="T8356" s="188"/>
      <c r="U8356" s="188"/>
      <c r="V8356" s="188"/>
      <c r="W8356" s="188"/>
      <c r="X8356" s="188"/>
      <c r="AG8356" s="188"/>
      <c r="AH8356" s="188"/>
      <c r="AI8356" s="188"/>
      <c r="AJ8356" s="188"/>
      <c r="AK8356" s="188"/>
    </row>
    <row r="8357" spans="20:37">
      <c r="T8357" s="188"/>
      <c r="U8357" s="188"/>
      <c r="V8357" s="188"/>
      <c r="W8357" s="188"/>
      <c r="X8357" s="188"/>
      <c r="AG8357" s="188"/>
      <c r="AH8357" s="188"/>
      <c r="AI8357" s="188"/>
      <c r="AJ8357" s="188"/>
      <c r="AK8357" s="188"/>
    </row>
    <row r="8358" spans="20:37">
      <c r="T8358" s="188"/>
      <c r="U8358" s="188"/>
      <c r="V8358" s="188"/>
      <c r="W8358" s="188"/>
      <c r="X8358" s="188"/>
      <c r="AG8358" s="188"/>
      <c r="AH8358" s="188"/>
      <c r="AI8358" s="188"/>
      <c r="AJ8358" s="188"/>
      <c r="AK8358" s="188"/>
    </row>
    <row r="8359" spans="20:37">
      <c r="T8359" s="188"/>
      <c r="U8359" s="188"/>
      <c r="V8359" s="188"/>
      <c r="W8359" s="188"/>
      <c r="X8359" s="188"/>
      <c r="AG8359" s="188"/>
      <c r="AH8359" s="188"/>
      <c r="AI8359" s="188"/>
      <c r="AJ8359" s="188"/>
      <c r="AK8359" s="188"/>
    </row>
    <row r="8360" spans="20:37">
      <c r="T8360" s="188"/>
      <c r="U8360" s="188"/>
      <c r="V8360" s="188"/>
      <c r="W8360" s="188"/>
      <c r="X8360" s="188"/>
      <c r="AG8360" s="188"/>
      <c r="AH8360" s="188"/>
      <c r="AI8360" s="188"/>
      <c r="AJ8360" s="188"/>
      <c r="AK8360" s="188"/>
    </row>
    <row r="8361" spans="20:37">
      <c r="T8361" s="188"/>
      <c r="U8361" s="188"/>
      <c r="V8361" s="188"/>
      <c r="W8361" s="188"/>
      <c r="X8361" s="188"/>
      <c r="AG8361" s="188"/>
      <c r="AH8361" s="188"/>
      <c r="AI8361" s="188"/>
      <c r="AJ8361" s="188"/>
      <c r="AK8361" s="188"/>
    </row>
    <row r="8362" spans="20:37">
      <c r="T8362" s="188"/>
      <c r="U8362" s="188"/>
      <c r="V8362" s="188"/>
      <c r="W8362" s="188"/>
      <c r="X8362" s="188"/>
      <c r="AG8362" s="188"/>
      <c r="AH8362" s="188"/>
      <c r="AI8362" s="188"/>
      <c r="AJ8362" s="188"/>
      <c r="AK8362" s="188"/>
    </row>
    <row r="8363" spans="20:37">
      <c r="T8363" s="188"/>
      <c r="U8363" s="188"/>
      <c r="V8363" s="188"/>
      <c r="W8363" s="188"/>
      <c r="X8363" s="188"/>
      <c r="AG8363" s="188"/>
      <c r="AH8363" s="188"/>
      <c r="AI8363" s="188"/>
      <c r="AJ8363" s="188"/>
      <c r="AK8363" s="188"/>
    </row>
    <row r="8364" spans="20:37">
      <c r="T8364" s="188"/>
      <c r="U8364" s="188"/>
      <c r="V8364" s="188"/>
      <c r="W8364" s="188"/>
      <c r="X8364" s="188"/>
      <c r="AG8364" s="188"/>
      <c r="AH8364" s="188"/>
      <c r="AI8364" s="188"/>
      <c r="AJ8364" s="188"/>
      <c r="AK8364" s="188"/>
    </row>
    <row r="8365" spans="20:37">
      <c r="T8365" s="188"/>
      <c r="U8365" s="188"/>
      <c r="V8365" s="188"/>
      <c r="W8365" s="188"/>
      <c r="X8365" s="188"/>
      <c r="AG8365" s="188"/>
      <c r="AH8365" s="188"/>
      <c r="AI8365" s="188"/>
      <c r="AJ8365" s="188"/>
      <c r="AK8365" s="188"/>
    </row>
    <row r="8366" spans="20:37">
      <c r="T8366" s="188"/>
      <c r="U8366" s="188"/>
      <c r="V8366" s="188"/>
      <c r="W8366" s="188"/>
      <c r="X8366" s="188"/>
      <c r="AG8366" s="188"/>
      <c r="AH8366" s="188"/>
      <c r="AI8366" s="188"/>
      <c r="AJ8366" s="188"/>
      <c r="AK8366" s="188"/>
    </row>
    <row r="8367" spans="20:37">
      <c r="T8367" s="188"/>
      <c r="U8367" s="188"/>
      <c r="V8367" s="188"/>
      <c r="W8367" s="188"/>
      <c r="X8367" s="188"/>
      <c r="AG8367" s="188"/>
      <c r="AH8367" s="188"/>
      <c r="AI8367" s="188"/>
      <c r="AJ8367" s="188"/>
      <c r="AK8367" s="188"/>
    </row>
    <row r="8368" spans="20:37">
      <c r="T8368" s="188"/>
      <c r="U8368" s="188"/>
      <c r="V8368" s="188"/>
      <c r="W8368" s="188"/>
      <c r="X8368" s="188"/>
      <c r="AG8368" s="188"/>
      <c r="AH8368" s="188"/>
      <c r="AI8368" s="188"/>
      <c r="AJ8368" s="188"/>
      <c r="AK8368" s="188"/>
    </row>
    <row r="8369" spans="20:37">
      <c r="T8369" s="188"/>
      <c r="U8369" s="188"/>
      <c r="V8369" s="188"/>
      <c r="W8369" s="188"/>
      <c r="X8369" s="188"/>
      <c r="AG8369" s="188"/>
      <c r="AH8369" s="188"/>
      <c r="AI8369" s="188"/>
      <c r="AJ8369" s="188"/>
      <c r="AK8369" s="188"/>
    </row>
    <row r="8370" spans="20:37">
      <c r="T8370" s="188"/>
      <c r="U8370" s="188"/>
      <c r="V8370" s="188"/>
      <c r="W8370" s="188"/>
      <c r="X8370" s="188"/>
      <c r="AG8370" s="188"/>
      <c r="AH8370" s="188"/>
      <c r="AI8370" s="188"/>
      <c r="AJ8370" s="188"/>
      <c r="AK8370" s="188"/>
    </row>
    <row r="8371" spans="20:37">
      <c r="T8371" s="188"/>
      <c r="U8371" s="188"/>
      <c r="V8371" s="188"/>
      <c r="W8371" s="188"/>
      <c r="X8371" s="188"/>
      <c r="AG8371" s="188"/>
      <c r="AH8371" s="188"/>
      <c r="AI8371" s="188"/>
      <c r="AJ8371" s="188"/>
      <c r="AK8371" s="188"/>
    </row>
    <row r="8372" spans="20:37">
      <c r="T8372" s="188"/>
      <c r="U8372" s="188"/>
      <c r="V8372" s="188"/>
      <c r="W8372" s="188"/>
      <c r="X8372" s="188"/>
      <c r="AG8372" s="188"/>
      <c r="AH8372" s="188"/>
      <c r="AI8372" s="188"/>
      <c r="AJ8372" s="188"/>
      <c r="AK8372" s="188"/>
    </row>
    <row r="8373" spans="20:37">
      <c r="T8373" s="188"/>
      <c r="U8373" s="188"/>
      <c r="V8373" s="188"/>
      <c r="W8373" s="188"/>
      <c r="X8373" s="188"/>
      <c r="AG8373" s="188"/>
      <c r="AH8373" s="188"/>
      <c r="AI8373" s="188"/>
      <c r="AJ8373" s="188"/>
      <c r="AK8373" s="188"/>
    </row>
    <row r="8374" spans="20:37">
      <c r="T8374" s="188"/>
      <c r="U8374" s="188"/>
      <c r="V8374" s="188"/>
      <c r="W8374" s="188"/>
      <c r="X8374" s="188"/>
      <c r="AG8374" s="188"/>
      <c r="AH8374" s="188"/>
      <c r="AI8374" s="188"/>
      <c r="AJ8374" s="188"/>
      <c r="AK8374" s="188"/>
    </row>
    <row r="8375" spans="20:37">
      <c r="T8375" s="188"/>
      <c r="U8375" s="188"/>
      <c r="V8375" s="188"/>
      <c r="W8375" s="188"/>
      <c r="X8375" s="188"/>
      <c r="AG8375" s="188"/>
      <c r="AH8375" s="188"/>
      <c r="AI8375" s="188"/>
      <c r="AJ8375" s="188"/>
      <c r="AK8375" s="188"/>
    </row>
    <row r="8376" spans="20:37">
      <c r="T8376" s="188"/>
      <c r="U8376" s="188"/>
      <c r="V8376" s="188"/>
      <c r="W8376" s="188"/>
      <c r="X8376" s="188"/>
      <c r="AG8376" s="188"/>
      <c r="AH8376" s="188"/>
      <c r="AI8376" s="188"/>
      <c r="AJ8376" s="188"/>
      <c r="AK8376" s="188"/>
    </row>
    <row r="8377" spans="20:37">
      <c r="T8377" s="188"/>
      <c r="U8377" s="188"/>
      <c r="V8377" s="188"/>
      <c r="W8377" s="188"/>
      <c r="X8377" s="188"/>
      <c r="AG8377" s="188"/>
      <c r="AH8377" s="188"/>
      <c r="AI8377" s="188"/>
      <c r="AJ8377" s="188"/>
      <c r="AK8377" s="188"/>
    </row>
    <row r="8378" spans="20:37">
      <c r="T8378" s="188"/>
      <c r="U8378" s="188"/>
      <c r="V8378" s="188"/>
      <c r="W8378" s="188"/>
      <c r="X8378" s="188"/>
      <c r="AG8378" s="188"/>
      <c r="AH8378" s="188"/>
      <c r="AI8378" s="188"/>
      <c r="AJ8378" s="188"/>
      <c r="AK8378" s="188"/>
    </row>
    <row r="8379" spans="20:37">
      <c r="T8379" s="188"/>
      <c r="U8379" s="188"/>
      <c r="V8379" s="188"/>
      <c r="W8379" s="188"/>
      <c r="X8379" s="188"/>
      <c r="AG8379" s="188"/>
      <c r="AH8379" s="188"/>
      <c r="AI8379" s="188"/>
      <c r="AJ8379" s="188"/>
      <c r="AK8379" s="188"/>
    </row>
    <row r="8380" spans="20:37">
      <c r="T8380" s="188"/>
      <c r="U8380" s="188"/>
      <c r="V8380" s="188"/>
      <c r="W8380" s="188"/>
      <c r="X8380" s="188"/>
      <c r="AG8380" s="188"/>
      <c r="AH8380" s="188"/>
      <c r="AI8380" s="188"/>
      <c r="AJ8380" s="188"/>
      <c r="AK8380" s="188"/>
    </row>
    <row r="8381" spans="20:37">
      <c r="T8381" s="188"/>
      <c r="U8381" s="188"/>
      <c r="V8381" s="188"/>
      <c r="W8381" s="188"/>
      <c r="X8381" s="188"/>
      <c r="AG8381" s="188"/>
      <c r="AH8381" s="188"/>
      <c r="AI8381" s="188"/>
      <c r="AJ8381" s="188"/>
      <c r="AK8381" s="188"/>
    </row>
    <row r="8382" spans="20:37">
      <c r="T8382" s="188"/>
      <c r="U8382" s="188"/>
      <c r="V8382" s="188"/>
      <c r="W8382" s="188"/>
      <c r="X8382" s="188"/>
      <c r="AG8382" s="188"/>
      <c r="AH8382" s="188"/>
      <c r="AI8382" s="188"/>
      <c r="AJ8382" s="188"/>
      <c r="AK8382" s="188"/>
    </row>
    <row r="8383" spans="20:37">
      <c r="T8383" s="188"/>
      <c r="U8383" s="188"/>
      <c r="V8383" s="188"/>
      <c r="W8383" s="188"/>
      <c r="X8383" s="188"/>
      <c r="AG8383" s="188"/>
      <c r="AH8383" s="188"/>
      <c r="AI8383" s="188"/>
      <c r="AJ8383" s="188"/>
      <c r="AK8383" s="188"/>
    </row>
    <row r="8384" spans="20:37">
      <c r="T8384" s="188"/>
      <c r="U8384" s="188"/>
      <c r="V8384" s="188"/>
      <c r="W8384" s="188"/>
      <c r="X8384" s="188"/>
      <c r="AG8384" s="188"/>
      <c r="AH8384" s="188"/>
      <c r="AI8384" s="188"/>
      <c r="AJ8384" s="188"/>
      <c r="AK8384" s="188"/>
    </row>
    <row r="8385" spans="20:37">
      <c r="T8385" s="188"/>
      <c r="U8385" s="188"/>
      <c r="V8385" s="188"/>
      <c r="W8385" s="188"/>
      <c r="X8385" s="188"/>
      <c r="AG8385" s="188"/>
      <c r="AH8385" s="188"/>
      <c r="AI8385" s="188"/>
      <c r="AJ8385" s="188"/>
      <c r="AK8385" s="188"/>
    </row>
    <row r="8386" spans="20:37">
      <c r="T8386" s="188"/>
      <c r="U8386" s="188"/>
      <c r="V8386" s="188"/>
      <c r="W8386" s="188"/>
      <c r="X8386" s="188"/>
      <c r="AG8386" s="188"/>
      <c r="AH8386" s="188"/>
      <c r="AI8386" s="188"/>
      <c r="AJ8386" s="188"/>
      <c r="AK8386" s="188"/>
    </row>
    <row r="8387" spans="20:37">
      <c r="T8387" s="188"/>
      <c r="U8387" s="188"/>
      <c r="V8387" s="188"/>
      <c r="W8387" s="188"/>
      <c r="X8387" s="188"/>
      <c r="AG8387" s="188"/>
      <c r="AH8387" s="188"/>
      <c r="AI8387" s="188"/>
      <c r="AJ8387" s="188"/>
      <c r="AK8387" s="188"/>
    </row>
    <row r="8388" spans="20:37">
      <c r="T8388" s="188"/>
      <c r="U8388" s="188"/>
      <c r="V8388" s="188"/>
      <c r="W8388" s="188"/>
      <c r="X8388" s="188"/>
      <c r="AG8388" s="188"/>
      <c r="AH8388" s="188"/>
      <c r="AI8388" s="188"/>
      <c r="AJ8388" s="188"/>
      <c r="AK8388" s="188"/>
    </row>
    <row r="8389" spans="20:37">
      <c r="T8389" s="188"/>
      <c r="U8389" s="188"/>
      <c r="V8389" s="188"/>
      <c r="W8389" s="188"/>
      <c r="X8389" s="188"/>
      <c r="AG8389" s="188"/>
      <c r="AH8389" s="188"/>
      <c r="AI8389" s="188"/>
      <c r="AJ8389" s="188"/>
      <c r="AK8389" s="188"/>
    </row>
    <row r="8390" spans="20:37">
      <c r="T8390" s="188"/>
      <c r="U8390" s="188"/>
      <c r="V8390" s="188"/>
      <c r="W8390" s="188"/>
      <c r="X8390" s="188"/>
      <c r="AG8390" s="188"/>
      <c r="AH8390" s="188"/>
      <c r="AI8390" s="188"/>
      <c r="AJ8390" s="188"/>
      <c r="AK8390" s="188"/>
    </row>
    <row r="8391" spans="20:37">
      <c r="T8391" s="188"/>
      <c r="U8391" s="188"/>
      <c r="V8391" s="188"/>
      <c r="W8391" s="188"/>
      <c r="X8391" s="188"/>
      <c r="AG8391" s="188"/>
      <c r="AH8391" s="188"/>
      <c r="AI8391" s="188"/>
      <c r="AJ8391" s="188"/>
      <c r="AK8391" s="188"/>
    </row>
    <row r="8392" spans="20:37">
      <c r="T8392" s="188"/>
      <c r="U8392" s="188"/>
      <c r="V8392" s="188"/>
      <c r="W8392" s="188"/>
      <c r="X8392" s="188"/>
      <c r="AG8392" s="188"/>
      <c r="AH8392" s="188"/>
      <c r="AI8392" s="188"/>
      <c r="AJ8392" s="188"/>
      <c r="AK8392" s="188"/>
    </row>
    <row r="8393" spans="20:37">
      <c r="T8393" s="188"/>
      <c r="U8393" s="188"/>
      <c r="V8393" s="188"/>
      <c r="W8393" s="188"/>
      <c r="X8393" s="188"/>
      <c r="AG8393" s="188"/>
      <c r="AH8393" s="188"/>
      <c r="AI8393" s="188"/>
      <c r="AJ8393" s="188"/>
      <c r="AK8393" s="188"/>
    </row>
    <row r="8394" spans="20:37">
      <c r="T8394" s="188"/>
      <c r="U8394" s="188"/>
      <c r="V8394" s="188"/>
      <c r="W8394" s="188"/>
      <c r="X8394" s="188"/>
      <c r="AG8394" s="188"/>
      <c r="AH8394" s="188"/>
      <c r="AI8394" s="188"/>
      <c r="AJ8394" s="188"/>
      <c r="AK8394" s="188"/>
    </row>
    <row r="8395" spans="20:37">
      <c r="T8395" s="188"/>
      <c r="U8395" s="188"/>
      <c r="V8395" s="188"/>
      <c r="W8395" s="188"/>
      <c r="X8395" s="188"/>
      <c r="AG8395" s="188"/>
      <c r="AH8395" s="188"/>
      <c r="AI8395" s="188"/>
      <c r="AJ8395" s="188"/>
      <c r="AK8395" s="188"/>
    </row>
    <row r="8396" spans="20:37">
      <c r="T8396" s="188"/>
      <c r="U8396" s="188"/>
      <c r="V8396" s="188"/>
      <c r="W8396" s="188"/>
      <c r="X8396" s="188"/>
      <c r="AG8396" s="188"/>
      <c r="AH8396" s="188"/>
      <c r="AI8396" s="188"/>
      <c r="AJ8396" s="188"/>
      <c r="AK8396" s="188"/>
    </row>
    <row r="8397" spans="20:37">
      <c r="T8397" s="188"/>
      <c r="U8397" s="188"/>
      <c r="V8397" s="188"/>
      <c r="W8397" s="188"/>
      <c r="X8397" s="188"/>
      <c r="AG8397" s="188"/>
      <c r="AH8397" s="188"/>
      <c r="AI8397" s="188"/>
      <c r="AJ8397" s="188"/>
      <c r="AK8397" s="188"/>
    </row>
    <row r="8398" spans="20:37">
      <c r="T8398" s="188"/>
      <c r="U8398" s="188"/>
      <c r="V8398" s="188"/>
      <c r="W8398" s="188"/>
      <c r="X8398" s="188"/>
      <c r="AG8398" s="188"/>
      <c r="AH8398" s="188"/>
      <c r="AI8398" s="188"/>
      <c r="AJ8398" s="188"/>
      <c r="AK8398" s="188"/>
    </row>
    <row r="8399" spans="20:37">
      <c r="T8399" s="188"/>
      <c r="U8399" s="188"/>
      <c r="V8399" s="188"/>
      <c r="W8399" s="188"/>
      <c r="X8399" s="188"/>
      <c r="AG8399" s="188"/>
      <c r="AH8399" s="188"/>
      <c r="AI8399" s="188"/>
      <c r="AJ8399" s="188"/>
      <c r="AK8399" s="188"/>
    </row>
    <row r="8400" spans="20:37">
      <c r="T8400" s="188"/>
      <c r="U8400" s="188"/>
      <c r="V8400" s="188"/>
      <c r="W8400" s="188"/>
      <c r="X8400" s="188"/>
      <c r="AG8400" s="188"/>
      <c r="AH8400" s="188"/>
      <c r="AI8400" s="188"/>
      <c r="AJ8400" s="188"/>
      <c r="AK8400" s="188"/>
    </row>
    <row r="8401" spans="20:37">
      <c r="T8401" s="188"/>
      <c r="U8401" s="188"/>
      <c r="V8401" s="188"/>
      <c r="W8401" s="188"/>
      <c r="X8401" s="188"/>
      <c r="AG8401" s="188"/>
      <c r="AH8401" s="188"/>
      <c r="AI8401" s="188"/>
      <c r="AJ8401" s="188"/>
      <c r="AK8401" s="188"/>
    </row>
    <row r="8402" spans="20:37">
      <c r="T8402" s="188"/>
      <c r="U8402" s="188"/>
      <c r="V8402" s="188"/>
      <c r="W8402" s="188"/>
      <c r="X8402" s="188"/>
      <c r="AG8402" s="188"/>
      <c r="AH8402" s="188"/>
      <c r="AI8402" s="188"/>
      <c r="AJ8402" s="188"/>
      <c r="AK8402" s="188"/>
    </row>
    <row r="8403" spans="20:37">
      <c r="T8403" s="188"/>
      <c r="U8403" s="188"/>
      <c r="V8403" s="188"/>
      <c r="W8403" s="188"/>
      <c r="X8403" s="188"/>
      <c r="AG8403" s="188"/>
      <c r="AH8403" s="188"/>
      <c r="AI8403" s="188"/>
      <c r="AJ8403" s="188"/>
      <c r="AK8403" s="188"/>
    </row>
    <row r="8404" spans="20:37">
      <c r="T8404" s="188"/>
      <c r="U8404" s="188"/>
      <c r="V8404" s="188"/>
      <c r="W8404" s="188"/>
      <c r="X8404" s="188"/>
      <c r="AG8404" s="188"/>
      <c r="AH8404" s="188"/>
      <c r="AI8404" s="188"/>
      <c r="AJ8404" s="188"/>
      <c r="AK8404" s="188"/>
    </row>
    <row r="8405" spans="20:37">
      <c r="T8405" s="188"/>
      <c r="U8405" s="188"/>
      <c r="V8405" s="188"/>
      <c r="W8405" s="188"/>
      <c r="X8405" s="188"/>
      <c r="AG8405" s="188"/>
      <c r="AH8405" s="188"/>
      <c r="AI8405" s="188"/>
      <c r="AJ8405" s="188"/>
      <c r="AK8405" s="188"/>
    </row>
    <row r="8406" spans="20:37">
      <c r="T8406" s="188"/>
      <c r="U8406" s="188"/>
      <c r="V8406" s="188"/>
      <c r="W8406" s="188"/>
      <c r="X8406" s="188"/>
      <c r="AG8406" s="188"/>
      <c r="AH8406" s="188"/>
      <c r="AI8406" s="188"/>
      <c r="AJ8406" s="188"/>
      <c r="AK8406" s="188"/>
    </row>
    <row r="8407" spans="20:37">
      <c r="T8407" s="188"/>
      <c r="U8407" s="188"/>
      <c r="V8407" s="188"/>
      <c r="W8407" s="188"/>
      <c r="X8407" s="188"/>
      <c r="AG8407" s="188"/>
      <c r="AH8407" s="188"/>
      <c r="AI8407" s="188"/>
      <c r="AJ8407" s="188"/>
      <c r="AK8407" s="188"/>
    </row>
    <row r="8408" spans="20:37">
      <c r="T8408" s="188"/>
      <c r="U8408" s="188"/>
      <c r="V8408" s="188"/>
      <c r="W8408" s="188"/>
      <c r="X8408" s="188"/>
      <c r="AG8408" s="188"/>
      <c r="AH8408" s="188"/>
      <c r="AI8408" s="188"/>
      <c r="AJ8408" s="188"/>
      <c r="AK8408" s="188"/>
    </row>
    <row r="8409" spans="20:37">
      <c r="T8409" s="188"/>
      <c r="U8409" s="188"/>
      <c r="V8409" s="188"/>
      <c r="W8409" s="188"/>
      <c r="X8409" s="188"/>
      <c r="AG8409" s="188"/>
      <c r="AH8409" s="188"/>
      <c r="AI8409" s="188"/>
      <c r="AJ8409" s="188"/>
      <c r="AK8409" s="188"/>
    </row>
    <row r="8410" spans="20:37">
      <c r="T8410" s="188"/>
      <c r="U8410" s="188"/>
      <c r="V8410" s="188"/>
      <c r="W8410" s="188"/>
      <c r="X8410" s="188"/>
      <c r="AG8410" s="188"/>
      <c r="AH8410" s="188"/>
      <c r="AI8410" s="188"/>
      <c r="AJ8410" s="188"/>
      <c r="AK8410" s="188"/>
    </row>
    <row r="8411" spans="20:37">
      <c r="T8411" s="188"/>
      <c r="U8411" s="188"/>
      <c r="V8411" s="188"/>
      <c r="W8411" s="188"/>
      <c r="X8411" s="188"/>
      <c r="AG8411" s="188"/>
      <c r="AH8411" s="188"/>
      <c r="AI8411" s="188"/>
      <c r="AJ8411" s="188"/>
      <c r="AK8411" s="188"/>
    </row>
    <row r="8412" spans="20:37">
      <c r="T8412" s="188"/>
      <c r="U8412" s="188"/>
      <c r="V8412" s="188"/>
      <c r="W8412" s="188"/>
      <c r="X8412" s="188"/>
      <c r="AG8412" s="188"/>
      <c r="AH8412" s="188"/>
      <c r="AI8412" s="188"/>
      <c r="AJ8412" s="188"/>
      <c r="AK8412" s="188"/>
    </row>
    <row r="8413" spans="20:37">
      <c r="T8413" s="188"/>
      <c r="U8413" s="188"/>
      <c r="V8413" s="188"/>
      <c r="W8413" s="188"/>
      <c r="X8413" s="188"/>
      <c r="AG8413" s="188"/>
      <c r="AH8413" s="188"/>
      <c r="AI8413" s="188"/>
      <c r="AJ8413" s="188"/>
      <c r="AK8413" s="188"/>
    </row>
    <row r="8414" spans="20:37">
      <c r="T8414" s="188"/>
      <c r="U8414" s="188"/>
      <c r="V8414" s="188"/>
      <c r="W8414" s="188"/>
      <c r="X8414" s="188"/>
      <c r="AG8414" s="188"/>
      <c r="AH8414" s="188"/>
      <c r="AI8414" s="188"/>
      <c r="AJ8414" s="188"/>
      <c r="AK8414" s="188"/>
    </row>
    <row r="8415" spans="20:37">
      <c r="T8415" s="188"/>
      <c r="U8415" s="188"/>
      <c r="V8415" s="188"/>
      <c r="W8415" s="188"/>
      <c r="X8415" s="188"/>
      <c r="AG8415" s="188"/>
      <c r="AH8415" s="188"/>
      <c r="AI8415" s="188"/>
      <c r="AJ8415" s="188"/>
      <c r="AK8415" s="188"/>
    </row>
    <row r="8416" spans="20:37">
      <c r="T8416" s="188"/>
      <c r="U8416" s="188"/>
      <c r="V8416" s="188"/>
      <c r="W8416" s="188"/>
      <c r="X8416" s="188"/>
      <c r="AG8416" s="188"/>
      <c r="AH8416" s="188"/>
      <c r="AI8416" s="188"/>
      <c r="AJ8416" s="188"/>
      <c r="AK8416" s="188"/>
    </row>
    <row r="8417" spans="20:37">
      <c r="T8417" s="188"/>
      <c r="U8417" s="188"/>
      <c r="V8417" s="188"/>
      <c r="W8417" s="188"/>
      <c r="X8417" s="188"/>
      <c r="AG8417" s="188"/>
      <c r="AH8417" s="188"/>
      <c r="AI8417" s="188"/>
      <c r="AJ8417" s="188"/>
      <c r="AK8417" s="188"/>
    </row>
    <row r="8418" spans="20:37">
      <c r="T8418" s="188"/>
      <c r="U8418" s="188"/>
      <c r="V8418" s="188"/>
      <c r="W8418" s="188"/>
      <c r="X8418" s="188"/>
      <c r="AG8418" s="188"/>
      <c r="AH8418" s="188"/>
      <c r="AI8418" s="188"/>
      <c r="AJ8418" s="188"/>
      <c r="AK8418" s="188"/>
    </row>
    <row r="8419" spans="20:37">
      <c r="T8419" s="188"/>
      <c r="U8419" s="188"/>
      <c r="V8419" s="188"/>
      <c r="W8419" s="188"/>
      <c r="X8419" s="188"/>
      <c r="AG8419" s="188"/>
      <c r="AH8419" s="188"/>
      <c r="AI8419" s="188"/>
      <c r="AJ8419" s="188"/>
      <c r="AK8419" s="188"/>
    </row>
    <row r="8420" spans="20:37">
      <c r="T8420" s="188"/>
      <c r="U8420" s="188"/>
      <c r="V8420" s="188"/>
      <c r="W8420" s="188"/>
      <c r="X8420" s="188"/>
      <c r="AG8420" s="188"/>
      <c r="AH8420" s="188"/>
      <c r="AI8420" s="188"/>
      <c r="AJ8420" s="188"/>
      <c r="AK8420" s="188"/>
    </row>
    <row r="8421" spans="20:37">
      <c r="T8421" s="188"/>
      <c r="U8421" s="188"/>
      <c r="V8421" s="188"/>
      <c r="W8421" s="188"/>
      <c r="X8421" s="188"/>
      <c r="AG8421" s="188"/>
      <c r="AH8421" s="188"/>
      <c r="AI8421" s="188"/>
      <c r="AJ8421" s="188"/>
      <c r="AK8421" s="188"/>
    </row>
    <row r="8422" spans="20:37">
      <c r="T8422" s="188"/>
      <c r="U8422" s="188"/>
      <c r="V8422" s="188"/>
      <c r="W8422" s="188"/>
      <c r="X8422" s="188"/>
      <c r="AG8422" s="188"/>
      <c r="AH8422" s="188"/>
      <c r="AI8422" s="188"/>
      <c r="AJ8422" s="188"/>
      <c r="AK8422" s="188"/>
    </row>
    <row r="8423" spans="20:37">
      <c r="T8423" s="188"/>
      <c r="U8423" s="188"/>
      <c r="V8423" s="188"/>
      <c r="W8423" s="188"/>
      <c r="X8423" s="188"/>
      <c r="AG8423" s="188"/>
      <c r="AH8423" s="188"/>
      <c r="AI8423" s="188"/>
      <c r="AJ8423" s="188"/>
      <c r="AK8423" s="188"/>
    </row>
    <row r="8424" spans="20:37">
      <c r="T8424" s="188"/>
      <c r="U8424" s="188"/>
      <c r="V8424" s="188"/>
      <c r="W8424" s="188"/>
      <c r="X8424" s="188"/>
      <c r="AG8424" s="188"/>
      <c r="AH8424" s="188"/>
      <c r="AI8424" s="188"/>
      <c r="AJ8424" s="188"/>
      <c r="AK8424" s="188"/>
    </row>
    <row r="8425" spans="20:37">
      <c r="T8425" s="188"/>
      <c r="U8425" s="188"/>
      <c r="V8425" s="188"/>
      <c r="W8425" s="188"/>
      <c r="X8425" s="188"/>
      <c r="AG8425" s="188"/>
      <c r="AH8425" s="188"/>
      <c r="AI8425" s="188"/>
      <c r="AJ8425" s="188"/>
      <c r="AK8425" s="188"/>
    </row>
    <row r="8426" spans="20:37">
      <c r="T8426" s="188"/>
      <c r="U8426" s="188"/>
      <c r="V8426" s="188"/>
      <c r="W8426" s="188"/>
      <c r="X8426" s="188"/>
      <c r="AG8426" s="188"/>
      <c r="AH8426" s="188"/>
      <c r="AI8426" s="188"/>
      <c r="AJ8426" s="188"/>
      <c r="AK8426" s="188"/>
    </row>
    <row r="8427" spans="20:37">
      <c r="T8427" s="188"/>
      <c r="U8427" s="188"/>
      <c r="V8427" s="188"/>
      <c r="W8427" s="188"/>
      <c r="X8427" s="188"/>
      <c r="AG8427" s="188"/>
      <c r="AH8427" s="188"/>
      <c r="AI8427" s="188"/>
      <c r="AJ8427" s="188"/>
      <c r="AK8427" s="188"/>
    </row>
    <row r="8428" spans="20:37">
      <c r="T8428" s="188"/>
      <c r="U8428" s="188"/>
      <c r="V8428" s="188"/>
      <c r="W8428" s="188"/>
      <c r="X8428" s="188"/>
      <c r="AG8428" s="188"/>
      <c r="AH8428" s="188"/>
      <c r="AI8428" s="188"/>
      <c r="AJ8428" s="188"/>
      <c r="AK8428" s="188"/>
    </row>
    <row r="8429" spans="20:37">
      <c r="T8429" s="188"/>
      <c r="U8429" s="188"/>
      <c r="V8429" s="188"/>
      <c r="W8429" s="188"/>
      <c r="X8429" s="188"/>
      <c r="AG8429" s="188"/>
      <c r="AH8429" s="188"/>
      <c r="AI8429" s="188"/>
      <c r="AJ8429" s="188"/>
      <c r="AK8429" s="188"/>
    </row>
    <row r="8430" spans="20:37">
      <c r="T8430" s="188"/>
      <c r="U8430" s="188"/>
      <c r="V8430" s="188"/>
      <c r="W8430" s="188"/>
      <c r="X8430" s="188"/>
      <c r="AG8430" s="188"/>
      <c r="AH8430" s="188"/>
      <c r="AI8430" s="188"/>
      <c r="AJ8430" s="188"/>
      <c r="AK8430" s="188"/>
    </row>
    <row r="8431" spans="20:37">
      <c r="T8431" s="188"/>
      <c r="U8431" s="188"/>
      <c r="V8431" s="188"/>
      <c r="W8431" s="188"/>
      <c r="X8431" s="188"/>
      <c r="AG8431" s="188"/>
      <c r="AH8431" s="188"/>
      <c r="AI8431" s="188"/>
      <c r="AJ8431" s="188"/>
      <c r="AK8431" s="188"/>
    </row>
    <row r="8432" spans="20:37">
      <c r="T8432" s="188"/>
      <c r="U8432" s="188"/>
      <c r="V8432" s="188"/>
      <c r="W8432" s="188"/>
      <c r="X8432" s="188"/>
      <c r="AG8432" s="188"/>
      <c r="AH8432" s="188"/>
      <c r="AI8432" s="188"/>
      <c r="AJ8432" s="188"/>
      <c r="AK8432" s="188"/>
    </row>
    <row r="8433" spans="20:37">
      <c r="T8433" s="188"/>
      <c r="U8433" s="188"/>
      <c r="V8433" s="188"/>
      <c r="W8433" s="188"/>
      <c r="X8433" s="188"/>
      <c r="AG8433" s="188"/>
      <c r="AH8433" s="188"/>
      <c r="AI8433" s="188"/>
      <c r="AJ8433" s="188"/>
      <c r="AK8433" s="188"/>
    </row>
    <row r="8434" spans="20:37">
      <c r="T8434" s="188"/>
      <c r="U8434" s="188"/>
      <c r="V8434" s="188"/>
      <c r="W8434" s="188"/>
      <c r="X8434" s="188"/>
      <c r="AG8434" s="188"/>
      <c r="AH8434" s="188"/>
      <c r="AI8434" s="188"/>
      <c r="AJ8434" s="188"/>
      <c r="AK8434" s="188"/>
    </row>
    <row r="8435" spans="20:37">
      <c r="T8435" s="188"/>
      <c r="U8435" s="188"/>
      <c r="V8435" s="188"/>
      <c r="W8435" s="188"/>
      <c r="X8435" s="188"/>
      <c r="AG8435" s="188"/>
      <c r="AH8435" s="188"/>
      <c r="AI8435" s="188"/>
      <c r="AJ8435" s="188"/>
      <c r="AK8435" s="188"/>
    </row>
    <row r="8436" spans="20:37">
      <c r="T8436" s="188"/>
      <c r="U8436" s="188"/>
      <c r="V8436" s="188"/>
      <c r="W8436" s="188"/>
      <c r="X8436" s="188"/>
      <c r="AG8436" s="188"/>
      <c r="AH8436" s="188"/>
      <c r="AI8436" s="188"/>
      <c r="AJ8436" s="188"/>
      <c r="AK8436" s="188"/>
    </row>
    <row r="8437" spans="20:37">
      <c r="T8437" s="188"/>
      <c r="U8437" s="188"/>
      <c r="V8437" s="188"/>
      <c r="W8437" s="188"/>
      <c r="X8437" s="188"/>
      <c r="AG8437" s="188"/>
      <c r="AH8437" s="188"/>
      <c r="AI8437" s="188"/>
      <c r="AJ8437" s="188"/>
      <c r="AK8437" s="188"/>
    </row>
    <row r="8438" spans="20:37">
      <c r="T8438" s="188"/>
      <c r="U8438" s="188"/>
      <c r="V8438" s="188"/>
      <c r="W8438" s="188"/>
      <c r="X8438" s="188"/>
      <c r="AG8438" s="188"/>
      <c r="AH8438" s="188"/>
      <c r="AI8438" s="188"/>
      <c r="AJ8438" s="188"/>
      <c r="AK8438" s="188"/>
    </row>
    <row r="8439" spans="20:37">
      <c r="T8439" s="188"/>
      <c r="U8439" s="188"/>
      <c r="V8439" s="188"/>
      <c r="W8439" s="188"/>
      <c r="X8439" s="188"/>
      <c r="AG8439" s="188"/>
      <c r="AH8439" s="188"/>
      <c r="AI8439" s="188"/>
      <c r="AJ8439" s="188"/>
      <c r="AK8439" s="188"/>
    </row>
    <row r="8440" spans="20:37">
      <c r="T8440" s="188"/>
      <c r="U8440" s="188"/>
      <c r="V8440" s="188"/>
      <c r="W8440" s="188"/>
      <c r="X8440" s="188"/>
      <c r="AG8440" s="188"/>
      <c r="AH8440" s="188"/>
      <c r="AI8440" s="188"/>
      <c r="AJ8440" s="188"/>
      <c r="AK8440" s="188"/>
    </row>
    <row r="8441" spans="20:37">
      <c r="T8441" s="188"/>
      <c r="U8441" s="188"/>
      <c r="V8441" s="188"/>
      <c r="W8441" s="188"/>
      <c r="X8441" s="188"/>
      <c r="AG8441" s="188"/>
      <c r="AH8441" s="188"/>
      <c r="AI8441" s="188"/>
      <c r="AJ8441" s="188"/>
      <c r="AK8441" s="188"/>
    </row>
    <row r="8442" spans="20:37">
      <c r="T8442" s="188"/>
      <c r="U8442" s="188"/>
      <c r="V8442" s="188"/>
      <c r="W8442" s="188"/>
      <c r="X8442" s="188"/>
      <c r="AG8442" s="188"/>
      <c r="AH8442" s="188"/>
      <c r="AI8442" s="188"/>
      <c r="AJ8442" s="188"/>
      <c r="AK8442" s="188"/>
    </row>
    <row r="8443" spans="20:37">
      <c r="T8443" s="188"/>
      <c r="U8443" s="188"/>
      <c r="V8443" s="188"/>
      <c r="W8443" s="188"/>
      <c r="X8443" s="188"/>
      <c r="AG8443" s="188"/>
      <c r="AH8443" s="188"/>
      <c r="AI8443" s="188"/>
      <c r="AJ8443" s="188"/>
      <c r="AK8443" s="188"/>
    </row>
    <row r="8444" spans="20:37">
      <c r="T8444" s="188"/>
      <c r="U8444" s="188"/>
      <c r="V8444" s="188"/>
      <c r="W8444" s="188"/>
      <c r="X8444" s="188"/>
      <c r="AG8444" s="188"/>
      <c r="AH8444" s="188"/>
      <c r="AI8444" s="188"/>
      <c r="AJ8444" s="188"/>
      <c r="AK8444" s="188"/>
    </row>
    <row r="8445" spans="20:37">
      <c r="T8445" s="188"/>
      <c r="U8445" s="188"/>
      <c r="V8445" s="188"/>
      <c r="W8445" s="188"/>
      <c r="X8445" s="188"/>
      <c r="AG8445" s="188"/>
      <c r="AH8445" s="188"/>
      <c r="AI8445" s="188"/>
      <c r="AJ8445" s="188"/>
      <c r="AK8445" s="188"/>
    </row>
    <row r="8446" spans="20:37">
      <c r="T8446" s="188"/>
      <c r="U8446" s="188"/>
      <c r="V8446" s="188"/>
      <c r="W8446" s="188"/>
      <c r="X8446" s="188"/>
      <c r="AG8446" s="188"/>
      <c r="AH8446" s="188"/>
      <c r="AI8446" s="188"/>
      <c r="AJ8446" s="188"/>
      <c r="AK8446" s="188"/>
    </row>
    <row r="8447" spans="20:37">
      <c r="T8447" s="188"/>
      <c r="U8447" s="188"/>
      <c r="V8447" s="188"/>
      <c r="W8447" s="188"/>
      <c r="X8447" s="188"/>
      <c r="AG8447" s="188"/>
      <c r="AH8447" s="188"/>
      <c r="AI8447" s="188"/>
      <c r="AJ8447" s="188"/>
      <c r="AK8447" s="188"/>
    </row>
    <row r="8448" spans="20:37">
      <c r="T8448" s="188"/>
      <c r="U8448" s="188"/>
      <c r="V8448" s="188"/>
      <c r="W8448" s="188"/>
      <c r="X8448" s="188"/>
      <c r="AG8448" s="188"/>
      <c r="AH8448" s="188"/>
      <c r="AI8448" s="188"/>
      <c r="AJ8448" s="188"/>
      <c r="AK8448" s="188"/>
    </row>
    <row r="8449" spans="20:37">
      <c r="T8449" s="188"/>
      <c r="U8449" s="188"/>
      <c r="V8449" s="188"/>
      <c r="W8449" s="188"/>
      <c r="X8449" s="188"/>
      <c r="AG8449" s="188"/>
      <c r="AH8449" s="188"/>
      <c r="AI8449" s="188"/>
      <c r="AJ8449" s="188"/>
      <c r="AK8449" s="188"/>
    </row>
    <row r="8450" spans="20:37">
      <c r="T8450" s="188"/>
      <c r="U8450" s="188"/>
      <c r="V8450" s="188"/>
      <c r="W8450" s="188"/>
      <c r="X8450" s="188"/>
      <c r="AG8450" s="188"/>
      <c r="AH8450" s="188"/>
      <c r="AI8450" s="188"/>
      <c r="AJ8450" s="188"/>
      <c r="AK8450" s="188"/>
    </row>
    <row r="8451" spans="20:37">
      <c r="T8451" s="188"/>
      <c r="U8451" s="188"/>
      <c r="V8451" s="188"/>
      <c r="W8451" s="188"/>
      <c r="X8451" s="188"/>
      <c r="AG8451" s="188"/>
      <c r="AH8451" s="188"/>
      <c r="AI8451" s="188"/>
      <c r="AJ8451" s="188"/>
      <c r="AK8451" s="188"/>
    </row>
    <row r="8452" spans="20:37">
      <c r="T8452" s="188"/>
      <c r="U8452" s="188"/>
      <c r="V8452" s="188"/>
      <c r="W8452" s="188"/>
      <c r="X8452" s="188"/>
      <c r="AG8452" s="188"/>
      <c r="AH8452" s="188"/>
      <c r="AI8452" s="188"/>
      <c r="AJ8452" s="188"/>
      <c r="AK8452" s="188"/>
    </row>
    <row r="8453" spans="20:37">
      <c r="T8453" s="188"/>
      <c r="U8453" s="188"/>
      <c r="V8453" s="188"/>
      <c r="W8453" s="188"/>
      <c r="X8453" s="188"/>
      <c r="AG8453" s="188"/>
      <c r="AH8453" s="188"/>
      <c r="AI8453" s="188"/>
      <c r="AJ8453" s="188"/>
      <c r="AK8453" s="188"/>
    </row>
    <row r="8454" spans="20:37">
      <c r="T8454" s="188"/>
      <c r="U8454" s="188"/>
      <c r="V8454" s="188"/>
      <c r="W8454" s="188"/>
      <c r="X8454" s="188"/>
      <c r="AG8454" s="188"/>
      <c r="AH8454" s="188"/>
      <c r="AI8454" s="188"/>
      <c r="AJ8454" s="188"/>
      <c r="AK8454" s="188"/>
    </row>
    <row r="8455" spans="20:37">
      <c r="T8455" s="188"/>
      <c r="U8455" s="188"/>
      <c r="V8455" s="188"/>
      <c r="W8455" s="188"/>
      <c r="X8455" s="188"/>
      <c r="AG8455" s="188"/>
      <c r="AH8455" s="188"/>
      <c r="AI8455" s="188"/>
      <c r="AJ8455" s="188"/>
      <c r="AK8455" s="188"/>
    </row>
    <row r="8456" spans="20:37">
      <c r="T8456" s="188"/>
      <c r="U8456" s="188"/>
      <c r="V8456" s="188"/>
      <c r="W8456" s="188"/>
      <c r="X8456" s="188"/>
      <c r="AG8456" s="188"/>
      <c r="AH8456" s="188"/>
      <c r="AI8456" s="188"/>
      <c r="AJ8456" s="188"/>
      <c r="AK8456" s="188"/>
    </row>
    <row r="8457" spans="20:37">
      <c r="T8457" s="188"/>
      <c r="U8457" s="188"/>
      <c r="V8457" s="188"/>
      <c r="W8457" s="188"/>
      <c r="X8457" s="188"/>
      <c r="AG8457" s="188"/>
      <c r="AH8457" s="188"/>
      <c r="AI8457" s="188"/>
      <c r="AJ8457" s="188"/>
      <c r="AK8457" s="188"/>
    </row>
    <row r="8458" spans="20:37">
      <c r="T8458" s="188"/>
      <c r="U8458" s="188"/>
      <c r="V8458" s="188"/>
      <c r="W8458" s="188"/>
      <c r="X8458" s="188"/>
      <c r="AG8458" s="188"/>
      <c r="AH8458" s="188"/>
      <c r="AI8458" s="188"/>
      <c r="AJ8458" s="188"/>
      <c r="AK8458" s="188"/>
    </row>
    <row r="8459" spans="20:37">
      <c r="T8459" s="188"/>
      <c r="U8459" s="188"/>
      <c r="V8459" s="188"/>
      <c r="W8459" s="188"/>
      <c r="X8459" s="188"/>
      <c r="AG8459" s="188"/>
      <c r="AH8459" s="188"/>
      <c r="AI8459" s="188"/>
      <c r="AJ8459" s="188"/>
      <c r="AK8459" s="188"/>
    </row>
    <row r="8460" spans="20:37">
      <c r="T8460" s="188"/>
      <c r="U8460" s="188"/>
      <c r="V8460" s="188"/>
      <c r="W8460" s="188"/>
      <c r="X8460" s="188"/>
      <c r="AG8460" s="188"/>
      <c r="AH8460" s="188"/>
      <c r="AI8460" s="188"/>
      <c r="AJ8460" s="188"/>
      <c r="AK8460" s="188"/>
    </row>
    <row r="8461" spans="20:37">
      <c r="T8461" s="188"/>
      <c r="U8461" s="188"/>
      <c r="V8461" s="188"/>
      <c r="W8461" s="188"/>
      <c r="X8461" s="188"/>
      <c r="AG8461" s="188"/>
      <c r="AH8461" s="188"/>
      <c r="AI8461" s="188"/>
      <c r="AJ8461" s="188"/>
      <c r="AK8461" s="188"/>
    </row>
    <row r="8462" spans="20:37">
      <c r="T8462" s="188"/>
      <c r="U8462" s="188"/>
      <c r="V8462" s="188"/>
      <c r="W8462" s="188"/>
      <c r="X8462" s="188"/>
      <c r="AG8462" s="188"/>
      <c r="AH8462" s="188"/>
      <c r="AI8462" s="188"/>
      <c r="AJ8462" s="188"/>
      <c r="AK8462" s="188"/>
    </row>
    <row r="8463" spans="20:37">
      <c r="T8463" s="188"/>
      <c r="U8463" s="188"/>
      <c r="V8463" s="188"/>
      <c r="W8463" s="188"/>
      <c r="X8463" s="188"/>
      <c r="AG8463" s="188"/>
      <c r="AH8463" s="188"/>
      <c r="AI8463" s="188"/>
      <c r="AJ8463" s="188"/>
      <c r="AK8463" s="188"/>
    </row>
    <row r="8464" spans="20:37">
      <c r="T8464" s="188"/>
      <c r="U8464" s="188"/>
      <c r="V8464" s="188"/>
      <c r="W8464" s="188"/>
      <c r="X8464" s="188"/>
      <c r="AG8464" s="188"/>
      <c r="AH8464" s="188"/>
      <c r="AI8464" s="188"/>
      <c r="AJ8464" s="188"/>
      <c r="AK8464" s="188"/>
    </row>
    <row r="8465" spans="20:37">
      <c r="T8465" s="188"/>
      <c r="U8465" s="188"/>
      <c r="V8465" s="188"/>
      <c r="W8465" s="188"/>
      <c r="X8465" s="188"/>
      <c r="AG8465" s="188"/>
      <c r="AH8465" s="188"/>
      <c r="AI8465" s="188"/>
      <c r="AJ8465" s="188"/>
      <c r="AK8465" s="188"/>
    </row>
    <row r="8466" spans="20:37">
      <c r="T8466" s="188"/>
      <c r="U8466" s="188"/>
      <c r="V8466" s="188"/>
      <c r="W8466" s="188"/>
      <c r="X8466" s="188"/>
      <c r="AG8466" s="188"/>
      <c r="AH8466" s="188"/>
      <c r="AI8466" s="188"/>
      <c r="AJ8466" s="188"/>
      <c r="AK8466" s="188"/>
    </row>
    <row r="8467" spans="20:37">
      <c r="T8467" s="188"/>
      <c r="U8467" s="188"/>
      <c r="V8467" s="188"/>
      <c r="W8467" s="188"/>
      <c r="X8467" s="188"/>
      <c r="AG8467" s="188"/>
      <c r="AH8467" s="188"/>
      <c r="AI8467" s="188"/>
      <c r="AJ8467" s="188"/>
      <c r="AK8467" s="188"/>
    </row>
    <row r="8468" spans="20:37">
      <c r="T8468" s="188"/>
      <c r="U8468" s="188"/>
      <c r="V8468" s="188"/>
      <c r="W8468" s="188"/>
      <c r="X8468" s="188"/>
      <c r="AG8468" s="188"/>
      <c r="AH8468" s="188"/>
      <c r="AI8468" s="188"/>
      <c r="AJ8468" s="188"/>
      <c r="AK8468" s="188"/>
    </row>
    <row r="8469" spans="20:37">
      <c r="T8469" s="188"/>
      <c r="U8469" s="188"/>
      <c r="V8469" s="188"/>
      <c r="W8469" s="188"/>
      <c r="X8469" s="188"/>
      <c r="AG8469" s="188"/>
      <c r="AH8469" s="188"/>
      <c r="AI8469" s="188"/>
      <c r="AJ8469" s="188"/>
      <c r="AK8469" s="188"/>
    </row>
    <row r="8470" spans="20:37">
      <c r="T8470" s="188"/>
      <c r="U8470" s="188"/>
      <c r="V8470" s="188"/>
      <c r="W8470" s="188"/>
      <c r="X8470" s="188"/>
      <c r="AG8470" s="188"/>
      <c r="AH8470" s="188"/>
      <c r="AI8470" s="188"/>
      <c r="AJ8470" s="188"/>
      <c r="AK8470" s="188"/>
    </row>
    <row r="8471" spans="20:37">
      <c r="T8471" s="188"/>
      <c r="U8471" s="188"/>
      <c r="V8471" s="188"/>
      <c r="W8471" s="188"/>
      <c r="X8471" s="188"/>
      <c r="AG8471" s="188"/>
      <c r="AH8471" s="188"/>
      <c r="AI8471" s="188"/>
      <c r="AJ8471" s="188"/>
      <c r="AK8471" s="188"/>
    </row>
    <row r="8472" spans="20:37">
      <c r="T8472" s="188"/>
      <c r="U8472" s="188"/>
      <c r="V8472" s="188"/>
      <c r="W8472" s="188"/>
      <c r="X8472" s="188"/>
      <c r="AG8472" s="188"/>
      <c r="AH8472" s="188"/>
      <c r="AI8472" s="188"/>
      <c r="AJ8472" s="188"/>
      <c r="AK8472" s="188"/>
    </row>
    <row r="8473" spans="20:37">
      <c r="T8473" s="188"/>
      <c r="U8473" s="188"/>
      <c r="V8473" s="188"/>
      <c r="W8473" s="188"/>
      <c r="X8473" s="188"/>
      <c r="AG8473" s="188"/>
      <c r="AH8473" s="188"/>
      <c r="AI8473" s="188"/>
      <c r="AJ8473" s="188"/>
      <c r="AK8473" s="188"/>
    </row>
    <row r="8474" spans="20:37">
      <c r="T8474" s="188"/>
      <c r="U8474" s="188"/>
      <c r="V8474" s="188"/>
      <c r="W8474" s="188"/>
      <c r="X8474" s="188"/>
      <c r="AG8474" s="188"/>
      <c r="AH8474" s="188"/>
      <c r="AI8474" s="188"/>
      <c r="AJ8474" s="188"/>
      <c r="AK8474" s="188"/>
    </row>
    <row r="8475" spans="20:37">
      <c r="T8475" s="188"/>
      <c r="U8475" s="188"/>
      <c r="V8475" s="188"/>
      <c r="W8475" s="188"/>
      <c r="X8475" s="188"/>
      <c r="AG8475" s="188"/>
      <c r="AH8475" s="188"/>
      <c r="AI8475" s="188"/>
      <c r="AJ8475" s="188"/>
      <c r="AK8475" s="188"/>
    </row>
    <row r="8476" spans="20:37">
      <c r="T8476" s="188"/>
      <c r="U8476" s="188"/>
      <c r="V8476" s="188"/>
      <c r="W8476" s="188"/>
      <c r="X8476" s="188"/>
      <c r="AG8476" s="188"/>
      <c r="AH8476" s="188"/>
      <c r="AI8476" s="188"/>
      <c r="AJ8476" s="188"/>
      <c r="AK8476" s="188"/>
    </row>
    <row r="8477" spans="20:37">
      <c r="T8477" s="188"/>
      <c r="U8477" s="188"/>
      <c r="V8477" s="188"/>
      <c r="W8477" s="188"/>
      <c r="X8477" s="188"/>
      <c r="AG8477" s="188"/>
      <c r="AH8477" s="188"/>
      <c r="AI8477" s="188"/>
      <c r="AJ8477" s="188"/>
      <c r="AK8477" s="188"/>
    </row>
    <row r="8478" spans="20:37">
      <c r="T8478" s="188"/>
      <c r="U8478" s="188"/>
      <c r="V8478" s="188"/>
      <c r="W8478" s="188"/>
      <c r="X8478" s="188"/>
      <c r="AG8478" s="188"/>
      <c r="AH8478" s="188"/>
      <c r="AI8478" s="188"/>
      <c r="AJ8478" s="188"/>
      <c r="AK8478" s="188"/>
    </row>
    <row r="8479" spans="20:37">
      <c r="T8479" s="188"/>
      <c r="U8479" s="188"/>
      <c r="V8479" s="188"/>
      <c r="W8479" s="188"/>
      <c r="X8479" s="188"/>
      <c r="AG8479" s="188"/>
      <c r="AH8479" s="188"/>
      <c r="AI8479" s="188"/>
      <c r="AJ8479" s="188"/>
      <c r="AK8479" s="188"/>
    </row>
    <row r="8480" spans="20:37">
      <c r="T8480" s="188"/>
      <c r="U8480" s="188"/>
      <c r="V8480" s="188"/>
      <c r="W8480" s="188"/>
      <c r="X8480" s="188"/>
      <c r="AG8480" s="188"/>
      <c r="AH8480" s="188"/>
      <c r="AI8480" s="188"/>
      <c r="AJ8480" s="188"/>
      <c r="AK8480" s="188"/>
    </row>
    <row r="8481" spans="20:37">
      <c r="T8481" s="188"/>
      <c r="U8481" s="188"/>
      <c r="V8481" s="188"/>
      <c r="W8481" s="188"/>
      <c r="X8481" s="188"/>
      <c r="AG8481" s="188"/>
      <c r="AH8481" s="188"/>
      <c r="AI8481" s="188"/>
      <c r="AJ8481" s="188"/>
      <c r="AK8481" s="188"/>
    </row>
    <row r="8482" spans="20:37">
      <c r="T8482" s="188"/>
      <c r="U8482" s="188"/>
      <c r="V8482" s="188"/>
      <c r="W8482" s="188"/>
      <c r="X8482" s="188"/>
      <c r="AG8482" s="188"/>
      <c r="AH8482" s="188"/>
      <c r="AI8482" s="188"/>
      <c r="AJ8482" s="188"/>
      <c r="AK8482" s="188"/>
    </row>
    <row r="8483" spans="20:37">
      <c r="T8483" s="188"/>
      <c r="U8483" s="188"/>
      <c r="V8483" s="188"/>
      <c r="W8483" s="188"/>
      <c r="X8483" s="188"/>
      <c r="AG8483" s="188"/>
      <c r="AH8483" s="188"/>
      <c r="AI8483" s="188"/>
      <c r="AJ8483" s="188"/>
      <c r="AK8483" s="188"/>
    </row>
    <row r="8484" spans="20:37">
      <c r="T8484" s="188"/>
      <c r="U8484" s="188"/>
      <c r="V8484" s="188"/>
      <c r="W8484" s="188"/>
      <c r="X8484" s="188"/>
      <c r="AG8484" s="188"/>
      <c r="AH8484" s="188"/>
      <c r="AI8484" s="188"/>
      <c r="AJ8484" s="188"/>
      <c r="AK8484" s="188"/>
    </row>
    <row r="8485" spans="20:37">
      <c r="T8485" s="188"/>
      <c r="U8485" s="188"/>
      <c r="V8485" s="188"/>
      <c r="W8485" s="188"/>
      <c r="X8485" s="188"/>
      <c r="AG8485" s="188"/>
      <c r="AH8485" s="188"/>
      <c r="AI8485" s="188"/>
      <c r="AJ8485" s="188"/>
      <c r="AK8485" s="188"/>
    </row>
    <row r="8486" spans="20:37">
      <c r="T8486" s="188"/>
      <c r="U8486" s="188"/>
      <c r="V8486" s="188"/>
      <c r="W8486" s="188"/>
      <c r="X8486" s="188"/>
      <c r="AG8486" s="188"/>
      <c r="AH8486" s="188"/>
      <c r="AI8486" s="188"/>
      <c r="AJ8486" s="188"/>
      <c r="AK8486" s="188"/>
    </row>
    <row r="8487" spans="20:37">
      <c r="T8487" s="188"/>
      <c r="U8487" s="188"/>
      <c r="V8487" s="188"/>
      <c r="W8487" s="188"/>
      <c r="X8487" s="188"/>
      <c r="AG8487" s="188"/>
      <c r="AH8487" s="188"/>
      <c r="AI8487" s="188"/>
      <c r="AJ8487" s="188"/>
      <c r="AK8487" s="188"/>
    </row>
    <row r="8488" spans="20:37">
      <c r="T8488" s="188"/>
      <c r="U8488" s="188"/>
      <c r="V8488" s="188"/>
      <c r="W8488" s="188"/>
      <c r="X8488" s="188"/>
      <c r="AG8488" s="188"/>
      <c r="AH8488" s="188"/>
      <c r="AI8488" s="188"/>
      <c r="AJ8488" s="188"/>
      <c r="AK8488" s="188"/>
    </row>
    <row r="8489" spans="20:37">
      <c r="T8489" s="188"/>
      <c r="U8489" s="188"/>
      <c r="V8489" s="188"/>
      <c r="W8489" s="188"/>
      <c r="X8489" s="188"/>
      <c r="AG8489" s="188"/>
      <c r="AH8489" s="188"/>
      <c r="AI8489" s="188"/>
      <c r="AJ8489" s="188"/>
      <c r="AK8489" s="188"/>
    </row>
    <row r="8490" spans="20:37">
      <c r="T8490" s="188"/>
      <c r="U8490" s="188"/>
      <c r="V8490" s="188"/>
      <c r="W8490" s="188"/>
      <c r="X8490" s="188"/>
      <c r="AG8490" s="188"/>
      <c r="AH8490" s="188"/>
      <c r="AI8490" s="188"/>
      <c r="AJ8490" s="188"/>
      <c r="AK8490" s="188"/>
    </row>
    <row r="8491" spans="20:37">
      <c r="T8491" s="188"/>
      <c r="U8491" s="188"/>
      <c r="V8491" s="188"/>
      <c r="W8491" s="188"/>
      <c r="X8491" s="188"/>
      <c r="AG8491" s="188"/>
      <c r="AH8491" s="188"/>
      <c r="AI8491" s="188"/>
      <c r="AJ8491" s="188"/>
      <c r="AK8491" s="188"/>
    </row>
    <row r="8492" spans="20:37">
      <c r="T8492" s="188"/>
      <c r="U8492" s="188"/>
      <c r="V8492" s="188"/>
      <c r="W8492" s="188"/>
      <c r="X8492" s="188"/>
      <c r="AG8492" s="188"/>
      <c r="AH8492" s="188"/>
      <c r="AI8492" s="188"/>
      <c r="AJ8492" s="188"/>
      <c r="AK8492" s="188"/>
    </row>
    <row r="8493" spans="20:37">
      <c r="T8493" s="188"/>
      <c r="U8493" s="188"/>
      <c r="V8493" s="188"/>
      <c r="W8493" s="188"/>
      <c r="X8493" s="188"/>
      <c r="AG8493" s="188"/>
      <c r="AH8493" s="188"/>
      <c r="AI8493" s="188"/>
      <c r="AJ8493" s="188"/>
      <c r="AK8493" s="188"/>
    </row>
    <row r="8494" spans="20:37">
      <c r="T8494" s="188"/>
      <c r="U8494" s="188"/>
      <c r="V8494" s="188"/>
      <c r="W8494" s="188"/>
      <c r="X8494" s="188"/>
      <c r="AG8494" s="188"/>
      <c r="AH8494" s="188"/>
      <c r="AI8494" s="188"/>
      <c r="AJ8494" s="188"/>
      <c r="AK8494" s="188"/>
    </row>
    <row r="8495" spans="20:37">
      <c r="T8495" s="188"/>
      <c r="U8495" s="188"/>
      <c r="V8495" s="188"/>
      <c r="W8495" s="188"/>
      <c r="X8495" s="188"/>
      <c r="AG8495" s="188"/>
      <c r="AH8495" s="188"/>
      <c r="AI8495" s="188"/>
      <c r="AJ8495" s="188"/>
      <c r="AK8495" s="188"/>
    </row>
    <row r="8496" spans="20:37">
      <c r="T8496" s="188"/>
      <c r="U8496" s="188"/>
      <c r="V8496" s="188"/>
      <c r="W8496" s="188"/>
      <c r="X8496" s="188"/>
      <c r="AG8496" s="188"/>
      <c r="AH8496" s="188"/>
      <c r="AI8496" s="188"/>
      <c r="AJ8496" s="188"/>
      <c r="AK8496" s="188"/>
    </row>
    <row r="8497" spans="20:37">
      <c r="T8497" s="188"/>
      <c r="U8497" s="188"/>
      <c r="V8497" s="188"/>
      <c r="W8497" s="188"/>
      <c r="X8497" s="188"/>
      <c r="AG8497" s="188"/>
      <c r="AH8497" s="188"/>
      <c r="AI8497" s="188"/>
      <c r="AJ8497" s="188"/>
      <c r="AK8497" s="188"/>
    </row>
    <row r="8498" spans="20:37">
      <c r="T8498" s="188"/>
      <c r="U8498" s="188"/>
      <c r="V8498" s="188"/>
      <c r="W8498" s="188"/>
      <c r="X8498" s="188"/>
      <c r="AG8498" s="188"/>
      <c r="AH8498" s="188"/>
      <c r="AI8498" s="188"/>
      <c r="AJ8498" s="188"/>
      <c r="AK8498" s="188"/>
    </row>
    <row r="8499" spans="20:37">
      <c r="T8499" s="188"/>
      <c r="U8499" s="188"/>
      <c r="V8499" s="188"/>
      <c r="W8499" s="188"/>
      <c r="X8499" s="188"/>
      <c r="AG8499" s="188"/>
      <c r="AH8499" s="188"/>
      <c r="AI8499" s="188"/>
      <c r="AJ8499" s="188"/>
      <c r="AK8499" s="188"/>
    </row>
    <row r="8500" spans="20:37">
      <c r="T8500" s="188"/>
      <c r="U8500" s="188"/>
      <c r="V8500" s="188"/>
      <c r="W8500" s="188"/>
      <c r="X8500" s="188"/>
      <c r="AG8500" s="188"/>
      <c r="AH8500" s="188"/>
      <c r="AI8500" s="188"/>
      <c r="AJ8500" s="188"/>
      <c r="AK8500" s="188"/>
    </row>
    <row r="8501" spans="20:37">
      <c r="T8501" s="188"/>
      <c r="U8501" s="188"/>
      <c r="V8501" s="188"/>
      <c r="W8501" s="188"/>
      <c r="X8501" s="188"/>
      <c r="AG8501" s="188"/>
      <c r="AH8501" s="188"/>
      <c r="AI8501" s="188"/>
      <c r="AJ8501" s="188"/>
      <c r="AK8501" s="188"/>
    </row>
    <row r="8502" spans="20:37">
      <c r="T8502" s="188"/>
      <c r="U8502" s="188"/>
      <c r="V8502" s="188"/>
      <c r="W8502" s="188"/>
      <c r="X8502" s="188"/>
      <c r="AG8502" s="188"/>
      <c r="AH8502" s="188"/>
      <c r="AI8502" s="188"/>
      <c r="AJ8502" s="188"/>
      <c r="AK8502" s="188"/>
    </row>
    <row r="8503" spans="20:37">
      <c r="T8503" s="188"/>
      <c r="U8503" s="188"/>
      <c r="V8503" s="188"/>
      <c r="W8503" s="188"/>
      <c r="X8503" s="188"/>
      <c r="AG8503" s="188"/>
      <c r="AH8503" s="188"/>
      <c r="AI8503" s="188"/>
      <c r="AJ8503" s="188"/>
      <c r="AK8503" s="188"/>
    </row>
    <row r="8504" spans="20:37">
      <c r="T8504" s="188"/>
      <c r="U8504" s="188"/>
      <c r="V8504" s="188"/>
      <c r="W8504" s="188"/>
      <c r="X8504" s="188"/>
      <c r="AG8504" s="188"/>
      <c r="AH8504" s="188"/>
      <c r="AI8504" s="188"/>
      <c r="AJ8504" s="188"/>
      <c r="AK8504" s="188"/>
    </row>
    <row r="8505" spans="20:37">
      <c r="T8505" s="188"/>
      <c r="U8505" s="188"/>
      <c r="V8505" s="188"/>
      <c r="W8505" s="188"/>
      <c r="X8505" s="188"/>
      <c r="AG8505" s="188"/>
      <c r="AH8505" s="188"/>
      <c r="AI8505" s="188"/>
      <c r="AJ8505" s="188"/>
      <c r="AK8505" s="188"/>
    </row>
    <row r="8506" spans="20:37">
      <c r="T8506" s="188"/>
      <c r="U8506" s="188"/>
      <c r="V8506" s="188"/>
      <c r="W8506" s="188"/>
      <c r="X8506" s="188"/>
      <c r="AG8506" s="188"/>
      <c r="AH8506" s="188"/>
      <c r="AI8506" s="188"/>
      <c r="AJ8506" s="188"/>
      <c r="AK8506" s="188"/>
    </row>
    <row r="8507" spans="20:37">
      <c r="T8507" s="188"/>
      <c r="U8507" s="188"/>
      <c r="V8507" s="188"/>
      <c r="W8507" s="188"/>
      <c r="X8507" s="188"/>
      <c r="AG8507" s="188"/>
      <c r="AH8507" s="188"/>
      <c r="AI8507" s="188"/>
      <c r="AJ8507" s="188"/>
      <c r="AK8507" s="188"/>
    </row>
    <row r="8508" spans="20:37">
      <c r="T8508" s="188"/>
      <c r="U8508" s="188"/>
      <c r="V8508" s="188"/>
      <c r="W8508" s="188"/>
      <c r="X8508" s="188"/>
      <c r="AG8508" s="188"/>
      <c r="AH8508" s="188"/>
      <c r="AI8508" s="188"/>
      <c r="AJ8508" s="188"/>
      <c r="AK8508" s="188"/>
    </row>
    <row r="8509" spans="20:37">
      <c r="T8509" s="188"/>
      <c r="U8509" s="188"/>
      <c r="V8509" s="188"/>
      <c r="W8509" s="188"/>
      <c r="X8509" s="188"/>
      <c r="AG8509" s="188"/>
      <c r="AH8509" s="188"/>
      <c r="AI8509" s="188"/>
      <c r="AJ8509" s="188"/>
      <c r="AK8509" s="188"/>
    </row>
    <row r="8510" spans="20:37">
      <c r="T8510" s="188"/>
      <c r="U8510" s="188"/>
      <c r="V8510" s="188"/>
      <c r="W8510" s="188"/>
      <c r="X8510" s="188"/>
      <c r="AG8510" s="188"/>
      <c r="AH8510" s="188"/>
      <c r="AI8510" s="188"/>
      <c r="AJ8510" s="188"/>
      <c r="AK8510" s="188"/>
    </row>
    <row r="8511" spans="20:37">
      <c r="T8511" s="188"/>
      <c r="U8511" s="188"/>
      <c r="V8511" s="188"/>
      <c r="W8511" s="188"/>
      <c r="X8511" s="188"/>
      <c r="AG8511" s="188"/>
      <c r="AH8511" s="188"/>
      <c r="AI8511" s="188"/>
      <c r="AJ8511" s="188"/>
      <c r="AK8511" s="188"/>
    </row>
    <row r="8512" spans="20:37">
      <c r="T8512" s="188"/>
      <c r="U8512" s="188"/>
      <c r="V8512" s="188"/>
      <c r="W8512" s="188"/>
      <c r="X8512" s="188"/>
      <c r="AG8512" s="188"/>
      <c r="AH8512" s="188"/>
      <c r="AI8512" s="188"/>
      <c r="AJ8512" s="188"/>
      <c r="AK8512" s="188"/>
    </row>
    <row r="8513" spans="20:37">
      <c r="T8513" s="188"/>
      <c r="U8513" s="188"/>
      <c r="V8513" s="188"/>
      <c r="W8513" s="188"/>
      <c r="X8513" s="188"/>
      <c r="AG8513" s="188"/>
      <c r="AH8513" s="188"/>
      <c r="AI8513" s="188"/>
      <c r="AJ8513" s="188"/>
      <c r="AK8513" s="188"/>
    </row>
    <row r="8514" spans="20:37">
      <c r="T8514" s="188"/>
      <c r="U8514" s="188"/>
      <c r="V8514" s="188"/>
      <c r="W8514" s="188"/>
      <c r="X8514" s="188"/>
      <c r="AG8514" s="188"/>
      <c r="AH8514" s="188"/>
      <c r="AI8514" s="188"/>
      <c r="AJ8514" s="188"/>
      <c r="AK8514" s="188"/>
    </row>
    <row r="8515" spans="20:37">
      <c r="T8515" s="188"/>
      <c r="U8515" s="188"/>
      <c r="V8515" s="188"/>
      <c r="W8515" s="188"/>
      <c r="X8515" s="188"/>
      <c r="AG8515" s="188"/>
      <c r="AH8515" s="188"/>
      <c r="AI8515" s="188"/>
      <c r="AJ8515" s="188"/>
      <c r="AK8515" s="188"/>
    </row>
    <row r="8516" spans="20:37">
      <c r="T8516" s="188"/>
      <c r="U8516" s="188"/>
      <c r="V8516" s="188"/>
      <c r="W8516" s="188"/>
      <c r="X8516" s="188"/>
      <c r="AG8516" s="188"/>
      <c r="AH8516" s="188"/>
      <c r="AI8516" s="188"/>
      <c r="AJ8516" s="188"/>
      <c r="AK8516" s="188"/>
    </row>
    <row r="8517" spans="20:37">
      <c r="T8517" s="188"/>
      <c r="U8517" s="188"/>
      <c r="V8517" s="188"/>
      <c r="W8517" s="188"/>
      <c r="X8517" s="188"/>
      <c r="AG8517" s="188"/>
      <c r="AH8517" s="188"/>
      <c r="AI8517" s="188"/>
      <c r="AJ8517" s="188"/>
      <c r="AK8517" s="188"/>
    </row>
    <row r="8518" spans="20:37">
      <c r="T8518" s="188"/>
      <c r="U8518" s="188"/>
      <c r="V8518" s="188"/>
      <c r="W8518" s="188"/>
      <c r="X8518" s="188"/>
      <c r="AG8518" s="188"/>
      <c r="AH8518" s="188"/>
      <c r="AI8518" s="188"/>
      <c r="AJ8518" s="188"/>
      <c r="AK8518" s="188"/>
    </row>
    <row r="8519" spans="20:37">
      <c r="T8519" s="188"/>
      <c r="U8519" s="188"/>
      <c r="V8519" s="188"/>
      <c r="W8519" s="188"/>
      <c r="X8519" s="188"/>
      <c r="AG8519" s="188"/>
      <c r="AH8519" s="188"/>
      <c r="AI8519" s="188"/>
      <c r="AJ8519" s="188"/>
      <c r="AK8519" s="188"/>
    </row>
    <row r="8520" spans="20:37">
      <c r="T8520" s="188"/>
      <c r="U8520" s="188"/>
      <c r="V8520" s="188"/>
      <c r="W8520" s="188"/>
      <c r="X8520" s="188"/>
      <c r="AG8520" s="188"/>
      <c r="AH8520" s="188"/>
      <c r="AI8520" s="188"/>
      <c r="AJ8520" s="188"/>
      <c r="AK8520" s="188"/>
    </row>
    <row r="8521" spans="20:37">
      <c r="T8521" s="188"/>
      <c r="U8521" s="188"/>
      <c r="V8521" s="188"/>
      <c r="W8521" s="188"/>
      <c r="X8521" s="188"/>
      <c r="AG8521" s="188"/>
      <c r="AH8521" s="188"/>
      <c r="AI8521" s="188"/>
      <c r="AJ8521" s="188"/>
      <c r="AK8521" s="188"/>
    </row>
    <row r="8522" spans="20:37">
      <c r="T8522" s="188"/>
      <c r="U8522" s="188"/>
      <c r="V8522" s="188"/>
      <c r="W8522" s="188"/>
      <c r="X8522" s="188"/>
      <c r="AG8522" s="188"/>
      <c r="AH8522" s="188"/>
      <c r="AI8522" s="188"/>
      <c r="AJ8522" s="188"/>
      <c r="AK8522" s="188"/>
    </row>
    <row r="8523" spans="20:37">
      <c r="T8523" s="188"/>
      <c r="U8523" s="188"/>
      <c r="V8523" s="188"/>
      <c r="W8523" s="188"/>
      <c r="X8523" s="188"/>
      <c r="AG8523" s="188"/>
      <c r="AH8523" s="188"/>
      <c r="AI8523" s="188"/>
      <c r="AJ8523" s="188"/>
      <c r="AK8523" s="188"/>
    </row>
    <row r="8524" spans="20:37">
      <c r="T8524" s="188"/>
      <c r="U8524" s="188"/>
      <c r="V8524" s="188"/>
      <c r="W8524" s="188"/>
      <c r="X8524" s="188"/>
      <c r="AG8524" s="188"/>
      <c r="AH8524" s="188"/>
      <c r="AI8524" s="188"/>
      <c r="AJ8524" s="188"/>
      <c r="AK8524" s="188"/>
    </row>
    <row r="8525" spans="20:37">
      <c r="T8525" s="188"/>
      <c r="U8525" s="188"/>
      <c r="V8525" s="188"/>
      <c r="W8525" s="188"/>
      <c r="X8525" s="188"/>
      <c r="AG8525" s="188"/>
      <c r="AH8525" s="188"/>
      <c r="AI8525" s="188"/>
      <c r="AJ8525" s="188"/>
      <c r="AK8525" s="188"/>
    </row>
    <row r="8526" spans="20:37">
      <c r="T8526" s="188"/>
      <c r="U8526" s="188"/>
      <c r="V8526" s="188"/>
      <c r="W8526" s="188"/>
      <c r="X8526" s="188"/>
      <c r="AG8526" s="188"/>
      <c r="AH8526" s="188"/>
      <c r="AI8526" s="188"/>
      <c r="AJ8526" s="188"/>
      <c r="AK8526" s="188"/>
    </row>
    <row r="8527" spans="20:37">
      <c r="T8527" s="188"/>
      <c r="U8527" s="188"/>
      <c r="V8527" s="188"/>
      <c r="W8527" s="188"/>
      <c r="X8527" s="188"/>
      <c r="AG8527" s="188"/>
      <c r="AH8527" s="188"/>
      <c r="AI8527" s="188"/>
      <c r="AJ8527" s="188"/>
      <c r="AK8527" s="188"/>
    </row>
    <row r="8528" spans="20:37">
      <c r="T8528" s="188"/>
      <c r="U8528" s="188"/>
      <c r="V8528" s="188"/>
      <c r="W8528" s="188"/>
      <c r="X8528" s="188"/>
      <c r="AG8528" s="188"/>
      <c r="AH8528" s="188"/>
      <c r="AI8528" s="188"/>
      <c r="AJ8528" s="188"/>
      <c r="AK8528" s="188"/>
    </row>
    <row r="8529" spans="20:37">
      <c r="T8529" s="188"/>
      <c r="U8529" s="188"/>
      <c r="V8529" s="188"/>
      <c r="W8529" s="188"/>
      <c r="X8529" s="188"/>
      <c r="AG8529" s="188"/>
      <c r="AH8529" s="188"/>
      <c r="AI8529" s="188"/>
      <c r="AJ8529" s="188"/>
      <c r="AK8529" s="188"/>
    </row>
    <row r="8530" spans="20:37">
      <c r="T8530" s="188"/>
      <c r="U8530" s="188"/>
      <c r="V8530" s="188"/>
      <c r="W8530" s="188"/>
      <c r="X8530" s="188"/>
      <c r="AG8530" s="188"/>
      <c r="AH8530" s="188"/>
      <c r="AI8530" s="188"/>
      <c r="AJ8530" s="188"/>
      <c r="AK8530" s="188"/>
    </row>
    <row r="8531" spans="20:37">
      <c r="T8531" s="188"/>
      <c r="U8531" s="188"/>
      <c r="V8531" s="188"/>
      <c r="W8531" s="188"/>
      <c r="X8531" s="188"/>
      <c r="AG8531" s="188"/>
      <c r="AH8531" s="188"/>
      <c r="AI8531" s="188"/>
      <c r="AJ8531" s="188"/>
      <c r="AK8531" s="188"/>
    </row>
    <row r="8532" spans="20:37">
      <c r="T8532" s="188"/>
      <c r="U8532" s="188"/>
      <c r="V8532" s="188"/>
      <c r="W8532" s="188"/>
      <c r="X8532" s="188"/>
      <c r="AG8532" s="188"/>
      <c r="AH8532" s="188"/>
      <c r="AI8532" s="188"/>
      <c r="AJ8532" s="188"/>
      <c r="AK8532" s="188"/>
    </row>
    <row r="8533" spans="20:37">
      <c r="T8533" s="188"/>
      <c r="U8533" s="188"/>
      <c r="V8533" s="188"/>
      <c r="W8533" s="188"/>
      <c r="X8533" s="188"/>
      <c r="AG8533" s="188"/>
      <c r="AH8533" s="188"/>
      <c r="AI8533" s="188"/>
      <c r="AJ8533" s="188"/>
      <c r="AK8533" s="188"/>
    </row>
    <row r="8534" spans="20:37">
      <c r="T8534" s="188"/>
      <c r="U8534" s="188"/>
      <c r="V8534" s="188"/>
      <c r="W8534" s="188"/>
      <c r="X8534" s="188"/>
      <c r="AG8534" s="188"/>
      <c r="AH8534" s="188"/>
      <c r="AI8534" s="188"/>
      <c r="AJ8534" s="188"/>
      <c r="AK8534" s="188"/>
    </row>
    <row r="8535" spans="20:37">
      <c r="T8535" s="188"/>
      <c r="U8535" s="188"/>
      <c r="V8535" s="188"/>
      <c r="W8535" s="188"/>
      <c r="X8535" s="188"/>
      <c r="AG8535" s="188"/>
      <c r="AH8535" s="188"/>
      <c r="AI8535" s="188"/>
      <c r="AJ8535" s="188"/>
      <c r="AK8535" s="188"/>
    </row>
    <row r="8536" spans="20:37">
      <c r="T8536" s="188"/>
      <c r="U8536" s="188"/>
      <c r="V8536" s="188"/>
      <c r="W8536" s="188"/>
      <c r="X8536" s="188"/>
      <c r="AG8536" s="188"/>
      <c r="AH8536" s="188"/>
      <c r="AI8536" s="188"/>
      <c r="AJ8536" s="188"/>
      <c r="AK8536" s="188"/>
    </row>
    <row r="8537" spans="20:37">
      <c r="T8537" s="188"/>
      <c r="U8537" s="188"/>
      <c r="V8537" s="188"/>
      <c r="W8537" s="188"/>
      <c r="X8537" s="188"/>
      <c r="AG8537" s="188"/>
      <c r="AH8537" s="188"/>
      <c r="AI8537" s="188"/>
      <c r="AJ8537" s="188"/>
      <c r="AK8537" s="188"/>
    </row>
    <row r="8538" spans="20:37">
      <c r="T8538" s="188"/>
      <c r="U8538" s="188"/>
      <c r="V8538" s="188"/>
      <c r="W8538" s="188"/>
      <c r="X8538" s="188"/>
      <c r="AG8538" s="188"/>
      <c r="AH8538" s="188"/>
      <c r="AI8538" s="188"/>
      <c r="AJ8538" s="188"/>
      <c r="AK8538" s="188"/>
    </row>
    <row r="8539" spans="20:37">
      <c r="T8539" s="188"/>
      <c r="U8539" s="188"/>
      <c r="V8539" s="188"/>
      <c r="W8539" s="188"/>
      <c r="X8539" s="188"/>
      <c r="AG8539" s="188"/>
      <c r="AH8539" s="188"/>
      <c r="AI8539" s="188"/>
      <c r="AJ8539" s="188"/>
      <c r="AK8539" s="188"/>
    </row>
    <row r="8540" spans="20:37">
      <c r="T8540" s="188"/>
      <c r="U8540" s="188"/>
      <c r="V8540" s="188"/>
      <c r="W8540" s="188"/>
      <c r="X8540" s="188"/>
      <c r="AG8540" s="188"/>
      <c r="AH8540" s="188"/>
      <c r="AI8540" s="188"/>
      <c r="AJ8540" s="188"/>
      <c r="AK8540" s="188"/>
    </row>
    <row r="8541" spans="20:37">
      <c r="T8541" s="188"/>
      <c r="U8541" s="188"/>
      <c r="V8541" s="188"/>
      <c r="W8541" s="188"/>
      <c r="X8541" s="188"/>
      <c r="AG8541" s="188"/>
      <c r="AH8541" s="188"/>
      <c r="AI8541" s="188"/>
      <c r="AJ8541" s="188"/>
      <c r="AK8541" s="188"/>
    </row>
    <row r="8542" spans="20:37">
      <c r="T8542" s="188"/>
      <c r="U8542" s="188"/>
      <c r="V8542" s="188"/>
      <c r="W8542" s="188"/>
      <c r="X8542" s="188"/>
      <c r="AG8542" s="188"/>
      <c r="AH8542" s="188"/>
      <c r="AI8542" s="188"/>
      <c r="AJ8542" s="188"/>
      <c r="AK8542" s="188"/>
    </row>
    <row r="8543" spans="20:37">
      <c r="T8543" s="188"/>
      <c r="U8543" s="188"/>
      <c r="V8543" s="188"/>
      <c r="W8543" s="188"/>
      <c r="X8543" s="188"/>
      <c r="AG8543" s="188"/>
      <c r="AH8543" s="188"/>
      <c r="AI8543" s="188"/>
      <c r="AJ8543" s="188"/>
      <c r="AK8543" s="188"/>
    </row>
    <row r="8544" spans="20:37">
      <c r="T8544" s="188"/>
      <c r="U8544" s="188"/>
      <c r="V8544" s="188"/>
      <c r="W8544" s="188"/>
      <c r="X8544" s="188"/>
      <c r="AG8544" s="188"/>
      <c r="AH8544" s="188"/>
      <c r="AI8544" s="188"/>
      <c r="AJ8544" s="188"/>
      <c r="AK8544" s="188"/>
    </row>
    <row r="8545" spans="20:37">
      <c r="T8545" s="188"/>
      <c r="U8545" s="188"/>
      <c r="V8545" s="188"/>
      <c r="W8545" s="188"/>
      <c r="X8545" s="188"/>
      <c r="AG8545" s="188"/>
      <c r="AH8545" s="188"/>
      <c r="AI8545" s="188"/>
      <c r="AJ8545" s="188"/>
      <c r="AK8545" s="188"/>
    </row>
    <row r="8546" spans="20:37">
      <c r="T8546" s="188"/>
      <c r="U8546" s="188"/>
      <c r="V8546" s="188"/>
      <c r="W8546" s="188"/>
      <c r="X8546" s="188"/>
      <c r="AG8546" s="188"/>
      <c r="AH8546" s="188"/>
      <c r="AI8546" s="188"/>
      <c r="AJ8546" s="188"/>
      <c r="AK8546" s="188"/>
    </row>
    <row r="8547" spans="20:37">
      <c r="T8547" s="188"/>
      <c r="U8547" s="188"/>
      <c r="V8547" s="188"/>
      <c r="W8547" s="188"/>
      <c r="X8547" s="188"/>
      <c r="AG8547" s="188"/>
      <c r="AH8547" s="188"/>
      <c r="AI8547" s="188"/>
      <c r="AJ8547" s="188"/>
      <c r="AK8547" s="188"/>
    </row>
    <row r="8548" spans="20:37">
      <c r="T8548" s="188"/>
      <c r="U8548" s="188"/>
      <c r="V8548" s="188"/>
      <c r="W8548" s="188"/>
      <c r="X8548" s="188"/>
      <c r="AG8548" s="188"/>
      <c r="AH8548" s="188"/>
      <c r="AI8548" s="188"/>
      <c r="AJ8548" s="188"/>
      <c r="AK8548" s="188"/>
    </row>
    <row r="8549" spans="20:37">
      <c r="T8549" s="188"/>
      <c r="U8549" s="188"/>
      <c r="V8549" s="188"/>
      <c r="W8549" s="188"/>
      <c r="X8549" s="188"/>
      <c r="AG8549" s="188"/>
      <c r="AH8549" s="188"/>
      <c r="AI8549" s="188"/>
      <c r="AJ8549" s="188"/>
      <c r="AK8549" s="188"/>
    </row>
    <row r="8550" spans="20:37">
      <c r="T8550" s="188"/>
      <c r="U8550" s="188"/>
      <c r="V8550" s="188"/>
      <c r="W8550" s="188"/>
      <c r="X8550" s="188"/>
      <c r="AG8550" s="188"/>
      <c r="AH8550" s="188"/>
      <c r="AI8550" s="188"/>
      <c r="AJ8550" s="188"/>
      <c r="AK8550" s="188"/>
    </row>
    <row r="8551" spans="20:37">
      <c r="T8551" s="188"/>
      <c r="U8551" s="188"/>
      <c r="V8551" s="188"/>
      <c r="W8551" s="188"/>
      <c r="X8551" s="188"/>
      <c r="AG8551" s="188"/>
      <c r="AH8551" s="188"/>
      <c r="AI8551" s="188"/>
      <c r="AJ8551" s="188"/>
      <c r="AK8551" s="188"/>
    </row>
    <row r="8552" spans="20:37">
      <c r="T8552" s="188"/>
      <c r="U8552" s="188"/>
      <c r="V8552" s="188"/>
      <c r="W8552" s="188"/>
      <c r="X8552" s="188"/>
      <c r="AG8552" s="188"/>
      <c r="AH8552" s="188"/>
      <c r="AI8552" s="188"/>
      <c r="AJ8552" s="188"/>
      <c r="AK8552" s="188"/>
    </row>
    <row r="8553" spans="20:37">
      <c r="T8553" s="188"/>
      <c r="U8553" s="188"/>
      <c r="V8553" s="188"/>
      <c r="W8553" s="188"/>
      <c r="X8553" s="188"/>
      <c r="AG8553" s="188"/>
      <c r="AH8553" s="188"/>
      <c r="AI8553" s="188"/>
      <c r="AJ8553" s="188"/>
      <c r="AK8553" s="188"/>
    </row>
    <row r="8554" spans="20:37">
      <c r="T8554" s="188"/>
      <c r="U8554" s="188"/>
      <c r="V8554" s="188"/>
      <c r="W8554" s="188"/>
      <c r="X8554" s="188"/>
      <c r="AG8554" s="188"/>
      <c r="AH8554" s="188"/>
      <c r="AI8554" s="188"/>
      <c r="AJ8554" s="188"/>
      <c r="AK8554" s="188"/>
    </row>
    <row r="8555" spans="20:37">
      <c r="T8555" s="188"/>
      <c r="U8555" s="188"/>
      <c r="V8555" s="188"/>
      <c r="W8555" s="188"/>
      <c r="X8555" s="188"/>
      <c r="AG8555" s="188"/>
      <c r="AH8555" s="188"/>
      <c r="AI8555" s="188"/>
      <c r="AJ8555" s="188"/>
      <c r="AK8555" s="188"/>
    </row>
    <row r="8556" spans="20:37">
      <c r="T8556" s="188"/>
      <c r="U8556" s="188"/>
      <c r="V8556" s="188"/>
      <c r="W8556" s="188"/>
      <c r="X8556" s="188"/>
      <c r="AG8556" s="188"/>
      <c r="AH8556" s="188"/>
      <c r="AI8556" s="188"/>
      <c r="AJ8556" s="188"/>
      <c r="AK8556" s="188"/>
    </row>
    <row r="8557" spans="20:37">
      <c r="T8557" s="188"/>
      <c r="U8557" s="188"/>
      <c r="V8557" s="188"/>
      <c r="W8557" s="188"/>
      <c r="X8557" s="188"/>
      <c r="AG8557" s="188"/>
      <c r="AH8557" s="188"/>
      <c r="AI8557" s="188"/>
      <c r="AJ8557" s="188"/>
      <c r="AK8557" s="188"/>
    </row>
    <row r="8558" spans="20:37">
      <c r="T8558" s="188"/>
      <c r="U8558" s="188"/>
      <c r="V8558" s="188"/>
      <c r="W8558" s="188"/>
      <c r="X8558" s="188"/>
      <c r="AG8558" s="188"/>
      <c r="AH8558" s="188"/>
      <c r="AI8558" s="188"/>
      <c r="AJ8558" s="188"/>
      <c r="AK8558" s="188"/>
    </row>
    <row r="8559" spans="20:37">
      <c r="T8559" s="188"/>
      <c r="U8559" s="188"/>
      <c r="V8559" s="188"/>
      <c r="W8559" s="188"/>
      <c r="X8559" s="188"/>
      <c r="AG8559" s="188"/>
      <c r="AH8559" s="188"/>
      <c r="AI8559" s="188"/>
      <c r="AJ8559" s="188"/>
      <c r="AK8559" s="188"/>
    </row>
    <row r="8560" spans="20:37">
      <c r="T8560" s="188"/>
      <c r="U8560" s="188"/>
      <c r="V8560" s="188"/>
      <c r="W8560" s="188"/>
      <c r="X8560" s="188"/>
      <c r="AG8560" s="188"/>
      <c r="AH8560" s="188"/>
      <c r="AI8560" s="188"/>
      <c r="AJ8560" s="188"/>
      <c r="AK8560" s="188"/>
    </row>
    <row r="8561" spans="20:37">
      <c r="T8561" s="188"/>
      <c r="U8561" s="188"/>
      <c r="V8561" s="188"/>
      <c r="W8561" s="188"/>
      <c r="X8561" s="188"/>
      <c r="AG8561" s="188"/>
      <c r="AH8561" s="188"/>
      <c r="AI8561" s="188"/>
      <c r="AJ8561" s="188"/>
      <c r="AK8561" s="188"/>
    </row>
    <row r="8562" spans="20:37">
      <c r="T8562" s="188"/>
      <c r="U8562" s="188"/>
      <c r="V8562" s="188"/>
      <c r="W8562" s="188"/>
      <c r="X8562" s="188"/>
      <c r="AG8562" s="188"/>
      <c r="AH8562" s="188"/>
      <c r="AI8562" s="188"/>
      <c r="AJ8562" s="188"/>
      <c r="AK8562" s="188"/>
    </row>
    <row r="8563" spans="20:37">
      <c r="T8563" s="188"/>
      <c r="U8563" s="188"/>
      <c r="V8563" s="188"/>
      <c r="W8563" s="188"/>
      <c r="X8563" s="188"/>
      <c r="AG8563" s="188"/>
      <c r="AH8563" s="188"/>
      <c r="AI8563" s="188"/>
      <c r="AJ8563" s="188"/>
      <c r="AK8563" s="188"/>
    </row>
    <row r="8564" spans="20:37">
      <c r="T8564" s="188"/>
      <c r="U8564" s="188"/>
      <c r="V8564" s="188"/>
      <c r="W8564" s="188"/>
      <c r="X8564" s="188"/>
      <c r="AG8564" s="188"/>
      <c r="AH8564" s="188"/>
      <c r="AI8564" s="188"/>
      <c r="AJ8564" s="188"/>
      <c r="AK8564" s="188"/>
    </row>
    <row r="8565" spans="20:37">
      <c r="T8565" s="188"/>
      <c r="U8565" s="188"/>
      <c r="V8565" s="188"/>
      <c r="W8565" s="188"/>
      <c r="X8565" s="188"/>
      <c r="AG8565" s="188"/>
      <c r="AH8565" s="188"/>
      <c r="AI8565" s="188"/>
      <c r="AJ8565" s="188"/>
      <c r="AK8565" s="188"/>
    </row>
    <row r="8566" spans="20:37">
      <c r="T8566" s="188"/>
      <c r="U8566" s="188"/>
      <c r="V8566" s="188"/>
      <c r="W8566" s="188"/>
      <c r="X8566" s="188"/>
      <c r="AG8566" s="188"/>
      <c r="AH8566" s="188"/>
      <c r="AI8566" s="188"/>
      <c r="AJ8566" s="188"/>
      <c r="AK8566" s="188"/>
    </row>
    <row r="8567" spans="20:37">
      <c r="T8567" s="188"/>
      <c r="U8567" s="188"/>
      <c r="V8567" s="188"/>
      <c r="W8567" s="188"/>
      <c r="X8567" s="188"/>
      <c r="AG8567" s="188"/>
      <c r="AH8567" s="188"/>
      <c r="AI8567" s="188"/>
      <c r="AJ8567" s="188"/>
      <c r="AK8567" s="188"/>
    </row>
    <row r="8568" spans="20:37">
      <c r="T8568" s="188"/>
      <c r="U8568" s="188"/>
      <c r="V8568" s="188"/>
      <c r="W8568" s="188"/>
      <c r="X8568" s="188"/>
      <c r="AG8568" s="188"/>
      <c r="AH8568" s="188"/>
      <c r="AI8568" s="188"/>
      <c r="AJ8568" s="188"/>
      <c r="AK8568" s="188"/>
    </row>
    <row r="8569" spans="20:37">
      <c r="T8569" s="188"/>
      <c r="U8569" s="188"/>
      <c r="V8569" s="188"/>
      <c r="W8569" s="188"/>
      <c r="X8569" s="188"/>
      <c r="AG8569" s="188"/>
      <c r="AH8569" s="188"/>
      <c r="AI8569" s="188"/>
      <c r="AJ8569" s="188"/>
      <c r="AK8569" s="188"/>
    </row>
    <row r="8570" spans="20:37">
      <c r="T8570" s="188"/>
      <c r="U8570" s="188"/>
      <c r="V8570" s="188"/>
      <c r="W8570" s="188"/>
      <c r="X8570" s="188"/>
      <c r="AG8570" s="188"/>
      <c r="AH8570" s="188"/>
      <c r="AI8570" s="188"/>
      <c r="AJ8570" s="188"/>
      <c r="AK8570" s="188"/>
    </row>
    <row r="8571" spans="20:37">
      <c r="T8571" s="188"/>
      <c r="U8571" s="188"/>
      <c r="V8571" s="188"/>
      <c r="W8571" s="188"/>
      <c r="X8571" s="188"/>
      <c r="AG8571" s="188"/>
      <c r="AH8571" s="188"/>
      <c r="AI8571" s="188"/>
      <c r="AJ8571" s="188"/>
      <c r="AK8571" s="188"/>
    </row>
    <row r="8572" spans="20:37">
      <c r="T8572" s="188"/>
      <c r="U8572" s="188"/>
      <c r="V8572" s="188"/>
      <c r="W8572" s="188"/>
      <c r="X8572" s="188"/>
      <c r="AG8572" s="188"/>
      <c r="AH8572" s="188"/>
      <c r="AI8572" s="188"/>
      <c r="AJ8572" s="188"/>
      <c r="AK8572" s="188"/>
    </row>
    <row r="8573" spans="20:37">
      <c r="T8573" s="188"/>
      <c r="U8573" s="188"/>
      <c r="V8573" s="188"/>
      <c r="W8573" s="188"/>
      <c r="X8573" s="188"/>
      <c r="AG8573" s="188"/>
      <c r="AH8573" s="188"/>
      <c r="AI8573" s="188"/>
      <c r="AJ8573" s="188"/>
      <c r="AK8573" s="188"/>
    </row>
    <row r="8574" spans="20:37">
      <c r="T8574" s="188"/>
      <c r="U8574" s="188"/>
      <c r="V8574" s="188"/>
      <c r="W8574" s="188"/>
      <c r="X8574" s="188"/>
      <c r="AG8574" s="188"/>
      <c r="AH8574" s="188"/>
      <c r="AI8574" s="188"/>
      <c r="AJ8574" s="188"/>
      <c r="AK8574" s="188"/>
    </row>
    <row r="8575" spans="20:37">
      <c r="T8575" s="188"/>
      <c r="U8575" s="188"/>
      <c r="V8575" s="188"/>
      <c r="W8575" s="188"/>
      <c r="X8575" s="188"/>
      <c r="AG8575" s="188"/>
      <c r="AH8575" s="188"/>
      <c r="AI8575" s="188"/>
      <c r="AJ8575" s="188"/>
      <c r="AK8575" s="188"/>
    </row>
    <row r="8576" spans="20:37">
      <c r="T8576" s="188"/>
      <c r="U8576" s="188"/>
      <c r="V8576" s="188"/>
      <c r="W8576" s="188"/>
      <c r="X8576" s="188"/>
      <c r="AG8576" s="188"/>
      <c r="AH8576" s="188"/>
      <c r="AI8576" s="188"/>
      <c r="AJ8576" s="188"/>
      <c r="AK8576" s="188"/>
    </row>
    <row r="8577" spans="20:37">
      <c r="T8577" s="188"/>
      <c r="U8577" s="188"/>
      <c r="V8577" s="188"/>
      <c r="W8577" s="188"/>
      <c r="X8577" s="188"/>
      <c r="AG8577" s="188"/>
      <c r="AH8577" s="188"/>
      <c r="AI8577" s="188"/>
      <c r="AJ8577" s="188"/>
      <c r="AK8577" s="188"/>
    </row>
    <row r="8578" spans="20:37">
      <c r="T8578" s="188"/>
      <c r="U8578" s="188"/>
      <c r="V8578" s="188"/>
      <c r="W8578" s="188"/>
      <c r="X8578" s="188"/>
      <c r="AG8578" s="188"/>
      <c r="AH8578" s="188"/>
      <c r="AI8578" s="188"/>
      <c r="AJ8578" s="188"/>
      <c r="AK8578" s="188"/>
    </row>
    <row r="8579" spans="20:37">
      <c r="T8579" s="188"/>
      <c r="U8579" s="188"/>
      <c r="V8579" s="188"/>
      <c r="W8579" s="188"/>
      <c r="X8579" s="188"/>
      <c r="AG8579" s="188"/>
      <c r="AH8579" s="188"/>
      <c r="AI8579" s="188"/>
      <c r="AJ8579" s="188"/>
      <c r="AK8579" s="188"/>
    </row>
    <row r="8580" spans="20:37">
      <c r="T8580" s="188"/>
      <c r="U8580" s="188"/>
      <c r="V8580" s="188"/>
      <c r="W8580" s="188"/>
      <c r="X8580" s="188"/>
      <c r="AG8580" s="188"/>
      <c r="AH8580" s="188"/>
      <c r="AI8580" s="188"/>
      <c r="AJ8580" s="188"/>
      <c r="AK8580" s="188"/>
    </row>
    <row r="8581" spans="20:37">
      <c r="T8581" s="188"/>
      <c r="U8581" s="188"/>
      <c r="V8581" s="188"/>
      <c r="W8581" s="188"/>
      <c r="X8581" s="188"/>
      <c r="AG8581" s="188"/>
      <c r="AH8581" s="188"/>
      <c r="AI8581" s="188"/>
      <c r="AJ8581" s="188"/>
      <c r="AK8581" s="188"/>
    </row>
    <row r="8582" spans="20:37">
      <c r="T8582" s="188"/>
      <c r="U8582" s="188"/>
      <c r="V8582" s="188"/>
      <c r="W8582" s="188"/>
      <c r="X8582" s="188"/>
      <c r="AG8582" s="188"/>
      <c r="AH8582" s="188"/>
      <c r="AI8582" s="188"/>
      <c r="AJ8582" s="188"/>
      <c r="AK8582" s="188"/>
    </row>
    <row r="8583" spans="20:37">
      <c r="T8583" s="188"/>
      <c r="U8583" s="188"/>
      <c r="V8583" s="188"/>
      <c r="W8583" s="188"/>
      <c r="X8583" s="188"/>
      <c r="AG8583" s="188"/>
      <c r="AH8583" s="188"/>
      <c r="AI8583" s="188"/>
      <c r="AJ8583" s="188"/>
      <c r="AK8583" s="188"/>
    </row>
    <row r="8584" spans="20:37">
      <c r="T8584" s="188"/>
      <c r="U8584" s="188"/>
      <c r="V8584" s="188"/>
      <c r="W8584" s="188"/>
      <c r="X8584" s="188"/>
      <c r="AG8584" s="188"/>
      <c r="AH8584" s="188"/>
      <c r="AI8584" s="188"/>
      <c r="AJ8584" s="188"/>
      <c r="AK8584" s="188"/>
    </row>
    <row r="8585" spans="20:37">
      <c r="T8585" s="188"/>
      <c r="U8585" s="188"/>
      <c r="V8585" s="188"/>
      <c r="W8585" s="188"/>
      <c r="X8585" s="188"/>
      <c r="AG8585" s="188"/>
      <c r="AH8585" s="188"/>
      <c r="AI8585" s="188"/>
      <c r="AJ8585" s="188"/>
      <c r="AK8585" s="188"/>
    </row>
    <row r="8586" spans="20:37">
      <c r="T8586" s="188"/>
      <c r="U8586" s="188"/>
      <c r="V8586" s="188"/>
      <c r="W8586" s="188"/>
      <c r="X8586" s="188"/>
      <c r="AG8586" s="188"/>
      <c r="AH8586" s="188"/>
      <c r="AI8586" s="188"/>
      <c r="AJ8586" s="188"/>
      <c r="AK8586" s="188"/>
    </row>
    <row r="8587" spans="20:37">
      <c r="T8587" s="188"/>
      <c r="U8587" s="188"/>
      <c r="V8587" s="188"/>
      <c r="W8587" s="188"/>
      <c r="X8587" s="188"/>
      <c r="AG8587" s="188"/>
      <c r="AH8587" s="188"/>
      <c r="AI8587" s="188"/>
      <c r="AJ8587" s="188"/>
      <c r="AK8587" s="188"/>
    </row>
    <row r="8588" spans="20:37">
      <c r="T8588" s="188"/>
      <c r="U8588" s="188"/>
      <c r="V8588" s="188"/>
      <c r="W8588" s="188"/>
      <c r="X8588" s="188"/>
      <c r="AG8588" s="188"/>
      <c r="AH8588" s="188"/>
      <c r="AI8588" s="188"/>
      <c r="AJ8588" s="188"/>
      <c r="AK8588" s="188"/>
    </row>
    <row r="8589" spans="20:37">
      <c r="T8589" s="188"/>
      <c r="U8589" s="188"/>
      <c r="V8589" s="188"/>
      <c r="W8589" s="188"/>
      <c r="X8589" s="188"/>
      <c r="AG8589" s="188"/>
      <c r="AH8589" s="188"/>
      <c r="AI8589" s="188"/>
      <c r="AJ8589" s="188"/>
      <c r="AK8589" s="188"/>
    </row>
    <row r="8590" spans="20:37">
      <c r="T8590" s="188"/>
      <c r="U8590" s="188"/>
      <c r="V8590" s="188"/>
      <c r="W8590" s="188"/>
      <c r="X8590" s="188"/>
      <c r="AG8590" s="188"/>
      <c r="AH8590" s="188"/>
      <c r="AI8590" s="188"/>
      <c r="AJ8590" s="188"/>
      <c r="AK8590" s="188"/>
    </row>
    <row r="8591" spans="20:37">
      <c r="T8591" s="188"/>
      <c r="U8591" s="188"/>
      <c r="V8591" s="188"/>
      <c r="W8591" s="188"/>
      <c r="X8591" s="188"/>
      <c r="AG8591" s="188"/>
      <c r="AH8591" s="188"/>
      <c r="AI8591" s="188"/>
      <c r="AJ8591" s="188"/>
      <c r="AK8591" s="188"/>
    </row>
    <row r="8592" spans="20:37">
      <c r="T8592" s="188"/>
      <c r="U8592" s="188"/>
      <c r="V8592" s="188"/>
      <c r="W8592" s="188"/>
      <c r="X8592" s="188"/>
      <c r="AG8592" s="188"/>
      <c r="AH8592" s="188"/>
      <c r="AI8592" s="188"/>
      <c r="AJ8592" s="188"/>
      <c r="AK8592" s="188"/>
    </row>
    <row r="8593" spans="20:37">
      <c r="T8593" s="188"/>
      <c r="U8593" s="188"/>
      <c r="V8593" s="188"/>
      <c r="W8593" s="188"/>
      <c r="X8593" s="188"/>
      <c r="AG8593" s="188"/>
      <c r="AH8593" s="188"/>
      <c r="AI8593" s="188"/>
      <c r="AJ8593" s="188"/>
      <c r="AK8593" s="188"/>
    </row>
    <row r="8594" spans="20:37">
      <c r="T8594" s="188"/>
      <c r="U8594" s="188"/>
      <c r="V8594" s="188"/>
      <c r="W8594" s="188"/>
      <c r="X8594" s="188"/>
      <c r="AG8594" s="188"/>
      <c r="AH8594" s="188"/>
      <c r="AI8594" s="188"/>
      <c r="AJ8594" s="188"/>
      <c r="AK8594" s="188"/>
    </row>
    <row r="8595" spans="20:37">
      <c r="T8595" s="188"/>
      <c r="U8595" s="188"/>
      <c r="V8595" s="188"/>
      <c r="W8595" s="188"/>
      <c r="X8595" s="188"/>
      <c r="AG8595" s="188"/>
      <c r="AH8595" s="188"/>
      <c r="AI8595" s="188"/>
      <c r="AJ8595" s="188"/>
      <c r="AK8595" s="188"/>
    </row>
    <row r="8596" spans="20:37">
      <c r="T8596" s="188"/>
      <c r="U8596" s="188"/>
      <c r="V8596" s="188"/>
      <c r="W8596" s="188"/>
      <c r="X8596" s="188"/>
      <c r="AG8596" s="188"/>
      <c r="AH8596" s="188"/>
      <c r="AI8596" s="188"/>
      <c r="AJ8596" s="188"/>
      <c r="AK8596" s="188"/>
    </row>
    <row r="8597" spans="20:37">
      <c r="T8597" s="188"/>
      <c r="U8597" s="188"/>
      <c r="V8597" s="188"/>
      <c r="W8597" s="188"/>
      <c r="X8597" s="188"/>
      <c r="AG8597" s="188"/>
      <c r="AH8597" s="188"/>
      <c r="AI8597" s="188"/>
      <c r="AJ8597" s="188"/>
      <c r="AK8597" s="188"/>
    </row>
    <row r="8598" spans="20:37">
      <c r="T8598" s="188"/>
      <c r="U8598" s="188"/>
      <c r="V8598" s="188"/>
      <c r="W8598" s="188"/>
      <c r="X8598" s="188"/>
      <c r="AG8598" s="188"/>
      <c r="AH8598" s="188"/>
      <c r="AI8598" s="188"/>
      <c r="AJ8598" s="188"/>
      <c r="AK8598" s="188"/>
    </row>
    <row r="8599" spans="20:37">
      <c r="T8599" s="188"/>
      <c r="U8599" s="188"/>
      <c r="V8599" s="188"/>
      <c r="W8599" s="188"/>
      <c r="X8599" s="188"/>
      <c r="AG8599" s="188"/>
      <c r="AH8599" s="188"/>
      <c r="AI8599" s="188"/>
      <c r="AJ8599" s="188"/>
      <c r="AK8599" s="188"/>
    </row>
    <row r="8600" spans="20:37">
      <c r="T8600" s="188"/>
      <c r="U8600" s="188"/>
      <c r="V8600" s="188"/>
      <c r="W8600" s="188"/>
      <c r="X8600" s="188"/>
      <c r="AG8600" s="188"/>
      <c r="AH8600" s="188"/>
      <c r="AI8600" s="188"/>
      <c r="AJ8600" s="188"/>
      <c r="AK8600" s="188"/>
    </row>
    <row r="8601" spans="20:37">
      <c r="T8601" s="188"/>
      <c r="U8601" s="188"/>
      <c r="V8601" s="188"/>
      <c r="W8601" s="188"/>
      <c r="X8601" s="188"/>
      <c r="AG8601" s="188"/>
      <c r="AH8601" s="188"/>
      <c r="AI8601" s="188"/>
      <c r="AJ8601" s="188"/>
      <c r="AK8601" s="188"/>
    </row>
    <row r="8602" spans="20:37">
      <c r="T8602" s="188"/>
      <c r="U8602" s="188"/>
      <c r="V8602" s="188"/>
      <c r="W8602" s="188"/>
      <c r="X8602" s="188"/>
      <c r="AG8602" s="188"/>
      <c r="AH8602" s="188"/>
      <c r="AI8602" s="188"/>
      <c r="AJ8602" s="188"/>
      <c r="AK8602" s="188"/>
    </row>
    <row r="8603" spans="20:37">
      <c r="T8603" s="188"/>
      <c r="U8603" s="188"/>
      <c r="V8603" s="188"/>
      <c r="W8603" s="188"/>
      <c r="X8603" s="188"/>
      <c r="AG8603" s="188"/>
      <c r="AH8603" s="188"/>
      <c r="AI8603" s="188"/>
      <c r="AJ8603" s="188"/>
      <c r="AK8603" s="188"/>
    </row>
    <row r="8604" spans="20:37">
      <c r="T8604" s="188"/>
      <c r="U8604" s="188"/>
      <c r="V8604" s="188"/>
      <c r="W8604" s="188"/>
      <c r="X8604" s="188"/>
      <c r="AG8604" s="188"/>
      <c r="AH8604" s="188"/>
      <c r="AI8604" s="188"/>
      <c r="AJ8604" s="188"/>
      <c r="AK8604" s="188"/>
    </row>
    <row r="8605" spans="20:37">
      <c r="T8605" s="188"/>
      <c r="U8605" s="188"/>
      <c r="V8605" s="188"/>
      <c r="W8605" s="188"/>
      <c r="X8605" s="188"/>
      <c r="AG8605" s="188"/>
      <c r="AH8605" s="188"/>
      <c r="AI8605" s="188"/>
      <c r="AJ8605" s="188"/>
      <c r="AK8605" s="188"/>
    </row>
    <row r="8606" spans="20:37">
      <c r="T8606" s="188"/>
      <c r="U8606" s="188"/>
      <c r="V8606" s="188"/>
      <c r="W8606" s="188"/>
      <c r="X8606" s="188"/>
      <c r="AG8606" s="188"/>
      <c r="AH8606" s="188"/>
      <c r="AI8606" s="188"/>
      <c r="AJ8606" s="188"/>
      <c r="AK8606" s="188"/>
    </row>
    <row r="8607" spans="20:37">
      <c r="T8607" s="188"/>
      <c r="U8607" s="188"/>
      <c r="V8607" s="188"/>
      <c r="W8607" s="188"/>
      <c r="X8607" s="188"/>
      <c r="AG8607" s="188"/>
      <c r="AH8607" s="188"/>
      <c r="AI8607" s="188"/>
      <c r="AJ8607" s="188"/>
      <c r="AK8607" s="188"/>
    </row>
    <row r="8608" spans="20:37">
      <c r="T8608" s="188"/>
      <c r="U8608" s="188"/>
      <c r="V8608" s="188"/>
      <c r="W8608" s="188"/>
      <c r="X8608" s="188"/>
      <c r="AG8608" s="188"/>
      <c r="AH8608" s="188"/>
      <c r="AI8608" s="188"/>
      <c r="AJ8608" s="188"/>
      <c r="AK8608" s="188"/>
    </row>
    <row r="8609" spans="20:37">
      <c r="T8609" s="188"/>
      <c r="U8609" s="188"/>
      <c r="V8609" s="188"/>
      <c r="W8609" s="188"/>
      <c r="X8609" s="188"/>
      <c r="AG8609" s="188"/>
      <c r="AH8609" s="188"/>
      <c r="AI8609" s="188"/>
      <c r="AJ8609" s="188"/>
      <c r="AK8609" s="188"/>
    </row>
    <row r="8610" spans="20:37">
      <c r="T8610" s="188"/>
      <c r="U8610" s="188"/>
      <c r="V8610" s="188"/>
      <c r="W8610" s="188"/>
      <c r="X8610" s="188"/>
      <c r="AG8610" s="188"/>
      <c r="AH8610" s="188"/>
      <c r="AI8610" s="188"/>
      <c r="AJ8610" s="188"/>
      <c r="AK8610" s="188"/>
    </row>
    <row r="8611" spans="20:37">
      <c r="T8611" s="188"/>
      <c r="U8611" s="188"/>
      <c r="V8611" s="188"/>
      <c r="W8611" s="188"/>
      <c r="X8611" s="188"/>
      <c r="AG8611" s="188"/>
      <c r="AH8611" s="188"/>
      <c r="AI8611" s="188"/>
      <c r="AJ8611" s="188"/>
      <c r="AK8611" s="188"/>
    </row>
    <row r="8612" spans="20:37">
      <c r="T8612" s="188"/>
      <c r="U8612" s="188"/>
      <c r="V8612" s="188"/>
      <c r="W8612" s="188"/>
      <c r="X8612" s="188"/>
      <c r="AG8612" s="188"/>
      <c r="AH8612" s="188"/>
      <c r="AI8612" s="188"/>
      <c r="AJ8612" s="188"/>
      <c r="AK8612" s="188"/>
    </row>
    <row r="8613" spans="20:37">
      <c r="T8613" s="188"/>
      <c r="U8613" s="188"/>
      <c r="V8613" s="188"/>
      <c r="W8613" s="188"/>
      <c r="X8613" s="188"/>
      <c r="AG8613" s="188"/>
      <c r="AH8613" s="188"/>
      <c r="AI8613" s="188"/>
      <c r="AJ8613" s="188"/>
      <c r="AK8613" s="188"/>
    </row>
    <row r="8614" spans="20:37">
      <c r="T8614" s="188"/>
      <c r="U8614" s="188"/>
      <c r="V8614" s="188"/>
      <c r="W8614" s="188"/>
      <c r="X8614" s="188"/>
      <c r="AG8614" s="188"/>
      <c r="AH8614" s="188"/>
      <c r="AI8614" s="188"/>
      <c r="AJ8614" s="188"/>
      <c r="AK8614" s="188"/>
    </row>
    <row r="8615" spans="20:37">
      <c r="T8615" s="188"/>
      <c r="U8615" s="188"/>
      <c r="V8615" s="188"/>
      <c r="W8615" s="188"/>
      <c r="X8615" s="188"/>
      <c r="AG8615" s="188"/>
      <c r="AH8615" s="188"/>
      <c r="AI8615" s="188"/>
      <c r="AJ8615" s="188"/>
      <c r="AK8615" s="188"/>
    </row>
    <row r="8616" spans="20:37">
      <c r="T8616" s="188"/>
      <c r="U8616" s="188"/>
      <c r="V8616" s="188"/>
      <c r="W8616" s="188"/>
      <c r="X8616" s="188"/>
      <c r="AG8616" s="188"/>
      <c r="AH8616" s="188"/>
      <c r="AI8616" s="188"/>
      <c r="AJ8616" s="188"/>
      <c r="AK8616" s="188"/>
    </row>
    <row r="8617" spans="20:37">
      <c r="T8617" s="188"/>
      <c r="U8617" s="188"/>
      <c r="V8617" s="188"/>
      <c r="W8617" s="188"/>
      <c r="X8617" s="188"/>
      <c r="AG8617" s="188"/>
      <c r="AH8617" s="188"/>
      <c r="AI8617" s="188"/>
      <c r="AJ8617" s="188"/>
      <c r="AK8617" s="188"/>
    </row>
    <row r="8618" spans="20:37">
      <c r="T8618" s="188"/>
      <c r="U8618" s="188"/>
      <c r="V8618" s="188"/>
      <c r="W8618" s="188"/>
      <c r="X8618" s="188"/>
      <c r="AG8618" s="188"/>
      <c r="AH8618" s="188"/>
      <c r="AI8618" s="188"/>
      <c r="AJ8618" s="188"/>
      <c r="AK8618" s="188"/>
    </row>
    <row r="8619" spans="20:37">
      <c r="T8619" s="188"/>
      <c r="U8619" s="188"/>
      <c r="V8619" s="188"/>
      <c r="W8619" s="188"/>
      <c r="X8619" s="188"/>
      <c r="AG8619" s="188"/>
      <c r="AH8619" s="188"/>
      <c r="AI8619" s="188"/>
      <c r="AJ8619" s="188"/>
      <c r="AK8619" s="188"/>
    </row>
    <row r="8620" spans="20:37">
      <c r="T8620" s="188"/>
      <c r="U8620" s="188"/>
      <c r="V8620" s="188"/>
      <c r="W8620" s="188"/>
      <c r="X8620" s="188"/>
      <c r="AG8620" s="188"/>
      <c r="AH8620" s="188"/>
      <c r="AI8620" s="188"/>
      <c r="AJ8620" s="188"/>
      <c r="AK8620" s="188"/>
    </row>
    <row r="8621" spans="20:37">
      <c r="T8621" s="188"/>
      <c r="U8621" s="188"/>
      <c r="V8621" s="188"/>
      <c r="W8621" s="188"/>
      <c r="X8621" s="188"/>
      <c r="AG8621" s="188"/>
      <c r="AH8621" s="188"/>
      <c r="AI8621" s="188"/>
      <c r="AJ8621" s="188"/>
      <c r="AK8621" s="188"/>
    </row>
    <row r="8622" spans="20:37">
      <c r="T8622" s="188"/>
      <c r="U8622" s="188"/>
      <c r="V8622" s="188"/>
      <c r="W8622" s="188"/>
      <c r="X8622" s="188"/>
      <c r="AG8622" s="188"/>
      <c r="AH8622" s="188"/>
      <c r="AI8622" s="188"/>
      <c r="AJ8622" s="188"/>
      <c r="AK8622" s="188"/>
    </row>
    <row r="8623" spans="20:37">
      <c r="T8623" s="188"/>
      <c r="U8623" s="188"/>
      <c r="V8623" s="188"/>
      <c r="W8623" s="188"/>
      <c r="X8623" s="188"/>
      <c r="AG8623" s="188"/>
      <c r="AH8623" s="188"/>
      <c r="AI8623" s="188"/>
      <c r="AJ8623" s="188"/>
      <c r="AK8623" s="188"/>
    </row>
    <row r="8624" spans="20:37">
      <c r="T8624" s="188"/>
      <c r="U8624" s="188"/>
      <c r="V8624" s="188"/>
      <c r="W8624" s="188"/>
      <c r="X8624" s="188"/>
      <c r="AG8624" s="188"/>
      <c r="AH8624" s="188"/>
      <c r="AI8624" s="188"/>
      <c r="AJ8624" s="188"/>
      <c r="AK8624" s="188"/>
    </row>
    <row r="8625" spans="20:37">
      <c r="T8625" s="188"/>
      <c r="U8625" s="188"/>
      <c r="V8625" s="188"/>
      <c r="W8625" s="188"/>
      <c r="X8625" s="188"/>
      <c r="AG8625" s="188"/>
      <c r="AH8625" s="188"/>
      <c r="AI8625" s="188"/>
      <c r="AJ8625" s="188"/>
      <c r="AK8625" s="188"/>
    </row>
    <row r="8626" spans="20:37">
      <c r="T8626" s="188"/>
      <c r="U8626" s="188"/>
      <c r="V8626" s="188"/>
      <c r="W8626" s="188"/>
      <c r="X8626" s="188"/>
      <c r="AG8626" s="188"/>
      <c r="AH8626" s="188"/>
      <c r="AI8626" s="188"/>
      <c r="AJ8626" s="188"/>
      <c r="AK8626" s="188"/>
    </row>
    <row r="8627" spans="20:37">
      <c r="T8627" s="188"/>
      <c r="U8627" s="188"/>
      <c r="V8627" s="188"/>
      <c r="W8627" s="188"/>
      <c r="X8627" s="188"/>
      <c r="AG8627" s="188"/>
      <c r="AH8627" s="188"/>
      <c r="AI8627" s="188"/>
      <c r="AJ8627" s="188"/>
      <c r="AK8627" s="188"/>
    </row>
    <row r="8628" spans="20:37">
      <c r="T8628" s="188"/>
      <c r="U8628" s="188"/>
      <c r="V8628" s="188"/>
      <c r="W8628" s="188"/>
      <c r="X8628" s="188"/>
      <c r="AG8628" s="188"/>
      <c r="AH8628" s="188"/>
      <c r="AI8628" s="188"/>
      <c r="AJ8628" s="188"/>
      <c r="AK8628" s="188"/>
    </row>
    <row r="8629" spans="20:37">
      <c r="T8629" s="188"/>
      <c r="U8629" s="188"/>
      <c r="V8629" s="188"/>
      <c r="W8629" s="188"/>
      <c r="X8629" s="188"/>
      <c r="AG8629" s="188"/>
      <c r="AH8629" s="188"/>
      <c r="AI8629" s="188"/>
      <c r="AJ8629" s="188"/>
      <c r="AK8629" s="188"/>
    </row>
    <row r="8630" spans="20:37">
      <c r="T8630" s="188"/>
      <c r="U8630" s="188"/>
      <c r="V8630" s="188"/>
      <c r="W8630" s="188"/>
      <c r="X8630" s="188"/>
      <c r="AG8630" s="188"/>
      <c r="AH8630" s="188"/>
      <c r="AI8630" s="188"/>
      <c r="AJ8630" s="188"/>
      <c r="AK8630" s="188"/>
    </row>
    <row r="8631" spans="20:37">
      <c r="T8631" s="188"/>
      <c r="U8631" s="188"/>
      <c r="V8631" s="188"/>
      <c r="W8631" s="188"/>
      <c r="X8631" s="188"/>
      <c r="AG8631" s="188"/>
      <c r="AH8631" s="188"/>
      <c r="AI8631" s="188"/>
      <c r="AJ8631" s="188"/>
      <c r="AK8631" s="188"/>
    </row>
    <row r="8632" spans="20:37">
      <c r="T8632" s="188"/>
      <c r="U8632" s="188"/>
      <c r="V8632" s="188"/>
      <c r="W8632" s="188"/>
      <c r="X8632" s="188"/>
      <c r="AG8632" s="188"/>
      <c r="AH8632" s="188"/>
      <c r="AI8632" s="188"/>
      <c r="AJ8632" s="188"/>
      <c r="AK8632" s="188"/>
    </row>
    <row r="8633" spans="20:37">
      <c r="T8633" s="188"/>
      <c r="U8633" s="188"/>
      <c r="V8633" s="188"/>
      <c r="W8633" s="188"/>
      <c r="X8633" s="188"/>
      <c r="AG8633" s="188"/>
      <c r="AH8633" s="188"/>
      <c r="AI8633" s="188"/>
      <c r="AJ8633" s="188"/>
      <c r="AK8633" s="188"/>
    </row>
    <row r="8634" spans="20:37">
      <c r="T8634" s="188"/>
      <c r="U8634" s="188"/>
      <c r="V8634" s="188"/>
      <c r="W8634" s="188"/>
      <c r="X8634" s="188"/>
      <c r="AG8634" s="188"/>
      <c r="AH8634" s="188"/>
      <c r="AI8634" s="188"/>
      <c r="AJ8634" s="188"/>
      <c r="AK8634" s="188"/>
    </row>
    <row r="8635" spans="20:37">
      <c r="T8635" s="188"/>
      <c r="U8635" s="188"/>
      <c r="V8635" s="188"/>
      <c r="W8635" s="188"/>
      <c r="X8635" s="188"/>
      <c r="AG8635" s="188"/>
      <c r="AH8635" s="188"/>
      <c r="AI8635" s="188"/>
      <c r="AJ8635" s="188"/>
      <c r="AK8635" s="188"/>
    </row>
    <row r="8636" spans="20:37">
      <c r="T8636" s="188"/>
      <c r="U8636" s="188"/>
      <c r="V8636" s="188"/>
      <c r="W8636" s="188"/>
      <c r="X8636" s="188"/>
      <c r="AG8636" s="188"/>
      <c r="AH8636" s="188"/>
      <c r="AI8636" s="188"/>
      <c r="AJ8636" s="188"/>
      <c r="AK8636" s="188"/>
    </row>
    <row r="8637" spans="20:37">
      <c r="T8637" s="188"/>
      <c r="U8637" s="188"/>
      <c r="V8637" s="188"/>
      <c r="W8637" s="188"/>
      <c r="X8637" s="188"/>
      <c r="AG8637" s="188"/>
      <c r="AH8637" s="188"/>
      <c r="AI8637" s="188"/>
      <c r="AJ8637" s="188"/>
      <c r="AK8637" s="188"/>
    </row>
    <row r="8638" spans="20:37">
      <c r="T8638" s="188"/>
      <c r="U8638" s="188"/>
      <c r="V8638" s="188"/>
      <c r="W8638" s="188"/>
      <c r="X8638" s="188"/>
      <c r="AG8638" s="188"/>
      <c r="AH8638" s="188"/>
      <c r="AI8638" s="188"/>
      <c r="AJ8638" s="188"/>
      <c r="AK8638" s="188"/>
    </row>
    <row r="8639" spans="20:37">
      <c r="T8639" s="188"/>
      <c r="U8639" s="188"/>
      <c r="V8639" s="188"/>
      <c r="W8639" s="188"/>
      <c r="X8639" s="188"/>
      <c r="AG8639" s="188"/>
      <c r="AH8639" s="188"/>
      <c r="AI8639" s="188"/>
      <c r="AJ8639" s="188"/>
      <c r="AK8639" s="188"/>
    </row>
    <row r="8640" spans="20:37">
      <c r="T8640" s="188"/>
      <c r="U8640" s="188"/>
      <c r="V8640" s="188"/>
      <c r="W8640" s="188"/>
      <c r="X8640" s="188"/>
      <c r="AG8640" s="188"/>
      <c r="AH8640" s="188"/>
      <c r="AI8640" s="188"/>
      <c r="AJ8640" s="188"/>
      <c r="AK8640" s="188"/>
    </row>
    <row r="8641" spans="20:37">
      <c r="T8641" s="188"/>
      <c r="U8641" s="188"/>
      <c r="V8641" s="188"/>
      <c r="W8641" s="188"/>
      <c r="X8641" s="188"/>
      <c r="AG8641" s="188"/>
      <c r="AH8641" s="188"/>
      <c r="AI8641" s="188"/>
      <c r="AJ8641" s="188"/>
      <c r="AK8641" s="188"/>
    </row>
    <row r="8642" spans="20:37">
      <c r="T8642" s="188"/>
      <c r="U8642" s="188"/>
      <c r="V8642" s="188"/>
      <c r="W8642" s="188"/>
      <c r="X8642" s="188"/>
      <c r="AG8642" s="188"/>
      <c r="AH8642" s="188"/>
      <c r="AI8642" s="188"/>
      <c r="AJ8642" s="188"/>
      <c r="AK8642" s="188"/>
    </row>
    <row r="8643" spans="20:37">
      <c r="T8643" s="188"/>
      <c r="U8643" s="188"/>
      <c r="V8643" s="188"/>
      <c r="W8643" s="188"/>
      <c r="X8643" s="188"/>
      <c r="AG8643" s="188"/>
      <c r="AH8643" s="188"/>
      <c r="AI8643" s="188"/>
      <c r="AJ8643" s="188"/>
      <c r="AK8643" s="188"/>
    </row>
    <row r="8644" spans="20:37">
      <c r="T8644" s="188"/>
      <c r="U8644" s="188"/>
      <c r="V8644" s="188"/>
      <c r="W8644" s="188"/>
      <c r="X8644" s="188"/>
      <c r="AG8644" s="188"/>
      <c r="AH8644" s="188"/>
      <c r="AI8644" s="188"/>
      <c r="AJ8644" s="188"/>
      <c r="AK8644" s="188"/>
    </row>
    <row r="8645" spans="20:37">
      <c r="T8645" s="188"/>
      <c r="U8645" s="188"/>
      <c r="V8645" s="188"/>
      <c r="W8645" s="188"/>
      <c r="X8645" s="188"/>
      <c r="AG8645" s="188"/>
      <c r="AH8645" s="188"/>
      <c r="AI8645" s="188"/>
      <c r="AJ8645" s="188"/>
      <c r="AK8645" s="188"/>
    </row>
    <row r="8646" spans="20:37">
      <c r="T8646" s="188"/>
      <c r="U8646" s="188"/>
      <c r="V8646" s="188"/>
      <c r="W8646" s="188"/>
      <c r="X8646" s="188"/>
      <c r="AG8646" s="188"/>
      <c r="AH8646" s="188"/>
      <c r="AI8646" s="188"/>
      <c r="AJ8646" s="188"/>
      <c r="AK8646" s="188"/>
    </row>
    <row r="8647" spans="20:37">
      <c r="T8647" s="188"/>
      <c r="U8647" s="188"/>
      <c r="V8647" s="188"/>
      <c r="W8647" s="188"/>
      <c r="X8647" s="188"/>
      <c r="AG8647" s="188"/>
      <c r="AH8647" s="188"/>
      <c r="AI8647" s="188"/>
      <c r="AJ8647" s="188"/>
      <c r="AK8647" s="188"/>
    </row>
    <row r="8648" spans="20:37">
      <c r="T8648" s="188"/>
      <c r="U8648" s="188"/>
      <c r="V8648" s="188"/>
      <c r="W8648" s="188"/>
      <c r="X8648" s="188"/>
      <c r="AG8648" s="188"/>
      <c r="AH8648" s="188"/>
      <c r="AI8648" s="188"/>
      <c r="AJ8648" s="188"/>
      <c r="AK8648" s="188"/>
    </row>
    <row r="8649" spans="20:37">
      <c r="T8649" s="188"/>
      <c r="U8649" s="188"/>
      <c r="V8649" s="188"/>
      <c r="W8649" s="188"/>
      <c r="X8649" s="188"/>
      <c r="AG8649" s="188"/>
      <c r="AH8649" s="188"/>
      <c r="AI8649" s="188"/>
      <c r="AJ8649" s="188"/>
      <c r="AK8649" s="188"/>
    </row>
    <row r="8650" spans="20:37">
      <c r="T8650" s="188"/>
      <c r="U8650" s="188"/>
      <c r="V8650" s="188"/>
      <c r="W8650" s="188"/>
      <c r="X8650" s="188"/>
      <c r="AG8650" s="188"/>
      <c r="AH8650" s="188"/>
      <c r="AI8650" s="188"/>
      <c r="AJ8650" s="188"/>
      <c r="AK8650" s="188"/>
    </row>
    <row r="8651" spans="20:37">
      <c r="T8651" s="188"/>
      <c r="U8651" s="188"/>
      <c r="V8651" s="188"/>
      <c r="W8651" s="188"/>
      <c r="X8651" s="188"/>
      <c r="AG8651" s="188"/>
      <c r="AH8651" s="188"/>
      <c r="AI8651" s="188"/>
      <c r="AJ8651" s="188"/>
      <c r="AK8651" s="188"/>
    </row>
    <row r="8652" spans="20:37">
      <c r="T8652" s="188"/>
      <c r="U8652" s="188"/>
      <c r="V8652" s="188"/>
      <c r="W8652" s="188"/>
      <c r="X8652" s="188"/>
      <c r="AG8652" s="188"/>
      <c r="AH8652" s="188"/>
      <c r="AI8652" s="188"/>
      <c r="AJ8652" s="188"/>
      <c r="AK8652" s="188"/>
    </row>
    <row r="8653" spans="20:37">
      <c r="T8653" s="188"/>
      <c r="U8653" s="188"/>
      <c r="V8653" s="188"/>
      <c r="W8653" s="188"/>
      <c r="X8653" s="188"/>
      <c r="AG8653" s="188"/>
      <c r="AH8653" s="188"/>
      <c r="AI8653" s="188"/>
      <c r="AJ8653" s="188"/>
      <c r="AK8653" s="188"/>
    </row>
    <row r="8654" spans="20:37">
      <c r="T8654" s="188"/>
      <c r="U8654" s="188"/>
      <c r="V8654" s="188"/>
      <c r="W8654" s="188"/>
      <c r="X8654" s="188"/>
      <c r="AG8654" s="188"/>
      <c r="AH8654" s="188"/>
      <c r="AI8654" s="188"/>
      <c r="AJ8654" s="188"/>
      <c r="AK8654" s="188"/>
    </row>
    <row r="8655" spans="20:37">
      <c r="T8655" s="188"/>
      <c r="U8655" s="188"/>
      <c r="V8655" s="188"/>
      <c r="W8655" s="188"/>
      <c r="X8655" s="188"/>
      <c r="AG8655" s="188"/>
      <c r="AH8655" s="188"/>
      <c r="AI8655" s="188"/>
      <c r="AJ8655" s="188"/>
      <c r="AK8655" s="188"/>
    </row>
    <row r="8656" spans="20:37">
      <c r="T8656" s="188"/>
      <c r="U8656" s="188"/>
      <c r="V8656" s="188"/>
      <c r="W8656" s="188"/>
      <c r="X8656" s="188"/>
      <c r="AG8656" s="188"/>
      <c r="AH8656" s="188"/>
      <c r="AI8656" s="188"/>
      <c r="AJ8656" s="188"/>
      <c r="AK8656" s="188"/>
    </row>
    <row r="8657" spans="20:37">
      <c r="T8657" s="188"/>
      <c r="U8657" s="188"/>
      <c r="V8657" s="188"/>
      <c r="W8657" s="188"/>
      <c r="X8657" s="188"/>
      <c r="AG8657" s="188"/>
      <c r="AH8657" s="188"/>
      <c r="AI8657" s="188"/>
      <c r="AJ8657" s="188"/>
      <c r="AK8657" s="188"/>
    </row>
    <row r="8658" spans="20:37">
      <c r="T8658" s="188"/>
      <c r="U8658" s="188"/>
      <c r="V8658" s="188"/>
      <c r="W8658" s="188"/>
      <c r="X8658" s="188"/>
      <c r="AG8658" s="188"/>
      <c r="AH8658" s="188"/>
      <c r="AI8658" s="188"/>
      <c r="AJ8658" s="188"/>
      <c r="AK8658" s="188"/>
    </row>
    <row r="8659" spans="20:37">
      <c r="T8659" s="188"/>
      <c r="U8659" s="188"/>
      <c r="V8659" s="188"/>
      <c r="W8659" s="188"/>
      <c r="X8659" s="188"/>
      <c r="AG8659" s="188"/>
      <c r="AH8659" s="188"/>
      <c r="AI8659" s="188"/>
      <c r="AJ8659" s="188"/>
      <c r="AK8659" s="188"/>
    </row>
    <row r="8660" spans="20:37">
      <c r="T8660" s="188"/>
      <c r="U8660" s="188"/>
      <c r="V8660" s="188"/>
      <c r="W8660" s="188"/>
      <c r="X8660" s="188"/>
      <c r="AG8660" s="188"/>
      <c r="AH8660" s="188"/>
      <c r="AI8660" s="188"/>
      <c r="AJ8660" s="188"/>
      <c r="AK8660" s="188"/>
    </row>
    <row r="8661" spans="20:37">
      <c r="T8661" s="188"/>
      <c r="U8661" s="188"/>
      <c r="V8661" s="188"/>
      <c r="W8661" s="188"/>
      <c r="X8661" s="188"/>
      <c r="AG8661" s="188"/>
      <c r="AH8661" s="188"/>
      <c r="AI8661" s="188"/>
      <c r="AJ8661" s="188"/>
      <c r="AK8661" s="188"/>
    </row>
    <row r="8662" spans="20:37">
      <c r="T8662" s="188"/>
      <c r="U8662" s="188"/>
      <c r="V8662" s="188"/>
      <c r="W8662" s="188"/>
      <c r="X8662" s="188"/>
      <c r="AG8662" s="188"/>
      <c r="AH8662" s="188"/>
      <c r="AI8662" s="188"/>
      <c r="AJ8662" s="188"/>
      <c r="AK8662" s="188"/>
    </row>
    <row r="8663" spans="20:37">
      <c r="T8663" s="188"/>
      <c r="U8663" s="188"/>
      <c r="V8663" s="188"/>
      <c r="W8663" s="188"/>
      <c r="X8663" s="188"/>
      <c r="AG8663" s="188"/>
      <c r="AH8663" s="188"/>
      <c r="AI8663" s="188"/>
      <c r="AJ8663" s="188"/>
      <c r="AK8663" s="188"/>
    </row>
    <row r="8664" spans="20:37">
      <c r="T8664" s="188"/>
      <c r="U8664" s="188"/>
      <c r="V8664" s="188"/>
      <c r="W8664" s="188"/>
      <c r="X8664" s="188"/>
      <c r="AG8664" s="188"/>
      <c r="AH8664" s="188"/>
      <c r="AI8664" s="188"/>
      <c r="AJ8664" s="188"/>
      <c r="AK8664" s="188"/>
    </row>
    <row r="8665" spans="20:37">
      <c r="T8665" s="188"/>
      <c r="U8665" s="188"/>
      <c r="V8665" s="188"/>
      <c r="W8665" s="188"/>
      <c r="X8665" s="188"/>
      <c r="AG8665" s="188"/>
      <c r="AH8665" s="188"/>
      <c r="AI8665" s="188"/>
      <c r="AJ8665" s="188"/>
      <c r="AK8665" s="188"/>
    </row>
    <row r="8666" spans="20:37">
      <c r="T8666" s="188"/>
      <c r="U8666" s="188"/>
      <c r="V8666" s="188"/>
      <c r="W8666" s="188"/>
      <c r="X8666" s="188"/>
      <c r="AG8666" s="188"/>
      <c r="AH8666" s="188"/>
      <c r="AI8666" s="188"/>
      <c r="AJ8666" s="188"/>
      <c r="AK8666" s="188"/>
    </row>
    <row r="8667" spans="20:37">
      <c r="T8667" s="188"/>
      <c r="U8667" s="188"/>
      <c r="V8667" s="188"/>
      <c r="W8667" s="188"/>
      <c r="X8667" s="188"/>
      <c r="AG8667" s="188"/>
      <c r="AH8667" s="188"/>
      <c r="AI8667" s="188"/>
      <c r="AJ8667" s="188"/>
      <c r="AK8667" s="188"/>
    </row>
    <row r="8668" spans="20:37">
      <c r="T8668" s="188"/>
      <c r="U8668" s="188"/>
      <c r="V8668" s="188"/>
      <c r="W8668" s="188"/>
      <c r="X8668" s="188"/>
      <c r="AG8668" s="188"/>
      <c r="AH8668" s="188"/>
      <c r="AI8668" s="188"/>
      <c r="AJ8668" s="188"/>
      <c r="AK8668" s="188"/>
    </row>
    <row r="8669" spans="20:37">
      <c r="T8669" s="188"/>
      <c r="U8669" s="188"/>
      <c r="V8669" s="188"/>
      <c r="W8669" s="188"/>
      <c r="X8669" s="188"/>
      <c r="AG8669" s="188"/>
      <c r="AH8669" s="188"/>
      <c r="AI8669" s="188"/>
      <c r="AJ8669" s="188"/>
      <c r="AK8669" s="188"/>
    </row>
    <row r="8670" spans="20:37">
      <c r="T8670" s="188"/>
      <c r="U8670" s="188"/>
      <c r="V8670" s="188"/>
      <c r="W8670" s="188"/>
      <c r="X8670" s="188"/>
      <c r="AG8670" s="188"/>
      <c r="AH8670" s="188"/>
      <c r="AI8670" s="188"/>
      <c r="AJ8670" s="188"/>
      <c r="AK8670" s="188"/>
    </row>
    <row r="8671" spans="20:37">
      <c r="T8671" s="188"/>
      <c r="U8671" s="188"/>
      <c r="V8671" s="188"/>
      <c r="W8671" s="188"/>
      <c r="X8671" s="188"/>
      <c r="AG8671" s="188"/>
      <c r="AH8671" s="188"/>
      <c r="AI8671" s="188"/>
      <c r="AJ8671" s="188"/>
      <c r="AK8671" s="188"/>
    </row>
    <row r="8672" spans="20:37">
      <c r="T8672" s="188"/>
      <c r="U8672" s="188"/>
      <c r="V8672" s="188"/>
      <c r="W8672" s="188"/>
      <c r="X8672" s="188"/>
      <c r="AG8672" s="188"/>
      <c r="AH8672" s="188"/>
      <c r="AI8672" s="188"/>
      <c r="AJ8672" s="188"/>
      <c r="AK8672" s="188"/>
    </row>
    <row r="8673" spans="20:37">
      <c r="T8673" s="188"/>
      <c r="U8673" s="188"/>
      <c r="V8673" s="188"/>
      <c r="W8673" s="188"/>
      <c r="X8673" s="188"/>
      <c r="AG8673" s="188"/>
      <c r="AH8673" s="188"/>
      <c r="AI8673" s="188"/>
      <c r="AJ8673" s="188"/>
      <c r="AK8673" s="188"/>
    </row>
    <row r="8674" spans="20:37">
      <c r="T8674" s="188"/>
      <c r="U8674" s="188"/>
      <c r="V8674" s="188"/>
      <c r="W8674" s="188"/>
      <c r="X8674" s="188"/>
      <c r="AG8674" s="188"/>
      <c r="AH8674" s="188"/>
      <c r="AI8674" s="188"/>
      <c r="AJ8674" s="188"/>
      <c r="AK8674" s="188"/>
    </row>
    <row r="8675" spans="20:37">
      <c r="T8675" s="188"/>
      <c r="U8675" s="188"/>
      <c r="V8675" s="188"/>
      <c r="W8675" s="188"/>
      <c r="X8675" s="188"/>
      <c r="AG8675" s="188"/>
      <c r="AH8675" s="188"/>
      <c r="AI8675" s="188"/>
      <c r="AJ8675" s="188"/>
      <c r="AK8675" s="188"/>
    </row>
    <row r="8676" spans="20:37">
      <c r="T8676" s="188"/>
      <c r="U8676" s="188"/>
      <c r="V8676" s="188"/>
      <c r="W8676" s="188"/>
      <c r="X8676" s="188"/>
      <c r="AG8676" s="188"/>
      <c r="AH8676" s="188"/>
      <c r="AI8676" s="188"/>
      <c r="AJ8676" s="188"/>
      <c r="AK8676" s="188"/>
    </row>
    <row r="8677" spans="20:37">
      <c r="T8677" s="188"/>
      <c r="U8677" s="188"/>
      <c r="V8677" s="188"/>
      <c r="W8677" s="188"/>
      <c r="X8677" s="188"/>
      <c r="AG8677" s="188"/>
      <c r="AH8677" s="188"/>
      <c r="AI8677" s="188"/>
      <c r="AJ8677" s="188"/>
      <c r="AK8677" s="188"/>
    </row>
    <row r="8678" spans="20:37">
      <c r="T8678" s="188"/>
      <c r="U8678" s="188"/>
      <c r="V8678" s="188"/>
      <c r="W8678" s="188"/>
      <c r="X8678" s="188"/>
      <c r="AG8678" s="188"/>
      <c r="AH8678" s="188"/>
      <c r="AI8678" s="188"/>
      <c r="AJ8678" s="188"/>
      <c r="AK8678" s="188"/>
    </row>
    <row r="8679" spans="20:37">
      <c r="T8679" s="188"/>
      <c r="U8679" s="188"/>
      <c r="V8679" s="188"/>
      <c r="W8679" s="188"/>
      <c r="X8679" s="188"/>
      <c r="AG8679" s="188"/>
      <c r="AH8679" s="188"/>
      <c r="AI8679" s="188"/>
      <c r="AJ8679" s="188"/>
      <c r="AK8679" s="188"/>
    </row>
    <row r="8680" spans="20:37">
      <c r="T8680" s="188"/>
      <c r="U8680" s="188"/>
      <c r="V8680" s="188"/>
      <c r="W8680" s="188"/>
      <c r="X8680" s="188"/>
      <c r="AG8680" s="188"/>
      <c r="AH8680" s="188"/>
      <c r="AI8680" s="188"/>
      <c r="AJ8680" s="188"/>
      <c r="AK8680" s="188"/>
    </row>
    <row r="8681" spans="20:37">
      <c r="T8681" s="188"/>
      <c r="U8681" s="188"/>
      <c r="V8681" s="188"/>
      <c r="W8681" s="188"/>
      <c r="X8681" s="188"/>
      <c r="AG8681" s="188"/>
      <c r="AH8681" s="188"/>
      <c r="AI8681" s="188"/>
      <c r="AJ8681" s="188"/>
      <c r="AK8681" s="188"/>
    </row>
    <row r="8682" spans="20:37">
      <c r="T8682" s="188"/>
      <c r="U8682" s="188"/>
      <c r="V8682" s="188"/>
      <c r="W8682" s="188"/>
      <c r="X8682" s="188"/>
      <c r="AG8682" s="188"/>
      <c r="AH8682" s="188"/>
      <c r="AI8682" s="188"/>
      <c r="AJ8682" s="188"/>
      <c r="AK8682" s="188"/>
    </row>
    <row r="8683" spans="20:37">
      <c r="T8683" s="188"/>
      <c r="U8683" s="188"/>
      <c r="V8683" s="188"/>
      <c r="W8683" s="188"/>
      <c r="X8683" s="188"/>
      <c r="AG8683" s="188"/>
      <c r="AH8683" s="188"/>
      <c r="AI8683" s="188"/>
      <c r="AJ8683" s="188"/>
      <c r="AK8683" s="188"/>
    </row>
    <row r="8684" spans="20:37">
      <c r="T8684" s="188"/>
      <c r="U8684" s="188"/>
      <c r="V8684" s="188"/>
      <c r="W8684" s="188"/>
      <c r="X8684" s="188"/>
      <c r="AG8684" s="188"/>
      <c r="AH8684" s="188"/>
      <c r="AI8684" s="188"/>
      <c r="AJ8684" s="188"/>
      <c r="AK8684" s="188"/>
    </row>
    <row r="8685" spans="20:37">
      <c r="T8685" s="188"/>
      <c r="U8685" s="188"/>
      <c r="V8685" s="188"/>
      <c r="W8685" s="188"/>
      <c r="X8685" s="188"/>
      <c r="AG8685" s="188"/>
      <c r="AH8685" s="188"/>
      <c r="AI8685" s="188"/>
      <c r="AJ8685" s="188"/>
      <c r="AK8685" s="188"/>
    </row>
    <row r="8686" spans="20:37">
      <c r="T8686" s="188"/>
      <c r="U8686" s="188"/>
      <c r="V8686" s="188"/>
      <c r="W8686" s="188"/>
      <c r="X8686" s="188"/>
      <c r="AG8686" s="188"/>
      <c r="AH8686" s="188"/>
      <c r="AI8686" s="188"/>
      <c r="AJ8686" s="188"/>
      <c r="AK8686" s="188"/>
    </row>
    <row r="8687" spans="20:37">
      <c r="T8687" s="188"/>
      <c r="U8687" s="188"/>
      <c r="V8687" s="188"/>
      <c r="W8687" s="188"/>
      <c r="X8687" s="188"/>
      <c r="AG8687" s="188"/>
      <c r="AH8687" s="188"/>
      <c r="AI8687" s="188"/>
      <c r="AJ8687" s="188"/>
      <c r="AK8687" s="188"/>
    </row>
    <row r="8688" spans="20:37">
      <c r="T8688" s="188"/>
      <c r="U8688" s="188"/>
      <c r="V8688" s="188"/>
      <c r="W8688" s="188"/>
      <c r="X8688" s="188"/>
      <c r="AG8688" s="188"/>
      <c r="AH8688" s="188"/>
      <c r="AI8688" s="188"/>
      <c r="AJ8688" s="188"/>
      <c r="AK8688" s="188"/>
    </row>
    <row r="8689" spans="20:37">
      <c r="T8689" s="188"/>
      <c r="U8689" s="188"/>
      <c r="V8689" s="188"/>
      <c r="W8689" s="188"/>
      <c r="X8689" s="188"/>
      <c r="AG8689" s="188"/>
      <c r="AH8689" s="188"/>
      <c r="AI8689" s="188"/>
      <c r="AJ8689" s="188"/>
      <c r="AK8689" s="188"/>
    </row>
    <row r="8690" spans="20:37">
      <c r="T8690" s="188"/>
      <c r="U8690" s="188"/>
      <c r="V8690" s="188"/>
      <c r="W8690" s="188"/>
      <c r="X8690" s="188"/>
      <c r="AG8690" s="188"/>
      <c r="AH8690" s="188"/>
      <c r="AI8690" s="188"/>
      <c r="AJ8690" s="188"/>
      <c r="AK8690" s="188"/>
    </row>
    <row r="8691" spans="20:37">
      <c r="T8691" s="188"/>
      <c r="U8691" s="188"/>
      <c r="V8691" s="188"/>
      <c r="W8691" s="188"/>
      <c r="X8691" s="188"/>
      <c r="AG8691" s="188"/>
      <c r="AH8691" s="188"/>
      <c r="AI8691" s="188"/>
      <c r="AJ8691" s="188"/>
      <c r="AK8691" s="188"/>
    </row>
    <row r="8692" spans="20:37">
      <c r="T8692" s="188"/>
      <c r="U8692" s="188"/>
      <c r="V8692" s="188"/>
      <c r="W8692" s="188"/>
      <c r="X8692" s="188"/>
      <c r="AG8692" s="188"/>
      <c r="AH8692" s="188"/>
      <c r="AI8692" s="188"/>
      <c r="AJ8692" s="188"/>
      <c r="AK8692" s="188"/>
    </row>
    <row r="8693" spans="20:37">
      <c r="T8693" s="188"/>
      <c r="U8693" s="188"/>
      <c r="V8693" s="188"/>
      <c r="W8693" s="188"/>
      <c r="X8693" s="188"/>
      <c r="AG8693" s="188"/>
      <c r="AH8693" s="188"/>
      <c r="AI8693" s="188"/>
      <c r="AJ8693" s="188"/>
      <c r="AK8693" s="188"/>
    </row>
    <row r="8694" spans="20:37">
      <c r="T8694" s="188"/>
      <c r="U8694" s="188"/>
      <c r="V8694" s="188"/>
      <c r="W8694" s="188"/>
      <c r="X8694" s="188"/>
      <c r="AG8694" s="188"/>
      <c r="AH8694" s="188"/>
      <c r="AI8694" s="188"/>
      <c r="AJ8694" s="188"/>
      <c r="AK8694" s="188"/>
    </row>
    <row r="8695" spans="20:37">
      <c r="T8695" s="188"/>
      <c r="U8695" s="188"/>
      <c r="V8695" s="188"/>
      <c r="W8695" s="188"/>
      <c r="X8695" s="188"/>
      <c r="AG8695" s="188"/>
      <c r="AH8695" s="188"/>
      <c r="AI8695" s="188"/>
      <c r="AJ8695" s="188"/>
      <c r="AK8695" s="188"/>
    </row>
    <row r="8696" spans="20:37">
      <c r="T8696" s="188"/>
      <c r="U8696" s="188"/>
      <c r="V8696" s="188"/>
      <c r="W8696" s="188"/>
      <c r="X8696" s="188"/>
      <c r="AG8696" s="188"/>
      <c r="AH8696" s="188"/>
      <c r="AI8696" s="188"/>
      <c r="AJ8696" s="188"/>
      <c r="AK8696" s="188"/>
    </row>
    <row r="8697" spans="20:37">
      <c r="T8697" s="188"/>
      <c r="U8697" s="188"/>
      <c r="V8697" s="188"/>
      <c r="W8697" s="188"/>
      <c r="X8697" s="188"/>
      <c r="AG8697" s="188"/>
      <c r="AH8697" s="188"/>
      <c r="AI8697" s="188"/>
      <c r="AJ8697" s="188"/>
      <c r="AK8697" s="188"/>
    </row>
    <row r="8698" spans="20:37">
      <c r="T8698" s="188"/>
      <c r="U8698" s="188"/>
      <c r="V8698" s="188"/>
      <c r="W8698" s="188"/>
      <c r="X8698" s="188"/>
      <c r="AG8698" s="188"/>
      <c r="AH8698" s="188"/>
      <c r="AI8698" s="188"/>
      <c r="AJ8698" s="188"/>
      <c r="AK8698" s="188"/>
    </row>
    <row r="8699" spans="20:37">
      <c r="T8699" s="188"/>
      <c r="U8699" s="188"/>
      <c r="V8699" s="188"/>
      <c r="W8699" s="188"/>
      <c r="X8699" s="188"/>
      <c r="AG8699" s="188"/>
      <c r="AH8699" s="188"/>
      <c r="AI8699" s="188"/>
      <c r="AJ8699" s="188"/>
      <c r="AK8699" s="188"/>
    </row>
    <row r="8700" spans="20:37">
      <c r="T8700" s="188"/>
      <c r="U8700" s="188"/>
      <c r="V8700" s="188"/>
      <c r="W8700" s="188"/>
      <c r="X8700" s="188"/>
      <c r="AG8700" s="188"/>
      <c r="AH8700" s="188"/>
      <c r="AI8700" s="188"/>
      <c r="AJ8700" s="188"/>
      <c r="AK8700" s="188"/>
    </row>
    <row r="8701" spans="20:37">
      <c r="T8701" s="188"/>
      <c r="U8701" s="188"/>
      <c r="V8701" s="188"/>
      <c r="W8701" s="188"/>
      <c r="X8701" s="188"/>
      <c r="AG8701" s="188"/>
      <c r="AH8701" s="188"/>
      <c r="AI8701" s="188"/>
      <c r="AJ8701" s="188"/>
      <c r="AK8701" s="188"/>
    </row>
    <row r="8702" spans="20:37">
      <c r="T8702" s="188"/>
      <c r="U8702" s="188"/>
      <c r="V8702" s="188"/>
      <c r="W8702" s="188"/>
      <c r="X8702" s="188"/>
      <c r="AG8702" s="188"/>
      <c r="AH8702" s="188"/>
      <c r="AI8702" s="188"/>
      <c r="AJ8702" s="188"/>
      <c r="AK8702" s="188"/>
    </row>
    <row r="8703" spans="20:37">
      <c r="T8703" s="188"/>
      <c r="U8703" s="188"/>
      <c r="V8703" s="188"/>
      <c r="W8703" s="188"/>
      <c r="X8703" s="188"/>
      <c r="AG8703" s="188"/>
      <c r="AH8703" s="188"/>
      <c r="AI8703" s="188"/>
      <c r="AJ8703" s="188"/>
      <c r="AK8703" s="188"/>
    </row>
    <row r="8704" spans="20:37">
      <c r="T8704" s="188"/>
      <c r="U8704" s="188"/>
      <c r="V8704" s="188"/>
      <c r="W8704" s="188"/>
      <c r="X8704" s="188"/>
      <c r="AG8704" s="188"/>
      <c r="AH8704" s="188"/>
      <c r="AI8704" s="188"/>
      <c r="AJ8704" s="188"/>
      <c r="AK8704" s="188"/>
    </row>
    <row r="8705" spans="20:37">
      <c r="T8705" s="188"/>
      <c r="U8705" s="188"/>
      <c r="V8705" s="188"/>
      <c r="W8705" s="188"/>
      <c r="X8705" s="188"/>
      <c r="AG8705" s="188"/>
      <c r="AH8705" s="188"/>
      <c r="AI8705" s="188"/>
      <c r="AJ8705" s="188"/>
      <c r="AK8705" s="188"/>
    </row>
    <row r="8706" spans="20:37">
      <c r="T8706" s="188"/>
      <c r="U8706" s="188"/>
      <c r="V8706" s="188"/>
      <c r="W8706" s="188"/>
      <c r="X8706" s="188"/>
      <c r="AG8706" s="188"/>
      <c r="AH8706" s="188"/>
      <c r="AI8706" s="188"/>
      <c r="AJ8706" s="188"/>
      <c r="AK8706" s="188"/>
    </row>
    <row r="8707" spans="20:37">
      <c r="T8707" s="188"/>
      <c r="U8707" s="188"/>
      <c r="V8707" s="188"/>
      <c r="W8707" s="188"/>
      <c r="X8707" s="188"/>
      <c r="AG8707" s="188"/>
      <c r="AH8707" s="188"/>
      <c r="AI8707" s="188"/>
      <c r="AJ8707" s="188"/>
      <c r="AK8707" s="188"/>
    </row>
    <row r="8708" spans="20:37">
      <c r="T8708" s="188"/>
      <c r="U8708" s="188"/>
      <c r="V8708" s="188"/>
      <c r="W8708" s="188"/>
      <c r="X8708" s="188"/>
      <c r="AG8708" s="188"/>
      <c r="AH8708" s="188"/>
      <c r="AI8708" s="188"/>
      <c r="AJ8708" s="188"/>
      <c r="AK8708" s="188"/>
    </row>
    <row r="8709" spans="20:37">
      <c r="T8709" s="188"/>
      <c r="U8709" s="188"/>
      <c r="V8709" s="188"/>
      <c r="W8709" s="188"/>
      <c r="X8709" s="188"/>
      <c r="AG8709" s="188"/>
      <c r="AH8709" s="188"/>
      <c r="AI8709" s="188"/>
      <c r="AJ8709" s="188"/>
      <c r="AK8709" s="188"/>
    </row>
    <row r="8710" spans="20:37">
      <c r="T8710" s="188"/>
      <c r="U8710" s="188"/>
      <c r="V8710" s="188"/>
      <c r="W8710" s="188"/>
      <c r="X8710" s="188"/>
      <c r="AG8710" s="188"/>
      <c r="AH8710" s="188"/>
      <c r="AI8710" s="188"/>
      <c r="AJ8710" s="188"/>
      <c r="AK8710" s="188"/>
    </row>
    <row r="8711" spans="20:37">
      <c r="T8711" s="188"/>
      <c r="U8711" s="188"/>
      <c r="V8711" s="188"/>
      <c r="W8711" s="188"/>
      <c r="X8711" s="188"/>
      <c r="AG8711" s="188"/>
      <c r="AH8711" s="188"/>
      <c r="AI8711" s="188"/>
      <c r="AJ8711" s="188"/>
      <c r="AK8711" s="188"/>
    </row>
    <row r="8712" spans="20:37">
      <c r="T8712" s="188"/>
      <c r="U8712" s="188"/>
      <c r="V8712" s="188"/>
      <c r="W8712" s="188"/>
      <c r="X8712" s="188"/>
      <c r="AG8712" s="188"/>
      <c r="AH8712" s="188"/>
      <c r="AI8712" s="188"/>
      <c r="AJ8712" s="188"/>
      <c r="AK8712" s="188"/>
    </row>
    <row r="8713" spans="20:37">
      <c r="T8713" s="188"/>
      <c r="U8713" s="188"/>
      <c r="V8713" s="188"/>
      <c r="W8713" s="188"/>
      <c r="X8713" s="188"/>
      <c r="AG8713" s="188"/>
      <c r="AH8713" s="188"/>
      <c r="AI8713" s="188"/>
      <c r="AJ8713" s="188"/>
      <c r="AK8713" s="188"/>
    </row>
    <row r="8714" spans="20:37">
      <c r="T8714" s="188"/>
      <c r="U8714" s="188"/>
      <c r="V8714" s="188"/>
      <c r="W8714" s="188"/>
      <c r="X8714" s="188"/>
      <c r="AG8714" s="188"/>
      <c r="AH8714" s="188"/>
      <c r="AI8714" s="188"/>
      <c r="AJ8714" s="188"/>
      <c r="AK8714" s="188"/>
    </row>
    <row r="8715" spans="20:37">
      <c r="T8715" s="188"/>
      <c r="U8715" s="188"/>
      <c r="V8715" s="188"/>
      <c r="W8715" s="188"/>
      <c r="X8715" s="188"/>
      <c r="AG8715" s="188"/>
      <c r="AH8715" s="188"/>
      <c r="AI8715" s="188"/>
      <c r="AJ8715" s="188"/>
      <c r="AK8715" s="188"/>
    </row>
    <row r="8716" spans="20:37">
      <c r="T8716" s="188"/>
      <c r="U8716" s="188"/>
      <c r="V8716" s="188"/>
      <c r="W8716" s="188"/>
      <c r="X8716" s="188"/>
      <c r="AG8716" s="188"/>
      <c r="AH8716" s="188"/>
      <c r="AI8716" s="188"/>
      <c r="AJ8716" s="188"/>
      <c r="AK8716" s="188"/>
    </row>
    <row r="8717" spans="20:37">
      <c r="T8717" s="188"/>
      <c r="U8717" s="188"/>
      <c r="V8717" s="188"/>
      <c r="W8717" s="188"/>
      <c r="X8717" s="188"/>
      <c r="AG8717" s="188"/>
      <c r="AH8717" s="188"/>
      <c r="AI8717" s="188"/>
      <c r="AJ8717" s="188"/>
      <c r="AK8717" s="188"/>
    </row>
    <row r="8718" spans="20:37">
      <c r="T8718" s="188"/>
      <c r="U8718" s="188"/>
      <c r="V8718" s="188"/>
      <c r="W8718" s="188"/>
      <c r="X8718" s="188"/>
      <c r="AG8718" s="188"/>
      <c r="AH8718" s="188"/>
      <c r="AI8718" s="188"/>
      <c r="AJ8718" s="188"/>
      <c r="AK8718" s="188"/>
    </row>
    <row r="8719" spans="20:37">
      <c r="T8719" s="188"/>
      <c r="U8719" s="188"/>
      <c r="V8719" s="188"/>
      <c r="W8719" s="188"/>
      <c r="X8719" s="188"/>
      <c r="AG8719" s="188"/>
      <c r="AH8719" s="188"/>
      <c r="AI8719" s="188"/>
      <c r="AJ8719" s="188"/>
      <c r="AK8719" s="188"/>
    </row>
    <row r="8720" spans="20:37">
      <c r="T8720" s="188"/>
      <c r="U8720" s="188"/>
      <c r="V8720" s="188"/>
      <c r="W8720" s="188"/>
      <c r="X8720" s="188"/>
      <c r="AG8720" s="188"/>
      <c r="AH8720" s="188"/>
      <c r="AI8720" s="188"/>
      <c r="AJ8720" s="188"/>
      <c r="AK8720" s="188"/>
    </row>
    <row r="8721" spans="20:37">
      <c r="T8721" s="188"/>
      <c r="U8721" s="188"/>
      <c r="V8721" s="188"/>
      <c r="W8721" s="188"/>
      <c r="X8721" s="188"/>
      <c r="AG8721" s="188"/>
      <c r="AH8721" s="188"/>
      <c r="AI8721" s="188"/>
      <c r="AJ8721" s="188"/>
      <c r="AK8721" s="188"/>
    </row>
    <row r="8722" spans="20:37">
      <c r="T8722" s="188"/>
      <c r="U8722" s="188"/>
      <c r="V8722" s="188"/>
      <c r="W8722" s="188"/>
      <c r="X8722" s="188"/>
      <c r="AG8722" s="188"/>
      <c r="AH8722" s="188"/>
      <c r="AI8722" s="188"/>
      <c r="AJ8722" s="188"/>
      <c r="AK8722" s="188"/>
    </row>
    <row r="8723" spans="20:37">
      <c r="T8723" s="188"/>
      <c r="U8723" s="188"/>
      <c r="V8723" s="188"/>
      <c r="W8723" s="188"/>
      <c r="X8723" s="188"/>
      <c r="AG8723" s="188"/>
      <c r="AH8723" s="188"/>
      <c r="AI8723" s="188"/>
      <c r="AJ8723" s="188"/>
      <c r="AK8723" s="188"/>
    </row>
    <row r="8724" spans="20:37">
      <c r="T8724" s="188"/>
      <c r="U8724" s="188"/>
      <c r="V8724" s="188"/>
      <c r="W8724" s="188"/>
      <c r="X8724" s="188"/>
      <c r="AG8724" s="188"/>
      <c r="AH8724" s="188"/>
      <c r="AI8724" s="188"/>
      <c r="AJ8724" s="188"/>
      <c r="AK8724" s="188"/>
    </row>
    <row r="8725" spans="20:37">
      <c r="T8725" s="188"/>
      <c r="U8725" s="188"/>
      <c r="V8725" s="188"/>
      <c r="W8725" s="188"/>
      <c r="X8725" s="188"/>
      <c r="AG8725" s="188"/>
      <c r="AH8725" s="188"/>
      <c r="AI8725" s="188"/>
      <c r="AJ8725" s="188"/>
      <c r="AK8725" s="188"/>
    </row>
    <row r="8726" spans="20:37">
      <c r="T8726" s="188"/>
      <c r="U8726" s="188"/>
      <c r="V8726" s="188"/>
      <c r="W8726" s="188"/>
      <c r="X8726" s="188"/>
      <c r="AG8726" s="188"/>
      <c r="AH8726" s="188"/>
      <c r="AI8726" s="188"/>
      <c r="AJ8726" s="188"/>
      <c r="AK8726" s="188"/>
    </row>
    <row r="8727" spans="20:37">
      <c r="T8727" s="188"/>
      <c r="U8727" s="188"/>
      <c r="V8727" s="188"/>
      <c r="W8727" s="188"/>
      <c r="X8727" s="188"/>
      <c r="AG8727" s="188"/>
      <c r="AH8727" s="188"/>
      <c r="AI8727" s="188"/>
      <c r="AJ8727" s="188"/>
      <c r="AK8727" s="188"/>
    </row>
    <row r="8728" spans="20:37">
      <c r="T8728" s="188"/>
      <c r="U8728" s="188"/>
      <c r="V8728" s="188"/>
      <c r="W8728" s="188"/>
      <c r="X8728" s="188"/>
      <c r="AG8728" s="188"/>
      <c r="AH8728" s="188"/>
      <c r="AI8728" s="188"/>
      <c r="AJ8728" s="188"/>
      <c r="AK8728" s="188"/>
    </row>
    <row r="8729" spans="20:37">
      <c r="T8729" s="188"/>
      <c r="U8729" s="188"/>
      <c r="V8729" s="188"/>
      <c r="W8729" s="188"/>
      <c r="X8729" s="188"/>
      <c r="AG8729" s="188"/>
      <c r="AH8729" s="188"/>
      <c r="AI8729" s="188"/>
      <c r="AJ8729" s="188"/>
      <c r="AK8729" s="188"/>
    </row>
    <row r="8730" spans="20:37">
      <c r="T8730" s="188"/>
      <c r="U8730" s="188"/>
      <c r="V8730" s="188"/>
      <c r="W8730" s="188"/>
      <c r="X8730" s="188"/>
      <c r="AG8730" s="188"/>
      <c r="AH8730" s="188"/>
      <c r="AI8730" s="188"/>
      <c r="AJ8730" s="188"/>
      <c r="AK8730" s="188"/>
    </row>
    <row r="8731" spans="20:37">
      <c r="T8731" s="188"/>
      <c r="U8731" s="188"/>
      <c r="V8731" s="188"/>
      <c r="W8731" s="188"/>
      <c r="X8731" s="188"/>
      <c r="AG8731" s="188"/>
      <c r="AH8731" s="188"/>
      <c r="AI8731" s="188"/>
      <c r="AJ8731" s="188"/>
      <c r="AK8731" s="188"/>
    </row>
    <row r="8732" spans="20:37">
      <c r="T8732" s="188"/>
      <c r="U8732" s="188"/>
      <c r="V8732" s="188"/>
      <c r="W8732" s="188"/>
      <c r="X8732" s="188"/>
      <c r="AG8732" s="188"/>
      <c r="AH8732" s="188"/>
      <c r="AI8732" s="188"/>
      <c r="AJ8732" s="188"/>
      <c r="AK8732" s="188"/>
    </row>
    <row r="8733" spans="20:37">
      <c r="T8733" s="188"/>
      <c r="U8733" s="188"/>
      <c r="V8733" s="188"/>
      <c r="W8733" s="188"/>
      <c r="X8733" s="188"/>
      <c r="AG8733" s="188"/>
      <c r="AH8733" s="188"/>
      <c r="AI8733" s="188"/>
      <c r="AJ8733" s="188"/>
      <c r="AK8733" s="188"/>
    </row>
    <row r="8734" spans="20:37">
      <c r="T8734" s="188"/>
      <c r="U8734" s="188"/>
      <c r="V8734" s="188"/>
      <c r="W8734" s="188"/>
      <c r="X8734" s="188"/>
      <c r="AG8734" s="188"/>
      <c r="AH8734" s="188"/>
      <c r="AI8734" s="188"/>
      <c r="AJ8734" s="188"/>
      <c r="AK8734" s="188"/>
    </row>
    <row r="8735" spans="20:37">
      <c r="T8735" s="188"/>
      <c r="U8735" s="188"/>
      <c r="V8735" s="188"/>
      <c r="W8735" s="188"/>
      <c r="X8735" s="188"/>
      <c r="AG8735" s="188"/>
      <c r="AH8735" s="188"/>
      <c r="AI8735" s="188"/>
      <c r="AJ8735" s="188"/>
      <c r="AK8735" s="188"/>
    </row>
    <row r="8736" spans="20:37">
      <c r="T8736" s="188"/>
      <c r="U8736" s="188"/>
      <c r="V8736" s="188"/>
      <c r="W8736" s="188"/>
      <c r="X8736" s="188"/>
      <c r="AG8736" s="188"/>
      <c r="AH8736" s="188"/>
      <c r="AI8736" s="188"/>
      <c r="AJ8736" s="188"/>
      <c r="AK8736" s="188"/>
    </row>
    <row r="8737" spans="20:37">
      <c r="T8737" s="188"/>
      <c r="U8737" s="188"/>
      <c r="V8737" s="188"/>
      <c r="W8737" s="188"/>
      <c r="X8737" s="188"/>
      <c r="AG8737" s="188"/>
      <c r="AH8737" s="188"/>
      <c r="AI8737" s="188"/>
      <c r="AJ8737" s="188"/>
      <c r="AK8737" s="188"/>
    </row>
    <row r="8738" spans="20:37">
      <c r="T8738" s="188"/>
      <c r="U8738" s="188"/>
      <c r="V8738" s="188"/>
      <c r="W8738" s="188"/>
      <c r="X8738" s="188"/>
      <c r="AG8738" s="188"/>
      <c r="AH8738" s="188"/>
      <c r="AI8738" s="188"/>
      <c r="AJ8738" s="188"/>
      <c r="AK8738" s="188"/>
    </row>
    <row r="8739" spans="20:37">
      <c r="T8739" s="188"/>
      <c r="U8739" s="188"/>
      <c r="V8739" s="188"/>
      <c r="W8739" s="188"/>
      <c r="X8739" s="188"/>
      <c r="AG8739" s="188"/>
      <c r="AH8739" s="188"/>
      <c r="AI8739" s="188"/>
      <c r="AJ8739" s="188"/>
      <c r="AK8739" s="188"/>
    </row>
    <row r="8740" spans="20:37">
      <c r="T8740" s="188"/>
      <c r="U8740" s="188"/>
      <c r="V8740" s="188"/>
      <c r="W8740" s="188"/>
      <c r="X8740" s="188"/>
      <c r="AG8740" s="188"/>
      <c r="AH8740" s="188"/>
      <c r="AI8740" s="188"/>
      <c r="AJ8740" s="188"/>
      <c r="AK8740" s="188"/>
    </row>
    <row r="8741" spans="20:37">
      <c r="T8741" s="188"/>
      <c r="U8741" s="188"/>
      <c r="V8741" s="188"/>
      <c r="W8741" s="188"/>
      <c r="X8741" s="188"/>
      <c r="AG8741" s="188"/>
      <c r="AH8741" s="188"/>
      <c r="AI8741" s="188"/>
      <c r="AJ8741" s="188"/>
      <c r="AK8741" s="188"/>
    </row>
    <row r="8742" spans="20:37">
      <c r="T8742" s="188"/>
      <c r="U8742" s="188"/>
      <c r="V8742" s="188"/>
      <c r="W8742" s="188"/>
      <c r="X8742" s="188"/>
      <c r="AG8742" s="188"/>
      <c r="AH8742" s="188"/>
      <c r="AI8742" s="188"/>
      <c r="AJ8742" s="188"/>
      <c r="AK8742" s="188"/>
    </row>
    <row r="8743" spans="20:37">
      <c r="T8743" s="188"/>
      <c r="U8743" s="188"/>
      <c r="V8743" s="188"/>
      <c r="W8743" s="188"/>
      <c r="X8743" s="188"/>
      <c r="AG8743" s="188"/>
      <c r="AH8743" s="188"/>
      <c r="AI8743" s="188"/>
      <c r="AJ8743" s="188"/>
      <c r="AK8743" s="188"/>
    </row>
    <row r="8744" spans="20:37">
      <c r="T8744" s="188"/>
      <c r="U8744" s="188"/>
      <c r="V8744" s="188"/>
      <c r="W8744" s="188"/>
      <c r="X8744" s="188"/>
      <c r="AG8744" s="188"/>
      <c r="AH8744" s="188"/>
      <c r="AI8744" s="188"/>
      <c r="AJ8744" s="188"/>
      <c r="AK8744" s="188"/>
    </row>
    <row r="8745" spans="20:37">
      <c r="T8745" s="188"/>
      <c r="U8745" s="188"/>
      <c r="V8745" s="188"/>
      <c r="W8745" s="188"/>
      <c r="X8745" s="188"/>
      <c r="AG8745" s="188"/>
      <c r="AH8745" s="188"/>
      <c r="AI8745" s="188"/>
      <c r="AJ8745" s="188"/>
      <c r="AK8745" s="188"/>
    </row>
    <row r="8746" spans="20:37">
      <c r="T8746" s="188"/>
      <c r="U8746" s="188"/>
      <c r="V8746" s="188"/>
      <c r="W8746" s="188"/>
      <c r="X8746" s="188"/>
      <c r="AG8746" s="188"/>
      <c r="AH8746" s="188"/>
      <c r="AI8746" s="188"/>
      <c r="AJ8746" s="188"/>
      <c r="AK8746" s="188"/>
    </row>
    <row r="8747" spans="20:37">
      <c r="T8747" s="188"/>
      <c r="U8747" s="188"/>
      <c r="V8747" s="188"/>
      <c r="W8747" s="188"/>
      <c r="X8747" s="188"/>
      <c r="AG8747" s="188"/>
      <c r="AH8747" s="188"/>
      <c r="AI8747" s="188"/>
      <c r="AJ8747" s="188"/>
      <c r="AK8747" s="188"/>
    </row>
    <row r="8748" spans="20:37">
      <c r="T8748" s="188"/>
      <c r="U8748" s="188"/>
      <c r="V8748" s="188"/>
      <c r="W8748" s="188"/>
      <c r="X8748" s="188"/>
      <c r="AG8748" s="188"/>
      <c r="AH8748" s="188"/>
      <c r="AI8748" s="188"/>
      <c r="AJ8748" s="188"/>
      <c r="AK8748" s="188"/>
    </row>
    <row r="8749" spans="20:37">
      <c r="T8749" s="188"/>
      <c r="U8749" s="188"/>
      <c r="V8749" s="188"/>
      <c r="W8749" s="188"/>
      <c r="X8749" s="188"/>
      <c r="AG8749" s="188"/>
      <c r="AH8749" s="188"/>
      <c r="AI8749" s="188"/>
      <c r="AJ8749" s="188"/>
      <c r="AK8749" s="188"/>
    </row>
    <row r="8750" spans="20:37">
      <c r="T8750" s="188"/>
      <c r="U8750" s="188"/>
      <c r="V8750" s="188"/>
      <c r="W8750" s="188"/>
      <c r="X8750" s="188"/>
      <c r="AG8750" s="188"/>
      <c r="AH8750" s="188"/>
      <c r="AI8750" s="188"/>
      <c r="AJ8750" s="188"/>
      <c r="AK8750" s="188"/>
    </row>
    <row r="8751" spans="20:37">
      <c r="T8751" s="188"/>
      <c r="U8751" s="188"/>
      <c r="V8751" s="188"/>
      <c r="W8751" s="188"/>
      <c r="X8751" s="188"/>
      <c r="AG8751" s="188"/>
      <c r="AH8751" s="188"/>
      <c r="AI8751" s="188"/>
      <c r="AJ8751" s="188"/>
      <c r="AK8751" s="188"/>
    </row>
    <row r="8752" spans="20:37">
      <c r="T8752" s="188"/>
      <c r="U8752" s="188"/>
      <c r="V8752" s="188"/>
      <c r="W8752" s="188"/>
      <c r="X8752" s="188"/>
      <c r="AG8752" s="188"/>
      <c r="AH8752" s="188"/>
      <c r="AI8752" s="188"/>
      <c r="AJ8752" s="188"/>
      <c r="AK8752" s="188"/>
    </row>
    <row r="8753" spans="20:37">
      <c r="T8753" s="188"/>
      <c r="U8753" s="188"/>
      <c r="V8753" s="188"/>
      <c r="W8753" s="188"/>
      <c r="X8753" s="188"/>
      <c r="AG8753" s="188"/>
      <c r="AH8753" s="188"/>
      <c r="AI8753" s="188"/>
      <c r="AJ8753" s="188"/>
      <c r="AK8753" s="188"/>
    </row>
    <row r="8754" spans="20:37">
      <c r="T8754" s="188"/>
      <c r="U8754" s="188"/>
      <c r="V8754" s="188"/>
      <c r="W8754" s="188"/>
      <c r="X8754" s="188"/>
      <c r="AG8754" s="188"/>
      <c r="AH8754" s="188"/>
      <c r="AI8754" s="188"/>
      <c r="AJ8754" s="188"/>
      <c r="AK8754" s="188"/>
    </row>
    <row r="8755" spans="20:37">
      <c r="T8755" s="188"/>
      <c r="U8755" s="188"/>
      <c r="V8755" s="188"/>
      <c r="W8755" s="188"/>
      <c r="X8755" s="188"/>
      <c r="AG8755" s="188"/>
      <c r="AH8755" s="188"/>
      <c r="AI8755" s="188"/>
      <c r="AJ8755" s="188"/>
      <c r="AK8755" s="188"/>
    </row>
    <row r="8756" spans="20:37">
      <c r="T8756" s="188"/>
      <c r="U8756" s="188"/>
      <c r="V8756" s="188"/>
      <c r="W8756" s="188"/>
      <c r="X8756" s="188"/>
      <c r="AG8756" s="188"/>
      <c r="AH8756" s="188"/>
      <c r="AI8756" s="188"/>
      <c r="AJ8756" s="188"/>
      <c r="AK8756" s="188"/>
    </row>
    <row r="8757" spans="20:37">
      <c r="T8757" s="188"/>
      <c r="U8757" s="188"/>
      <c r="V8757" s="188"/>
      <c r="W8757" s="188"/>
      <c r="X8757" s="188"/>
      <c r="AG8757" s="188"/>
      <c r="AH8757" s="188"/>
      <c r="AI8757" s="188"/>
      <c r="AJ8757" s="188"/>
      <c r="AK8757" s="188"/>
    </row>
    <row r="8758" spans="20:37">
      <c r="T8758" s="188"/>
      <c r="U8758" s="188"/>
      <c r="V8758" s="188"/>
      <c r="W8758" s="188"/>
      <c r="X8758" s="188"/>
      <c r="AG8758" s="188"/>
      <c r="AH8758" s="188"/>
      <c r="AI8758" s="188"/>
      <c r="AJ8758" s="188"/>
      <c r="AK8758" s="188"/>
    </row>
    <row r="8759" spans="20:37">
      <c r="T8759" s="188"/>
      <c r="U8759" s="188"/>
      <c r="V8759" s="188"/>
      <c r="W8759" s="188"/>
      <c r="X8759" s="188"/>
      <c r="AG8759" s="188"/>
      <c r="AH8759" s="188"/>
      <c r="AI8759" s="188"/>
      <c r="AJ8759" s="188"/>
      <c r="AK8759" s="188"/>
    </row>
    <row r="8760" spans="20:37">
      <c r="T8760" s="188"/>
      <c r="U8760" s="188"/>
      <c r="V8760" s="188"/>
      <c r="W8760" s="188"/>
      <c r="X8760" s="188"/>
      <c r="AG8760" s="188"/>
      <c r="AH8760" s="188"/>
      <c r="AI8760" s="188"/>
      <c r="AJ8760" s="188"/>
      <c r="AK8760" s="188"/>
    </row>
    <row r="8761" spans="20:37">
      <c r="T8761" s="188"/>
      <c r="U8761" s="188"/>
      <c r="V8761" s="188"/>
      <c r="W8761" s="188"/>
      <c r="X8761" s="188"/>
      <c r="AG8761" s="188"/>
      <c r="AH8761" s="188"/>
      <c r="AI8761" s="188"/>
      <c r="AJ8761" s="188"/>
      <c r="AK8761" s="188"/>
    </row>
    <row r="8762" spans="20:37">
      <c r="T8762" s="188"/>
      <c r="U8762" s="188"/>
      <c r="V8762" s="188"/>
      <c r="W8762" s="188"/>
      <c r="X8762" s="188"/>
      <c r="AG8762" s="188"/>
      <c r="AH8762" s="188"/>
      <c r="AI8762" s="188"/>
      <c r="AJ8762" s="188"/>
      <c r="AK8762" s="188"/>
    </row>
    <row r="8763" spans="20:37">
      <c r="T8763" s="188"/>
      <c r="U8763" s="188"/>
      <c r="V8763" s="188"/>
      <c r="W8763" s="188"/>
      <c r="X8763" s="188"/>
      <c r="AG8763" s="188"/>
      <c r="AH8763" s="188"/>
      <c r="AI8763" s="188"/>
      <c r="AJ8763" s="188"/>
      <c r="AK8763" s="188"/>
    </row>
    <row r="8764" spans="20:37">
      <c r="T8764" s="188"/>
      <c r="U8764" s="188"/>
      <c r="V8764" s="188"/>
      <c r="W8764" s="188"/>
      <c r="X8764" s="188"/>
      <c r="AG8764" s="188"/>
      <c r="AH8764" s="188"/>
      <c r="AI8764" s="188"/>
      <c r="AJ8764" s="188"/>
      <c r="AK8764" s="188"/>
    </row>
    <row r="8765" spans="20:37">
      <c r="T8765" s="188"/>
      <c r="U8765" s="188"/>
      <c r="V8765" s="188"/>
      <c r="W8765" s="188"/>
      <c r="X8765" s="188"/>
      <c r="AG8765" s="188"/>
      <c r="AH8765" s="188"/>
      <c r="AI8765" s="188"/>
      <c r="AJ8765" s="188"/>
      <c r="AK8765" s="188"/>
    </row>
    <row r="8766" spans="20:37">
      <c r="T8766" s="188"/>
      <c r="U8766" s="188"/>
      <c r="V8766" s="188"/>
      <c r="W8766" s="188"/>
      <c r="X8766" s="188"/>
      <c r="AG8766" s="188"/>
      <c r="AH8766" s="188"/>
      <c r="AI8766" s="188"/>
      <c r="AJ8766" s="188"/>
      <c r="AK8766" s="188"/>
    </row>
    <row r="8767" spans="20:37">
      <c r="T8767" s="188"/>
      <c r="U8767" s="188"/>
      <c r="V8767" s="188"/>
      <c r="W8767" s="188"/>
      <c r="X8767" s="188"/>
      <c r="AG8767" s="188"/>
      <c r="AH8767" s="188"/>
      <c r="AI8767" s="188"/>
      <c r="AJ8767" s="188"/>
      <c r="AK8767" s="188"/>
    </row>
    <row r="8768" spans="20:37">
      <c r="T8768" s="188"/>
      <c r="U8768" s="188"/>
      <c r="V8768" s="188"/>
      <c r="W8768" s="188"/>
      <c r="X8768" s="188"/>
      <c r="AG8768" s="188"/>
      <c r="AH8768" s="188"/>
      <c r="AI8768" s="188"/>
      <c r="AJ8768" s="188"/>
      <c r="AK8768" s="188"/>
    </row>
    <row r="8769" spans="20:37">
      <c r="T8769" s="188"/>
      <c r="U8769" s="188"/>
      <c r="V8769" s="188"/>
      <c r="W8769" s="188"/>
      <c r="X8769" s="188"/>
      <c r="AG8769" s="188"/>
      <c r="AH8769" s="188"/>
      <c r="AI8769" s="188"/>
      <c r="AJ8769" s="188"/>
      <c r="AK8769" s="188"/>
    </row>
    <row r="8770" spans="20:37">
      <c r="T8770" s="188"/>
      <c r="U8770" s="188"/>
      <c r="V8770" s="188"/>
      <c r="W8770" s="188"/>
      <c r="X8770" s="188"/>
      <c r="AG8770" s="188"/>
      <c r="AH8770" s="188"/>
      <c r="AI8770" s="188"/>
      <c r="AJ8770" s="188"/>
      <c r="AK8770" s="188"/>
    </row>
    <row r="8771" spans="20:37">
      <c r="T8771" s="188"/>
      <c r="U8771" s="188"/>
      <c r="V8771" s="188"/>
      <c r="W8771" s="188"/>
      <c r="X8771" s="188"/>
      <c r="AG8771" s="188"/>
      <c r="AH8771" s="188"/>
      <c r="AI8771" s="188"/>
      <c r="AJ8771" s="188"/>
      <c r="AK8771" s="188"/>
    </row>
    <row r="8772" spans="20:37">
      <c r="T8772" s="188"/>
      <c r="U8772" s="188"/>
      <c r="V8772" s="188"/>
      <c r="W8772" s="188"/>
      <c r="X8772" s="188"/>
      <c r="AG8772" s="188"/>
      <c r="AH8772" s="188"/>
      <c r="AI8772" s="188"/>
      <c r="AJ8772" s="188"/>
      <c r="AK8772" s="188"/>
    </row>
    <row r="8773" spans="20:37">
      <c r="T8773" s="188"/>
      <c r="U8773" s="188"/>
      <c r="V8773" s="188"/>
      <c r="W8773" s="188"/>
      <c r="X8773" s="188"/>
      <c r="AG8773" s="188"/>
      <c r="AH8773" s="188"/>
      <c r="AI8773" s="188"/>
      <c r="AJ8773" s="188"/>
      <c r="AK8773" s="188"/>
    </row>
    <row r="8774" spans="20:37">
      <c r="T8774" s="188"/>
      <c r="U8774" s="188"/>
      <c r="V8774" s="188"/>
      <c r="W8774" s="188"/>
      <c r="X8774" s="188"/>
      <c r="AG8774" s="188"/>
      <c r="AH8774" s="188"/>
      <c r="AI8774" s="188"/>
      <c r="AJ8774" s="188"/>
      <c r="AK8774" s="188"/>
    </row>
    <row r="8775" spans="20:37">
      <c r="T8775" s="188"/>
      <c r="U8775" s="188"/>
      <c r="V8775" s="188"/>
      <c r="W8775" s="188"/>
      <c r="X8775" s="188"/>
      <c r="AG8775" s="188"/>
      <c r="AH8775" s="188"/>
      <c r="AI8775" s="188"/>
      <c r="AJ8775" s="188"/>
      <c r="AK8775" s="188"/>
    </row>
    <row r="8776" spans="20:37">
      <c r="T8776" s="188"/>
      <c r="U8776" s="188"/>
      <c r="V8776" s="188"/>
      <c r="W8776" s="188"/>
      <c r="X8776" s="188"/>
      <c r="AG8776" s="188"/>
      <c r="AH8776" s="188"/>
      <c r="AI8776" s="188"/>
      <c r="AJ8776" s="188"/>
      <c r="AK8776" s="188"/>
    </row>
    <row r="8777" spans="20:37">
      <c r="T8777" s="188"/>
      <c r="U8777" s="188"/>
      <c r="V8777" s="188"/>
      <c r="W8777" s="188"/>
      <c r="X8777" s="188"/>
      <c r="AG8777" s="188"/>
      <c r="AH8777" s="188"/>
      <c r="AI8777" s="188"/>
      <c r="AJ8777" s="188"/>
      <c r="AK8777" s="188"/>
    </row>
    <row r="8778" spans="20:37">
      <c r="T8778" s="188"/>
      <c r="U8778" s="188"/>
      <c r="V8778" s="188"/>
      <c r="W8778" s="188"/>
      <c r="X8778" s="188"/>
      <c r="AG8778" s="188"/>
      <c r="AH8778" s="188"/>
      <c r="AI8778" s="188"/>
      <c r="AJ8778" s="188"/>
      <c r="AK8778" s="188"/>
    </row>
    <row r="8779" spans="20:37">
      <c r="T8779" s="188"/>
      <c r="U8779" s="188"/>
      <c r="V8779" s="188"/>
      <c r="W8779" s="188"/>
      <c r="X8779" s="188"/>
      <c r="AG8779" s="188"/>
      <c r="AH8779" s="188"/>
      <c r="AI8779" s="188"/>
      <c r="AJ8779" s="188"/>
      <c r="AK8779" s="188"/>
    </row>
    <row r="8780" spans="20:37">
      <c r="T8780" s="188"/>
      <c r="U8780" s="188"/>
      <c r="V8780" s="188"/>
      <c r="W8780" s="188"/>
      <c r="X8780" s="188"/>
      <c r="AG8780" s="188"/>
      <c r="AH8780" s="188"/>
      <c r="AI8780" s="188"/>
      <c r="AJ8780" s="188"/>
      <c r="AK8780" s="188"/>
    </row>
    <row r="8781" spans="20:37">
      <c r="T8781" s="188"/>
      <c r="U8781" s="188"/>
      <c r="V8781" s="188"/>
      <c r="W8781" s="188"/>
      <c r="X8781" s="188"/>
      <c r="AG8781" s="188"/>
      <c r="AH8781" s="188"/>
      <c r="AI8781" s="188"/>
      <c r="AJ8781" s="188"/>
      <c r="AK8781" s="188"/>
    </row>
    <row r="8782" spans="20:37">
      <c r="T8782" s="188"/>
      <c r="U8782" s="188"/>
      <c r="V8782" s="188"/>
      <c r="W8782" s="188"/>
      <c r="X8782" s="188"/>
      <c r="AG8782" s="188"/>
      <c r="AH8782" s="188"/>
      <c r="AI8782" s="188"/>
      <c r="AJ8782" s="188"/>
      <c r="AK8782" s="188"/>
    </row>
    <row r="8783" spans="20:37">
      <c r="T8783" s="188"/>
      <c r="U8783" s="188"/>
      <c r="V8783" s="188"/>
      <c r="W8783" s="188"/>
      <c r="X8783" s="188"/>
      <c r="AG8783" s="188"/>
      <c r="AH8783" s="188"/>
      <c r="AI8783" s="188"/>
      <c r="AJ8783" s="188"/>
      <c r="AK8783" s="188"/>
    </row>
    <row r="8784" spans="20:37">
      <c r="T8784" s="188"/>
      <c r="U8784" s="188"/>
      <c r="V8784" s="188"/>
      <c r="W8784" s="188"/>
      <c r="X8784" s="188"/>
      <c r="AG8784" s="188"/>
      <c r="AH8784" s="188"/>
      <c r="AI8784" s="188"/>
      <c r="AJ8784" s="188"/>
      <c r="AK8784" s="188"/>
    </row>
    <row r="8785" spans="20:37">
      <c r="T8785" s="188"/>
      <c r="U8785" s="188"/>
      <c r="V8785" s="188"/>
      <c r="W8785" s="188"/>
      <c r="X8785" s="188"/>
      <c r="AG8785" s="188"/>
      <c r="AH8785" s="188"/>
      <c r="AI8785" s="188"/>
      <c r="AJ8785" s="188"/>
      <c r="AK8785" s="188"/>
    </row>
    <row r="8786" spans="20:37">
      <c r="T8786" s="188"/>
      <c r="U8786" s="188"/>
      <c r="V8786" s="188"/>
      <c r="W8786" s="188"/>
      <c r="X8786" s="188"/>
      <c r="AG8786" s="188"/>
      <c r="AH8786" s="188"/>
      <c r="AI8786" s="188"/>
      <c r="AJ8786" s="188"/>
      <c r="AK8786" s="188"/>
    </row>
    <row r="8787" spans="20:37">
      <c r="T8787" s="188"/>
      <c r="U8787" s="188"/>
      <c r="V8787" s="188"/>
      <c r="W8787" s="188"/>
      <c r="X8787" s="188"/>
      <c r="AG8787" s="188"/>
      <c r="AH8787" s="188"/>
      <c r="AI8787" s="188"/>
      <c r="AJ8787" s="188"/>
      <c r="AK8787" s="188"/>
    </row>
    <row r="8788" spans="20:37">
      <c r="T8788" s="188"/>
      <c r="U8788" s="188"/>
      <c r="V8788" s="188"/>
      <c r="W8788" s="188"/>
      <c r="X8788" s="188"/>
      <c r="AG8788" s="188"/>
      <c r="AH8788" s="188"/>
      <c r="AI8788" s="188"/>
      <c r="AJ8788" s="188"/>
      <c r="AK8788" s="188"/>
    </row>
    <row r="8789" spans="20:37">
      <c r="T8789" s="188"/>
      <c r="U8789" s="188"/>
      <c r="V8789" s="188"/>
      <c r="W8789" s="188"/>
      <c r="X8789" s="188"/>
      <c r="AG8789" s="188"/>
      <c r="AH8789" s="188"/>
      <c r="AI8789" s="188"/>
      <c r="AJ8789" s="188"/>
      <c r="AK8789" s="188"/>
    </row>
    <row r="8790" spans="20:37">
      <c r="T8790" s="188"/>
      <c r="U8790" s="188"/>
      <c r="V8790" s="188"/>
      <c r="W8790" s="188"/>
      <c r="X8790" s="188"/>
      <c r="AG8790" s="188"/>
      <c r="AH8790" s="188"/>
      <c r="AI8790" s="188"/>
      <c r="AJ8790" s="188"/>
      <c r="AK8790" s="188"/>
    </row>
    <row r="8791" spans="20:37">
      <c r="T8791" s="188"/>
      <c r="U8791" s="188"/>
      <c r="V8791" s="188"/>
      <c r="W8791" s="188"/>
      <c r="X8791" s="188"/>
      <c r="AG8791" s="188"/>
      <c r="AH8791" s="188"/>
      <c r="AI8791" s="188"/>
      <c r="AJ8791" s="188"/>
      <c r="AK8791" s="188"/>
    </row>
    <row r="8792" spans="20:37">
      <c r="T8792" s="188"/>
      <c r="U8792" s="188"/>
      <c r="V8792" s="188"/>
      <c r="W8792" s="188"/>
      <c r="X8792" s="188"/>
      <c r="AG8792" s="188"/>
      <c r="AH8792" s="188"/>
      <c r="AI8792" s="188"/>
      <c r="AJ8792" s="188"/>
      <c r="AK8792" s="188"/>
    </row>
    <row r="8793" spans="20:37">
      <c r="T8793" s="188"/>
      <c r="U8793" s="188"/>
      <c r="V8793" s="188"/>
      <c r="W8793" s="188"/>
      <c r="X8793" s="188"/>
      <c r="AG8793" s="188"/>
      <c r="AH8793" s="188"/>
      <c r="AI8793" s="188"/>
      <c r="AJ8793" s="188"/>
      <c r="AK8793" s="188"/>
    </row>
    <row r="8794" spans="20:37">
      <c r="T8794" s="188"/>
      <c r="U8794" s="188"/>
      <c r="V8794" s="188"/>
      <c r="W8794" s="188"/>
      <c r="X8794" s="188"/>
      <c r="AG8794" s="188"/>
      <c r="AH8794" s="188"/>
      <c r="AI8794" s="188"/>
      <c r="AJ8794" s="188"/>
      <c r="AK8794" s="188"/>
    </row>
    <row r="8795" spans="20:37">
      <c r="T8795" s="188"/>
      <c r="U8795" s="188"/>
      <c r="V8795" s="188"/>
      <c r="W8795" s="188"/>
      <c r="X8795" s="188"/>
      <c r="AG8795" s="188"/>
      <c r="AH8795" s="188"/>
      <c r="AI8795" s="188"/>
      <c r="AJ8795" s="188"/>
      <c r="AK8795" s="188"/>
    </row>
    <row r="8796" spans="20:37">
      <c r="T8796" s="188"/>
      <c r="U8796" s="188"/>
      <c r="V8796" s="188"/>
      <c r="W8796" s="188"/>
      <c r="X8796" s="188"/>
      <c r="AG8796" s="188"/>
      <c r="AH8796" s="188"/>
      <c r="AI8796" s="188"/>
      <c r="AJ8796" s="188"/>
      <c r="AK8796" s="188"/>
    </row>
    <row r="8797" spans="20:37">
      <c r="T8797" s="188"/>
      <c r="U8797" s="188"/>
      <c r="V8797" s="188"/>
      <c r="W8797" s="188"/>
      <c r="X8797" s="188"/>
      <c r="AG8797" s="188"/>
      <c r="AH8797" s="188"/>
      <c r="AI8797" s="188"/>
      <c r="AJ8797" s="188"/>
      <c r="AK8797" s="188"/>
    </row>
    <row r="8798" spans="20:37">
      <c r="T8798" s="188"/>
      <c r="U8798" s="188"/>
      <c r="V8798" s="188"/>
      <c r="W8798" s="188"/>
      <c r="X8798" s="188"/>
      <c r="AG8798" s="188"/>
      <c r="AH8798" s="188"/>
      <c r="AI8798" s="188"/>
      <c r="AJ8798" s="188"/>
      <c r="AK8798" s="188"/>
    </row>
    <row r="8799" spans="20:37">
      <c r="T8799" s="188"/>
      <c r="U8799" s="188"/>
      <c r="V8799" s="188"/>
      <c r="W8799" s="188"/>
      <c r="X8799" s="188"/>
      <c r="AG8799" s="188"/>
      <c r="AH8799" s="188"/>
      <c r="AI8799" s="188"/>
      <c r="AJ8799" s="188"/>
      <c r="AK8799" s="188"/>
    </row>
    <row r="8800" spans="20:37">
      <c r="T8800" s="188"/>
      <c r="U8800" s="188"/>
      <c r="V8800" s="188"/>
      <c r="W8800" s="188"/>
      <c r="X8800" s="188"/>
      <c r="AG8800" s="188"/>
      <c r="AH8800" s="188"/>
      <c r="AI8800" s="188"/>
      <c r="AJ8800" s="188"/>
      <c r="AK8800" s="188"/>
    </row>
    <row r="8801" spans="20:37">
      <c r="T8801" s="188"/>
      <c r="U8801" s="188"/>
      <c r="V8801" s="188"/>
      <c r="W8801" s="188"/>
      <c r="X8801" s="188"/>
      <c r="AG8801" s="188"/>
      <c r="AH8801" s="188"/>
      <c r="AI8801" s="188"/>
      <c r="AJ8801" s="188"/>
      <c r="AK8801" s="188"/>
    </row>
    <row r="8802" spans="20:37">
      <c r="T8802" s="188"/>
      <c r="U8802" s="188"/>
      <c r="V8802" s="188"/>
      <c r="W8802" s="188"/>
      <c r="X8802" s="188"/>
      <c r="AG8802" s="188"/>
      <c r="AH8802" s="188"/>
      <c r="AI8802" s="188"/>
      <c r="AJ8802" s="188"/>
      <c r="AK8802" s="188"/>
    </row>
    <row r="8803" spans="20:37">
      <c r="T8803" s="188"/>
      <c r="U8803" s="188"/>
      <c r="V8803" s="188"/>
      <c r="W8803" s="188"/>
      <c r="X8803" s="188"/>
      <c r="AG8803" s="188"/>
      <c r="AH8803" s="188"/>
      <c r="AI8803" s="188"/>
      <c r="AJ8803" s="188"/>
      <c r="AK8803" s="188"/>
    </row>
    <row r="8804" spans="20:37">
      <c r="T8804" s="188"/>
      <c r="U8804" s="188"/>
      <c r="V8804" s="188"/>
      <c r="W8804" s="188"/>
      <c r="X8804" s="188"/>
      <c r="AG8804" s="188"/>
      <c r="AH8804" s="188"/>
      <c r="AI8804" s="188"/>
      <c r="AJ8804" s="188"/>
      <c r="AK8804" s="188"/>
    </row>
    <row r="8805" spans="20:37">
      <c r="T8805" s="188"/>
      <c r="U8805" s="188"/>
      <c r="V8805" s="188"/>
      <c r="W8805" s="188"/>
      <c r="X8805" s="188"/>
      <c r="AG8805" s="188"/>
      <c r="AH8805" s="188"/>
      <c r="AI8805" s="188"/>
      <c r="AJ8805" s="188"/>
      <c r="AK8805" s="188"/>
    </row>
    <row r="8806" spans="20:37">
      <c r="T8806" s="188"/>
      <c r="U8806" s="188"/>
      <c r="V8806" s="188"/>
      <c r="W8806" s="188"/>
      <c r="X8806" s="188"/>
      <c r="AG8806" s="188"/>
      <c r="AH8806" s="188"/>
      <c r="AI8806" s="188"/>
      <c r="AJ8806" s="188"/>
      <c r="AK8806" s="188"/>
    </row>
    <row r="8807" spans="20:37">
      <c r="T8807" s="188"/>
      <c r="U8807" s="188"/>
      <c r="V8807" s="188"/>
      <c r="W8807" s="188"/>
      <c r="X8807" s="188"/>
      <c r="AG8807" s="188"/>
      <c r="AH8807" s="188"/>
      <c r="AI8807" s="188"/>
      <c r="AJ8807" s="188"/>
      <c r="AK8807" s="188"/>
    </row>
    <row r="8808" spans="20:37">
      <c r="T8808" s="188"/>
      <c r="U8808" s="188"/>
      <c r="V8808" s="188"/>
      <c r="W8808" s="188"/>
      <c r="X8808" s="188"/>
      <c r="AG8808" s="188"/>
      <c r="AH8808" s="188"/>
      <c r="AI8808" s="188"/>
      <c r="AJ8808" s="188"/>
      <c r="AK8808" s="188"/>
    </row>
    <row r="8809" spans="20:37">
      <c r="T8809" s="188"/>
      <c r="U8809" s="188"/>
      <c r="V8809" s="188"/>
      <c r="W8809" s="188"/>
      <c r="X8809" s="188"/>
      <c r="AG8809" s="188"/>
      <c r="AH8809" s="188"/>
      <c r="AI8809" s="188"/>
      <c r="AJ8809" s="188"/>
      <c r="AK8809" s="188"/>
    </row>
    <row r="8810" spans="20:37">
      <c r="T8810" s="188"/>
      <c r="U8810" s="188"/>
      <c r="V8810" s="188"/>
      <c r="W8810" s="188"/>
      <c r="X8810" s="188"/>
      <c r="AG8810" s="188"/>
      <c r="AH8810" s="188"/>
      <c r="AI8810" s="188"/>
      <c r="AJ8810" s="188"/>
      <c r="AK8810" s="188"/>
    </row>
    <row r="8811" spans="20:37">
      <c r="T8811" s="188"/>
      <c r="U8811" s="188"/>
      <c r="V8811" s="188"/>
      <c r="W8811" s="188"/>
      <c r="X8811" s="188"/>
      <c r="AG8811" s="188"/>
      <c r="AH8811" s="188"/>
      <c r="AI8811" s="188"/>
      <c r="AJ8811" s="188"/>
      <c r="AK8811" s="188"/>
    </row>
    <row r="8812" spans="20:37">
      <c r="T8812" s="188"/>
      <c r="U8812" s="188"/>
      <c r="V8812" s="188"/>
      <c r="W8812" s="188"/>
      <c r="X8812" s="188"/>
      <c r="AG8812" s="188"/>
      <c r="AH8812" s="188"/>
      <c r="AI8812" s="188"/>
      <c r="AJ8812" s="188"/>
      <c r="AK8812" s="188"/>
    </row>
    <row r="8813" spans="20:37">
      <c r="T8813" s="188"/>
      <c r="U8813" s="188"/>
      <c r="V8813" s="188"/>
      <c r="W8813" s="188"/>
      <c r="X8813" s="188"/>
      <c r="AG8813" s="188"/>
      <c r="AH8813" s="188"/>
      <c r="AI8813" s="188"/>
      <c r="AJ8813" s="188"/>
      <c r="AK8813" s="188"/>
    </row>
    <row r="8814" spans="20:37">
      <c r="T8814" s="188"/>
      <c r="U8814" s="188"/>
      <c r="V8814" s="188"/>
      <c r="W8814" s="188"/>
      <c r="X8814" s="188"/>
      <c r="AG8814" s="188"/>
      <c r="AH8814" s="188"/>
      <c r="AI8814" s="188"/>
      <c r="AJ8814" s="188"/>
      <c r="AK8814" s="188"/>
    </row>
    <row r="8815" spans="20:37">
      <c r="T8815" s="188"/>
      <c r="U8815" s="188"/>
      <c r="V8815" s="188"/>
      <c r="W8815" s="188"/>
      <c r="X8815" s="188"/>
      <c r="AG8815" s="188"/>
      <c r="AH8815" s="188"/>
      <c r="AI8815" s="188"/>
      <c r="AJ8815" s="188"/>
      <c r="AK8815" s="188"/>
    </row>
    <row r="8816" spans="20:37">
      <c r="T8816" s="188"/>
      <c r="U8816" s="188"/>
      <c r="V8816" s="188"/>
      <c r="W8816" s="188"/>
      <c r="X8816" s="188"/>
      <c r="AG8816" s="188"/>
      <c r="AH8816" s="188"/>
      <c r="AI8816" s="188"/>
      <c r="AJ8816" s="188"/>
      <c r="AK8816" s="188"/>
    </row>
    <row r="8817" spans="20:37">
      <c r="T8817" s="188"/>
      <c r="U8817" s="188"/>
      <c r="V8817" s="188"/>
      <c r="W8817" s="188"/>
      <c r="X8817" s="188"/>
      <c r="AG8817" s="188"/>
      <c r="AH8817" s="188"/>
      <c r="AI8817" s="188"/>
      <c r="AJ8817" s="188"/>
      <c r="AK8817" s="188"/>
    </row>
    <row r="8818" spans="20:37">
      <c r="T8818" s="188"/>
      <c r="U8818" s="188"/>
      <c r="V8818" s="188"/>
      <c r="W8818" s="188"/>
      <c r="X8818" s="188"/>
      <c r="AG8818" s="188"/>
      <c r="AH8818" s="188"/>
      <c r="AI8818" s="188"/>
      <c r="AJ8818" s="188"/>
      <c r="AK8818" s="188"/>
    </row>
    <row r="8819" spans="20:37">
      <c r="T8819" s="188"/>
      <c r="U8819" s="188"/>
      <c r="V8819" s="188"/>
      <c r="W8819" s="188"/>
      <c r="X8819" s="188"/>
      <c r="AG8819" s="188"/>
      <c r="AH8819" s="188"/>
      <c r="AI8819" s="188"/>
      <c r="AJ8819" s="188"/>
      <c r="AK8819" s="188"/>
    </row>
    <row r="8820" spans="20:37">
      <c r="T8820" s="188"/>
      <c r="U8820" s="188"/>
      <c r="V8820" s="188"/>
      <c r="W8820" s="188"/>
      <c r="X8820" s="188"/>
      <c r="AG8820" s="188"/>
      <c r="AH8820" s="188"/>
      <c r="AI8820" s="188"/>
      <c r="AJ8820" s="188"/>
      <c r="AK8820" s="188"/>
    </row>
    <row r="8821" spans="20:37">
      <c r="T8821" s="188"/>
      <c r="U8821" s="188"/>
      <c r="V8821" s="188"/>
      <c r="W8821" s="188"/>
      <c r="X8821" s="188"/>
      <c r="AG8821" s="188"/>
      <c r="AH8821" s="188"/>
      <c r="AI8821" s="188"/>
      <c r="AJ8821" s="188"/>
      <c r="AK8821" s="188"/>
    </row>
    <row r="8822" spans="20:37">
      <c r="T8822" s="188"/>
      <c r="U8822" s="188"/>
      <c r="V8822" s="188"/>
      <c r="W8822" s="188"/>
      <c r="X8822" s="188"/>
      <c r="AG8822" s="188"/>
      <c r="AH8822" s="188"/>
      <c r="AI8822" s="188"/>
      <c r="AJ8822" s="188"/>
      <c r="AK8822" s="188"/>
    </row>
    <row r="8823" spans="20:37">
      <c r="T8823" s="188"/>
      <c r="U8823" s="188"/>
      <c r="V8823" s="188"/>
      <c r="W8823" s="188"/>
      <c r="X8823" s="188"/>
      <c r="AG8823" s="188"/>
      <c r="AH8823" s="188"/>
      <c r="AI8823" s="188"/>
      <c r="AJ8823" s="188"/>
      <c r="AK8823" s="188"/>
    </row>
    <row r="8824" spans="20:37">
      <c r="T8824" s="188"/>
      <c r="U8824" s="188"/>
      <c r="V8824" s="188"/>
      <c r="W8824" s="188"/>
      <c r="X8824" s="188"/>
      <c r="AG8824" s="188"/>
      <c r="AH8824" s="188"/>
      <c r="AI8824" s="188"/>
      <c r="AJ8824" s="188"/>
      <c r="AK8824" s="188"/>
    </row>
    <row r="8825" spans="20:37">
      <c r="T8825" s="188"/>
      <c r="U8825" s="188"/>
      <c r="V8825" s="188"/>
      <c r="W8825" s="188"/>
      <c r="X8825" s="188"/>
      <c r="AG8825" s="188"/>
      <c r="AH8825" s="188"/>
      <c r="AI8825" s="188"/>
      <c r="AJ8825" s="188"/>
      <c r="AK8825" s="188"/>
    </row>
    <row r="8826" spans="20:37">
      <c r="T8826" s="188"/>
      <c r="U8826" s="188"/>
      <c r="V8826" s="188"/>
      <c r="W8826" s="188"/>
      <c r="X8826" s="188"/>
      <c r="AG8826" s="188"/>
      <c r="AH8826" s="188"/>
      <c r="AI8826" s="188"/>
      <c r="AJ8826" s="188"/>
      <c r="AK8826" s="188"/>
    </row>
    <row r="8827" spans="20:37">
      <c r="T8827" s="188"/>
      <c r="U8827" s="188"/>
      <c r="V8827" s="188"/>
      <c r="W8827" s="188"/>
      <c r="X8827" s="188"/>
      <c r="AG8827" s="188"/>
      <c r="AH8827" s="188"/>
      <c r="AI8827" s="188"/>
      <c r="AJ8827" s="188"/>
      <c r="AK8827" s="188"/>
    </row>
    <row r="8828" spans="20:37">
      <c r="T8828" s="188"/>
      <c r="U8828" s="188"/>
      <c r="V8828" s="188"/>
      <c r="W8828" s="188"/>
      <c r="X8828" s="188"/>
      <c r="AG8828" s="188"/>
      <c r="AH8828" s="188"/>
      <c r="AI8828" s="188"/>
      <c r="AJ8828" s="188"/>
      <c r="AK8828" s="188"/>
    </row>
    <row r="8829" spans="20:37">
      <c r="T8829" s="188"/>
      <c r="U8829" s="188"/>
      <c r="V8829" s="188"/>
      <c r="W8829" s="188"/>
      <c r="X8829" s="188"/>
      <c r="AG8829" s="188"/>
      <c r="AH8829" s="188"/>
      <c r="AI8829" s="188"/>
      <c r="AJ8829" s="188"/>
      <c r="AK8829" s="188"/>
    </row>
    <row r="8830" spans="20:37">
      <c r="T8830" s="188"/>
      <c r="U8830" s="188"/>
      <c r="V8830" s="188"/>
      <c r="W8830" s="188"/>
      <c r="X8830" s="188"/>
      <c r="AG8830" s="188"/>
      <c r="AH8830" s="188"/>
      <c r="AI8830" s="188"/>
      <c r="AJ8830" s="188"/>
      <c r="AK8830" s="188"/>
    </row>
    <row r="8831" spans="20:37">
      <c r="T8831" s="188"/>
      <c r="U8831" s="188"/>
      <c r="V8831" s="188"/>
      <c r="W8831" s="188"/>
      <c r="X8831" s="188"/>
      <c r="AG8831" s="188"/>
      <c r="AH8831" s="188"/>
      <c r="AI8831" s="188"/>
      <c r="AJ8831" s="188"/>
      <c r="AK8831" s="188"/>
    </row>
    <row r="8832" spans="20:37">
      <c r="T8832" s="188"/>
      <c r="U8832" s="188"/>
      <c r="V8832" s="188"/>
      <c r="W8832" s="188"/>
      <c r="X8832" s="188"/>
      <c r="AG8832" s="188"/>
      <c r="AH8832" s="188"/>
      <c r="AI8832" s="188"/>
      <c r="AJ8832" s="188"/>
      <c r="AK8832" s="188"/>
    </row>
    <row r="8833" spans="20:37">
      <c r="T8833" s="188"/>
      <c r="U8833" s="188"/>
      <c r="V8833" s="188"/>
      <c r="W8833" s="188"/>
      <c r="X8833" s="188"/>
      <c r="AG8833" s="188"/>
      <c r="AH8833" s="188"/>
      <c r="AI8833" s="188"/>
      <c r="AJ8833" s="188"/>
      <c r="AK8833" s="188"/>
    </row>
    <row r="8834" spans="20:37">
      <c r="T8834" s="188"/>
      <c r="U8834" s="188"/>
      <c r="V8834" s="188"/>
      <c r="W8834" s="188"/>
      <c r="X8834" s="188"/>
      <c r="AG8834" s="188"/>
      <c r="AH8834" s="188"/>
      <c r="AI8834" s="188"/>
      <c r="AJ8834" s="188"/>
      <c r="AK8834" s="188"/>
    </row>
    <row r="8835" spans="20:37">
      <c r="T8835" s="188"/>
      <c r="U8835" s="188"/>
      <c r="V8835" s="188"/>
      <c r="W8835" s="188"/>
      <c r="X8835" s="188"/>
      <c r="AG8835" s="188"/>
      <c r="AH8835" s="188"/>
      <c r="AI8835" s="188"/>
      <c r="AJ8835" s="188"/>
      <c r="AK8835" s="188"/>
    </row>
    <row r="8836" spans="20:37">
      <c r="T8836" s="188"/>
      <c r="U8836" s="188"/>
      <c r="V8836" s="188"/>
      <c r="W8836" s="188"/>
      <c r="X8836" s="188"/>
      <c r="AG8836" s="188"/>
      <c r="AH8836" s="188"/>
      <c r="AI8836" s="188"/>
      <c r="AJ8836" s="188"/>
      <c r="AK8836" s="188"/>
    </row>
    <row r="8837" spans="20:37">
      <c r="T8837" s="188"/>
      <c r="U8837" s="188"/>
      <c r="V8837" s="188"/>
      <c r="W8837" s="188"/>
      <c r="X8837" s="188"/>
      <c r="AG8837" s="188"/>
      <c r="AH8837" s="188"/>
      <c r="AI8837" s="188"/>
      <c r="AJ8837" s="188"/>
      <c r="AK8837" s="188"/>
    </row>
    <row r="8838" spans="20:37">
      <c r="T8838" s="188"/>
      <c r="U8838" s="188"/>
      <c r="V8838" s="188"/>
      <c r="W8838" s="188"/>
      <c r="X8838" s="188"/>
      <c r="AG8838" s="188"/>
      <c r="AH8838" s="188"/>
      <c r="AI8838" s="188"/>
      <c r="AJ8838" s="188"/>
      <c r="AK8838" s="188"/>
    </row>
    <row r="8839" spans="20:37">
      <c r="T8839" s="188"/>
      <c r="U8839" s="188"/>
      <c r="V8839" s="188"/>
      <c r="W8839" s="188"/>
      <c r="X8839" s="188"/>
      <c r="AG8839" s="188"/>
      <c r="AH8839" s="188"/>
      <c r="AI8839" s="188"/>
      <c r="AJ8839" s="188"/>
      <c r="AK8839" s="188"/>
    </row>
    <row r="8840" spans="20:37">
      <c r="T8840" s="188"/>
      <c r="U8840" s="188"/>
      <c r="V8840" s="188"/>
      <c r="W8840" s="188"/>
      <c r="X8840" s="188"/>
      <c r="AG8840" s="188"/>
      <c r="AH8840" s="188"/>
      <c r="AI8840" s="188"/>
      <c r="AJ8840" s="188"/>
      <c r="AK8840" s="188"/>
    </row>
    <row r="8841" spans="20:37">
      <c r="T8841" s="188"/>
      <c r="U8841" s="188"/>
      <c r="V8841" s="188"/>
      <c r="W8841" s="188"/>
      <c r="X8841" s="188"/>
      <c r="AG8841" s="188"/>
      <c r="AH8841" s="188"/>
      <c r="AI8841" s="188"/>
      <c r="AJ8841" s="188"/>
      <c r="AK8841" s="188"/>
    </row>
    <row r="8842" spans="20:37">
      <c r="T8842" s="188"/>
      <c r="U8842" s="188"/>
      <c r="V8842" s="188"/>
      <c r="W8842" s="188"/>
      <c r="X8842" s="188"/>
      <c r="AG8842" s="188"/>
      <c r="AH8842" s="188"/>
      <c r="AI8842" s="188"/>
      <c r="AJ8842" s="188"/>
      <c r="AK8842" s="188"/>
    </row>
    <row r="8843" spans="20:37">
      <c r="T8843" s="188"/>
      <c r="U8843" s="188"/>
      <c r="V8843" s="188"/>
      <c r="W8843" s="188"/>
      <c r="X8843" s="188"/>
      <c r="AG8843" s="188"/>
      <c r="AH8843" s="188"/>
      <c r="AI8843" s="188"/>
      <c r="AJ8843" s="188"/>
      <c r="AK8843" s="188"/>
    </row>
    <row r="8844" spans="20:37">
      <c r="T8844" s="188"/>
      <c r="U8844" s="188"/>
      <c r="V8844" s="188"/>
      <c r="W8844" s="188"/>
      <c r="X8844" s="188"/>
      <c r="AG8844" s="188"/>
      <c r="AH8844" s="188"/>
      <c r="AI8844" s="188"/>
      <c r="AJ8844" s="188"/>
      <c r="AK8844" s="188"/>
    </row>
    <row r="8845" spans="20:37">
      <c r="T8845" s="188"/>
      <c r="U8845" s="188"/>
      <c r="V8845" s="188"/>
      <c r="W8845" s="188"/>
      <c r="X8845" s="188"/>
      <c r="AG8845" s="188"/>
      <c r="AH8845" s="188"/>
      <c r="AI8845" s="188"/>
      <c r="AJ8845" s="188"/>
      <c r="AK8845" s="188"/>
    </row>
    <row r="8846" spans="20:37">
      <c r="T8846" s="188"/>
      <c r="U8846" s="188"/>
      <c r="V8846" s="188"/>
      <c r="W8846" s="188"/>
      <c r="X8846" s="188"/>
      <c r="AG8846" s="188"/>
      <c r="AH8846" s="188"/>
      <c r="AI8846" s="188"/>
      <c r="AJ8846" s="188"/>
      <c r="AK8846" s="188"/>
    </row>
    <row r="8847" spans="20:37">
      <c r="T8847" s="188"/>
      <c r="U8847" s="188"/>
      <c r="V8847" s="188"/>
      <c r="W8847" s="188"/>
      <c r="X8847" s="188"/>
      <c r="AG8847" s="188"/>
      <c r="AH8847" s="188"/>
      <c r="AI8847" s="188"/>
      <c r="AJ8847" s="188"/>
      <c r="AK8847" s="188"/>
    </row>
    <row r="8848" spans="20:37">
      <c r="T8848" s="188"/>
      <c r="U8848" s="188"/>
      <c r="V8848" s="188"/>
      <c r="W8848" s="188"/>
      <c r="X8848" s="188"/>
      <c r="AG8848" s="188"/>
      <c r="AH8848" s="188"/>
      <c r="AI8848" s="188"/>
      <c r="AJ8848" s="188"/>
      <c r="AK8848" s="188"/>
    </row>
    <row r="8849" spans="20:37">
      <c r="T8849" s="188"/>
      <c r="U8849" s="188"/>
      <c r="V8849" s="188"/>
      <c r="W8849" s="188"/>
      <c r="X8849" s="188"/>
      <c r="AG8849" s="188"/>
      <c r="AH8849" s="188"/>
      <c r="AI8849" s="188"/>
      <c r="AJ8849" s="188"/>
      <c r="AK8849" s="188"/>
    </row>
    <row r="8850" spans="20:37">
      <c r="T8850" s="188"/>
      <c r="U8850" s="188"/>
      <c r="V8850" s="188"/>
      <c r="W8850" s="188"/>
      <c r="X8850" s="188"/>
      <c r="AG8850" s="188"/>
      <c r="AH8850" s="188"/>
      <c r="AI8850" s="188"/>
      <c r="AJ8850" s="188"/>
      <c r="AK8850" s="188"/>
    </row>
    <row r="8851" spans="20:37">
      <c r="T8851" s="188"/>
      <c r="U8851" s="188"/>
      <c r="V8851" s="188"/>
      <c r="W8851" s="188"/>
      <c r="X8851" s="188"/>
      <c r="AG8851" s="188"/>
      <c r="AH8851" s="188"/>
      <c r="AI8851" s="188"/>
      <c r="AJ8851" s="188"/>
      <c r="AK8851" s="188"/>
    </row>
    <row r="8852" spans="20:37">
      <c r="T8852" s="188"/>
      <c r="U8852" s="188"/>
      <c r="V8852" s="188"/>
      <c r="W8852" s="188"/>
      <c r="X8852" s="188"/>
      <c r="AG8852" s="188"/>
      <c r="AH8852" s="188"/>
      <c r="AI8852" s="188"/>
      <c r="AJ8852" s="188"/>
      <c r="AK8852" s="188"/>
    </row>
    <row r="8853" spans="20:37">
      <c r="T8853" s="188"/>
      <c r="U8853" s="188"/>
      <c r="V8853" s="188"/>
      <c r="W8853" s="188"/>
      <c r="X8853" s="188"/>
      <c r="AG8853" s="188"/>
      <c r="AH8853" s="188"/>
      <c r="AI8853" s="188"/>
      <c r="AJ8853" s="188"/>
      <c r="AK8853" s="188"/>
    </row>
    <row r="8854" spans="20:37">
      <c r="T8854" s="188"/>
      <c r="U8854" s="188"/>
      <c r="V8854" s="188"/>
      <c r="W8854" s="188"/>
      <c r="X8854" s="188"/>
      <c r="AG8854" s="188"/>
      <c r="AH8854" s="188"/>
      <c r="AI8854" s="188"/>
      <c r="AJ8854" s="188"/>
      <c r="AK8854" s="188"/>
    </row>
    <row r="8855" spans="20:37">
      <c r="T8855" s="188"/>
      <c r="U8855" s="188"/>
      <c r="V8855" s="188"/>
      <c r="W8855" s="188"/>
      <c r="X8855" s="188"/>
      <c r="AG8855" s="188"/>
      <c r="AH8855" s="188"/>
      <c r="AI8855" s="188"/>
      <c r="AJ8855" s="188"/>
      <c r="AK8855" s="188"/>
    </row>
    <row r="8856" spans="20:37">
      <c r="T8856" s="188"/>
      <c r="U8856" s="188"/>
      <c r="V8856" s="188"/>
      <c r="W8856" s="188"/>
      <c r="X8856" s="188"/>
      <c r="AG8856" s="188"/>
      <c r="AH8856" s="188"/>
      <c r="AI8856" s="188"/>
      <c r="AJ8856" s="188"/>
      <c r="AK8856" s="188"/>
    </row>
    <row r="8857" spans="20:37">
      <c r="T8857" s="188"/>
      <c r="U8857" s="188"/>
      <c r="V8857" s="188"/>
      <c r="W8857" s="188"/>
      <c r="X8857" s="188"/>
      <c r="AG8857" s="188"/>
      <c r="AH8857" s="188"/>
      <c r="AI8857" s="188"/>
      <c r="AJ8857" s="188"/>
      <c r="AK8857" s="188"/>
    </row>
    <row r="8858" spans="20:37">
      <c r="T8858" s="188"/>
      <c r="U8858" s="188"/>
      <c r="V8858" s="188"/>
      <c r="W8858" s="188"/>
      <c r="X8858" s="188"/>
      <c r="AG8858" s="188"/>
      <c r="AH8858" s="188"/>
      <c r="AI8858" s="188"/>
      <c r="AJ8858" s="188"/>
      <c r="AK8858" s="188"/>
    </row>
    <row r="8859" spans="20:37">
      <c r="T8859" s="188"/>
      <c r="U8859" s="188"/>
      <c r="V8859" s="188"/>
      <c r="W8859" s="188"/>
      <c r="X8859" s="188"/>
      <c r="AG8859" s="188"/>
      <c r="AH8859" s="188"/>
      <c r="AI8859" s="188"/>
      <c r="AJ8859" s="188"/>
      <c r="AK8859" s="188"/>
    </row>
    <row r="8860" spans="20:37">
      <c r="T8860" s="188"/>
      <c r="U8860" s="188"/>
      <c r="V8860" s="188"/>
      <c r="W8860" s="188"/>
      <c r="X8860" s="188"/>
      <c r="AG8860" s="188"/>
      <c r="AH8860" s="188"/>
      <c r="AI8860" s="188"/>
      <c r="AJ8860" s="188"/>
      <c r="AK8860" s="188"/>
    </row>
    <row r="8861" spans="20:37">
      <c r="T8861" s="188"/>
      <c r="U8861" s="188"/>
      <c r="V8861" s="188"/>
      <c r="W8861" s="188"/>
      <c r="X8861" s="188"/>
      <c r="AG8861" s="188"/>
      <c r="AH8861" s="188"/>
      <c r="AI8861" s="188"/>
      <c r="AJ8861" s="188"/>
      <c r="AK8861" s="188"/>
    </row>
    <row r="8862" spans="20:37">
      <c r="T8862" s="188"/>
      <c r="U8862" s="188"/>
      <c r="V8862" s="188"/>
      <c r="W8862" s="188"/>
      <c r="X8862" s="188"/>
      <c r="AG8862" s="188"/>
      <c r="AH8862" s="188"/>
      <c r="AI8862" s="188"/>
      <c r="AJ8862" s="188"/>
      <c r="AK8862" s="188"/>
    </row>
    <row r="8863" spans="20:37">
      <c r="T8863" s="188"/>
      <c r="U8863" s="188"/>
      <c r="V8863" s="188"/>
      <c r="W8863" s="188"/>
      <c r="X8863" s="188"/>
      <c r="AG8863" s="188"/>
      <c r="AH8863" s="188"/>
      <c r="AI8863" s="188"/>
      <c r="AJ8863" s="188"/>
      <c r="AK8863" s="188"/>
    </row>
    <row r="8864" spans="20:37">
      <c r="T8864" s="188"/>
      <c r="U8864" s="188"/>
      <c r="V8864" s="188"/>
      <c r="W8864" s="188"/>
      <c r="X8864" s="188"/>
      <c r="AG8864" s="188"/>
      <c r="AH8864" s="188"/>
      <c r="AI8864" s="188"/>
      <c r="AJ8864" s="188"/>
      <c r="AK8864" s="188"/>
    </row>
    <row r="8865" spans="20:37">
      <c r="T8865" s="188"/>
      <c r="U8865" s="188"/>
      <c r="V8865" s="188"/>
      <c r="W8865" s="188"/>
      <c r="X8865" s="188"/>
      <c r="AG8865" s="188"/>
      <c r="AH8865" s="188"/>
      <c r="AI8865" s="188"/>
      <c r="AJ8865" s="188"/>
      <c r="AK8865" s="188"/>
    </row>
    <row r="8866" spans="20:37">
      <c r="T8866" s="188"/>
      <c r="U8866" s="188"/>
      <c r="V8866" s="188"/>
      <c r="W8866" s="188"/>
      <c r="X8866" s="188"/>
      <c r="AG8866" s="188"/>
      <c r="AH8866" s="188"/>
      <c r="AI8866" s="188"/>
      <c r="AJ8866" s="188"/>
      <c r="AK8866" s="188"/>
    </row>
    <row r="8867" spans="20:37">
      <c r="T8867" s="188"/>
      <c r="U8867" s="188"/>
      <c r="V8867" s="188"/>
      <c r="W8867" s="188"/>
      <c r="X8867" s="188"/>
      <c r="AG8867" s="188"/>
      <c r="AH8867" s="188"/>
      <c r="AI8867" s="188"/>
      <c r="AJ8867" s="188"/>
      <c r="AK8867" s="188"/>
    </row>
    <row r="8868" spans="20:37">
      <c r="T8868" s="188"/>
      <c r="U8868" s="188"/>
      <c r="V8868" s="188"/>
      <c r="W8868" s="188"/>
      <c r="X8868" s="188"/>
      <c r="AG8868" s="188"/>
      <c r="AH8868" s="188"/>
      <c r="AI8868" s="188"/>
      <c r="AJ8868" s="188"/>
      <c r="AK8868" s="188"/>
    </row>
    <row r="8869" spans="20:37">
      <c r="T8869" s="188"/>
      <c r="U8869" s="188"/>
      <c r="V8869" s="188"/>
      <c r="W8869" s="188"/>
      <c r="X8869" s="188"/>
      <c r="AG8869" s="188"/>
      <c r="AH8869" s="188"/>
      <c r="AI8869" s="188"/>
      <c r="AJ8869" s="188"/>
      <c r="AK8869" s="188"/>
    </row>
    <row r="8870" spans="20:37">
      <c r="T8870" s="188"/>
      <c r="U8870" s="188"/>
      <c r="V8870" s="188"/>
      <c r="W8870" s="188"/>
      <c r="X8870" s="188"/>
      <c r="AG8870" s="188"/>
      <c r="AH8870" s="188"/>
      <c r="AI8870" s="188"/>
      <c r="AJ8870" s="188"/>
      <c r="AK8870" s="188"/>
    </row>
    <row r="8871" spans="20:37">
      <c r="T8871" s="188"/>
      <c r="U8871" s="188"/>
      <c r="V8871" s="188"/>
      <c r="W8871" s="188"/>
      <c r="X8871" s="188"/>
      <c r="AG8871" s="188"/>
      <c r="AH8871" s="188"/>
      <c r="AI8871" s="188"/>
      <c r="AJ8871" s="188"/>
      <c r="AK8871" s="188"/>
    </row>
    <row r="8872" spans="20:37">
      <c r="T8872" s="188"/>
      <c r="U8872" s="188"/>
      <c r="V8872" s="188"/>
      <c r="W8872" s="188"/>
      <c r="X8872" s="188"/>
      <c r="AG8872" s="188"/>
      <c r="AH8872" s="188"/>
      <c r="AI8872" s="188"/>
      <c r="AJ8872" s="188"/>
      <c r="AK8872" s="188"/>
    </row>
    <row r="8873" spans="20:37">
      <c r="T8873" s="188"/>
      <c r="U8873" s="188"/>
      <c r="V8873" s="188"/>
      <c r="W8873" s="188"/>
      <c r="X8873" s="188"/>
      <c r="AG8873" s="188"/>
      <c r="AH8873" s="188"/>
      <c r="AI8873" s="188"/>
      <c r="AJ8873" s="188"/>
      <c r="AK8873" s="188"/>
    </row>
    <row r="8874" spans="20:37">
      <c r="T8874" s="188"/>
      <c r="U8874" s="188"/>
      <c r="V8874" s="188"/>
      <c r="W8874" s="188"/>
      <c r="X8874" s="188"/>
      <c r="AG8874" s="188"/>
      <c r="AH8874" s="188"/>
      <c r="AI8874" s="188"/>
      <c r="AJ8874" s="188"/>
      <c r="AK8874" s="188"/>
    </row>
    <row r="8875" spans="20:37">
      <c r="T8875" s="188"/>
      <c r="U8875" s="188"/>
      <c r="V8875" s="188"/>
      <c r="W8875" s="188"/>
      <c r="X8875" s="188"/>
      <c r="AG8875" s="188"/>
      <c r="AH8875" s="188"/>
      <c r="AI8875" s="188"/>
      <c r="AJ8875" s="188"/>
      <c r="AK8875" s="188"/>
    </row>
    <row r="8876" spans="20:37">
      <c r="T8876" s="188"/>
      <c r="U8876" s="188"/>
      <c r="V8876" s="188"/>
      <c r="W8876" s="188"/>
      <c r="X8876" s="188"/>
      <c r="AG8876" s="188"/>
      <c r="AH8876" s="188"/>
      <c r="AI8876" s="188"/>
      <c r="AJ8876" s="188"/>
      <c r="AK8876" s="188"/>
    </row>
    <row r="8877" spans="20:37">
      <c r="T8877" s="188"/>
      <c r="U8877" s="188"/>
      <c r="V8877" s="188"/>
      <c r="W8877" s="188"/>
      <c r="X8877" s="188"/>
      <c r="AG8877" s="188"/>
      <c r="AH8877" s="188"/>
      <c r="AI8877" s="188"/>
      <c r="AJ8877" s="188"/>
      <c r="AK8877" s="188"/>
    </row>
    <row r="8878" spans="20:37">
      <c r="T8878" s="188"/>
      <c r="U8878" s="188"/>
      <c r="V8878" s="188"/>
      <c r="W8878" s="188"/>
      <c r="X8878" s="188"/>
      <c r="AG8878" s="188"/>
      <c r="AH8878" s="188"/>
      <c r="AI8878" s="188"/>
      <c r="AJ8878" s="188"/>
      <c r="AK8878" s="188"/>
    </row>
    <row r="8879" spans="20:37">
      <c r="T8879" s="188"/>
      <c r="U8879" s="188"/>
      <c r="V8879" s="188"/>
      <c r="W8879" s="188"/>
      <c r="X8879" s="188"/>
      <c r="AG8879" s="188"/>
      <c r="AH8879" s="188"/>
      <c r="AI8879" s="188"/>
      <c r="AJ8879" s="188"/>
      <c r="AK8879" s="188"/>
    </row>
    <row r="8880" spans="20:37">
      <c r="T8880" s="188"/>
      <c r="U8880" s="188"/>
      <c r="V8880" s="188"/>
      <c r="W8880" s="188"/>
      <c r="X8880" s="188"/>
      <c r="AG8880" s="188"/>
      <c r="AH8880" s="188"/>
      <c r="AI8880" s="188"/>
      <c r="AJ8880" s="188"/>
      <c r="AK8880" s="188"/>
    </row>
    <row r="8881" spans="20:37">
      <c r="T8881" s="188"/>
      <c r="U8881" s="188"/>
      <c r="V8881" s="188"/>
      <c r="W8881" s="188"/>
      <c r="X8881" s="188"/>
      <c r="AG8881" s="188"/>
      <c r="AH8881" s="188"/>
      <c r="AI8881" s="188"/>
      <c r="AJ8881" s="188"/>
      <c r="AK8881" s="188"/>
    </row>
    <row r="8882" spans="20:37">
      <c r="T8882" s="188"/>
      <c r="U8882" s="188"/>
      <c r="V8882" s="188"/>
      <c r="W8882" s="188"/>
      <c r="X8882" s="188"/>
      <c r="AG8882" s="188"/>
      <c r="AH8882" s="188"/>
      <c r="AI8882" s="188"/>
      <c r="AJ8882" s="188"/>
      <c r="AK8882" s="188"/>
    </row>
    <row r="8883" spans="20:37">
      <c r="T8883" s="188"/>
      <c r="U8883" s="188"/>
      <c r="V8883" s="188"/>
      <c r="W8883" s="188"/>
      <c r="X8883" s="188"/>
      <c r="AG8883" s="188"/>
      <c r="AH8883" s="188"/>
      <c r="AI8883" s="188"/>
      <c r="AJ8883" s="188"/>
      <c r="AK8883" s="188"/>
    </row>
    <row r="8884" spans="20:37">
      <c r="T8884" s="188"/>
      <c r="U8884" s="188"/>
      <c r="V8884" s="188"/>
      <c r="W8884" s="188"/>
      <c r="X8884" s="188"/>
      <c r="AG8884" s="188"/>
      <c r="AH8884" s="188"/>
      <c r="AI8884" s="188"/>
      <c r="AJ8884" s="188"/>
      <c r="AK8884" s="188"/>
    </row>
    <row r="8885" spans="20:37">
      <c r="T8885" s="188"/>
      <c r="U8885" s="188"/>
      <c r="V8885" s="188"/>
      <c r="W8885" s="188"/>
      <c r="X8885" s="188"/>
      <c r="AG8885" s="188"/>
      <c r="AH8885" s="188"/>
      <c r="AI8885" s="188"/>
      <c r="AJ8885" s="188"/>
      <c r="AK8885" s="188"/>
    </row>
    <row r="8886" spans="20:37">
      <c r="T8886" s="188"/>
      <c r="U8886" s="188"/>
      <c r="V8886" s="188"/>
      <c r="W8886" s="188"/>
      <c r="X8886" s="188"/>
      <c r="AG8886" s="188"/>
      <c r="AH8886" s="188"/>
      <c r="AI8886" s="188"/>
      <c r="AJ8886" s="188"/>
      <c r="AK8886" s="188"/>
    </row>
    <row r="8887" spans="20:37">
      <c r="T8887" s="188"/>
      <c r="U8887" s="188"/>
      <c r="V8887" s="188"/>
      <c r="W8887" s="188"/>
      <c r="X8887" s="188"/>
      <c r="AG8887" s="188"/>
      <c r="AH8887" s="188"/>
      <c r="AI8887" s="188"/>
      <c r="AJ8887" s="188"/>
      <c r="AK8887" s="188"/>
    </row>
    <row r="8888" spans="20:37">
      <c r="T8888" s="188"/>
      <c r="U8888" s="188"/>
      <c r="V8888" s="188"/>
      <c r="W8888" s="188"/>
      <c r="X8888" s="188"/>
      <c r="AG8888" s="188"/>
      <c r="AH8888" s="188"/>
      <c r="AI8888" s="188"/>
      <c r="AJ8888" s="188"/>
      <c r="AK8888" s="188"/>
    </row>
    <row r="8889" spans="20:37">
      <c r="T8889" s="188"/>
      <c r="U8889" s="188"/>
      <c r="V8889" s="188"/>
      <c r="W8889" s="188"/>
      <c r="X8889" s="188"/>
      <c r="AG8889" s="188"/>
      <c r="AH8889" s="188"/>
      <c r="AI8889" s="188"/>
      <c r="AJ8889" s="188"/>
      <c r="AK8889" s="188"/>
    </row>
    <row r="8890" spans="20:37">
      <c r="T8890" s="188"/>
      <c r="U8890" s="188"/>
      <c r="V8890" s="188"/>
      <c r="W8890" s="188"/>
      <c r="X8890" s="188"/>
      <c r="AG8890" s="188"/>
      <c r="AH8890" s="188"/>
      <c r="AI8890" s="188"/>
      <c r="AJ8890" s="188"/>
      <c r="AK8890" s="188"/>
    </row>
    <row r="8891" spans="20:37">
      <c r="T8891" s="188"/>
      <c r="U8891" s="188"/>
      <c r="V8891" s="188"/>
      <c r="W8891" s="188"/>
      <c r="X8891" s="188"/>
      <c r="AG8891" s="188"/>
      <c r="AH8891" s="188"/>
      <c r="AI8891" s="188"/>
      <c r="AJ8891" s="188"/>
      <c r="AK8891" s="188"/>
    </row>
    <row r="8892" spans="20:37">
      <c r="T8892" s="188"/>
      <c r="U8892" s="188"/>
      <c r="V8892" s="188"/>
      <c r="W8892" s="188"/>
      <c r="X8892" s="188"/>
      <c r="AG8892" s="188"/>
      <c r="AH8892" s="188"/>
      <c r="AI8892" s="188"/>
      <c r="AJ8892" s="188"/>
      <c r="AK8892" s="188"/>
    </row>
    <row r="8893" spans="20:37">
      <c r="T8893" s="188"/>
      <c r="U8893" s="188"/>
      <c r="V8893" s="188"/>
      <c r="W8893" s="188"/>
      <c r="X8893" s="188"/>
      <c r="AG8893" s="188"/>
      <c r="AH8893" s="188"/>
      <c r="AI8893" s="188"/>
      <c r="AJ8893" s="188"/>
      <c r="AK8893" s="188"/>
    </row>
    <row r="8894" spans="20:37">
      <c r="T8894" s="188"/>
      <c r="U8894" s="188"/>
      <c r="V8894" s="188"/>
      <c r="W8894" s="188"/>
      <c r="X8894" s="188"/>
      <c r="AG8894" s="188"/>
      <c r="AH8894" s="188"/>
      <c r="AI8894" s="188"/>
      <c r="AJ8894" s="188"/>
      <c r="AK8894" s="188"/>
    </row>
    <row r="8895" spans="20:37">
      <c r="T8895" s="188"/>
      <c r="U8895" s="188"/>
      <c r="V8895" s="188"/>
      <c r="W8895" s="188"/>
      <c r="X8895" s="188"/>
      <c r="AG8895" s="188"/>
      <c r="AH8895" s="188"/>
      <c r="AI8895" s="188"/>
      <c r="AJ8895" s="188"/>
      <c r="AK8895" s="188"/>
    </row>
    <row r="8896" spans="20:37">
      <c r="T8896" s="188"/>
      <c r="U8896" s="188"/>
      <c r="V8896" s="188"/>
      <c r="W8896" s="188"/>
      <c r="X8896" s="188"/>
      <c r="AG8896" s="188"/>
      <c r="AH8896" s="188"/>
      <c r="AI8896" s="188"/>
      <c r="AJ8896" s="188"/>
      <c r="AK8896" s="188"/>
    </row>
    <row r="8897" spans="20:37">
      <c r="T8897" s="188"/>
      <c r="U8897" s="188"/>
      <c r="V8897" s="188"/>
      <c r="W8897" s="188"/>
      <c r="X8897" s="188"/>
      <c r="AG8897" s="188"/>
      <c r="AH8897" s="188"/>
      <c r="AI8897" s="188"/>
      <c r="AJ8897" s="188"/>
      <c r="AK8897" s="188"/>
    </row>
    <row r="8898" spans="20:37">
      <c r="T8898" s="188"/>
      <c r="U8898" s="188"/>
      <c r="V8898" s="188"/>
      <c r="W8898" s="188"/>
      <c r="X8898" s="188"/>
      <c r="AG8898" s="188"/>
      <c r="AH8898" s="188"/>
      <c r="AI8898" s="188"/>
      <c r="AJ8898" s="188"/>
      <c r="AK8898" s="188"/>
    </row>
    <row r="8899" spans="20:37">
      <c r="T8899" s="188"/>
      <c r="U8899" s="188"/>
      <c r="V8899" s="188"/>
      <c r="W8899" s="188"/>
      <c r="X8899" s="188"/>
      <c r="AG8899" s="188"/>
      <c r="AH8899" s="188"/>
      <c r="AI8899" s="188"/>
      <c r="AJ8899" s="188"/>
      <c r="AK8899" s="188"/>
    </row>
    <row r="8900" spans="20:37">
      <c r="T8900" s="188"/>
      <c r="U8900" s="188"/>
      <c r="V8900" s="188"/>
      <c r="W8900" s="188"/>
      <c r="X8900" s="188"/>
      <c r="AG8900" s="188"/>
      <c r="AH8900" s="188"/>
      <c r="AI8900" s="188"/>
      <c r="AJ8900" s="188"/>
      <c r="AK8900" s="188"/>
    </row>
    <row r="8901" spans="20:37">
      <c r="T8901" s="188"/>
      <c r="U8901" s="188"/>
      <c r="V8901" s="188"/>
      <c r="W8901" s="188"/>
      <c r="X8901" s="188"/>
      <c r="AG8901" s="188"/>
      <c r="AH8901" s="188"/>
      <c r="AI8901" s="188"/>
      <c r="AJ8901" s="188"/>
      <c r="AK8901" s="188"/>
    </row>
    <row r="8902" spans="20:37">
      <c r="T8902" s="188"/>
      <c r="U8902" s="188"/>
      <c r="V8902" s="188"/>
      <c r="W8902" s="188"/>
      <c r="X8902" s="188"/>
      <c r="AG8902" s="188"/>
      <c r="AH8902" s="188"/>
      <c r="AI8902" s="188"/>
      <c r="AJ8902" s="188"/>
      <c r="AK8902" s="188"/>
    </row>
    <row r="8903" spans="20:37">
      <c r="T8903" s="188"/>
      <c r="U8903" s="188"/>
      <c r="V8903" s="188"/>
      <c r="W8903" s="188"/>
      <c r="X8903" s="188"/>
      <c r="AG8903" s="188"/>
      <c r="AH8903" s="188"/>
      <c r="AI8903" s="188"/>
      <c r="AJ8903" s="188"/>
      <c r="AK8903" s="188"/>
    </row>
    <row r="8904" spans="20:37">
      <c r="T8904" s="188"/>
      <c r="U8904" s="188"/>
      <c r="V8904" s="188"/>
      <c r="W8904" s="188"/>
      <c r="X8904" s="188"/>
      <c r="AG8904" s="188"/>
      <c r="AH8904" s="188"/>
      <c r="AI8904" s="188"/>
      <c r="AJ8904" s="188"/>
      <c r="AK8904" s="188"/>
    </row>
    <row r="8905" spans="20:37">
      <c r="T8905" s="188"/>
      <c r="U8905" s="188"/>
      <c r="V8905" s="188"/>
      <c r="W8905" s="188"/>
      <c r="X8905" s="188"/>
      <c r="AG8905" s="188"/>
      <c r="AH8905" s="188"/>
      <c r="AI8905" s="188"/>
      <c r="AJ8905" s="188"/>
      <c r="AK8905" s="188"/>
    </row>
    <row r="8906" spans="20:37">
      <c r="T8906" s="188"/>
      <c r="U8906" s="188"/>
      <c r="V8906" s="188"/>
      <c r="W8906" s="188"/>
      <c r="X8906" s="188"/>
      <c r="AG8906" s="188"/>
      <c r="AH8906" s="188"/>
      <c r="AI8906" s="188"/>
      <c r="AJ8906" s="188"/>
      <c r="AK8906" s="188"/>
    </row>
    <row r="8907" spans="20:37">
      <c r="T8907" s="188"/>
      <c r="U8907" s="188"/>
      <c r="V8907" s="188"/>
      <c r="W8907" s="188"/>
      <c r="X8907" s="188"/>
      <c r="AG8907" s="188"/>
      <c r="AH8907" s="188"/>
      <c r="AI8907" s="188"/>
      <c r="AJ8907" s="188"/>
      <c r="AK8907" s="188"/>
    </row>
    <row r="8908" spans="20:37">
      <c r="T8908" s="188"/>
      <c r="U8908" s="188"/>
      <c r="V8908" s="188"/>
      <c r="W8908" s="188"/>
      <c r="X8908" s="188"/>
      <c r="AG8908" s="188"/>
      <c r="AH8908" s="188"/>
      <c r="AI8908" s="188"/>
      <c r="AJ8908" s="188"/>
      <c r="AK8908" s="188"/>
    </row>
    <row r="8909" spans="20:37">
      <c r="T8909" s="188"/>
      <c r="U8909" s="188"/>
      <c r="V8909" s="188"/>
      <c r="W8909" s="188"/>
      <c r="X8909" s="188"/>
      <c r="AG8909" s="188"/>
      <c r="AH8909" s="188"/>
      <c r="AI8909" s="188"/>
      <c r="AJ8909" s="188"/>
      <c r="AK8909" s="188"/>
    </row>
    <row r="8910" spans="20:37">
      <c r="T8910" s="188"/>
      <c r="U8910" s="188"/>
      <c r="V8910" s="188"/>
      <c r="W8910" s="188"/>
      <c r="X8910" s="188"/>
      <c r="AG8910" s="188"/>
      <c r="AH8910" s="188"/>
      <c r="AI8910" s="188"/>
      <c r="AJ8910" s="188"/>
      <c r="AK8910" s="188"/>
    </row>
    <row r="8911" spans="20:37">
      <c r="T8911" s="188"/>
      <c r="U8911" s="188"/>
      <c r="V8911" s="188"/>
      <c r="W8911" s="188"/>
      <c r="X8911" s="188"/>
      <c r="AG8911" s="188"/>
      <c r="AH8911" s="188"/>
      <c r="AI8911" s="188"/>
      <c r="AJ8911" s="188"/>
      <c r="AK8911" s="188"/>
    </row>
    <row r="8912" spans="20:37">
      <c r="T8912" s="188"/>
      <c r="U8912" s="188"/>
      <c r="V8912" s="188"/>
      <c r="W8912" s="188"/>
      <c r="X8912" s="188"/>
      <c r="AG8912" s="188"/>
      <c r="AH8912" s="188"/>
      <c r="AI8912" s="188"/>
      <c r="AJ8912" s="188"/>
      <c r="AK8912" s="188"/>
    </row>
    <row r="8913" spans="20:37">
      <c r="T8913" s="188"/>
      <c r="U8913" s="188"/>
      <c r="V8913" s="188"/>
      <c r="W8913" s="188"/>
      <c r="X8913" s="188"/>
      <c r="AG8913" s="188"/>
      <c r="AH8913" s="188"/>
      <c r="AI8913" s="188"/>
      <c r="AJ8913" s="188"/>
      <c r="AK8913" s="188"/>
    </row>
    <row r="8914" spans="20:37">
      <c r="T8914" s="188"/>
      <c r="U8914" s="188"/>
      <c r="V8914" s="188"/>
      <c r="W8914" s="188"/>
      <c r="X8914" s="188"/>
      <c r="AG8914" s="188"/>
      <c r="AH8914" s="188"/>
      <c r="AI8914" s="188"/>
      <c r="AJ8914" s="188"/>
      <c r="AK8914" s="188"/>
    </row>
    <row r="8915" spans="20:37">
      <c r="T8915" s="188"/>
      <c r="U8915" s="188"/>
      <c r="V8915" s="188"/>
      <c r="W8915" s="188"/>
      <c r="X8915" s="188"/>
      <c r="AG8915" s="188"/>
      <c r="AH8915" s="188"/>
      <c r="AI8915" s="188"/>
      <c r="AJ8915" s="188"/>
      <c r="AK8915" s="188"/>
    </row>
    <row r="8916" spans="20:37">
      <c r="T8916" s="188"/>
      <c r="U8916" s="188"/>
      <c r="V8916" s="188"/>
      <c r="W8916" s="188"/>
      <c r="X8916" s="188"/>
      <c r="AG8916" s="188"/>
      <c r="AH8916" s="188"/>
      <c r="AI8916" s="188"/>
      <c r="AJ8916" s="188"/>
      <c r="AK8916" s="188"/>
    </row>
    <row r="8917" spans="20:37">
      <c r="T8917" s="188"/>
      <c r="U8917" s="188"/>
      <c r="V8917" s="188"/>
      <c r="W8917" s="188"/>
      <c r="X8917" s="188"/>
      <c r="AG8917" s="188"/>
      <c r="AH8917" s="188"/>
      <c r="AI8917" s="188"/>
      <c r="AJ8917" s="188"/>
      <c r="AK8917" s="188"/>
    </row>
    <row r="8918" spans="20:37">
      <c r="T8918" s="188"/>
      <c r="U8918" s="188"/>
      <c r="V8918" s="188"/>
      <c r="W8918" s="188"/>
      <c r="X8918" s="188"/>
      <c r="AG8918" s="188"/>
      <c r="AH8918" s="188"/>
      <c r="AI8918" s="188"/>
      <c r="AJ8918" s="188"/>
      <c r="AK8918" s="188"/>
    </row>
    <row r="8919" spans="20:37">
      <c r="T8919" s="188"/>
      <c r="U8919" s="188"/>
      <c r="V8919" s="188"/>
      <c r="W8919" s="188"/>
      <c r="X8919" s="188"/>
      <c r="AG8919" s="188"/>
      <c r="AH8919" s="188"/>
      <c r="AI8919" s="188"/>
      <c r="AJ8919" s="188"/>
      <c r="AK8919" s="188"/>
    </row>
    <row r="8920" spans="20:37">
      <c r="T8920" s="188"/>
      <c r="U8920" s="188"/>
      <c r="V8920" s="188"/>
      <c r="W8920" s="188"/>
      <c r="X8920" s="188"/>
      <c r="AG8920" s="188"/>
      <c r="AH8920" s="188"/>
      <c r="AI8920" s="188"/>
      <c r="AJ8920" s="188"/>
      <c r="AK8920" s="188"/>
    </row>
    <row r="8921" spans="20:37">
      <c r="T8921" s="188"/>
      <c r="U8921" s="188"/>
      <c r="V8921" s="188"/>
      <c r="W8921" s="188"/>
      <c r="X8921" s="188"/>
      <c r="AG8921" s="188"/>
      <c r="AH8921" s="188"/>
      <c r="AI8921" s="188"/>
      <c r="AJ8921" s="188"/>
      <c r="AK8921" s="188"/>
    </row>
    <row r="8922" spans="20:37">
      <c r="T8922" s="188"/>
      <c r="U8922" s="188"/>
      <c r="V8922" s="188"/>
      <c r="W8922" s="188"/>
      <c r="X8922" s="188"/>
      <c r="AG8922" s="188"/>
      <c r="AH8922" s="188"/>
      <c r="AI8922" s="188"/>
      <c r="AJ8922" s="188"/>
      <c r="AK8922" s="188"/>
    </row>
    <row r="8923" spans="20:37">
      <c r="T8923" s="188"/>
      <c r="U8923" s="188"/>
      <c r="V8923" s="188"/>
      <c r="W8923" s="188"/>
      <c r="X8923" s="188"/>
      <c r="AG8923" s="188"/>
      <c r="AH8923" s="188"/>
      <c r="AI8923" s="188"/>
      <c r="AJ8923" s="188"/>
      <c r="AK8923" s="188"/>
    </row>
    <row r="8924" spans="20:37">
      <c r="T8924" s="188"/>
      <c r="U8924" s="188"/>
      <c r="V8924" s="188"/>
      <c r="W8924" s="188"/>
      <c r="X8924" s="188"/>
      <c r="AG8924" s="188"/>
      <c r="AH8924" s="188"/>
      <c r="AI8924" s="188"/>
      <c r="AJ8924" s="188"/>
      <c r="AK8924" s="188"/>
    </row>
    <row r="8925" spans="20:37">
      <c r="T8925" s="188"/>
      <c r="U8925" s="188"/>
      <c r="V8925" s="188"/>
      <c r="W8925" s="188"/>
      <c r="X8925" s="188"/>
      <c r="AG8925" s="188"/>
      <c r="AH8925" s="188"/>
      <c r="AI8925" s="188"/>
      <c r="AJ8925" s="188"/>
      <c r="AK8925" s="188"/>
    </row>
    <row r="8926" spans="20:37">
      <c r="T8926" s="188"/>
      <c r="U8926" s="188"/>
      <c r="V8926" s="188"/>
      <c r="W8926" s="188"/>
      <c r="X8926" s="188"/>
      <c r="AG8926" s="188"/>
      <c r="AH8926" s="188"/>
      <c r="AI8926" s="188"/>
      <c r="AJ8926" s="188"/>
      <c r="AK8926" s="188"/>
    </row>
    <row r="8927" spans="20:37">
      <c r="T8927" s="188"/>
      <c r="U8927" s="188"/>
      <c r="V8927" s="188"/>
      <c r="W8927" s="188"/>
      <c r="X8927" s="188"/>
      <c r="AG8927" s="188"/>
      <c r="AH8927" s="188"/>
      <c r="AI8927" s="188"/>
      <c r="AJ8927" s="188"/>
      <c r="AK8927" s="188"/>
    </row>
    <row r="8928" spans="20:37">
      <c r="T8928" s="188"/>
      <c r="U8928" s="188"/>
      <c r="V8928" s="188"/>
      <c r="W8928" s="188"/>
      <c r="X8928" s="188"/>
      <c r="AG8928" s="188"/>
      <c r="AH8928" s="188"/>
      <c r="AI8928" s="188"/>
      <c r="AJ8928" s="188"/>
      <c r="AK8928" s="188"/>
    </row>
    <row r="8929" spans="20:37">
      <c r="T8929" s="188"/>
      <c r="U8929" s="188"/>
      <c r="V8929" s="188"/>
      <c r="W8929" s="188"/>
      <c r="X8929" s="188"/>
      <c r="AG8929" s="188"/>
      <c r="AH8929" s="188"/>
      <c r="AI8929" s="188"/>
      <c r="AJ8929" s="188"/>
      <c r="AK8929" s="188"/>
    </row>
    <row r="8930" spans="20:37">
      <c r="T8930" s="188"/>
      <c r="U8930" s="188"/>
      <c r="V8930" s="188"/>
      <c r="W8930" s="188"/>
      <c r="X8930" s="188"/>
      <c r="AG8930" s="188"/>
      <c r="AH8930" s="188"/>
      <c r="AI8930" s="188"/>
      <c r="AJ8930" s="188"/>
      <c r="AK8930" s="188"/>
    </row>
    <row r="8931" spans="20:37">
      <c r="T8931" s="188"/>
      <c r="U8931" s="188"/>
      <c r="V8931" s="188"/>
      <c r="W8931" s="188"/>
      <c r="X8931" s="188"/>
      <c r="AG8931" s="188"/>
      <c r="AH8931" s="188"/>
      <c r="AI8931" s="188"/>
      <c r="AJ8931" s="188"/>
      <c r="AK8931" s="188"/>
    </row>
    <row r="8932" spans="20:37">
      <c r="T8932" s="188"/>
      <c r="U8932" s="188"/>
      <c r="V8932" s="188"/>
      <c r="W8932" s="188"/>
      <c r="X8932" s="188"/>
      <c r="AG8932" s="188"/>
      <c r="AH8932" s="188"/>
      <c r="AI8932" s="188"/>
      <c r="AJ8932" s="188"/>
      <c r="AK8932" s="188"/>
    </row>
    <row r="8933" spans="20:37">
      <c r="T8933" s="188"/>
      <c r="U8933" s="188"/>
      <c r="V8933" s="188"/>
      <c r="W8933" s="188"/>
      <c r="X8933" s="188"/>
      <c r="AG8933" s="188"/>
      <c r="AH8933" s="188"/>
      <c r="AI8933" s="188"/>
      <c r="AJ8933" s="188"/>
      <c r="AK8933" s="188"/>
    </row>
    <row r="8934" spans="20:37">
      <c r="T8934" s="188"/>
      <c r="U8934" s="188"/>
      <c r="V8934" s="188"/>
      <c r="W8934" s="188"/>
      <c r="X8934" s="188"/>
      <c r="AG8934" s="188"/>
      <c r="AH8934" s="188"/>
      <c r="AI8934" s="188"/>
      <c r="AJ8934" s="188"/>
      <c r="AK8934" s="188"/>
    </row>
    <row r="8935" spans="20:37">
      <c r="T8935" s="188"/>
      <c r="U8935" s="188"/>
      <c r="V8935" s="188"/>
      <c r="W8935" s="188"/>
      <c r="X8935" s="188"/>
      <c r="AG8935" s="188"/>
      <c r="AH8935" s="188"/>
      <c r="AI8935" s="188"/>
      <c r="AJ8935" s="188"/>
      <c r="AK8935" s="188"/>
    </row>
    <row r="8936" spans="20:37">
      <c r="T8936" s="188"/>
      <c r="U8936" s="188"/>
      <c r="V8936" s="188"/>
      <c r="W8936" s="188"/>
      <c r="X8936" s="188"/>
      <c r="AG8936" s="188"/>
      <c r="AH8936" s="188"/>
      <c r="AI8936" s="188"/>
      <c r="AJ8936" s="188"/>
      <c r="AK8936" s="188"/>
    </row>
    <row r="8937" spans="20:37">
      <c r="T8937" s="188"/>
      <c r="U8937" s="188"/>
      <c r="V8937" s="188"/>
      <c r="W8937" s="188"/>
      <c r="X8937" s="188"/>
      <c r="AG8937" s="188"/>
      <c r="AH8937" s="188"/>
      <c r="AI8937" s="188"/>
      <c r="AJ8937" s="188"/>
      <c r="AK8937" s="188"/>
    </row>
    <row r="8938" spans="20:37">
      <c r="T8938" s="188"/>
      <c r="U8938" s="188"/>
      <c r="V8938" s="188"/>
      <c r="W8938" s="188"/>
      <c r="X8938" s="188"/>
      <c r="AG8938" s="188"/>
      <c r="AH8938" s="188"/>
      <c r="AI8938" s="188"/>
      <c r="AJ8938" s="188"/>
      <c r="AK8938" s="188"/>
    </row>
    <row r="8939" spans="20:37">
      <c r="T8939" s="188"/>
      <c r="U8939" s="188"/>
      <c r="V8939" s="188"/>
      <c r="W8939" s="188"/>
      <c r="X8939" s="188"/>
      <c r="AG8939" s="188"/>
      <c r="AH8939" s="188"/>
      <c r="AI8939" s="188"/>
      <c r="AJ8939" s="188"/>
      <c r="AK8939" s="188"/>
    </row>
    <row r="8940" spans="20:37">
      <c r="T8940" s="188"/>
      <c r="U8940" s="188"/>
      <c r="V8940" s="188"/>
      <c r="W8940" s="188"/>
      <c r="X8940" s="188"/>
      <c r="AG8940" s="188"/>
      <c r="AH8940" s="188"/>
      <c r="AI8940" s="188"/>
      <c r="AJ8940" s="188"/>
      <c r="AK8940" s="188"/>
    </row>
    <row r="8941" spans="20:37">
      <c r="T8941" s="188"/>
      <c r="U8941" s="188"/>
      <c r="V8941" s="188"/>
      <c r="W8941" s="188"/>
      <c r="X8941" s="188"/>
      <c r="AG8941" s="188"/>
      <c r="AH8941" s="188"/>
      <c r="AI8941" s="188"/>
      <c r="AJ8941" s="188"/>
      <c r="AK8941" s="188"/>
    </row>
    <row r="8942" spans="20:37">
      <c r="T8942" s="188"/>
      <c r="U8942" s="188"/>
      <c r="V8942" s="188"/>
      <c r="W8942" s="188"/>
      <c r="X8942" s="188"/>
      <c r="AG8942" s="188"/>
      <c r="AH8942" s="188"/>
      <c r="AI8942" s="188"/>
      <c r="AJ8942" s="188"/>
      <c r="AK8942" s="188"/>
    </row>
    <row r="8943" spans="20:37">
      <c r="T8943" s="188"/>
      <c r="U8943" s="188"/>
      <c r="V8943" s="188"/>
      <c r="W8943" s="188"/>
      <c r="X8943" s="188"/>
      <c r="AG8943" s="188"/>
      <c r="AH8943" s="188"/>
      <c r="AI8943" s="188"/>
      <c r="AJ8943" s="188"/>
      <c r="AK8943" s="188"/>
    </row>
    <row r="8944" spans="20:37">
      <c r="T8944" s="188"/>
      <c r="U8944" s="188"/>
      <c r="V8944" s="188"/>
      <c r="W8944" s="188"/>
      <c r="X8944" s="188"/>
      <c r="AG8944" s="188"/>
      <c r="AH8944" s="188"/>
      <c r="AI8944" s="188"/>
      <c r="AJ8944" s="188"/>
      <c r="AK8944" s="188"/>
    </row>
    <row r="8945" spans="20:37">
      <c r="T8945" s="188"/>
      <c r="U8945" s="188"/>
      <c r="V8945" s="188"/>
      <c r="W8945" s="188"/>
      <c r="X8945" s="188"/>
      <c r="AG8945" s="188"/>
      <c r="AH8945" s="188"/>
      <c r="AI8945" s="188"/>
      <c r="AJ8945" s="188"/>
      <c r="AK8945" s="188"/>
    </row>
    <row r="8946" spans="20:37">
      <c r="T8946" s="188"/>
      <c r="U8946" s="188"/>
      <c r="V8946" s="188"/>
      <c r="W8946" s="188"/>
      <c r="X8946" s="188"/>
      <c r="AG8946" s="188"/>
      <c r="AH8946" s="188"/>
      <c r="AI8946" s="188"/>
      <c r="AJ8946" s="188"/>
      <c r="AK8946" s="188"/>
    </row>
    <row r="8947" spans="20:37">
      <c r="T8947" s="188"/>
      <c r="U8947" s="188"/>
      <c r="V8947" s="188"/>
      <c r="W8947" s="188"/>
      <c r="X8947" s="188"/>
      <c r="AG8947" s="188"/>
      <c r="AH8947" s="188"/>
      <c r="AI8947" s="188"/>
      <c r="AJ8947" s="188"/>
      <c r="AK8947" s="188"/>
    </row>
    <row r="8948" spans="20:37">
      <c r="T8948" s="188"/>
      <c r="U8948" s="188"/>
      <c r="V8948" s="188"/>
      <c r="W8948" s="188"/>
      <c r="X8948" s="188"/>
      <c r="AG8948" s="188"/>
      <c r="AH8948" s="188"/>
      <c r="AI8948" s="188"/>
      <c r="AJ8948" s="188"/>
      <c r="AK8948" s="188"/>
    </row>
    <row r="8949" spans="20:37">
      <c r="T8949" s="188"/>
      <c r="U8949" s="188"/>
      <c r="V8949" s="188"/>
      <c r="W8949" s="188"/>
      <c r="X8949" s="188"/>
      <c r="AG8949" s="188"/>
      <c r="AH8949" s="188"/>
      <c r="AI8949" s="188"/>
      <c r="AJ8949" s="188"/>
      <c r="AK8949" s="188"/>
    </row>
    <row r="8950" spans="20:37">
      <c r="T8950" s="188"/>
      <c r="U8950" s="188"/>
      <c r="V8950" s="188"/>
      <c r="W8950" s="188"/>
      <c r="X8950" s="188"/>
      <c r="AG8950" s="188"/>
      <c r="AH8950" s="188"/>
      <c r="AI8950" s="188"/>
      <c r="AJ8950" s="188"/>
      <c r="AK8950" s="188"/>
    </row>
    <row r="8951" spans="20:37">
      <c r="T8951" s="188"/>
      <c r="U8951" s="188"/>
      <c r="V8951" s="188"/>
      <c r="W8951" s="188"/>
      <c r="X8951" s="188"/>
      <c r="AG8951" s="188"/>
      <c r="AH8951" s="188"/>
      <c r="AI8951" s="188"/>
      <c r="AJ8951" s="188"/>
      <c r="AK8951" s="188"/>
    </row>
    <row r="8952" spans="20:37">
      <c r="T8952" s="188"/>
      <c r="U8952" s="188"/>
      <c r="V8952" s="188"/>
      <c r="W8952" s="188"/>
      <c r="X8952" s="188"/>
      <c r="AG8952" s="188"/>
      <c r="AH8952" s="188"/>
      <c r="AI8952" s="188"/>
      <c r="AJ8952" s="188"/>
      <c r="AK8952" s="188"/>
    </row>
    <row r="8953" spans="20:37">
      <c r="T8953" s="188"/>
      <c r="U8953" s="188"/>
      <c r="V8953" s="188"/>
      <c r="W8953" s="188"/>
      <c r="X8953" s="188"/>
      <c r="AG8953" s="188"/>
      <c r="AH8953" s="188"/>
      <c r="AI8953" s="188"/>
      <c r="AJ8953" s="188"/>
      <c r="AK8953" s="188"/>
    </row>
    <row r="8954" spans="20:37">
      <c r="T8954" s="188"/>
      <c r="U8954" s="188"/>
      <c r="V8954" s="188"/>
      <c r="W8954" s="188"/>
      <c r="X8954" s="188"/>
      <c r="AG8954" s="188"/>
      <c r="AH8954" s="188"/>
      <c r="AI8954" s="188"/>
      <c r="AJ8954" s="188"/>
      <c r="AK8954" s="188"/>
    </row>
    <row r="8955" spans="20:37">
      <c r="T8955" s="188"/>
      <c r="U8955" s="188"/>
      <c r="V8955" s="188"/>
      <c r="W8955" s="188"/>
      <c r="X8955" s="188"/>
      <c r="AG8955" s="188"/>
      <c r="AH8955" s="188"/>
      <c r="AI8955" s="188"/>
      <c r="AJ8955" s="188"/>
      <c r="AK8955" s="188"/>
    </row>
    <row r="8956" spans="20:37">
      <c r="T8956" s="188"/>
      <c r="U8956" s="188"/>
      <c r="V8956" s="188"/>
      <c r="W8956" s="188"/>
      <c r="X8956" s="188"/>
      <c r="AG8956" s="188"/>
      <c r="AH8956" s="188"/>
      <c r="AI8956" s="188"/>
      <c r="AJ8956" s="188"/>
      <c r="AK8956" s="188"/>
    </row>
    <row r="8957" spans="20:37">
      <c r="T8957" s="188"/>
      <c r="U8957" s="188"/>
      <c r="V8957" s="188"/>
      <c r="W8957" s="188"/>
      <c r="X8957" s="188"/>
      <c r="AG8957" s="188"/>
      <c r="AH8957" s="188"/>
      <c r="AI8957" s="188"/>
      <c r="AJ8957" s="188"/>
      <c r="AK8957" s="188"/>
    </row>
    <row r="8958" spans="20:37">
      <c r="T8958" s="188"/>
      <c r="U8958" s="188"/>
      <c r="V8958" s="188"/>
      <c r="W8958" s="188"/>
      <c r="X8958" s="188"/>
      <c r="AG8958" s="188"/>
      <c r="AH8958" s="188"/>
      <c r="AI8958" s="188"/>
      <c r="AJ8958" s="188"/>
      <c r="AK8958" s="188"/>
    </row>
    <row r="8959" spans="20:37">
      <c r="T8959" s="188"/>
      <c r="U8959" s="188"/>
      <c r="V8959" s="188"/>
      <c r="W8959" s="188"/>
      <c r="X8959" s="188"/>
      <c r="AG8959" s="188"/>
      <c r="AH8959" s="188"/>
      <c r="AI8959" s="188"/>
      <c r="AJ8959" s="188"/>
      <c r="AK8959" s="188"/>
    </row>
    <row r="8960" spans="20:37">
      <c r="T8960" s="188"/>
      <c r="U8960" s="188"/>
      <c r="V8960" s="188"/>
      <c r="W8960" s="188"/>
      <c r="X8960" s="188"/>
      <c r="AG8960" s="188"/>
      <c r="AH8960" s="188"/>
      <c r="AI8960" s="188"/>
      <c r="AJ8960" s="188"/>
      <c r="AK8960" s="188"/>
    </row>
    <row r="8961" spans="20:37">
      <c r="T8961" s="188"/>
      <c r="U8961" s="188"/>
      <c r="V8961" s="188"/>
      <c r="W8961" s="188"/>
      <c r="X8961" s="188"/>
      <c r="AG8961" s="188"/>
      <c r="AH8961" s="188"/>
      <c r="AI8961" s="188"/>
      <c r="AJ8961" s="188"/>
      <c r="AK8961" s="188"/>
    </row>
    <row r="8962" spans="20:37">
      <c r="T8962" s="188"/>
      <c r="U8962" s="188"/>
      <c r="V8962" s="188"/>
      <c r="W8962" s="188"/>
      <c r="X8962" s="188"/>
      <c r="AG8962" s="188"/>
      <c r="AH8962" s="188"/>
      <c r="AI8962" s="188"/>
      <c r="AJ8962" s="188"/>
      <c r="AK8962" s="188"/>
    </row>
    <row r="8963" spans="20:37">
      <c r="T8963" s="188"/>
      <c r="U8963" s="188"/>
      <c r="V8963" s="188"/>
      <c r="W8963" s="188"/>
      <c r="X8963" s="188"/>
      <c r="AG8963" s="188"/>
      <c r="AH8963" s="188"/>
      <c r="AI8963" s="188"/>
      <c r="AJ8963" s="188"/>
      <c r="AK8963" s="188"/>
    </row>
    <row r="8964" spans="20:37">
      <c r="T8964" s="188"/>
      <c r="U8964" s="188"/>
      <c r="V8964" s="188"/>
      <c r="W8964" s="188"/>
      <c r="X8964" s="188"/>
      <c r="AG8964" s="188"/>
      <c r="AH8964" s="188"/>
      <c r="AI8964" s="188"/>
      <c r="AJ8964" s="188"/>
      <c r="AK8964" s="188"/>
    </row>
    <row r="8965" spans="20:37">
      <c r="T8965" s="188"/>
      <c r="U8965" s="188"/>
      <c r="V8965" s="188"/>
      <c r="W8965" s="188"/>
      <c r="X8965" s="188"/>
      <c r="AG8965" s="188"/>
      <c r="AH8965" s="188"/>
      <c r="AI8965" s="188"/>
      <c r="AJ8965" s="188"/>
      <c r="AK8965" s="188"/>
    </row>
    <row r="8966" spans="20:37">
      <c r="T8966" s="188"/>
      <c r="U8966" s="188"/>
      <c r="V8966" s="188"/>
      <c r="W8966" s="188"/>
      <c r="X8966" s="188"/>
      <c r="AG8966" s="188"/>
      <c r="AH8966" s="188"/>
      <c r="AI8966" s="188"/>
      <c r="AJ8966" s="188"/>
      <c r="AK8966" s="188"/>
    </row>
    <row r="8967" spans="20:37">
      <c r="T8967" s="188"/>
      <c r="U8967" s="188"/>
      <c r="V8967" s="188"/>
      <c r="W8967" s="188"/>
      <c r="X8967" s="188"/>
      <c r="AG8967" s="188"/>
      <c r="AH8967" s="188"/>
      <c r="AI8967" s="188"/>
      <c r="AJ8967" s="188"/>
      <c r="AK8967" s="188"/>
    </row>
    <row r="8968" spans="20:37">
      <c r="T8968" s="188"/>
      <c r="U8968" s="188"/>
      <c r="V8968" s="188"/>
      <c r="W8968" s="188"/>
      <c r="X8968" s="188"/>
      <c r="AG8968" s="188"/>
      <c r="AH8968" s="188"/>
      <c r="AI8968" s="188"/>
      <c r="AJ8968" s="188"/>
      <c r="AK8968" s="188"/>
    </row>
    <row r="8969" spans="20:37">
      <c r="T8969" s="188"/>
      <c r="U8969" s="188"/>
      <c r="V8969" s="188"/>
      <c r="W8969" s="188"/>
      <c r="X8969" s="188"/>
      <c r="AG8969" s="188"/>
      <c r="AH8969" s="188"/>
      <c r="AI8969" s="188"/>
      <c r="AJ8969" s="188"/>
      <c r="AK8969" s="188"/>
    </row>
    <row r="8970" spans="20:37">
      <c r="T8970" s="188"/>
      <c r="U8970" s="188"/>
      <c r="V8970" s="188"/>
      <c r="W8970" s="188"/>
      <c r="X8970" s="188"/>
      <c r="AG8970" s="188"/>
      <c r="AH8970" s="188"/>
      <c r="AI8970" s="188"/>
      <c r="AJ8970" s="188"/>
      <c r="AK8970" s="188"/>
    </row>
    <row r="8971" spans="20:37">
      <c r="T8971" s="188"/>
      <c r="U8971" s="188"/>
      <c r="V8971" s="188"/>
      <c r="W8971" s="188"/>
      <c r="X8971" s="188"/>
      <c r="AG8971" s="188"/>
      <c r="AH8971" s="188"/>
      <c r="AI8971" s="188"/>
      <c r="AJ8971" s="188"/>
      <c r="AK8971" s="188"/>
    </row>
    <row r="8972" spans="20:37">
      <c r="T8972" s="188"/>
      <c r="U8972" s="188"/>
      <c r="V8972" s="188"/>
      <c r="W8972" s="188"/>
      <c r="X8972" s="188"/>
      <c r="AG8972" s="188"/>
      <c r="AH8972" s="188"/>
      <c r="AI8972" s="188"/>
      <c r="AJ8972" s="188"/>
      <c r="AK8972" s="188"/>
    </row>
    <row r="8973" spans="20:37">
      <c r="T8973" s="188"/>
      <c r="U8973" s="188"/>
      <c r="V8973" s="188"/>
      <c r="W8973" s="188"/>
      <c r="X8973" s="188"/>
      <c r="AG8973" s="188"/>
      <c r="AH8973" s="188"/>
      <c r="AI8973" s="188"/>
      <c r="AJ8973" s="188"/>
      <c r="AK8973" s="188"/>
    </row>
    <row r="8974" spans="20:37">
      <c r="T8974" s="188"/>
      <c r="U8974" s="188"/>
      <c r="V8974" s="188"/>
      <c r="W8974" s="188"/>
      <c r="X8974" s="188"/>
      <c r="AG8974" s="188"/>
      <c r="AH8974" s="188"/>
      <c r="AI8974" s="188"/>
      <c r="AJ8974" s="188"/>
      <c r="AK8974" s="188"/>
    </row>
    <row r="8975" spans="20:37">
      <c r="T8975" s="188"/>
      <c r="U8975" s="188"/>
      <c r="V8975" s="188"/>
      <c r="W8975" s="188"/>
      <c r="X8975" s="188"/>
      <c r="AG8975" s="188"/>
      <c r="AH8975" s="188"/>
      <c r="AI8975" s="188"/>
      <c r="AJ8975" s="188"/>
      <c r="AK8975" s="188"/>
    </row>
    <row r="8976" spans="20:37">
      <c r="T8976" s="188"/>
      <c r="U8976" s="188"/>
      <c r="V8976" s="188"/>
      <c r="W8976" s="188"/>
      <c r="X8976" s="188"/>
      <c r="AG8976" s="188"/>
      <c r="AH8976" s="188"/>
      <c r="AI8976" s="188"/>
      <c r="AJ8976" s="188"/>
      <c r="AK8976" s="188"/>
    </row>
    <row r="8977" spans="20:37">
      <c r="T8977" s="188"/>
      <c r="U8977" s="188"/>
      <c r="V8977" s="188"/>
      <c r="W8977" s="188"/>
      <c r="X8977" s="188"/>
      <c r="AG8977" s="188"/>
      <c r="AH8977" s="188"/>
      <c r="AI8977" s="188"/>
      <c r="AJ8977" s="188"/>
      <c r="AK8977" s="188"/>
    </row>
    <row r="8978" spans="20:37">
      <c r="T8978" s="188"/>
      <c r="U8978" s="188"/>
      <c r="V8978" s="188"/>
      <c r="W8978" s="188"/>
      <c r="X8978" s="188"/>
      <c r="AG8978" s="188"/>
      <c r="AH8978" s="188"/>
      <c r="AI8978" s="188"/>
      <c r="AJ8978" s="188"/>
      <c r="AK8978" s="188"/>
    </row>
    <row r="8979" spans="20:37">
      <c r="T8979" s="188"/>
      <c r="U8979" s="188"/>
      <c r="V8979" s="188"/>
      <c r="W8979" s="188"/>
      <c r="X8979" s="188"/>
      <c r="AG8979" s="188"/>
      <c r="AH8979" s="188"/>
      <c r="AI8979" s="188"/>
      <c r="AJ8979" s="188"/>
      <c r="AK8979" s="188"/>
    </row>
    <row r="8980" spans="20:37">
      <c r="T8980" s="188"/>
      <c r="U8980" s="188"/>
      <c r="V8980" s="188"/>
      <c r="W8980" s="188"/>
      <c r="X8980" s="188"/>
      <c r="AG8980" s="188"/>
      <c r="AH8980" s="188"/>
      <c r="AI8980" s="188"/>
      <c r="AJ8980" s="188"/>
      <c r="AK8980" s="188"/>
    </row>
    <row r="8981" spans="20:37">
      <c r="T8981" s="188"/>
      <c r="U8981" s="188"/>
      <c r="V8981" s="188"/>
      <c r="W8981" s="188"/>
      <c r="X8981" s="188"/>
      <c r="AG8981" s="188"/>
      <c r="AH8981" s="188"/>
      <c r="AI8981" s="188"/>
      <c r="AJ8981" s="188"/>
      <c r="AK8981" s="188"/>
    </row>
    <row r="8982" spans="20:37">
      <c r="T8982" s="188"/>
      <c r="U8982" s="188"/>
      <c r="V8982" s="188"/>
      <c r="W8982" s="188"/>
      <c r="X8982" s="188"/>
      <c r="AG8982" s="188"/>
      <c r="AH8982" s="188"/>
      <c r="AI8982" s="188"/>
      <c r="AJ8982" s="188"/>
      <c r="AK8982" s="188"/>
    </row>
    <row r="8983" spans="20:37">
      <c r="T8983" s="188"/>
      <c r="U8983" s="188"/>
      <c r="V8983" s="188"/>
      <c r="W8983" s="188"/>
      <c r="X8983" s="188"/>
      <c r="AG8983" s="188"/>
      <c r="AH8983" s="188"/>
      <c r="AI8983" s="188"/>
      <c r="AJ8983" s="188"/>
      <c r="AK8983" s="188"/>
    </row>
    <row r="8984" spans="20:37">
      <c r="T8984" s="188"/>
      <c r="U8984" s="188"/>
      <c r="V8984" s="188"/>
      <c r="W8984" s="188"/>
      <c r="X8984" s="188"/>
      <c r="AG8984" s="188"/>
      <c r="AH8984" s="188"/>
      <c r="AI8984" s="188"/>
      <c r="AJ8984" s="188"/>
      <c r="AK8984" s="188"/>
    </row>
    <row r="8985" spans="20:37">
      <c r="T8985" s="188"/>
      <c r="U8985" s="188"/>
      <c r="V8985" s="188"/>
      <c r="W8985" s="188"/>
      <c r="X8985" s="188"/>
      <c r="AG8985" s="188"/>
      <c r="AH8985" s="188"/>
      <c r="AI8985" s="188"/>
      <c r="AJ8985" s="188"/>
      <c r="AK8985" s="188"/>
    </row>
    <row r="8986" spans="20:37">
      <c r="T8986" s="188"/>
      <c r="U8986" s="188"/>
      <c r="V8986" s="188"/>
      <c r="W8986" s="188"/>
      <c r="X8986" s="188"/>
      <c r="AG8986" s="188"/>
      <c r="AH8986" s="188"/>
      <c r="AI8986" s="188"/>
      <c r="AJ8986" s="188"/>
      <c r="AK8986" s="188"/>
    </row>
    <row r="8987" spans="20:37">
      <c r="T8987" s="188"/>
      <c r="U8987" s="188"/>
      <c r="V8987" s="188"/>
      <c r="W8987" s="188"/>
      <c r="X8987" s="188"/>
      <c r="AG8987" s="188"/>
      <c r="AH8987" s="188"/>
      <c r="AI8987" s="188"/>
      <c r="AJ8987" s="188"/>
      <c r="AK8987" s="188"/>
    </row>
    <row r="8988" spans="20:37">
      <c r="T8988" s="188"/>
      <c r="U8988" s="188"/>
      <c r="V8988" s="188"/>
      <c r="W8988" s="188"/>
      <c r="X8988" s="188"/>
      <c r="AG8988" s="188"/>
      <c r="AH8988" s="188"/>
      <c r="AI8988" s="188"/>
      <c r="AJ8988" s="188"/>
      <c r="AK8988" s="188"/>
    </row>
    <row r="8989" spans="20:37">
      <c r="T8989" s="188"/>
      <c r="U8989" s="188"/>
      <c r="V8989" s="188"/>
      <c r="W8989" s="188"/>
      <c r="X8989" s="188"/>
      <c r="AG8989" s="188"/>
      <c r="AH8989" s="188"/>
      <c r="AI8989" s="188"/>
      <c r="AJ8989" s="188"/>
      <c r="AK8989" s="188"/>
    </row>
    <row r="8990" spans="20:37">
      <c r="T8990" s="188"/>
      <c r="U8990" s="188"/>
      <c r="V8990" s="188"/>
      <c r="W8990" s="188"/>
      <c r="X8990" s="188"/>
      <c r="AG8990" s="188"/>
      <c r="AH8990" s="188"/>
      <c r="AI8990" s="188"/>
      <c r="AJ8990" s="188"/>
      <c r="AK8990" s="188"/>
    </row>
    <row r="8991" spans="20:37">
      <c r="T8991" s="188"/>
      <c r="U8991" s="188"/>
      <c r="V8991" s="188"/>
      <c r="W8991" s="188"/>
      <c r="X8991" s="188"/>
      <c r="AG8991" s="188"/>
      <c r="AH8991" s="188"/>
      <c r="AI8991" s="188"/>
      <c r="AJ8991" s="188"/>
      <c r="AK8991" s="188"/>
    </row>
    <row r="8992" spans="20:37">
      <c r="T8992" s="188"/>
      <c r="U8992" s="188"/>
      <c r="V8992" s="188"/>
      <c r="W8992" s="188"/>
      <c r="X8992" s="188"/>
      <c r="AG8992" s="188"/>
      <c r="AH8992" s="188"/>
      <c r="AI8992" s="188"/>
      <c r="AJ8992" s="188"/>
      <c r="AK8992" s="188"/>
    </row>
    <row r="8993" spans="20:37">
      <c r="T8993" s="188"/>
      <c r="U8993" s="188"/>
      <c r="V8993" s="188"/>
      <c r="W8993" s="188"/>
      <c r="X8993" s="188"/>
      <c r="AG8993" s="188"/>
      <c r="AH8993" s="188"/>
      <c r="AI8993" s="188"/>
      <c r="AJ8993" s="188"/>
      <c r="AK8993" s="188"/>
    </row>
    <row r="8994" spans="20:37">
      <c r="T8994" s="188"/>
      <c r="U8994" s="188"/>
      <c r="V8994" s="188"/>
      <c r="W8994" s="188"/>
      <c r="X8994" s="188"/>
      <c r="AG8994" s="188"/>
      <c r="AH8994" s="188"/>
      <c r="AI8994" s="188"/>
      <c r="AJ8994" s="188"/>
      <c r="AK8994" s="188"/>
    </row>
    <row r="8995" spans="20:37">
      <c r="T8995" s="188"/>
      <c r="U8995" s="188"/>
      <c r="V8995" s="188"/>
      <c r="W8995" s="188"/>
      <c r="X8995" s="188"/>
      <c r="AG8995" s="188"/>
      <c r="AH8995" s="188"/>
      <c r="AI8995" s="188"/>
      <c r="AJ8995" s="188"/>
      <c r="AK8995" s="188"/>
    </row>
    <row r="8996" spans="20:37">
      <c r="T8996" s="188"/>
      <c r="U8996" s="188"/>
      <c r="V8996" s="188"/>
      <c r="W8996" s="188"/>
      <c r="X8996" s="188"/>
      <c r="AG8996" s="188"/>
      <c r="AH8996" s="188"/>
      <c r="AI8996" s="188"/>
      <c r="AJ8996" s="188"/>
      <c r="AK8996" s="188"/>
    </row>
    <row r="8997" spans="20:37">
      <c r="T8997" s="188"/>
      <c r="U8997" s="188"/>
      <c r="V8997" s="188"/>
      <c r="W8997" s="188"/>
      <c r="X8997" s="188"/>
      <c r="AG8997" s="188"/>
      <c r="AH8997" s="188"/>
      <c r="AI8997" s="188"/>
      <c r="AJ8997" s="188"/>
      <c r="AK8997" s="188"/>
    </row>
    <row r="8998" spans="20:37">
      <c r="T8998" s="188"/>
      <c r="U8998" s="188"/>
      <c r="V8998" s="188"/>
      <c r="W8998" s="188"/>
      <c r="X8998" s="188"/>
      <c r="AG8998" s="188"/>
      <c r="AH8998" s="188"/>
      <c r="AI8998" s="188"/>
      <c r="AJ8998" s="188"/>
      <c r="AK8998" s="188"/>
    </row>
    <row r="8999" spans="20:37">
      <c r="T8999" s="188"/>
      <c r="U8999" s="188"/>
      <c r="V8999" s="188"/>
      <c r="W8999" s="188"/>
      <c r="X8999" s="188"/>
      <c r="AG8999" s="188"/>
      <c r="AH8999" s="188"/>
      <c r="AI8999" s="188"/>
      <c r="AJ8999" s="188"/>
      <c r="AK8999" s="188"/>
    </row>
    <row r="9000" spans="20:37">
      <c r="T9000" s="188"/>
      <c r="U9000" s="188"/>
      <c r="V9000" s="188"/>
      <c r="W9000" s="188"/>
      <c r="X9000" s="188"/>
      <c r="AG9000" s="188"/>
      <c r="AH9000" s="188"/>
      <c r="AI9000" s="188"/>
      <c r="AJ9000" s="188"/>
      <c r="AK9000" s="188"/>
    </row>
    <row r="9001" spans="20:37">
      <c r="T9001" s="188"/>
      <c r="U9001" s="188"/>
      <c r="V9001" s="188"/>
      <c r="W9001" s="188"/>
      <c r="X9001" s="188"/>
      <c r="AG9001" s="188"/>
      <c r="AH9001" s="188"/>
      <c r="AI9001" s="188"/>
      <c r="AJ9001" s="188"/>
      <c r="AK9001" s="188"/>
    </row>
    <row r="9002" spans="20:37">
      <c r="T9002" s="188"/>
      <c r="U9002" s="188"/>
      <c r="V9002" s="188"/>
      <c r="W9002" s="188"/>
      <c r="X9002" s="188"/>
      <c r="AG9002" s="188"/>
      <c r="AH9002" s="188"/>
      <c r="AI9002" s="188"/>
      <c r="AJ9002" s="188"/>
      <c r="AK9002" s="188"/>
    </row>
    <row r="9003" spans="20:37">
      <c r="T9003" s="188"/>
      <c r="U9003" s="188"/>
      <c r="V9003" s="188"/>
      <c r="W9003" s="188"/>
      <c r="X9003" s="188"/>
      <c r="AG9003" s="188"/>
      <c r="AH9003" s="188"/>
      <c r="AI9003" s="188"/>
      <c r="AJ9003" s="188"/>
      <c r="AK9003" s="188"/>
    </row>
    <row r="9004" spans="20:37">
      <c r="T9004" s="188"/>
      <c r="U9004" s="188"/>
      <c r="V9004" s="188"/>
      <c r="W9004" s="188"/>
      <c r="X9004" s="188"/>
      <c r="AG9004" s="188"/>
      <c r="AH9004" s="188"/>
      <c r="AI9004" s="188"/>
      <c r="AJ9004" s="188"/>
      <c r="AK9004" s="188"/>
    </row>
    <row r="9005" spans="20:37">
      <c r="T9005" s="188"/>
      <c r="U9005" s="188"/>
      <c r="V9005" s="188"/>
      <c r="W9005" s="188"/>
      <c r="X9005" s="188"/>
      <c r="AG9005" s="188"/>
      <c r="AH9005" s="188"/>
      <c r="AI9005" s="188"/>
      <c r="AJ9005" s="188"/>
      <c r="AK9005" s="188"/>
    </row>
    <row r="9006" spans="20:37">
      <c r="T9006" s="188"/>
      <c r="U9006" s="188"/>
      <c r="V9006" s="188"/>
      <c r="W9006" s="188"/>
      <c r="X9006" s="188"/>
      <c r="AG9006" s="188"/>
      <c r="AH9006" s="188"/>
      <c r="AI9006" s="188"/>
      <c r="AJ9006" s="188"/>
      <c r="AK9006" s="188"/>
    </row>
    <row r="9007" spans="20:37">
      <c r="T9007" s="188"/>
      <c r="U9007" s="188"/>
      <c r="V9007" s="188"/>
      <c r="W9007" s="188"/>
      <c r="X9007" s="188"/>
      <c r="AG9007" s="188"/>
      <c r="AH9007" s="188"/>
      <c r="AI9007" s="188"/>
      <c r="AJ9007" s="188"/>
      <c r="AK9007" s="188"/>
    </row>
    <row r="9008" spans="20:37">
      <c r="T9008" s="188"/>
      <c r="U9008" s="188"/>
      <c r="V9008" s="188"/>
      <c r="W9008" s="188"/>
      <c r="X9008" s="188"/>
      <c r="AG9008" s="188"/>
      <c r="AH9008" s="188"/>
      <c r="AI9008" s="188"/>
      <c r="AJ9008" s="188"/>
      <c r="AK9008" s="188"/>
    </row>
    <row r="9009" spans="20:37">
      <c r="T9009" s="188"/>
      <c r="U9009" s="188"/>
      <c r="V9009" s="188"/>
      <c r="W9009" s="188"/>
      <c r="X9009" s="188"/>
      <c r="AG9009" s="188"/>
      <c r="AH9009" s="188"/>
      <c r="AI9009" s="188"/>
      <c r="AJ9009" s="188"/>
      <c r="AK9009" s="188"/>
    </row>
    <row r="9010" spans="20:37">
      <c r="T9010" s="188"/>
      <c r="U9010" s="188"/>
      <c r="V9010" s="188"/>
      <c r="W9010" s="188"/>
      <c r="X9010" s="188"/>
      <c r="AG9010" s="188"/>
      <c r="AH9010" s="188"/>
      <c r="AI9010" s="188"/>
      <c r="AJ9010" s="188"/>
      <c r="AK9010" s="188"/>
    </row>
    <row r="9011" spans="20:37">
      <c r="T9011" s="188"/>
      <c r="U9011" s="188"/>
      <c r="V9011" s="188"/>
      <c r="W9011" s="188"/>
      <c r="X9011" s="188"/>
      <c r="AG9011" s="188"/>
      <c r="AH9011" s="188"/>
      <c r="AI9011" s="188"/>
      <c r="AJ9011" s="188"/>
      <c r="AK9011" s="188"/>
    </row>
    <row r="9012" spans="20:37">
      <c r="T9012" s="188"/>
      <c r="U9012" s="188"/>
      <c r="V9012" s="188"/>
      <c r="W9012" s="188"/>
      <c r="X9012" s="188"/>
      <c r="AG9012" s="188"/>
      <c r="AH9012" s="188"/>
      <c r="AI9012" s="188"/>
      <c r="AJ9012" s="188"/>
      <c r="AK9012" s="188"/>
    </row>
    <row r="9013" spans="20:37">
      <c r="T9013" s="188"/>
      <c r="U9013" s="188"/>
      <c r="V9013" s="188"/>
      <c r="W9013" s="188"/>
      <c r="X9013" s="188"/>
      <c r="AG9013" s="188"/>
      <c r="AH9013" s="188"/>
      <c r="AI9013" s="188"/>
      <c r="AJ9013" s="188"/>
      <c r="AK9013" s="188"/>
    </row>
    <row r="9014" spans="20:37">
      <c r="T9014" s="188"/>
      <c r="U9014" s="188"/>
      <c r="V9014" s="188"/>
      <c r="W9014" s="188"/>
      <c r="X9014" s="188"/>
      <c r="AG9014" s="188"/>
      <c r="AH9014" s="188"/>
      <c r="AI9014" s="188"/>
      <c r="AJ9014" s="188"/>
      <c r="AK9014" s="188"/>
    </row>
    <row r="9015" spans="20:37">
      <c r="T9015" s="188"/>
      <c r="U9015" s="188"/>
      <c r="V9015" s="188"/>
      <c r="W9015" s="188"/>
      <c r="X9015" s="188"/>
      <c r="AG9015" s="188"/>
      <c r="AH9015" s="188"/>
      <c r="AI9015" s="188"/>
      <c r="AJ9015" s="188"/>
      <c r="AK9015" s="188"/>
    </row>
    <row r="9016" spans="20:37">
      <c r="T9016" s="188"/>
      <c r="U9016" s="188"/>
      <c r="V9016" s="188"/>
      <c r="W9016" s="188"/>
      <c r="X9016" s="188"/>
      <c r="AG9016" s="188"/>
      <c r="AH9016" s="188"/>
      <c r="AI9016" s="188"/>
      <c r="AJ9016" s="188"/>
      <c r="AK9016" s="188"/>
    </row>
    <row r="9017" spans="20:37">
      <c r="T9017" s="188"/>
      <c r="U9017" s="188"/>
      <c r="V9017" s="188"/>
      <c r="W9017" s="188"/>
      <c r="X9017" s="188"/>
      <c r="AG9017" s="188"/>
      <c r="AH9017" s="188"/>
      <c r="AI9017" s="188"/>
      <c r="AJ9017" s="188"/>
      <c r="AK9017" s="188"/>
    </row>
    <row r="9018" spans="20:37">
      <c r="T9018" s="188"/>
      <c r="U9018" s="188"/>
      <c r="V9018" s="188"/>
      <c r="W9018" s="188"/>
      <c r="X9018" s="188"/>
      <c r="AG9018" s="188"/>
      <c r="AH9018" s="188"/>
      <c r="AI9018" s="188"/>
      <c r="AJ9018" s="188"/>
      <c r="AK9018" s="188"/>
    </row>
    <row r="9019" spans="20:37">
      <c r="T9019" s="188"/>
      <c r="U9019" s="188"/>
      <c r="V9019" s="188"/>
      <c r="W9019" s="188"/>
      <c r="X9019" s="188"/>
      <c r="AG9019" s="188"/>
      <c r="AH9019" s="188"/>
      <c r="AI9019" s="188"/>
      <c r="AJ9019" s="188"/>
      <c r="AK9019" s="188"/>
    </row>
    <row r="9020" spans="20:37">
      <c r="T9020" s="188"/>
      <c r="U9020" s="188"/>
      <c r="V9020" s="188"/>
      <c r="W9020" s="188"/>
      <c r="X9020" s="188"/>
      <c r="AG9020" s="188"/>
      <c r="AH9020" s="188"/>
      <c r="AI9020" s="188"/>
      <c r="AJ9020" s="188"/>
      <c r="AK9020" s="188"/>
    </row>
    <row r="9021" spans="20:37">
      <c r="T9021" s="188"/>
      <c r="U9021" s="188"/>
      <c r="V9021" s="188"/>
      <c r="W9021" s="188"/>
      <c r="X9021" s="188"/>
      <c r="AG9021" s="188"/>
      <c r="AH9021" s="188"/>
      <c r="AI9021" s="188"/>
      <c r="AJ9021" s="188"/>
      <c r="AK9021" s="188"/>
    </row>
    <row r="9022" spans="20:37">
      <c r="T9022" s="188"/>
      <c r="U9022" s="188"/>
      <c r="V9022" s="188"/>
      <c r="W9022" s="188"/>
      <c r="X9022" s="188"/>
      <c r="AG9022" s="188"/>
      <c r="AH9022" s="188"/>
      <c r="AI9022" s="188"/>
      <c r="AJ9022" s="188"/>
      <c r="AK9022" s="188"/>
    </row>
    <row r="9023" spans="20:37">
      <c r="T9023" s="188"/>
      <c r="U9023" s="188"/>
      <c r="V9023" s="188"/>
      <c r="W9023" s="188"/>
      <c r="X9023" s="188"/>
      <c r="AG9023" s="188"/>
      <c r="AH9023" s="188"/>
      <c r="AI9023" s="188"/>
      <c r="AJ9023" s="188"/>
      <c r="AK9023" s="188"/>
    </row>
    <row r="9024" spans="20:37">
      <c r="T9024" s="188"/>
      <c r="U9024" s="188"/>
      <c r="V9024" s="188"/>
      <c r="W9024" s="188"/>
      <c r="X9024" s="188"/>
      <c r="AG9024" s="188"/>
      <c r="AH9024" s="188"/>
      <c r="AI9024" s="188"/>
      <c r="AJ9024" s="188"/>
      <c r="AK9024" s="188"/>
    </row>
    <row r="9025" spans="20:37">
      <c r="T9025" s="188"/>
      <c r="U9025" s="188"/>
      <c r="V9025" s="188"/>
      <c r="W9025" s="188"/>
      <c r="X9025" s="188"/>
      <c r="AG9025" s="188"/>
      <c r="AH9025" s="188"/>
      <c r="AI9025" s="188"/>
      <c r="AJ9025" s="188"/>
      <c r="AK9025" s="188"/>
    </row>
    <row r="9026" spans="20:37">
      <c r="T9026" s="188"/>
      <c r="U9026" s="188"/>
      <c r="V9026" s="188"/>
      <c r="W9026" s="188"/>
      <c r="X9026" s="188"/>
      <c r="AG9026" s="188"/>
      <c r="AH9026" s="188"/>
      <c r="AI9026" s="188"/>
      <c r="AJ9026" s="188"/>
      <c r="AK9026" s="188"/>
    </row>
    <row r="9027" spans="20:37">
      <c r="T9027" s="188"/>
      <c r="U9027" s="188"/>
      <c r="V9027" s="188"/>
      <c r="W9027" s="188"/>
      <c r="X9027" s="188"/>
      <c r="AG9027" s="188"/>
      <c r="AH9027" s="188"/>
      <c r="AI9027" s="188"/>
      <c r="AJ9027" s="188"/>
      <c r="AK9027" s="188"/>
    </row>
    <row r="9028" spans="20:37">
      <c r="T9028" s="188"/>
      <c r="U9028" s="188"/>
      <c r="V9028" s="188"/>
      <c r="W9028" s="188"/>
      <c r="X9028" s="188"/>
      <c r="AG9028" s="188"/>
      <c r="AH9028" s="188"/>
      <c r="AI9028" s="188"/>
      <c r="AJ9028" s="188"/>
      <c r="AK9028" s="188"/>
    </row>
    <row r="9029" spans="20:37">
      <c r="T9029" s="188"/>
      <c r="U9029" s="188"/>
      <c r="V9029" s="188"/>
      <c r="W9029" s="188"/>
      <c r="X9029" s="188"/>
      <c r="AG9029" s="188"/>
      <c r="AH9029" s="188"/>
      <c r="AI9029" s="188"/>
      <c r="AJ9029" s="188"/>
      <c r="AK9029" s="188"/>
    </row>
    <row r="9030" spans="20:37">
      <c r="T9030" s="188"/>
      <c r="U9030" s="188"/>
      <c r="V9030" s="188"/>
      <c r="W9030" s="188"/>
      <c r="X9030" s="188"/>
      <c r="AG9030" s="188"/>
      <c r="AH9030" s="188"/>
      <c r="AI9030" s="188"/>
      <c r="AJ9030" s="188"/>
      <c r="AK9030" s="188"/>
    </row>
    <row r="9031" spans="20:37">
      <c r="T9031" s="188"/>
      <c r="U9031" s="188"/>
      <c r="V9031" s="188"/>
      <c r="W9031" s="188"/>
      <c r="X9031" s="188"/>
      <c r="AG9031" s="188"/>
      <c r="AH9031" s="188"/>
      <c r="AI9031" s="188"/>
      <c r="AJ9031" s="188"/>
      <c r="AK9031" s="188"/>
    </row>
    <row r="9032" spans="20:37">
      <c r="T9032" s="188"/>
      <c r="U9032" s="188"/>
      <c r="V9032" s="188"/>
      <c r="W9032" s="188"/>
      <c r="X9032" s="188"/>
      <c r="AG9032" s="188"/>
      <c r="AH9032" s="188"/>
      <c r="AI9032" s="188"/>
      <c r="AJ9032" s="188"/>
      <c r="AK9032" s="188"/>
    </row>
    <row r="9033" spans="20:37">
      <c r="T9033" s="188"/>
      <c r="U9033" s="188"/>
      <c r="V9033" s="188"/>
      <c r="W9033" s="188"/>
      <c r="X9033" s="188"/>
      <c r="AG9033" s="188"/>
      <c r="AH9033" s="188"/>
      <c r="AI9033" s="188"/>
      <c r="AJ9033" s="188"/>
      <c r="AK9033" s="188"/>
    </row>
    <row r="9034" spans="20:37">
      <c r="T9034" s="188"/>
      <c r="U9034" s="188"/>
      <c r="V9034" s="188"/>
      <c r="W9034" s="188"/>
      <c r="X9034" s="188"/>
      <c r="AG9034" s="188"/>
      <c r="AH9034" s="188"/>
      <c r="AI9034" s="188"/>
      <c r="AJ9034" s="188"/>
      <c r="AK9034" s="188"/>
    </row>
    <row r="9035" spans="20:37">
      <c r="T9035" s="188"/>
      <c r="U9035" s="188"/>
      <c r="V9035" s="188"/>
      <c r="W9035" s="188"/>
      <c r="X9035" s="188"/>
      <c r="AG9035" s="188"/>
      <c r="AH9035" s="188"/>
      <c r="AI9035" s="188"/>
      <c r="AJ9035" s="188"/>
      <c r="AK9035" s="188"/>
    </row>
    <row r="9036" spans="20:37">
      <c r="T9036" s="188"/>
      <c r="U9036" s="188"/>
      <c r="V9036" s="188"/>
      <c r="W9036" s="188"/>
      <c r="X9036" s="188"/>
      <c r="AG9036" s="188"/>
      <c r="AH9036" s="188"/>
      <c r="AI9036" s="188"/>
      <c r="AJ9036" s="188"/>
      <c r="AK9036" s="188"/>
    </row>
    <row r="9037" spans="20:37">
      <c r="T9037" s="188"/>
      <c r="U9037" s="188"/>
      <c r="V9037" s="188"/>
      <c r="W9037" s="188"/>
      <c r="X9037" s="188"/>
      <c r="AG9037" s="188"/>
      <c r="AH9037" s="188"/>
      <c r="AI9037" s="188"/>
      <c r="AJ9037" s="188"/>
      <c r="AK9037" s="188"/>
    </row>
    <row r="9038" spans="20:37">
      <c r="T9038" s="188"/>
      <c r="U9038" s="188"/>
      <c r="V9038" s="188"/>
      <c r="W9038" s="188"/>
      <c r="X9038" s="188"/>
      <c r="AG9038" s="188"/>
      <c r="AH9038" s="188"/>
      <c r="AI9038" s="188"/>
      <c r="AJ9038" s="188"/>
      <c r="AK9038" s="188"/>
    </row>
    <row r="9039" spans="20:37">
      <c r="T9039" s="188"/>
      <c r="U9039" s="188"/>
      <c r="V9039" s="188"/>
      <c r="W9039" s="188"/>
      <c r="X9039" s="188"/>
      <c r="AG9039" s="188"/>
      <c r="AH9039" s="188"/>
      <c r="AI9039" s="188"/>
      <c r="AJ9039" s="188"/>
      <c r="AK9039" s="188"/>
    </row>
    <row r="9040" spans="20:37">
      <c r="T9040" s="188"/>
      <c r="U9040" s="188"/>
      <c r="V9040" s="188"/>
      <c r="W9040" s="188"/>
      <c r="X9040" s="188"/>
      <c r="AG9040" s="188"/>
      <c r="AH9040" s="188"/>
      <c r="AI9040" s="188"/>
      <c r="AJ9040" s="188"/>
      <c r="AK9040" s="188"/>
    </row>
    <row r="9041" spans="20:37">
      <c r="T9041" s="188"/>
      <c r="U9041" s="188"/>
      <c r="V9041" s="188"/>
      <c r="W9041" s="188"/>
      <c r="X9041" s="188"/>
      <c r="AG9041" s="188"/>
      <c r="AH9041" s="188"/>
      <c r="AI9041" s="188"/>
      <c r="AJ9041" s="188"/>
      <c r="AK9041" s="188"/>
    </row>
    <row r="9042" spans="20:37">
      <c r="T9042" s="188"/>
      <c r="U9042" s="188"/>
      <c r="V9042" s="188"/>
      <c r="W9042" s="188"/>
      <c r="X9042" s="188"/>
      <c r="AG9042" s="188"/>
      <c r="AH9042" s="188"/>
      <c r="AI9042" s="188"/>
      <c r="AJ9042" s="188"/>
      <c r="AK9042" s="188"/>
    </row>
    <row r="9043" spans="20:37">
      <c r="T9043" s="188"/>
      <c r="U9043" s="188"/>
      <c r="V9043" s="188"/>
      <c r="W9043" s="188"/>
      <c r="X9043" s="188"/>
      <c r="AG9043" s="188"/>
      <c r="AH9043" s="188"/>
      <c r="AI9043" s="188"/>
      <c r="AJ9043" s="188"/>
      <c r="AK9043" s="188"/>
    </row>
    <row r="9044" spans="20:37">
      <c r="T9044" s="188"/>
      <c r="U9044" s="188"/>
      <c r="V9044" s="188"/>
      <c r="W9044" s="188"/>
      <c r="X9044" s="188"/>
      <c r="AG9044" s="188"/>
      <c r="AH9044" s="188"/>
      <c r="AI9044" s="188"/>
      <c r="AJ9044" s="188"/>
      <c r="AK9044" s="188"/>
    </row>
    <row r="9045" spans="20:37">
      <c r="T9045" s="188"/>
      <c r="U9045" s="188"/>
      <c r="V9045" s="188"/>
      <c r="W9045" s="188"/>
      <c r="X9045" s="188"/>
      <c r="AG9045" s="188"/>
      <c r="AH9045" s="188"/>
      <c r="AI9045" s="188"/>
      <c r="AJ9045" s="188"/>
      <c r="AK9045" s="188"/>
    </row>
    <row r="9046" spans="20:37">
      <c r="T9046" s="188"/>
      <c r="U9046" s="188"/>
      <c r="V9046" s="188"/>
      <c r="W9046" s="188"/>
      <c r="X9046" s="188"/>
      <c r="AG9046" s="188"/>
      <c r="AH9046" s="188"/>
      <c r="AI9046" s="188"/>
      <c r="AJ9046" s="188"/>
      <c r="AK9046" s="188"/>
    </row>
    <row r="9047" spans="20:37">
      <c r="T9047" s="188"/>
      <c r="U9047" s="188"/>
      <c r="V9047" s="188"/>
      <c r="W9047" s="188"/>
      <c r="X9047" s="188"/>
      <c r="AG9047" s="188"/>
      <c r="AH9047" s="188"/>
      <c r="AI9047" s="188"/>
      <c r="AJ9047" s="188"/>
      <c r="AK9047" s="188"/>
    </row>
    <row r="9048" spans="20:37">
      <c r="T9048" s="188"/>
      <c r="U9048" s="188"/>
      <c r="V9048" s="188"/>
      <c r="W9048" s="188"/>
      <c r="X9048" s="188"/>
      <c r="AG9048" s="188"/>
      <c r="AH9048" s="188"/>
      <c r="AI9048" s="188"/>
      <c r="AJ9048" s="188"/>
      <c r="AK9048" s="188"/>
    </row>
    <row r="9049" spans="20:37">
      <c r="T9049" s="188"/>
      <c r="U9049" s="188"/>
      <c r="V9049" s="188"/>
      <c r="W9049" s="188"/>
      <c r="X9049" s="188"/>
      <c r="AG9049" s="188"/>
      <c r="AH9049" s="188"/>
      <c r="AI9049" s="188"/>
      <c r="AJ9049" s="188"/>
      <c r="AK9049" s="188"/>
    </row>
    <row r="9050" spans="20:37">
      <c r="T9050" s="188"/>
      <c r="U9050" s="188"/>
      <c r="V9050" s="188"/>
      <c r="W9050" s="188"/>
      <c r="X9050" s="188"/>
      <c r="AG9050" s="188"/>
      <c r="AH9050" s="188"/>
      <c r="AI9050" s="188"/>
      <c r="AJ9050" s="188"/>
      <c r="AK9050" s="188"/>
    </row>
    <row r="9051" spans="20:37">
      <c r="T9051" s="188"/>
      <c r="U9051" s="188"/>
      <c r="V9051" s="188"/>
      <c r="W9051" s="188"/>
      <c r="X9051" s="188"/>
      <c r="AG9051" s="188"/>
      <c r="AH9051" s="188"/>
      <c r="AI9051" s="188"/>
      <c r="AJ9051" s="188"/>
      <c r="AK9051" s="188"/>
    </row>
    <row r="9052" spans="20:37">
      <c r="T9052" s="188"/>
      <c r="U9052" s="188"/>
      <c r="V9052" s="188"/>
      <c r="W9052" s="188"/>
      <c r="X9052" s="188"/>
      <c r="AG9052" s="188"/>
      <c r="AH9052" s="188"/>
      <c r="AI9052" s="188"/>
      <c r="AJ9052" s="188"/>
      <c r="AK9052" s="188"/>
    </row>
    <row r="9053" spans="20:37">
      <c r="T9053" s="188"/>
      <c r="U9053" s="188"/>
      <c r="V9053" s="188"/>
      <c r="W9053" s="188"/>
      <c r="X9053" s="188"/>
      <c r="AG9053" s="188"/>
      <c r="AH9053" s="188"/>
      <c r="AI9053" s="188"/>
      <c r="AJ9053" s="188"/>
      <c r="AK9053" s="188"/>
    </row>
    <row r="9054" spans="20:37">
      <c r="T9054" s="188"/>
      <c r="U9054" s="188"/>
      <c r="V9054" s="188"/>
      <c r="W9054" s="188"/>
      <c r="X9054" s="188"/>
      <c r="AG9054" s="188"/>
      <c r="AH9054" s="188"/>
      <c r="AI9054" s="188"/>
      <c r="AJ9054" s="188"/>
      <c r="AK9054" s="188"/>
    </row>
    <row r="9055" spans="20:37">
      <c r="T9055" s="188"/>
      <c r="U9055" s="188"/>
      <c r="V9055" s="188"/>
      <c r="W9055" s="188"/>
      <c r="X9055" s="188"/>
      <c r="AG9055" s="188"/>
      <c r="AH9055" s="188"/>
      <c r="AI9055" s="188"/>
      <c r="AJ9055" s="188"/>
      <c r="AK9055" s="188"/>
    </row>
    <row r="9056" spans="20:37">
      <c r="T9056" s="188"/>
      <c r="U9056" s="188"/>
      <c r="V9056" s="188"/>
      <c r="W9056" s="188"/>
      <c r="X9056" s="188"/>
      <c r="AG9056" s="188"/>
      <c r="AH9056" s="188"/>
      <c r="AI9056" s="188"/>
      <c r="AJ9056" s="188"/>
      <c r="AK9056" s="188"/>
    </row>
    <row r="9057" spans="20:37">
      <c r="T9057" s="188"/>
      <c r="U9057" s="188"/>
      <c r="V9057" s="188"/>
      <c r="W9057" s="188"/>
      <c r="X9057" s="188"/>
      <c r="AG9057" s="188"/>
      <c r="AH9057" s="188"/>
      <c r="AI9057" s="188"/>
      <c r="AJ9057" s="188"/>
      <c r="AK9057" s="188"/>
    </row>
    <row r="9058" spans="20:37">
      <c r="T9058" s="188"/>
      <c r="U9058" s="188"/>
      <c r="V9058" s="188"/>
      <c r="W9058" s="188"/>
      <c r="X9058" s="188"/>
      <c r="AG9058" s="188"/>
      <c r="AH9058" s="188"/>
      <c r="AI9058" s="188"/>
      <c r="AJ9058" s="188"/>
      <c r="AK9058" s="188"/>
    </row>
    <row r="9059" spans="20:37">
      <c r="T9059" s="188"/>
      <c r="U9059" s="188"/>
      <c r="V9059" s="188"/>
      <c r="W9059" s="188"/>
      <c r="X9059" s="188"/>
      <c r="AG9059" s="188"/>
      <c r="AH9059" s="188"/>
      <c r="AI9059" s="188"/>
      <c r="AJ9059" s="188"/>
      <c r="AK9059" s="188"/>
    </row>
    <row r="9060" spans="20:37">
      <c r="T9060" s="188"/>
      <c r="U9060" s="188"/>
      <c r="V9060" s="188"/>
      <c r="W9060" s="188"/>
      <c r="X9060" s="188"/>
      <c r="AG9060" s="188"/>
      <c r="AH9060" s="188"/>
      <c r="AI9060" s="188"/>
      <c r="AJ9060" s="188"/>
      <c r="AK9060" s="188"/>
    </row>
    <row r="9061" spans="20:37">
      <c r="T9061" s="188"/>
      <c r="U9061" s="188"/>
      <c r="V9061" s="188"/>
      <c r="W9061" s="188"/>
      <c r="X9061" s="188"/>
      <c r="AG9061" s="188"/>
      <c r="AH9061" s="188"/>
      <c r="AI9061" s="188"/>
      <c r="AJ9061" s="188"/>
      <c r="AK9061" s="188"/>
    </row>
    <row r="9062" spans="20:37">
      <c r="T9062" s="188"/>
      <c r="U9062" s="188"/>
      <c r="V9062" s="188"/>
      <c r="W9062" s="188"/>
      <c r="X9062" s="188"/>
      <c r="AG9062" s="188"/>
      <c r="AH9062" s="188"/>
      <c r="AI9062" s="188"/>
      <c r="AJ9062" s="188"/>
      <c r="AK9062" s="188"/>
    </row>
    <row r="9063" spans="20:37">
      <c r="T9063" s="188"/>
      <c r="U9063" s="188"/>
      <c r="V9063" s="188"/>
      <c r="W9063" s="188"/>
      <c r="X9063" s="188"/>
      <c r="AG9063" s="188"/>
      <c r="AH9063" s="188"/>
      <c r="AI9063" s="188"/>
      <c r="AJ9063" s="188"/>
      <c r="AK9063" s="188"/>
    </row>
    <row r="9064" spans="20:37">
      <c r="T9064" s="188"/>
      <c r="U9064" s="188"/>
      <c r="V9064" s="188"/>
      <c r="W9064" s="188"/>
      <c r="X9064" s="188"/>
      <c r="AG9064" s="188"/>
      <c r="AH9064" s="188"/>
      <c r="AI9064" s="188"/>
      <c r="AJ9064" s="188"/>
      <c r="AK9064" s="188"/>
    </row>
    <row r="9065" spans="20:37">
      <c r="T9065" s="188"/>
      <c r="U9065" s="188"/>
      <c r="V9065" s="188"/>
      <c r="W9065" s="188"/>
      <c r="X9065" s="188"/>
      <c r="AG9065" s="188"/>
      <c r="AH9065" s="188"/>
      <c r="AI9065" s="188"/>
      <c r="AJ9065" s="188"/>
      <c r="AK9065" s="188"/>
    </row>
    <row r="9066" spans="20:37">
      <c r="T9066" s="188"/>
      <c r="U9066" s="188"/>
      <c r="V9066" s="188"/>
      <c r="W9066" s="188"/>
      <c r="X9066" s="188"/>
      <c r="AG9066" s="188"/>
      <c r="AH9066" s="188"/>
      <c r="AI9066" s="188"/>
      <c r="AJ9066" s="188"/>
      <c r="AK9066" s="188"/>
    </row>
    <row r="9067" spans="20:37">
      <c r="T9067" s="188"/>
      <c r="U9067" s="188"/>
      <c r="V9067" s="188"/>
      <c r="W9067" s="188"/>
      <c r="X9067" s="188"/>
      <c r="AG9067" s="188"/>
      <c r="AH9067" s="188"/>
      <c r="AI9067" s="188"/>
      <c r="AJ9067" s="188"/>
      <c r="AK9067" s="188"/>
    </row>
    <row r="9068" spans="20:37">
      <c r="T9068" s="188"/>
      <c r="U9068" s="188"/>
      <c r="V9068" s="188"/>
      <c r="W9068" s="188"/>
      <c r="X9068" s="188"/>
      <c r="AG9068" s="188"/>
      <c r="AH9068" s="188"/>
      <c r="AI9068" s="188"/>
      <c r="AJ9068" s="188"/>
      <c r="AK9068" s="188"/>
    </row>
    <row r="9069" spans="20:37">
      <c r="T9069" s="188"/>
      <c r="U9069" s="188"/>
      <c r="V9069" s="188"/>
      <c r="W9069" s="188"/>
      <c r="X9069" s="188"/>
      <c r="AG9069" s="188"/>
      <c r="AH9069" s="188"/>
      <c r="AI9069" s="188"/>
      <c r="AJ9069" s="188"/>
      <c r="AK9069" s="188"/>
    </row>
    <row r="9070" spans="20:37">
      <c r="T9070" s="188"/>
      <c r="U9070" s="188"/>
      <c r="V9070" s="188"/>
      <c r="W9070" s="188"/>
      <c r="X9070" s="188"/>
      <c r="AG9070" s="188"/>
      <c r="AH9070" s="188"/>
      <c r="AI9070" s="188"/>
      <c r="AJ9070" s="188"/>
      <c r="AK9070" s="188"/>
    </row>
    <row r="9071" spans="20:37">
      <c r="T9071" s="188"/>
      <c r="U9071" s="188"/>
      <c r="V9071" s="188"/>
      <c r="W9071" s="188"/>
      <c r="X9071" s="188"/>
      <c r="AG9071" s="188"/>
      <c r="AH9071" s="188"/>
      <c r="AI9071" s="188"/>
      <c r="AJ9071" s="188"/>
      <c r="AK9071" s="188"/>
    </row>
    <row r="9072" spans="20:37">
      <c r="T9072" s="188"/>
      <c r="U9072" s="188"/>
      <c r="V9072" s="188"/>
      <c r="W9072" s="188"/>
      <c r="X9072" s="188"/>
      <c r="AG9072" s="188"/>
      <c r="AH9072" s="188"/>
      <c r="AI9072" s="188"/>
      <c r="AJ9072" s="188"/>
      <c r="AK9072" s="188"/>
    </row>
    <row r="9073" spans="20:37">
      <c r="T9073" s="188"/>
      <c r="U9073" s="188"/>
      <c r="V9073" s="188"/>
      <c r="W9073" s="188"/>
      <c r="X9073" s="188"/>
      <c r="AG9073" s="188"/>
      <c r="AH9073" s="188"/>
      <c r="AI9073" s="188"/>
      <c r="AJ9073" s="188"/>
      <c r="AK9073" s="188"/>
    </row>
    <row r="9074" spans="20:37">
      <c r="T9074" s="188"/>
      <c r="U9074" s="188"/>
      <c r="V9074" s="188"/>
      <c r="W9074" s="188"/>
      <c r="X9074" s="188"/>
      <c r="AG9074" s="188"/>
      <c r="AH9074" s="188"/>
      <c r="AI9074" s="188"/>
      <c r="AJ9074" s="188"/>
      <c r="AK9074" s="188"/>
    </row>
    <row r="9075" spans="20:37">
      <c r="T9075" s="188"/>
      <c r="U9075" s="188"/>
      <c r="V9075" s="188"/>
      <c r="W9075" s="188"/>
      <c r="X9075" s="188"/>
      <c r="AG9075" s="188"/>
      <c r="AH9075" s="188"/>
      <c r="AI9075" s="188"/>
      <c r="AJ9075" s="188"/>
      <c r="AK9075" s="188"/>
    </row>
    <row r="9076" spans="20:37">
      <c r="T9076" s="188"/>
      <c r="U9076" s="188"/>
      <c r="V9076" s="188"/>
      <c r="W9076" s="188"/>
      <c r="X9076" s="188"/>
      <c r="AG9076" s="188"/>
      <c r="AH9076" s="188"/>
      <c r="AI9076" s="188"/>
      <c r="AJ9076" s="188"/>
      <c r="AK9076" s="188"/>
    </row>
    <row r="9077" spans="20:37">
      <c r="T9077" s="188"/>
      <c r="U9077" s="188"/>
      <c r="V9077" s="188"/>
      <c r="W9077" s="188"/>
      <c r="X9077" s="188"/>
      <c r="AG9077" s="188"/>
      <c r="AH9077" s="188"/>
      <c r="AI9077" s="188"/>
      <c r="AJ9077" s="188"/>
      <c r="AK9077" s="188"/>
    </row>
    <row r="9078" spans="20:37">
      <c r="T9078" s="188"/>
      <c r="U9078" s="188"/>
      <c r="V9078" s="188"/>
      <c r="W9078" s="188"/>
      <c r="X9078" s="188"/>
      <c r="AG9078" s="188"/>
      <c r="AH9078" s="188"/>
      <c r="AI9078" s="188"/>
      <c r="AJ9078" s="188"/>
      <c r="AK9078" s="188"/>
    </row>
    <row r="9079" spans="20:37">
      <c r="T9079" s="188"/>
      <c r="U9079" s="188"/>
      <c r="V9079" s="188"/>
      <c r="W9079" s="188"/>
      <c r="X9079" s="188"/>
      <c r="AG9079" s="188"/>
      <c r="AH9079" s="188"/>
      <c r="AI9079" s="188"/>
      <c r="AJ9079" s="188"/>
      <c r="AK9079" s="188"/>
    </row>
    <row r="9080" spans="20:37">
      <c r="T9080" s="188"/>
      <c r="U9080" s="188"/>
      <c r="V9080" s="188"/>
      <c r="W9080" s="188"/>
      <c r="X9080" s="188"/>
      <c r="AG9080" s="188"/>
      <c r="AH9080" s="188"/>
      <c r="AI9080" s="188"/>
      <c r="AJ9080" s="188"/>
      <c r="AK9080" s="188"/>
    </row>
    <row r="9081" spans="20:37">
      <c r="T9081" s="188"/>
      <c r="U9081" s="188"/>
      <c r="V9081" s="188"/>
      <c r="W9081" s="188"/>
      <c r="X9081" s="188"/>
      <c r="AG9081" s="188"/>
      <c r="AH9081" s="188"/>
      <c r="AI9081" s="188"/>
      <c r="AJ9081" s="188"/>
      <c r="AK9081" s="188"/>
    </row>
    <row r="9082" spans="20:37">
      <c r="T9082" s="188"/>
      <c r="U9082" s="188"/>
      <c r="V9082" s="188"/>
      <c r="W9082" s="188"/>
      <c r="X9082" s="188"/>
      <c r="AG9082" s="188"/>
      <c r="AH9082" s="188"/>
      <c r="AI9082" s="188"/>
      <c r="AJ9082" s="188"/>
      <c r="AK9082" s="188"/>
    </row>
    <row r="9083" spans="20:37">
      <c r="T9083" s="188"/>
      <c r="U9083" s="188"/>
      <c r="V9083" s="188"/>
      <c r="W9083" s="188"/>
      <c r="X9083" s="188"/>
      <c r="AG9083" s="188"/>
      <c r="AH9083" s="188"/>
      <c r="AI9083" s="188"/>
      <c r="AJ9083" s="188"/>
      <c r="AK9083" s="188"/>
    </row>
    <row r="9084" spans="20:37">
      <c r="T9084" s="188"/>
      <c r="U9084" s="188"/>
      <c r="V9084" s="188"/>
      <c r="W9084" s="188"/>
      <c r="X9084" s="188"/>
      <c r="AG9084" s="188"/>
      <c r="AH9084" s="188"/>
      <c r="AI9084" s="188"/>
      <c r="AJ9084" s="188"/>
      <c r="AK9084" s="188"/>
    </row>
    <row r="9085" spans="20:37">
      <c r="T9085" s="188"/>
      <c r="U9085" s="188"/>
      <c r="V9085" s="188"/>
      <c r="W9085" s="188"/>
      <c r="X9085" s="188"/>
      <c r="AG9085" s="188"/>
      <c r="AH9085" s="188"/>
      <c r="AI9085" s="188"/>
      <c r="AJ9085" s="188"/>
      <c r="AK9085" s="188"/>
    </row>
    <row r="9086" spans="20:37">
      <c r="T9086" s="188"/>
      <c r="U9086" s="188"/>
      <c r="V9086" s="188"/>
      <c r="W9086" s="188"/>
      <c r="X9086" s="188"/>
      <c r="AG9086" s="188"/>
      <c r="AH9086" s="188"/>
      <c r="AI9086" s="188"/>
      <c r="AJ9086" s="188"/>
      <c r="AK9086" s="188"/>
    </row>
    <row r="9087" spans="20:37">
      <c r="T9087" s="188"/>
      <c r="U9087" s="188"/>
      <c r="V9087" s="188"/>
      <c r="W9087" s="188"/>
      <c r="X9087" s="188"/>
      <c r="AG9087" s="188"/>
      <c r="AH9087" s="188"/>
      <c r="AI9087" s="188"/>
      <c r="AJ9087" s="188"/>
      <c r="AK9087" s="188"/>
    </row>
    <row r="9088" spans="20:37">
      <c r="T9088" s="188"/>
      <c r="U9088" s="188"/>
      <c r="V9088" s="188"/>
      <c r="W9088" s="188"/>
      <c r="X9088" s="188"/>
      <c r="AG9088" s="188"/>
      <c r="AH9088" s="188"/>
      <c r="AI9088" s="188"/>
      <c r="AJ9088" s="188"/>
      <c r="AK9088" s="188"/>
    </row>
    <row r="9089" spans="20:37">
      <c r="T9089" s="188"/>
      <c r="U9089" s="188"/>
      <c r="V9089" s="188"/>
      <c r="W9089" s="188"/>
      <c r="X9089" s="188"/>
      <c r="AG9089" s="188"/>
      <c r="AH9089" s="188"/>
      <c r="AI9089" s="188"/>
      <c r="AJ9089" s="188"/>
      <c r="AK9089" s="188"/>
    </row>
    <row r="9090" spans="20:37">
      <c r="T9090" s="188"/>
      <c r="U9090" s="188"/>
      <c r="V9090" s="188"/>
      <c r="W9090" s="188"/>
      <c r="X9090" s="188"/>
      <c r="AG9090" s="188"/>
      <c r="AH9090" s="188"/>
      <c r="AI9090" s="188"/>
      <c r="AJ9090" s="188"/>
      <c r="AK9090" s="188"/>
    </row>
    <row r="9091" spans="20:37">
      <c r="T9091" s="188"/>
      <c r="U9091" s="188"/>
      <c r="V9091" s="188"/>
      <c r="W9091" s="188"/>
      <c r="X9091" s="188"/>
      <c r="AG9091" s="188"/>
      <c r="AH9091" s="188"/>
      <c r="AI9091" s="188"/>
      <c r="AJ9091" s="188"/>
      <c r="AK9091" s="188"/>
    </row>
    <row r="9092" spans="20:37">
      <c r="T9092" s="188"/>
      <c r="U9092" s="188"/>
      <c r="V9092" s="188"/>
      <c r="W9092" s="188"/>
      <c r="X9092" s="188"/>
      <c r="AG9092" s="188"/>
      <c r="AH9092" s="188"/>
      <c r="AI9092" s="188"/>
      <c r="AJ9092" s="188"/>
      <c r="AK9092" s="188"/>
    </row>
    <row r="9093" spans="20:37">
      <c r="T9093" s="188"/>
      <c r="U9093" s="188"/>
      <c r="V9093" s="188"/>
      <c r="W9093" s="188"/>
      <c r="X9093" s="188"/>
      <c r="AG9093" s="188"/>
      <c r="AH9093" s="188"/>
      <c r="AI9093" s="188"/>
      <c r="AJ9093" s="188"/>
      <c r="AK9093" s="188"/>
    </row>
    <row r="9094" spans="20:37">
      <c r="T9094" s="188"/>
      <c r="U9094" s="188"/>
      <c r="V9094" s="188"/>
      <c r="W9094" s="188"/>
      <c r="X9094" s="188"/>
      <c r="AG9094" s="188"/>
      <c r="AH9094" s="188"/>
      <c r="AI9094" s="188"/>
      <c r="AJ9094" s="188"/>
      <c r="AK9094" s="188"/>
    </row>
    <row r="9095" spans="20:37">
      <c r="T9095" s="188"/>
      <c r="U9095" s="188"/>
      <c r="V9095" s="188"/>
      <c r="W9095" s="188"/>
      <c r="X9095" s="188"/>
      <c r="AG9095" s="188"/>
      <c r="AH9095" s="188"/>
      <c r="AI9095" s="188"/>
      <c r="AJ9095" s="188"/>
      <c r="AK9095" s="188"/>
    </row>
    <row r="9096" spans="20:37">
      <c r="T9096" s="188"/>
      <c r="U9096" s="188"/>
      <c r="V9096" s="188"/>
      <c r="W9096" s="188"/>
      <c r="X9096" s="188"/>
      <c r="AG9096" s="188"/>
      <c r="AH9096" s="188"/>
      <c r="AI9096" s="188"/>
      <c r="AJ9096" s="188"/>
      <c r="AK9096" s="188"/>
    </row>
    <row r="9097" spans="20:37">
      <c r="T9097" s="188"/>
      <c r="U9097" s="188"/>
      <c r="V9097" s="188"/>
      <c r="W9097" s="188"/>
      <c r="X9097" s="188"/>
      <c r="AG9097" s="188"/>
      <c r="AH9097" s="188"/>
      <c r="AI9097" s="188"/>
      <c r="AJ9097" s="188"/>
      <c r="AK9097" s="188"/>
    </row>
    <row r="9098" spans="20:37">
      <c r="T9098" s="188"/>
      <c r="U9098" s="188"/>
      <c r="V9098" s="188"/>
      <c r="W9098" s="188"/>
      <c r="X9098" s="188"/>
      <c r="AG9098" s="188"/>
      <c r="AH9098" s="188"/>
      <c r="AI9098" s="188"/>
      <c r="AJ9098" s="188"/>
      <c r="AK9098" s="188"/>
    </row>
    <row r="9099" spans="20:37">
      <c r="T9099" s="188"/>
      <c r="U9099" s="188"/>
      <c r="V9099" s="188"/>
      <c r="W9099" s="188"/>
      <c r="X9099" s="188"/>
      <c r="AG9099" s="188"/>
      <c r="AH9099" s="188"/>
      <c r="AI9099" s="188"/>
      <c r="AJ9099" s="188"/>
      <c r="AK9099" s="188"/>
    </row>
    <row r="9100" spans="20:37">
      <c r="T9100" s="188"/>
      <c r="U9100" s="188"/>
      <c r="V9100" s="188"/>
      <c r="W9100" s="188"/>
      <c r="X9100" s="188"/>
      <c r="AG9100" s="188"/>
      <c r="AH9100" s="188"/>
      <c r="AI9100" s="188"/>
      <c r="AJ9100" s="188"/>
      <c r="AK9100" s="188"/>
    </row>
    <row r="9101" spans="20:37">
      <c r="T9101" s="188"/>
      <c r="U9101" s="188"/>
      <c r="V9101" s="188"/>
      <c r="W9101" s="188"/>
      <c r="X9101" s="188"/>
      <c r="AG9101" s="188"/>
      <c r="AH9101" s="188"/>
      <c r="AI9101" s="188"/>
      <c r="AJ9101" s="188"/>
      <c r="AK9101" s="188"/>
    </row>
    <row r="9102" spans="20:37">
      <c r="T9102" s="188"/>
      <c r="U9102" s="188"/>
      <c r="V9102" s="188"/>
      <c r="W9102" s="188"/>
      <c r="X9102" s="188"/>
      <c r="AG9102" s="188"/>
      <c r="AH9102" s="188"/>
      <c r="AI9102" s="188"/>
      <c r="AJ9102" s="188"/>
      <c r="AK9102" s="188"/>
    </row>
    <row r="9103" spans="20:37">
      <c r="T9103" s="188"/>
      <c r="U9103" s="188"/>
      <c r="V9103" s="188"/>
      <c r="W9103" s="188"/>
      <c r="X9103" s="188"/>
      <c r="AG9103" s="188"/>
      <c r="AH9103" s="188"/>
      <c r="AI9103" s="188"/>
      <c r="AJ9103" s="188"/>
      <c r="AK9103" s="188"/>
    </row>
    <row r="9104" spans="20:37">
      <c r="T9104" s="188"/>
      <c r="U9104" s="188"/>
      <c r="V9104" s="188"/>
      <c r="W9104" s="188"/>
      <c r="X9104" s="188"/>
      <c r="AG9104" s="188"/>
      <c r="AH9104" s="188"/>
      <c r="AI9104" s="188"/>
      <c r="AJ9104" s="188"/>
      <c r="AK9104" s="188"/>
    </row>
    <row r="9105" spans="20:37">
      <c r="T9105" s="188"/>
      <c r="U9105" s="188"/>
      <c r="V9105" s="188"/>
      <c r="W9105" s="188"/>
      <c r="X9105" s="188"/>
      <c r="AG9105" s="188"/>
      <c r="AH9105" s="188"/>
      <c r="AI9105" s="188"/>
      <c r="AJ9105" s="188"/>
      <c r="AK9105" s="188"/>
    </row>
    <row r="9106" spans="20:37">
      <c r="T9106" s="188"/>
      <c r="U9106" s="188"/>
      <c r="V9106" s="188"/>
      <c r="W9106" s="188"/>
      <c r="X9106" s="188"/>
      <c r="AG9106" s="188"/>
      <c r="AH9106" s="188"/>
      <c r="AI9106" s="188"/>
      <c r="AJ9106" s="188"/>
      <c r="AK9106" s="188"/>
    </row>
    <row r="9107" spans="20:37">
      <c r="T9107" s="188"/>
      <c r="U9107" s="188"/>
      <c r="V9107" s="188"/>
      <c r="W9107" s="188"/>
      <c r="X9107" s="188"/>
      <c r="AG9107" s="188"/>
      <c r="AH9107" s="188"/>
      <c r="AI9107" s="188"/>
      <c r="AJ9107" s="188"/>
      <c r="AK9107" s="188"/>
    </row>
    <row r="9108" spans="20:37">
      <c r="T9108" s="188"/>
      <c r="U9108" s="188"/>
      <c r="V9108" s="188"/>
      <c r="W9108" s="188"/>
      <c r="X9108" s="188"/>
      <c r="AG9108" s="188"/>
      <c r="AH9108" s="188"/>
      <c r="AI9108" s="188"/>
      <c r="AJ9108" s="188"/>
      <c r="AK9108" s="188"/>
    </row>
    <row r="9109" spans="20:37">
      <c r="T9109" s="188"/>
      <c r="U9109" s="188"/>
      <c r="V9109" s="188"/>
      <c r="W9109" s="188"/>
      <c r="X9109" s="188"/>
      <c r="AG9109" s="188"/>
      <c r="AH9109" s="188"/>
      <c r="AI9109" s="188"/>
      <c r="AJ9109" s="188"/>
      <c r="AK9109" s="188"/>
    </row>
    <row r="9110" spans="20:37">
      <c r="T9110" s="188"/>
      <c r="U9110" s="188"/>
      <c r="V9110" s="188"/>
      <c r="W9110" s="188"/>
      <c r="X9110" s="188"/>
      <c r="AG9110" s="188"/>
      <c r="AH9110" s="188"/>
      <c r="AI9110" s="188"/>
      <c r="AJ9110" s="188"/>
      <c r="AK9110" s="188"/>
    </row>
    <row r="9111" spans="20:37">
      <c r="T9111" s="188"/>
      <c r="U9111" s="188"/>
      <c r="V9111" s="188"/>
      <c r="W9111" s="188"/>
      <c r="X9111" s="188"/>
      <c r="AG9111" s="188"/>
      <c r="AH9111" s="188"/>
      <c r="AI9111" s="188"/>
      <c r="AJ9111" s="188"/>
      <c r="AK9111" s="188"/>
    </row>
    <row r="9112" spans="20:37">
      <c r="T9112" s="188"/>
      <c r="U9112" s="188"/>
      <c r="V9112" s="188"/>
      <c r="W9112" s="188"/>
      <c r="X9112" s="188"/>
      <c r="AG9112" s="188"/>
      <c r="AH9112" s="188"/>
      <c r="AI9112" s="188"/>
      <c r="AJ9112" s="188"/>
      <c r="AK9112" s="188"/>
    </row>
    <row r="9113" spans="20:37">
      <c r="T9113" s="188"/>
      <c r="U9113" s="188"/>
      <c r="V9113" s="188"/>
      <c r="W9113" s="188"/>
      <c r="X9113" s="188"/>
      <c r="AG9113" s="188"/>
      <c r="AH9113" s="188"/>
      <c r="AI9113" s="188"/>
      <c r="AJ9113" s="188"/>
      <c r="AK9113" s="188"/>
    </row>
    <row r="9114" spans="20:37">
      <c r="T9114" s="188"/>
      <c r="U9114" s="188"/>
      <c r="V9114" s="188"/>
      <c r="W9114" s="188"/>
      <c r="X9114" s="188"/>
      <c r="AG9114" s="188"/>
      <c r="AH9114" s="188"/>
      <c r="AI9114" s="188"/>
      <c r="AJ9114" s="188"/>
      <c r="AK9114" s="188"/>
    </row>
    <row r="9115" spans="20:37">
      <c r="T9115" s="188"/>
      <c r="U9115" s="188"/>
      <c r="V9115" s="188"/>
      <c r="W9115" s="188"/>
      <c r="X9115" s="188"/>
      <c r="AG9115" s="188"/>
      <c r="AH9115" s="188"/>
      <c r="AI9115" s="188"/>
      <c r="AJ9115" s="188"/>
      <c r="AK9115" s="188"/>
    </row>
    <row r="9116" spans="20:37">
      <c r="T9116" s="188"/>
      <c r="U9116" s="188"/>
      <c r="V9116" s="188"/>
      <c r="W9116" s="188"/>
      <c r="X9116" s="188"/>
      <c r="AG9116" s="188"/>
      <c r="AH9116" s="188"/>
      <c r="AI9116" s="188"/>
      <c r="AJ9116" s="188"/>
      <c r="AK9116" s="188"/>
    </row>
    <row r="9117" spans="20:37">
      <c r="T9117" s="188"/>
      <c r="U9117" s="188"/>
      <c r="V9117" s="188"/>
      <c r="W9117" s="188"/>
      <c r="X9117" s="188"/>
      <c r="AG9117" s="188"/>
      <c r="AH9117" s="188"/>
      <c r="AI9117" s="188"/>
      <c r="AJ9117" s="188"/>
      <c r="AK9117" s="188"/>
    </row>
    <row r="9118" spans="20:37">
      <c r="T9118" s="188"/>
      <c r="U9118" s="188"/>
      <c r="V9118" s="188"/>
      <c r="W9118" s="188"/>
      <c r="X9118" s="188"/>
      <c r="AG9118" s="188"/>
      <c r="AH9118" s="188"/>
      <c r="AI9118" s="188"/>
      <c r="AJ9118" s="188"/>
      <c r="AK9118" s="188"/>
    </row>
    <row r="9119" spans="20:37">
      <c r="T9119" s="188"/>
      <c r="U9119" s="188"/>
      <c r="V9119" s="188"/>
      <c r="W9119" s="188"/>
      <c r="X9119" s="188"/>
      <c r="AG9119" s="188"/>
      <c r="AH9119" s="188"/>
      <c r="AI9119" s="188"/>
      <c r="AJ9119" s="188"/>
      <c r="AK9119" s="188"/>
    </row>
    <row r="9120" spans="20:37">
      <c r="T9120" s="188"/>
      <c r="U9120" s="188"/>
      <c r="V9120" s="188"/>
      <c r="W9120" s="188"/>
      <c r="X9120" s="188"/>
      <c r="AG9120" s="188"/>
      <c r="AH9120" s="188"/>
      <c r="AI9120" s="188"/>
      <c r="AJ9120" s="188"/>
      <c r="AK9120" s="188"/>
    </row>
    <row r="9121" spans="20:37">
      <c r="T9121" s="188"/>
      <c r="U9121" s="188"/>
      <c r="V9121" s="188"/>
      <c r="W9121" s="188"/>
      <c r="X9121" s="188"/>
      <c r="AG9121" s="188"/>
      <c r="AH9121" s="188"/>
      <c r="AI9121" s="188"/>
      <c r="AJ9121" s="188"/>
      <c r="AK9121" s="188"/>
    </row>
    <row r="9122" spans="20:37">
      <c r="T9122" s="188"/>
      <c r="U9122" s="188"/>
      <c r="V9122" s="188"/>
      <c r="W9122" s="188"/>
      <c r="X9122" s="188"/>
      <c r="AG9122" s="188"/>
      <c r="AH9122" s="188"/>
      <c r="AI9122" s="188"/>
      <c r="AJ9122" s="188"/>
      <c r="AK9122" s="188"/>
    </row>
    <row r="9123" spans="20:37">
      <c r="T9123" s="188"/>
      <c r="U9123" s="188"/>
      <c r="V9123" s="188"/>
      <c r="W9123" s="188"/>
      <c r="X9123" s="188"/>
      <c r="AG9123" s="188"/>
      <c r="AH9123" s="188"/>
      <c r="AI9123" s="188"/>
      <c r="AJ9123" s="188"/>
      <c r="AK9123" s="188"/>
    </row>
    <row r="9124" spans="20:37">
      <c r="T9124" s="188"/>
      <c r="U9124" s="188"/>
      <c r="V9124" s="188"/>
      <c r="W9124" s="188"/>
      <c r="X9124" s="188"/>
      <c r="AG9124" s="188"/>
      <c r="AH9124" s="188"/>
      <c r="AI9124" s="188"/>
      <c r="AJ9124" s="188"/>
      <c r="AK9124" s="188"/>
    </row>
    <row r="9125" spans="20:37">
      <c r="T9125" s="188"/>
      <c r="U9125" s="188"/>
      <c r="V9125" s="188"/>
      <c r="W9125" s="188"/>
      <c r="X9125" s="188"/>
      <c r="AG9125" s="188"/>
      <c r="AH9125" s="188"/>
      <c r="AI9125" s="188"/>
      <c r="AJ9125" s="188"/>
      <c r="AK9125" s="188"/>
    </row>
    <row r="9126" spans="20:37">
      <c r="T9126" s="188"/>
      <c r="U9126" s="188"/>
      <c r="V9126" s="188"/>
      <c r="W9126" s="188"/>
      <c r="X9126" s="188"/>
      <c r="AG9126" s="188"/>
      <c r="AH9126" s="188"/>
      <c r="AI9126" s="188"/>
      <c r="AJ9126" s="188"/>
      <c r="AK9126" s="188"/>
    </row>
    <row r="9127" spans="20:37">
      <c r="T9127" s="188"/>
      <c r="U9127" s="188"/>
      <c r="V9127" s="188"/>
      <c r="W9127" s="188"/>
      <c r="X9127" s="188"/>
      <c r="AG9127" s="188"/>
      <c r="AH9127" s="188"/>
      <c r="AI9127" s="188"/>
      <c r="AJ9127" s="188"/>
      <c r="AK9127" s="188"/>
    </row>
    <row r="9128" spans="20:37">
      <c r="T9128" s="188"/>
      <c r="U9128" s="188"/>
      <c r="V9128" s="188"/>
      <c r="W9128" s="188"/>
      <c r="X9128" s="188"/>
      <c r="AG9128" s="188"/>
      <c r="AH9128" s="188"/>
      <c r="AI9128" s="188"/>
      <c r="AJ9128" s="188"/>
      <c r="AK9128" s="188"/>
    </row>
    <row r="9129" spans="20:37">
      <c r="T9129" s="188"/>
      <c r="U9129" s="188"/>
      <c r="V9129" s="188"/>
      <c r="W9129" s="188"/>
      <c r="X9129" s="188"/>
      <c r="AG9129" s="188"/>
      <c r="AH9129" s="188"/>
      <c r="AI9129" s="188"/>
      <c r="AJ9129" s="188"/>
      <c r="AK9129" s="188"/>
    </row>
    <row r="9130" spans="20:37">
      <c r="T9130" s="188"/>
      <c r="U9130" s="188"/>
      <c r="V9130" s="188"/>
      <c r="W9130" s="188"/>
      <c r="X9130" s="188"/>
      <c r="AG9130" s="188"/>
      <c r="AH9130" s="188"/>
      <c r="AI9130" s="188"/>
      <c r="AJ9130" s="188"/>
      <c r="AK9130" s="188"/>
    </row>
    <row r="9131" spans="20:37">
      <c r="T9131" s="188"/>
      <c r="U9131" s="188"/>
      <c r="V9131" s="188"/>
      <c r="W9131" s="188"/>
      <c r="X9131" s="188"/>
      <c r="AG9131" s="188"/>
      <c r="AH9131" s="188"/>
      <c r="AI9131" s="188"/>
      <c r="AJ9131" s="188"/>
      <c r="AK9131" s="188"/>
    </row>
    <row r="9132" spans="20:37">
      <c r="T9132" s="188"/>
      <c r="U9132" s="188"/>
      <c r="V9132" s="188"/>
      <c r="W9132" s="188"/>
      <c r="X9132" s="188"/>
      <c r="AG9132" s="188"/>
      <c r="AH9132" s="188"/>
      <c r="AI9132" s="188"/>
      <c r="AJ9132" s="188"/>
      <c r="AK9132" s="188"/>
    </row>
    <row r="9133" spans="20:37">
      <c r="T9133" s="188"/>
      <c r="U9133" s="188"/>
      <c r="V9133" s="188"/>
      <c r="W9133" s="188"/>
      <c r="X9133" s="188"/>
      <c r="AG9133" s="188"/>
      <c r="AH9133" s="188"/>
      <c r="AI9133" s="188"/>
      <c r="AJ9133" s="188"/>
      <c r="AK9133" s="188"/>
    </row>
    <row r="9134" spans="20:37">
      <c r="T9134" s="188"/>
      <c r="U9134" s="188"/>
      <c r="V9134" s="188"/>
      <c r="W9134" s="188"/>
      <c r="X9134" s="188"/>
      <c r="AG9134" s="188"/>
      <c r="AH9134" s="188"/>
      <c r="AI9134" s="188"/>
      <c r="AJ9134" s="188"/>
      <c r="AK9134" s="188"/>
    </row>
    <row r="9135" spans="20:37">
      <c r="T9135" s="188"/>
      <c r="U9135" s="188"/>
      <c r="V9135" s="188"/>
      <c r="W9135" s="188"/>
      <c r="X9135" s="188"/>
      <c r="AG9135" s="188"/>
      <c r="AH9135" s="188"/>
      <c r="AI9135" s="188"/>
      <c r="AJ9135" s="188"/>
      <c r="AK9135" s="188"/>
    </row>
    <row r="9136" spans="20:37">
      <c r="T9136" s="188"/>
      <c r="U9136" s="188"/>
      <c r="V9136" s="188"/>
      <c r="W9136" s="188"/>
      <c r="X9136" s="188"/>
      <c r="AG9136" s="188"/>
      <c r="AH9136" s="188"/>
      <c r="AI9136" s="188"/>
      <c r="AJ9136" s="188"/>
      <c r="AK9136" s="188"/>
    </row>
    <row r="9137" spans="20:37">
      <c r="T9137" s="188"/>
      <c r="U9137" s="188"/>
      <c r="V9137" s="188"/>
      <c r="W9137" s="188"/>
      <c r="X9137" s="188"/>
      <c r="AG9137" s="188"/>
      <c r="AH9137" s="188"/>
      <c r="AI9137" s="188"/>
      <c r="AJ9137" s="188"/>
      <c r="AK9137" s="188"/>
    </row>
    <row r="9138" spans="20:37">
      <c r="T9138" s="188"/>
      <c r="U9138" s="188"/>
      <c r="V9138" s="188"/>
      <c r="W9138" s="188"/>
      <c r="X9138" s="188"/>
      <c r="AG9138" s="188"/>
      <c r="AH9138" s="188"/>
      <c r="AI9138" s="188"/>
      <c r="AJ9138" s="188"/>
      <c r="AK9138" s="188"/>
    </row>
    <row r="9139" spans="20:37">
      <c r="T9139" s="188"/>
      <c r="U9139" s="188"/>
      <c r="V9139" s="188"/>
      <c r="W9139" s="188"/>
      <c r="X9139" s="188"/>
      <c r="AG9139" s="188"/>
      <c r="AH9139" s="188"/>
      <c r="AI9139" s="188"/>
      <c r="AJ9139" s="188"/>
      <c r="AK9139" s="188"/>
    </row>
    <row r="9140" spans="20:37">
      <c r="T9140" s="188"/>
      <c r="U9140" s="188"/>
      <c r="V9140" s="188"/>
      <c r="W9140" s="188"/>
      <c r="X9140" s="188"/>
      <c r="AG9140" s="188"/>
      <c r="AH9140" s="188"/>
      <c r="AI9140" s="188"/>
      <c r="AJ9140" s="188"/>
      <c r="AK9140" s="188"/>
    </row>
    <row r="9141" spans="20:37">
      <c r="T9141" s="188"/>
      <c r="U9141" s="188"/>
      <c r="V9141" s="188"/>
      <c r="W9141" s="188"/>
      <c r="X9141" s="188"/>
      <c r="AG9141" s="188"/>
      <c r="AH9141" s="188"/>
      <c r="AI9141" s="188"/>
      <c r="AJ9141" s="188"/>
      <c r="AK9141" s="188"/>
    </row>
    <row r="9142" spans="20:37">
      <c r="T9142" s="188"/>
      <c r="U9142" s="188"/>
      <c r="V9142" s="188"/>
      <c r="W9142" s="188"/>
      <c r="X9142" s="188"/>
      <c r="AG9142" s="188"/>
      <c r="AH9142" s="188"/>
      <c r="AI9142" s="188"/>
      <c r="AJ9142" s="188"/>
      <c r="AK9142" s="188"/>
    </row>
    <row r="9143" spans="20:37">
      <c r="T9143" s="188"/>
      <c r="U9143" s="188"/>
      <c r="V9143" s="188"/>
      <c r="W9143" s="188"/>
      <c r="X9143" s="188"/>
      <c r="AG9143" s="188"/>
      <c r="AH9143" s="188"/>
      <c r="AI9143" s="188"/>
      <c r="AJ9143" s="188"/>
      <c r="AK9143" s="188"/>
    </row>
    <row r="9144" spans="20:37">
      <c r="T9144" s="188"/>
      <c r="U9144" s="188"/>
      <c r="V9144" s="188"/>
      <c r="W9144" s="188"/>
      <c r="X9144" s="188"/>
      <c r="AG9144" s="188"/>
      <c r="AH9144" s="188"/>
      <c r="AI9144" s="188"/>
      <c r="AJ9144" s="188"/>
      <c r="AK9144" s="188"/>
    </row>
    <row r="9145" spans="20:37">
      <c r="T9145" s="188"/>
      <c r="U9145" s="188"/>
      <c r="V9145" s="188"/>
      <c r="W9145" s="188"/>
      <c r="X9145" s="188"/>
      <c r="AG9145" s="188"/>
      <c r="AH9145" s="188"/>
      <c r="AI9145" s="188"/>
      <c r="AJ9145" s="188"/>
      <c r="AK9145" s="188"/>
    </row>
    <row r="9146" spans="20:37">
      <c r="T9146" s="188"/>
      <c r="U9146" s="188"/>
      <c r="V9146" s="188"/>
      <c r="W9146" s="188"/>
      <c r="X9146" s="188"/>
      <c r="AG9146" s="188"/>
      <c r="AH9146" s="188"/>
      <c r="AI9146" s="188"/>
      <c r="AJ9146" s="188"/>
      <c r="AK9146" s="188"/>
    </row>
    <row r="9147" spans="20:37">
      <c r="T9147" s="188"/>
      <c r="U9147" s="188"/>
      <c r="V9147" s="188"/>
      <c r="W9147" s="188"/>
      <c r="X9147" s="188"/>
      <c r="AG9147" s="188"/>
      <c r="AH9147" s="188"/>
      <c r="AI9147" s="188"/>
      <c r="AJ9147" s="188"/>
      <c r="AK9147" s="188"/>
    </row>
    <row r="9148" spans="20:37">
      <c r="T9148" s="188"/>
      <c r="U9148" s="188"/>
      <c r="V9148" s="188"/>
      <c r="W9148" s="188"/>
      <c r="X9148" s="188"/>
      <c r="AG9148" s="188"/>
      <c r="AH9148" s="188"/>
      <c r="AI9148" s="188"/>
      <c r="AJ9148" s="188"/>
      <c r="AK9148" s="188"/>
    </row>
    <row r="9149" spans="20:37">
      <c r="T9149" s="188"/>
      <c r="U9149" s="188"/>
      <c r="V9149" s="188"/>
      <c r="W9149" s="188"/>
      <c r="X9149" s="188"/>
      <c r="AG9149" s="188"/>
      <c r="AH9149" s="188"/>
      <c r="AI9149" s="188"/>
      <c r="AJ9149" s="188"/>
      <c r="AK9149" s="188"/>
    </row>
    <row r="9150" spans="20:37">
      <c r="T9150" s="188"/>
      <c r="U9150" s="188"/>
      <c r="V9150" s="188"/>
      <c r="W9150" s="188"/>
      <c r="X9150" s="188"/>
      <c r="AG9150" s="188"/>
      <c r="AH9150" s="188"/>
      <c r="AI9150" s="188"/>
      <c r="AJ9150" s="188"/>
      <c r="AK9150" s="188"/>
    </row>
    <row r="9151" spans="20:37">
      <c r="T9151" s="188"/>
      <c r="U9151" s="188"/>
      <c r="V9151" s="188"/>
      <c r="W9151" s="188"/>
      <c r="X9151" s="188"/>
      <c r="AG9151" s="188"/>
      <c r="AH9151" s="188"/>
      <c r="AI9151" s="188"/>
      <c r="AJ9151" s="188"/>
      <c r="AK9151" s="188"/>
    </row>
    <row r="9152" spans="20:37">
      <c r="T9152" s="188"/>
      <c r="U9152" s="188"/>
      <c r="V9152" s="188"/>
      <c r="W9152" s="188"/>
      <c r="X9152" s="188"/>
      <c r="AG9152" s="188"/>
      <c r="AH9152" s="188"/>
      <c r="AI9152" s="188"/>
      <c r="AJ9152" s="188"/>
      <c r="AK9152" s="188"/>
    </row>
    <row r="9153" spans="20:37">
      <c r="T9153" s="188"/>
      <c r="U9153" s="188"/>
      <c r="V9153" s="188"/>
      <c r="W9153" s="188"/>
      <c r="X9153" s="188"/>
      <c r="AG9153" s="188"/>
      <c r="AH9153" s="188"/>
      <c r="AI9153" s="188"/>
      <c r="AJ9153" s="188"/>
      <c r="AK9153" s="188"/>
    </row>
    <row r="9154" spans="20:37">
      <c r="T9154" s="188"/>
      <c r="U9154" s="188"/>
      <c r="V9154" s="188"/>
      <c r="W9154" s="188"/>
      <c r="X9154" s="188"/>
      <c r="AG9154" s="188"/>
      <c r="AH9154" s="188"/>
      <c r="AI9154" s="188"/>
      <c r="AJ9154" s="188"/>
      <c r="AK9154" s="188"/>
    </row>
    <row r="9155" spans="20:37">
      <c r="T9155" s="188"/>
      <c r="U9155" s="188"/>
      <c r="V9155" s="188"/>
      <c r="W9155" s="188"/>
      <c r="X9155" s="188"/>
      <c r="AG9155" s="188"/>
      <c r="AH9155" s="188"/>
      <c r="AI9155" s="188"/>
      <c r="AJ9155" s="188"/>
      <c r="AK9155" s="188"/>
    </row>
    <row r="9156" spans="20:37">
      <c r="T9156" s="188"/>
      <c r="U9156" s="188"/>
      <c r="V9156" s="188"/>
      <c r="W9156" s="188"/>
      <c r="X9156" s="188"/>
      <c r="AG9156" s="188"/>
      <c r="AH9156" s="188"/>
      <c r="AI9156" s="188"/>
      <c r="AJ9156" s="188"/>
      <c r="AK9156" s="188"/>
    </row>
    <row r="9157" spans="20:37">
      <c r="T9157" s="188"/>
      <c r="U9157" s="188"/>
      <c r="V9157" s="188"/>
      <c r="W9157" s="188"/>
      <c r="X9157" s="188"/>
      <c r="AG9157" s="188"/>
      <c r="AH9157" s="188"/>
      <c r="AI9157" s="188"/>
      <c r="AJ9157" s="188"/>
      <c r="AK9157" s="188"/>
    </row>
    <row r="9158" spans="20:37">
      <c r="T9158" s="188"/>
      <c r="U9158" s="188"/>
      <c r="V9158" s="188"/>
      <c r="W9158" s="188"/>
      <c r="X9158" s="188"/>
      <c r="AG9158" s="188"/>
      <c r="AH9158" s="188"/>
      <c r="AI9158" s="188"/>
      <c r="AJ9158" s="188"/>
      <c r="AK9158" s="188"/>
    </row>
    <row r="9159" spans="20:37">
      <c r="T9159" s="188"/>
      <c r="U9159" s="188"/>
      <c r="V9159" s="188"/>
      <c r="W9159" s="188"/>
      <c r="X9159" s="188"/>
      <c r="AG9159" s="188"/>
      <c r="AH9159" s="188"/>
      <c r="AI9159" s="188"/>
      <c r="AJ9159" s="188"/>
      <c r="AK9159" s="188"/>
    </row>
    <row r="9160" spans="20:37">
      <c r="T9160" s="188"/>
      <c r="U9160" s="188"/>
      <c r="V9160" s="188"/>
      <c r="W9160" s="188"/>
      <c r="X9160" s="188"/>
      <c r="AG9160" s="188"/>
      <c r="AH9160" s="188"/>
      <c r="AI9160" s="188"/>
      <c r="AJ9160" s="188"/>
      <c r="AK9160" s="188"/>
    </row>
    <row r="9161" spans="20:37">
      <c r="T9161" s="188"/>
      <c r="U9161" s="188"/>
      <c r="V9161" s="188"/>
      <c r="W9161" s="188"/>
      <c r="X9161" s="188"/>
      <c r="AG9161" s="188"/>
      <c r="AH9161" s="188"/>
      <c r="AI9161" s="188"/>
      <c r="AJ9161" s="188"/>
      <c r="AK9161" s="188"/>
    </row>
    <row r="9162" spans="20:37">
      <c r="T9162" s="188"/>
      <c r="U9162" s="188"/>
      <c r="V9162" s="188"/>
      <c r="W9162" s="188"/>
      <c r="X9162" s="188"/>
      <c r="AG9162" s="188"/>
      <c r="AH9162" s="188"/>
      <c r="AI9162" s="188"/>
      <c r="AJ9162" s="188"/>
      <c r="AK9162" s="188"/>
    </row>
    <row r="9163" spans="20:37">
      <c r="T9163" s="188"/>
      <c r="U9163" s="188"/>
      <c r="V9163" s="188"/>
      <c r="W9163" s="188"/>
      <c r="X9163" s="188"/>
      <c r="AG9163" s="188"/>
      <c r="AH9163" s="188"/>
      <c r="AI9163" s="188"/>
      <c r="AJ9163" s="188"/>
      <c r="AK9163" s="188"/>
    </row>
    <row r="9164" spans="20:37">
      <c r="T9164" s="188"/>
      <c r="U9164" s="188"/>
      <c r="V9164" s="188"/>
      <c r="W9164" s="188"/>
      <c r="X9164" s="188"/>
      <c r="AG9164" s="188"/>
      <c r="AH9164" s="188"/>
      <c r="AI9164" s="188"/>
      <c r="AJ9164" s="188"/>
      <c r="AK9164" s="188"/>
    </row>
    <row r="9165" spans="20:37">
      <c r="T9165" s="188"/>
      <c r="U9165" s="188"/>
      <c r="V9165" s="188"/>
      <c r="W9165" s="188"/>
      <c r="X9165" s="188"/>
      <c r="AG9165" s="188"/>
      <c r="AH9165" s="188"/>
      <c r="AI9165" s="188"/>
      <c r="AJ9165" s="188"/>
      <c r="AK9165" s="188"/>
    </row>
    <row r="9166" spans="20:37">
      <c r="T9166" s="188"/>
      <c r="U9166" s="188"/>
      <c r="V9166" s="188"/>
      <c r="W9166" s="188"/>
      <c r="X9166" s="188"/>
      <c r="AG9166" s="188"/>
      <c r="AH9166" s="188"/>
      <c r="AI9166" s="188"/>
      <c r="AJ9166" s="188"/>
      <c r="AK9166" s="188"/>
    </row>
    <row r="9167" spans="20:37">
      <c r="T9167" s="188"/>
      <c r="U9167" s="188"/>
      <c r="V9167" s="188"/>
      <c r="W9167" s="188"/>
      <c r="X9167" s="188"/>
      <c r="AG9167" s="188"/>
      <c r="AH9167" s="188"/>
      <c r="AI9167" s="188"/>
      <c r="AJ9167" s="188"/>
      <c r="AK9167" s="188"/>
    </row>
    <row r="9168" spans="20:37">
      <c r="T9168" s="188"/>
      <c r="U9168" s="188"/>
      <c r="V9168" s="188"/>
      <c r="W9168" s="188"/>
      <c r="X9168" s="188"/>
      <c r="AG9168" s="188"/>
      <c r="AH9168" s="188"/>
      <c r="AI9168" s="188"/>
      <c r="AJ9168" s="188"/>
      <c r="AK9168" s="188"/>
    </row>
    <row r="9169" spans="20:37">
      <c r="T9169" s="188"/>
      <c r="U9169" s="188"/>
      <c r="V9169" s="188"/>
      <c r="W9169" s="188"/>
      <c r="X9169" s="188"/>
      <c r="AG9169" s="188"/>
      <c r="AH9169" s="188"/>
      <c r="AI9169" s="188"/>
      <c r="AJ9169" s="188"/>
      <c r="AK9169" s="188"/>
    </row>
    <row r="9170" spans="20:37">
      <c r="T9170" s="188"/>
      <c r="U9170" s="188"/>
      <c r="V9170" s="188"/>
      <c r="W9170" s="188"/>
      <c r="X9170" s="188"/>
      <c r="AG9170" s="188"/>
      <c r="AH9170" s="188"/>
      <c r="AI9170" s="188"/>
      <c r="AJ9170" s="188"/>
      <c r="AK9170" s="188"/>
    </row>
    <row r="9171" spans="20:37">
      <c r="T9171" s="188"/>
      <c r="U9171" s="188"/>
      <c r="V9171" s="188"/>
      <c r="W9171" s="188"/>
      <c r="X9171" s="188"/>
      <c r="AG9171" s="188"/>
      <c r="AH9171" s="188"/>
      <c r="AI9171" s="188"/>
      <c r="AJ9171" s="188"/>
      <c r="AK9171" s="188"/>
    </row>
    <row r="9172" spans="20:37">
      <c r="T9172" s="188"/>
      <c r="U9172" s="188"/>
      <c r="V9172" s="188"/>
      <c r="W9172" s="188"/>
      <c r="X9172" s="188"/>
      <c r="AG9172" s="188"/>
      <c r="AH9172" s="188"/>
      <c r="AI9172" s="188"/>
      <c r="AJ9172" s="188"/>
      <c r="AK9172" s="188"/>
    </row>
    <row r="9173" spans="20:37">
      <c r="T9173" s="188"/>
      <c r="U9173" s="188"/>
      <c r="V9173" s="188"/>
      <c r="W9173" s="188"/>
      <c r="X9173" s="188"/>
      <c r="AG9173" s="188"/>
      <c r="AH9173" s="188"/>
      <c r="AI9173" s="188"/>
      <c r="AJ9173" s="188"/>
      <c r="AK9173" s="188"/>
    </row>
    <row r="9174" spans="20:37">
      <c r="T9174" s="188"/>
      <c r="U9174" s="188"/>
      <c r="V9174" s="188"/>
      <c r="W9174" s="188"/>
      <c r="X9174" s="188"/>
      <c r="AG9174" s="188"/>
      <c r="AH9174" s="188"/>
      <c r="AI9174" s="188"/>
      <c r="AJ9174" s="188"/>
      <c r="AK9174" s="188"/>
    </row>
    <row r="9175" spans="20:37">
      <c r="T9175" s="188"/>
      <c r="U9175" s="188"/>
      <c r="V9175" s="188"/>
      <c r="W9175" s="188"/>
      <c r="X9175" s="188"/>
      <c r="AG9175" s="188"/>
      <c r="AH9175" s="188"/>
      <c r="AI9175" s="188"/>
      <c r="AJ9175" s="188"/>
      <c r="AK9175" s="188"/>
    </row>
    <row r="9176" spans="20:37">
      <c r="T9176" s="188"/>
      <c r="U9176" s="188"/>
      <c r="V9176" s="188"/>
      <c r="W9176" s="188"/>
      <c r="X9176" s="188"/>
      <c r="AG9176" s="188"/>
      <c r="AH9176" s="188"/>
      <c r="AI9176" s="188"/>
      <c r="AJ9176" s="188"/>
      <c r="AK9176" s="188"/>
    </row>
    <row r="9177" spans="20:37">
      <c r="T9177" s="188"/>
      <c r="U9177" s="188"/>
      <c r="V9177" s="188"/>
      <c r="W9177" s="188"/>
      <c r="X9177" s="188"/>
      <c r="AG9177" s="188"/>
      <c r="AH9177" s="188"/>
      <c r="AI9177" s="188"/>
      <c r="AJ9177" s="188"/>
      <c r="AK9177" s="188"/>
    </row>
    <row r="9178" spans="20:37">
      <c r="T9178" s="188"/>
      <c r="U9178" s="188"/>
      <c r="V9178" s="188"/>
      <c r="W9178" s="188"/>
      <c r="X9178" s="188"/>
      <c r="AG9178" s="188"/>
      <c r="AH9178" s="188"/>
      <c r="AI9178" s="188"/>
      <c r="AJ9178" s="188"/>
      <c r="AK9178" s="188"/>
    </row>
    <row r="9179" spans="20:37">
      <c r="T9179" s="188"/>
      <c r="U9179" s="188"/>
      <c r="V9179" s="188"/>
      <c r="W9179" s="188"/>
      <c r="X9179" s="188"/>
      <c r="AG9179" s="188"/>
      <c r="AH9179" s="188"/>
      <c r="AI9179" s="188"/>
      <c r="AJ9179" s="188"/>
      <c r="AK9179" s="188"/>
    </row>
    <row r="9180" spans="20:37">
      <c r="T9180" s="188"/>
      <c r="U9180" s="188"/>
      <c r="V9180" s="188"/>
      <c r="W9180" s="188"/>
      <c r="X9180" s="188"/>
      <c r="AG9180" s="188"/>
      <c r="AH9180" s="188"/>
      <c r="AI9180" s="188"/>
      <c r="AJ9180" s="188"/>
      <c r="AK9180" s="188"/>
    </row>
    <row r="9181" spans="20:37">
      <c r="T9181" s="188"/>
      <c r="U9181" s="188"/>
      <c r="V9181" s="188"/>
      <c r="W9181" s="188"/>
      <c r="X9181" s="188"/>
      <c r="AG9181" s="188"/>
      <c r="AH9181" s="188"/>
      <c r="AI9181" s="188"/>
      <c r="AJ9181" s="188"/>
      <c r="AK9181" s="188"/>
    </row>
    <row r="9182" spans="20:37">
      <c r="T9182" s="188"/>
      <c r="U9182" s="188"/>
      <c r="V9182" s="188"/>
      <c r="W9182" s="188"/>
      <c r="X9182" s="188"/>
      <c r="AG9182" s="188"/>
      <c r="AH9182" s="188"/>
      <c r="AI9182" s="188"/>
      <c r="AJ9182" s="188"/>
      <c r="AK9182" s="188"/>
    </row>
    <row r="9183" spans="20:37">
      <c r="T9183" s="188"/>
      <c r="U9183" s="188"/>
      <c r="V9183" s="188"/>
      <c r="W9183" s="188"/>
      <c r="X9183" s="188"/>
      <c r="AG9183" s="188"/>
      <c r="AH9183" s="188"/>
      <c r="AI9183" s="188"/>
      <c r="AJ9183" s="188"/>
      <c r="AK9183" s="188"/>
    </row>
    <row r="9184" spans="20:37">
      <c r="T9184" s="188"/>
      <c r="U9184" s="188"/>
      <c r="V9184" s="188"/>
      <c r="W9184" s="188"/>
      <c r="X9184" s="188"/>
      <c r="AG9184" s="188"/>
      <c r="AH9184" s="188"/>
      <c r="AI9184" s="188"/>
      <c r="AJ9184" s="188"/>
      <c r="AK9184" s="188"/>
    </row>
    <row r="9185" spans="20:37">
      <c r="T9185" s="188"/>
      <c r="U9185" s="188"/>
      <c r="V9185" s="188"/>
      <c r="W9185" s="188"/>
      <c r="X9185" s="188"/>
      <c r="AG9185" s="188"/>
      <c r="AH9185" s="188"/>
      <c r="AI9185" s="188"/>
      <c r="AJ9185" s="188"/>
      <c r="AK9185" s="188"/>
    </row>
    <row r="9186" spans="20:37">
      <c r="T9186" s="188"/>
      <c r="U9186" s="188"/>
      <c r="V9186" s="188"/>
      <c r="W9186" s="188"/>
      <c r="X9186" s="188"/>
      <c r="AG9186" s="188"/>
      <c r="AH9186" s="188"/>
      <c r="AI9186" s="188"/>
      <c r="AJ9186" s="188"/>
      <c r="AK9186" s="188"/>
    </row>
    <row r="9187" spans="20:37">
      <c r="T9187" s="188"/>
      <c r="U9187" s="188"/>
      <c r="V9187" s="188"/>
      <c r="W9187" s="188"/>
      <c r="X9187" s="188"/>
      <c r="AG9187" s="188"/>
      <c r="AH9187" s="188"/>
      <c r="AI9187" s="188"/>
      <c r="AJ9187" s="188"/>
      <c r="AK9187" s="188"/>
    </row>
    <row r="9188" spans="20:37">
      <c r="T9188" s="188"/>
      <c r="U9188" s="188"/>
      <c r="V9188" s="188"/>
      <c r="W9188" s="188"/>
      <c r="X9188" s="188"/>
      <c r="AG9188" s="188"/>
      <c r="AH9188" s="188"/>
      <c r="AI9188" s="188"/>
      <c r="AJ9188" s="188"/>
      <c r="AK9188" s="188"/>
    </row>
    <row r="9189" spans="20:37">
      <c r="T9189" s="188"/>
      <c r="U9189" s="188"/>
      <c r="V9189" s="188"/>
      <c r="W9189" s="188"/>
      <c r="X9189" s="188"/>
      <c r="AG9189" s="188"/>
      <c r="AH9189" s="188"/>
      <c r="AI9189" s="188"/>
      <c r="AJ9189" s="188"/>
      <c r="AK9189" s="188"/>
    </row>
    <row r="9190" spans="20:37">
      <c r="T9190" s="188"/>
      <c r="U9190" s="188"/>
      <c r="V9190" s="188"/>
      <c r="W9190" s="188"/>
      <c r="X9190" s="188"/>
      <c r="AG9190" s="188"/>
      <c r="AH9190" s="188"/>
      <c r="AI9190" s="188"/>
      <c r="AJ9190" s="188"/>
      <c r="AK9190" s="188"/>
    </row>
    <row r="9191" spans="20:37">
      <c r="T9191" s="188"/>
      <c r="U9191" s="188"/>
      <c r="V9191" s="188"/>
      <c r="W9191" s="188"/>
      <c r="X9191" s="188"/>
      <c r="AG9191" s="188"/>
      <c r="AH9191" s="188"/>
      <c r="AI9191" s="188"/>
      <c r="AJ9191" s="188"/>
      <c r="AK9191" s="188"/>
    </row>
    <row r="9192" spans="20:37">
      <c r="T9192" s="188"/>
      <c r="U9192" s="188"/>
      <c r="V9192" s="188"/>
      <c r="W9192" s="188"/>
      <c r="X9192" s="188"/>
      <c r="AG9192" s="188"/>
      <c r="AH9192" s="188"/>
      <c r="AI9192" s="188"/>
      <c r="AJ9192" s="188"/>
      <c r="AK9192" s="188"/>
    </row>
    <row r="9193" spans="20:37">
      <c r="T9193" s="188"/>
      <c r="U9193" s="188"/>
      <c r="V9193" s="188"/>
      <c r="W9193" s="188"/>
      <c r="X9193" s="188"/>
      <c r="AG9193" s="188"/>
      <c r="AH9193" s="188"/>
      <c r="AI9193" s="188"/>
      <c r="AJ9193" s="188"/>
      <c r="AK9193" s="188"/>
    </row>
    <row r="9194" spans="20:37">
      <c r="T9194" s="188"/>
      <c r="U9194" s="188"/>
      <c r="V9194" s="188"/>
      <c r="W9194" s="188"/>
      <c r="X9194" s="188"/>
      <c r="AG9194" s="188"/>
      <c r="AH9194" s="188"/>
      <c r="AI9194" s="188"/>
      <c r="AJ9194" s="188"/>
      <c r="AK9194" s="188"/>
    </row>
    <row r="9195" spans="20:37">
      <c r="T9195" s="188"/>
      <c r="U9195" s="188"/>
      <c r="V9195" s="188"/>
      <c r="W9195" s="188"/>
      <c r="X9195" s="188"/>
      <c r="AG9195" s="188"/>
      <c r="AH9195" s="188"/>
      <c r="AI9195" s="188"/>
      <c r="AJ9195" s="188"/>
      <c r="AK9195" s="188"/>
    </row>
    <row r="9196" spans="20:37">
      <c r="T9196" s="188"/>
      <c r="U9196" s="188"/>
      <c r="V9196" s="188"/>
      <c r="W9196" s="188"/>
      <c r="X9196" s="188"/>
      <c r="AG9196" s="188"/>
      <c r="AH9196" s="188"/>
      <c r="AI9196" s="188"/>
      <c r="AJ9196" s="188"/>
      <c r="AK9196" s="188"/>
    </row>
    <row r="9197" spans="20:37">
      <c r="T9197" s="188"/>
      <c r="U9197" s="188"/>
      <c r="V9197" s="188"/>
      <c r="W9197" s="188"/>
      <c r="X9197" s="188"/>
      <c r="AG9197" s="188"/>
      <c r="AH9197" s="188"/>
      <c r="AI9197" s="188"/>
      <c r="AJ9197" s="188"/>
      <c r="AK9197" s="188"/>
    </row>
    <row r="9198" spans="20:37">
      <c r="T9198" s="188"/>
      <c r="U9198" s="188"/>
      <c r="V9198" s="188"/>
      <c r="W9198" s="188"/>
      <c r="X9198" s="188"/>
      <c r="AG9198" s="188"/>
      <c r="AH9198" s="188"/>
      <c r="AI9198" s="188"/>
      <c r="AJ9198" s="188"/>
      <c r="AK9198" s="188"/>
    </row>
    <row r="9199" spans="20:37">
      <c r="T9199" s="188"/>
      <c r="U9199" s="188"/>
      <c r="V9199" s="188"/>
      <c r="W9199" s="188"/>
      <c r="X9199" s="188"/>
      <c r="AG9199" s="188"/>
      <c r="AH9199" s="188"/>
      <c r="AI9199" s="188"/>
      <c r="AJ9199" s="188"/>
      <c r="AK9199" s="188"/>
    </row>
    <row r="9200" spans="20:37">
      <c r="T9200" s="188"/>
      <c r="U9200" s="188"/>
      <c r="V9200" s="188"/>
      <c r="W9200" s="188"/>
      <c r="X9200" s="188"/>
      <c r="AG9200" s="188"/>
      <c r="AH9200" s="188"/>
      <c r="AI9200" s="188"/>
      <c r="AJ9200" s="188"/>
      <c r="AK9200" s="188"/>
    </row>
    <row r="9201" spans="20:37">
      <c r="T9201" s="188"/>
      <c r="U9201" s="188"/>
      <c r="V9201" s="188"/>
      <c r="W9201" s="188"/>
      <c r="X9201" s="188"/>
      <c r="AG9201" s="188"/>
      <c r="AH9201" s="188"/>
      <c r="AI9201" s="188"/>
      <c r="AJ9201" s="188"/>
      <c r="AK9201" s="188"/>
    </row>
    <row r="9202" spans="20:37">
      <c r="T9202" s="188"/>
      <c r="U9202" s="188"/>
      <c r="V9202" s="188"/>
      <c r="W9202" s="188"/>
      <c r="X9202" s="188"/>
      <c r="AG9202" s="188"/>
      <c r="AH9202" s="188"/>
      <c r="AI9202" s="188"/>
      <c r="AJ9202" s="188"/>
      <c r="AK9202" s="188"/>
    </row>
    <row r="9203" spans="20:37">
      <c r="T9203" s="188"/>
      <c r="U9203" s="188"/>
      <c r="V9203" s="188"/>
      <c r="W9203" s="188"/>
      <c r="X9203" s="188"/>
      <c r="AG9203" s="188"/>
      <c r="AH9203" s="188"/>
      <c r="AI9203" s="188"/>
      <c r="AJ9203" s="188"/>
      <c r="AK9203" s="188"/>
    </row>
    <row r="9204" spans="20:37">
      <c r="T9204" s="188"/>
      <c r="U9204" s="188"/>
      <c r="V9204" s="188"/>
      <c r="W9204" s="188"/>
      <c r="X9204" s="188"/>
      <c r="AG9204" s="188"/>
      <c r="AH9204" s="188"/>
      <c r="AI9204" s="188"/>
      <c r="AJ9204" s="188"/>
      <c r="AK9204" s="188"/>
    </row>
    <row r="9205" spans="20:37">
      <c r="T9205" s="188"/>
      <c r="U9205" s="188"/>
      <c r="V9205" s="188"/>
      <c r="W9205" s="188"/>
      <c r="X9205" s="188"/>
      <c r="AG9205" s="188"/>
      <c r="AH9205" s="188"/>
      <c r="AI9205" s="188"/>
      <c r="AJ9205" s="188"/>
      <c r="AK9205" s="188"/>
    </row>
    <row r="9206" spans="20:37">
      <c r="T9206" s="188"/>
      <c r="U9206" s="188"/>
      <c r="V9206" s="188"/>
      <c r="W9206" s="188"/>
      <c r="X9206" s="188"/>
      <c r="AG9206" s="188"/>
      <c r="AH9206" s="188"/>
      <c r="AI9206" s="188"/>
      <c r="AJ9206" s="188"/>
      <c r="AK9206" s="188"/>
    </row>
    <row r="9207" spans="20:37">
      <c r="T9207" s="188"/>
      <c r="U9207" s="188"/>
      <c r="V9207" s="188"/>
      <c r="W9207" s="188"/>
      <c r="X9207" s="188"/>
      <c r="AG9207" s="188"/>
      <c r="AH9207" s="188"/>
      <c r="AI9207" s="188"/>
      <c r="AJ9207" s="188"/>
      <c r="AK9207" s="188"/>
    </row>
    <row r="9208" spans="20:37">
      <c r="T9208" s="188"/>
      <c r="U9208" s="188"/>
      <c r="V9208" s="188"/>
      <c r="W9208" s="188"/>
      <c r="X9208" s="188"/>
      <c r="AG9208" s="188"/>
      <c r="AH9208" s="188"/>
      <c r="AI9208" s="188"/>
      <c r="AJ9208" s="188"/>
      <c r="AK9208" s="188"/>
    </row>
    <row r="9209" spans="20:37">
      <c r="T9209" s="188"/>
      <c r="U9209" s="188"/>
      <c r="V9209" s="188"/>
      <c r="W9209" s="188"/>
      <c r="X9209" s="188"/>
      <c r="AG9209" s="188"/>
      <c r="AH9209" s="188"/>
      <c r="AI9209" s="188"/>
      <c r="AJ9209" s="188"/>
      <c r="AK9209" s="188"/>
    </row>
    <row r="9210" spans="20:37">
      <c r="T9210" s="188"/>
      <c r="U9210" s="188"/>
      <c r="V9210" s="188"/>
      <c r="W9210" s="188"/>
      <c r="X9210" s="188"/>
      <c r="AG9210" s="188"/>
      <c r="AH9210" s="188"/>
      <c r="AI9210" s="188"/>
      <c r="AJ9210" s="188"/>
      <c r="AK9210" s="188"/>
    </row>
    <row r="9211" spans="20:37">
      <c r="T9211" s="188"/>
      <c r="U9211" s="188"/>
      <c r="V9211" s="188"/>
      <c r="W9211" s="188"/>
      <c r="X9211" s="188"/>
      <c r="AG9211" s="188"/>
      <c r="AH9211" s="188"/>
      <c r="AI9211" s="188"/>
      <c r="AJ9211" s="188"/>
      <c r="AK9211" s="188"/>
    </row>
    <row r="9212" spans="20:37">
      <c r="T9212" s="188"/>
      <c r="U9212" s="188"/>
      <c r="V9212" s="188"/>
      <c r="W9212" s="188"/>
      <c r="X9212" s="188"/>
      <c r="AG9212" s="188"/>
      <c r="AH9212" s="188"/>
      <c r="AI9212" s="188"/>
      <c r="AJ9212" s="188"/>
      <c r="AK9212" s="188"/>
    </row>
    <row r="9213" spans="20:37">
      <c r="T9213" s="188"/>
      <c r="U9213" s="188"/>
      <c r="V9213" s="188"/>
      <c r="W9213" s="188"/>
      <c r="X9213" s="188"/>
      <c r="AG9213" s="188"/>
      <c r="AH9213" s="188"/>
      <c r="AI9213" s="188"/>
      <c r="AJ9213" s="188"/>
      <c r="AK9213" s="188"/>
    </row>
    <row r="9214" spans="20:37">
      <c r="T9214" s="188"/>
      <c r="U9214" s="188"/>
      <c r="V9214" s="188"/>
      <c r="W9214" s="188"/>
      <c r="X9214" s="188"/>
      <c r="AG9214" s="188"/>
      <c r="AH9214" s="188"/>
      <c r="AI9214" s="188"/>
      <c r="AJ9214" s="188"/>
      <c r="AK9214" s="188"/>
    </row>
    <row r="9215" spans="20:37">
      <c r="T9215" s="188"/>
      <c r="U9215" s="188"/>
      <c r="V9215" s="188"/>
      <c r="W9215" s="188"/>
      <c r="X9215" s="188"/>
      <c r="AG9215" s="188"/>
      <c r="AH9215" s="188"/>
      <c r="AI9215" s="188"/>
      <c r="AJ9215" s="188"/>
      <c r="AK9215" s="188"/>
    </row>
    <row r="9216" spans="20:37">
      <c r="T9216" s="188"/>
      <c r="U9216" s="188"/>
      <c r="V9216" s="188"/>
      <c r="W9216" s="188"/>
      <c r="X9216" s="188"/>
      <c r="AG9216" s="188"/>
      <c r="AH9216" s="188"/>
      <c r="AI9216" s="188"/>
      <c r="AJ9216" s="188"/>
      <c r="AK9216" s="188"/>
    </row>
    <row r="9217" spans="20:37">
      <c r="T9217" s="188"/>
      <c r="U9217" s="188"/>
      <c r="V9217" s="188"/>
      <c r="W9217" s="188"/>
      <c r="X9217" s="188"/>
      <c r="AG9217" s="188"/>
      <c r="AH9217" s="188"/>
      <c r="AI9217" s="188"/>
      <c r="AJ9217" s="188"/>
      <c r="AK9217" s="188"/>
    </row>
    <row r="9218" spans="20:37">
      <c r="T9218" s="188"/>
      <c r="U9218" s="188"/>
      <c r="V9218" s="188"/>
      <c r="W9218" s="188"/>
      <c r="X9218" s="188"/>
      <c r="AG9218" s="188"/>
      <c r="AH9218" s="188"/>
      <c r="AI9218" s="188"/>
      <c r="AJ9218" s="188"/>
      <c r="AK9218" s="188"/>
    </row>
    <row r="9219" spans="20:37">
      <c r="T9219" s="188"/>
      <c r="U9219" s="188"/>
      <c r="V9219" s="188"/>
      <c r="W9219" s="188"/>
      <c r="X9219" s="188"/>
      <c r="AG9219" s="188"/>
      <c r="AH9219" s="188"/>
      <c r="AI9219" s="188"/>
      <c r="AJ9219" s="188"/>
      <c r="AK9219" s="188"/>
    </row>
    <row r="9220" spans="20:37">
      <c r="T9220" s="188"/>
      <c r="U9220" s="188"/>
      <c r="V9220" s="188"/>
      <c r="W9220" s="188"/>
      <c r="X9220" s="188"/>
      <c r="AG9220" s="188"/>
      <c r="AH9220" s="188"/>
      <c r="AI9220" s="188"/>
      <c r="AJ9220" s="188"/>
      <c r="AK9220" s="188"/>
    </row>
    <row r="9221" spans="20:37">
      <c r="T9221" s="188"/>
      <c r="U9221" s="188"/>
      <c r="V9221" s="188"/>
      <c r="W9221" s="188"/>
      <c r="X9221" s="188"/>
      <c r="AG9221" s="188"/>
      <c r="AH9221" s="188"/>
      <c r="AI9221" s="188"/>
      <c r="AJ9221" s="188"/>
      <c r="AK9221" s="188"/>
    </row>
    <row r="9222" spans="20:37">
      <c r="T9222" s="188"/>
      <c r="U9222" s="188"/>
      <c r="V9222" s="188"/>
      <c r="W9222" s="188"/>
      <c r="X9222" s="188"/>
      <c r="AG9222" s="188"/>
      <c r="AH9222" s="188"/>
      <c r="AI9222" s="188"/>
      <c r="AJ9222" s="188"/>
      <c r="AK9222" s="188"/>
    </row>
    <row r="9223" spans="20:37">
      <c r="T9223" s="188"/>
      <c r="U9223" s="188"/>
      <c r="V9223" s="188"/>
      <c r="W9223" s="188"/>
      <c r="X9223" s="188"/>
      <c r="AG9223" s="188"/>
      <c r="AH9223" s="188"/>
      <c r="AI9223" s="188"/>
      <c r="AJ9223" s="188"/>
      <c r="AK9223" s="188"/>
    </row>
    <row r="9224" spans="20:37">
      <c r="T9224" s="188"/>
      <c r="U9224" s="188"/>
      <c r="V9224" s="188"/>
      <c r="W9224" s="188"/>
      <c r="X9224" s="188"/>
      <c r="AG9224" s="188"/>
      <c r="AH9224" s="188"/>
      <c r="AI9224" s="188"/>
      <c r="AJ9224" s="188"/>
      <c r="AK9224" s="188"/>
    </row>
    <row r="9225" spans="20:37">
      <c r="T9225" s="188"/>
      <c r="U9225" s="188"/>
      <c r="V9225" s="188"/>
      <c r="W9225" s="188"/>
      <c r="X9225" s="188"/>
      <c r="AG9225" s="188"/>
      <c r="AH9225" s="188"/>
      <c r="AI9225" s="188"/>
      <c r="AJ9225" s="188"/>
      <c r="AK9225" s="188"/>
    </row>
    <row r="9226" spans="20:37">
      <c r="T9226" s="188"/>
      <c r="U9226" s="188"/>
      <c r="V9226" s="188"/>
      <c r="W9226" s="188"/>
      <c r="X9226" s="188"/>
      <c r="AG9226" s="188"/>
      <c r="AH9226" s="188"/>
      <c r="AI9226" s="188"/>
      <c r="AJ9226" s="188"/>
      <c r="AK9226" s="188"/>
    </row>
    <row r="9227" spans="20:37">
      <c r="T9227" s="188"/>
      <c r="U9227" s="188"/>
      <c r="V9227" s="188"/>
      <c r="W9227" s="188"/>
      <c r="X9227" s="188"/>
      <c r="AG9227" s="188"/>
      <c r="AH9227" s="188"/>
      <c r="AI9227" s="188"/>
      <c r="AJ9227" s="188"/>
      <c r="AK9227" s="188"/>
    </row>
    <row r="9228" spans="20:37">
      <c r="T9228" s="188"/>
      <c r="U9228" s="188"/>
      <c r="V9228" s="188"/>
      <c r="W9228" s="188"/>
      <c r="X9228" s="188"/>
      <c r="AG9228" s="188"/>
      <c r="AH9228" s="188"/>
      <c r="AI9228" s="188"/>
      <c r="AJ9228" s="188"/>
      <c r="AK9228" s="188"/>
    </row>
    <row r="9229" spans="20:37">
      <c r="T9229" s="188"/>
      <c r="U9229" s="188"/>
      <c r="V9229" s="188"/>
      <c r="W9229" s="188"/>
      <c r="X9229" s="188"/>
      <c r="AG9229" s="188"/>
      <c r="AH9229" s="188"/>
      <c r="AI9229" s="188"/>
      <c r="AJ9229" s="188"/>
      <c r="AK9229" s="188"/>
    </row>
    <row r="9230" spans="20:37">
      <c r="T9230" s="188"/>
      <c r="U9230" s="188"/>
      <c r="V9230" s="188"/>
      <c r="W9230" s="188"/>
      <c r="X9230" s="188"/>
      <c r="AG9230" s="188"/>
      <c r="AH9230" s="188"/>
      <c r="AI9230" s="188"/>
      <c r="AJ9230" s="188"/>
      <c r="AK9230" s="188"/>
    </row>
    <row r="9231" spans="20:37">
      <c r="T9231" s="188"/>
      <c r="U9231" s="188"/>
      <c r="V9231" s="188"/>
      <c r="W9231" s="188"/>
      <c r="X9231" s="188"/>
      <c r="AG9231" s="188"/>
      <c r="AH9231" s="188"/>
      <c r="AI9231" s="188"/>
      <c r="AJ9231" s="188"/>
      <c r="AK9231" s="188"/>
    </row>
    <row r="9232" spans="20:37">
      <c r="T9232" s="188"/>
      <c r="U9232" s="188"/>
      <c r="V9232" s="188"/>
      <c r="W9232" s="188"/>
      <c r="X9232" s="188"/>
      <c r="AG9232" s="188"/>
      <c r="AH9232" s="188"/>
      <c r="AI9232" s="188"/>
      <c r="AJ9232" s="188"/>
      <c r="AK9232" s="188"/>
    </row>
    <row r="9233" spans="20:37">
      <c r="T9233" s="188"/>
      <c r="U9233" s="188"/>
      <c r="V9233" s="188"/>
      <c r="W9233" s="188"/>
      <c r="X9233" s="188"/>
      <c r="AG9233" s="188"/>
      <c r="AH9233" s="188"/>
      <c r="AI9233" s="188"/>
      <c r="AJ9233" s="188"/>
      <c r="AK9233" s="188"/>
    </row>
    <row r="9234" spans="20:37">
      <c r="T9234" s="188"/>
      <c r="U9234" s="188"/>
      <c r="V9234" s="188"/>
      <c r="W9234" s="188"/>
      <c r="X9234" s="188"/>
      <c r="AG9234" s="188"/>
      <c r="AH9234" s="188"/>
      <c r="AI9234" s="188"/>
      <c r="AJ9234" s="188"/>
      <c r="AK9234" s="188"/>
    </row>
    <row r="9235" spans="20:37">
      <c r="T9235" s="188"/>
      <c r="U9235" s="188"/>
      <c r="V9235" s="188"/>
      <c r="W9235" s="188"/>
      <c r="X9235" s="188"/>
      <c r="AG9235" s="188"/>
      <c r="AH9235" s="188"/>
      <c r="AI9235" s="188"/>
      <c r="AJ9235" s="188"/>
      <c r="AK9235" s="188"/>
    </row>
    <row r="9236" spans="20:37">
      <c r="T9236" s="188"/>
      <c r="U9236" s="188"/>
      <c r="V9236" s="188"/>
      <c r="W9236" s="188"/>
      <c r="X9236" s="188"/>
      <c r="AG9236" s="188"/>
      <c r="AH9236" s="188"/>
      <c r="AI9236" s="188"/>
      <c r="AJ9236" s="188"/>
      <c r="AK9236" s="188"/>
    </row>
    <row r="9237" spans="20:37">
      <c r="T9237" s="188"/>
      <c r="U9237" s="188"/>
      <c r="V9237" s="188"/>
      <c r="W9237" s="188"/>
      <c r="X9237" s="188"/>
      <c r="AG9237" s="188"/>
      <c r="AH9237" s="188"/>
      <c r="AI9237" s="188"/>
      <c r="AJ9237" s="188"/>
      <c r="AK9237" s="188"/>
    </row>
    <row r="9238" spans="20:37">
      <c r="T9238" s="188"/>
      <c r="U9238" s="188"/>
      <c r="V9238" s="188"/>
      <c r="W9238" s="188"/>
      <c r="X9238" s="188"/>
      <c r="AG9238" s="188"/>
      <c r="AH9238" s="188"/>
      <c r="AI9238" s="188"/>
      <c r="AJ9238" s="188"/>
      <c r="AK9238" s="188"/>
    </row>
    <row r="9239" spans="20:37">
      <c r="T9239" s="188"/>
      <c r="U9239" s="188"/>
      <c r="V9239" s="188"/>
      <c r="W9239" s="188"/>
      <c r="X9239" s="188"/>
      <c r="AG9239" s="188"/>
      <c r="AH9239" s="188"/>
      <c r="AI9239" s="188"/>
      <c r="AJ9239" s="188"/>
      <c r="AK9239" s="188"/>
    </row>
    <row r="9240" spans="20:37">
      <c r="T9240" s="188"/>
      <c r="U9240" s="188"/>
      <c r="V9240" s="188"/>
      <c r="W9240" s="188"/>
      <c r="X9240" s="188"/>
      <c r="AG9240" s="188"/>
      <c r="AH9240" s="188"/>
      <c r="AI9240" s="188"/>
      <c r="AJ9240" s="188"/>
      <c r="AK9240" s="188"/>
    </row>
    <row r="9241" spans="20:37">
      <c r="T9241" s="188"/>
      <c r="U9241" s="188"/>
      <c r="V9241" s="188"/>
      <c r="W9241" s="188"/>
      <c r="X9241" s="188"/>
      <c r="AG9241" s="188"/>
      <c r="AH9241" s="188"/>
      <c r="AI9241" s="188"/>
      <c r="AJ9241" s="188"/>
      <c r="AK9241" s="188"/>
    </row>
    <row r="9242" spans="20:37">
      <c r="T9242" s="188"/>
      <c r="U9242" s="188"/>
      <c r="V9242" s="188"/>
      <c r="W9242" s="188"/>
      <c r="X9242" s="188"/>
      <c r="AG9242" s="188"/>
      <c r="AH9242" s="188"/>
      <c r="AI9242" s="188"/>
      <c r="AJ9242" s="188"/>
      <c r="AK9242" s="188"/>
    </row>
    <row r="9243" spans="20:37">
      <c r="T9243" s="188"/>
      <c r="U9243" s="188"/>
      <c r="V9243" s="188"/>
      <c r="W9243" s="188"/>
      <c r="X9243" s="188"/>
      <c r="AG9243" s="188"/>
      <c r="AH9243" s="188"/>
      <c r="AI9243" s="188"/>
      <c r="AJ9243" s="188"/>
      <c r="AK9243" s="188"/>
    </row>
    <row r="9244" spans="20:37">
      <c r="T9244" s="188"/>
      <c r="U9244" s="188"/>
      <c r="V9244" s="188"/>
      <c r="W9244" s="188"/>
      <c r="X9244" s="188"/>
      <c r="AG9244" s="188"/>
      <c r="AH9244" s="188"/>
      <c r="AI9244" s="188"/>
      <c r="AJ9244" s="188"/>
      <c r="AK9244" s="188"/>
    </row>
    <row r="9245" spans="20:37">
      <c r="T9245" s="188"/>
      <c r="U9245" s="188"/>
      <c r="V9245" s="188"/>
      <c r="W9245" s="188"/>
      <c r="X9245" s="188"/>
      <c r="AG9245" s="188"/>
      <c r="AH9245" s="188"/>
      <c r="AI9245" s="188"/>
      <c r="AJ9245" s="188"/>
      <c r="AK9245" s="188"/>
    </row>
    <row r="9246" spans="20:37">
      <c r="T9246" s="188"/>
      <c r="U9246" s="188"/>
      <c r="V9246" s="188"/>
      <c r="W9246" s="188"/>
      <c r="X9246" s="188"/>
      <c r="AG9246" s="188"/>
      <c r="AH9246" s="188"/>
      <c r="AI9246" s="188"/>
      <c r="AJ9246" s="188"/>
      <c r="AK9246" s="188"/>
    </row>
    <row r="9247" spans="20:37">
      <c r="T9247" s="188"/>
      <c r="U9247" s="188"/>
      <c r="V9247" s="188"/>
      <c r="W9247" s="188"/>
      <c r="X9247" s="188"/>
      <c r="AG9247" s="188"/>
      <c r="AH9247" s="188"/>
      <c r="AI9247" s="188"/>
      <c r="AJ9247" s="188"/>
      <c r="AK9247" s="188"/>
    </row>
    <row r="9248" spans="20:37">
      <c r="T9248" s="188"/>
      <c r="U9248" s="188"/>
      <c r="V9248" s="188"/>
      <c r="W9248" s="188"/>
      <c r="X9248" s="188"/>
      <c r="AG9248" s="188"/>
      <c r="AH9248" s="188"/>
      <c r="AI9248" s="188"/>
      <c r="AJ9248" s="188"/>
      <c r="AK9248" s="188"/>
    </row>
    <row r="9249" spans="20:37">
      <c r="T9249" s="188"/>
      <c r="U9249" s="188"/>
      <c r="V9249" s="188"/>
      <c r="W9249" s="188"/>
      <c r="X9249" s="188"/>
      <c r="AG9249" s="188"/>
      <c r="AH9249" s="188"/>
      <c r="AI9249" s="188"/>
      <c r="AJ9249" s="188"/>
      <c r="AK9249" s="188"/>
    </row>
    <row r="9250" spans="20:37">
      <c r="T9250" s="188"/>
      <c r="U9250" s="188"/>
      <c r="V9250" s="188"/>
      <c r="W9250" s="188"/>
      <c r="X9250" s="188"/>
      <c r="AG9250" s="188"/>
      <c r="AH9250" s="188"/>
      <c r="AI9250" s="188"/>
      <c r="AJ9250" s="188"/>
      <c r="AK9250" s="188"/>
    </row>
    <row r="9251" spans="20:37">
      <c r="T9251" s="188"/>
      <c r="U9251" s="188"/>
      <c r="V9251" s="188"/>
      <c r="W9251" s="188"/>
      <c r="X9251" s="188"/>
      <c r="AG9251" s="188"/>
      <c r="AH9251" s="188"/>
      <c r="AI9251" s="188"/>
      <c r="AJ9251" s="188"/>
      <c r="AK9251" s="188"/>
    </row>
    <row r="9252" spans="20:37">
      <c r="T9252" s="188"/>
      <c r="U9252" s="188"/>
      <c r="V9252" s="188"/>
      <c r="W9252" s="188"/>
      <c r="X9252" s="188"/>
      <c r="AG9252" s="188"/>
      <c r="AH9252" s="188"/>
      <c r="AI9252" s="188"/>
      <c r="AJ9252" s="188"/>
      <c r="AK9252" s="188"/>
    </row>
    <row r="9253" spans="20:37">
      <c r="T9253" s="188"/>
      <c r="U9253" s="188"/>
      <c r="V9253" s="188"/>
      <c r="W9253" s="188"/>
      <c r="X9253" s="188"/>
      <c r="AG9253" s="188"/>
      <c r="AH9253" s="188"/>
      <c r="AI9253" s="188"/>
      <c r="AJ9253" s="188"/>
      <c r="AK9253" s="188"/>
    </row>
    <row r="9254" spans="20:37">
      <c r="T9254" s="188"/>
      <c r="U9254" s="188"/>
      <c r="V9254" s="188"/>
      <c r="W9254" s="188"/>
      <c r="X9254" s="188"/>
      <c r="AG9254" s="188"/>
      <c r="AH9254" s="188"/>
      <c r="AI9254" s="188"/>
      <c r="AJ9254" s="188"/>
      <c r="AK9254" s="188"/>
    </row>
    <row r="9255" spans="20:37">
      <c r="T9255" s="188"/>
      <c r="U9255" s="188"/>
      <c r="V9255" s="188"/>
      <c r="W9255" s="188"/>
      <c r="X9255" s="188"/>
      <c r="AG9255" s="188"/>
      <c r="AH9255" s="188"/>
      <c r="AI9255" s="188"/>
      <c r="AJ9255" s="188"/>
      <c r="AK9255" s="188"/>
    </row>
    <row r="9256" spans="20:37">
      <c r="T9256" s="188"/>
      <c r="U9256" s="188"/>
      <c r="V9256" s="188"/>
      <c r="W9256" s="188"/>
      <c r="X9256" s="188"/>
      <c r="AG9256" s="188"/>
      <c r="AH9256" s="188"/>
      <c r="AI9256" s="188"/>
      <c r="AJ9256" s="188"/>
      <c r="AK9256" s="188"/>
    </row>
    <row r="9257" spans="20:37">
      <c r="T9257" s="188"/>
      <c r="U9257" s="188"/>
      <c r="V9257" s="188"/>
      <c r="W9257" s="188"/>
      <c r="X9257" s="188"/>
      <c r="AG9257" s="188"/>
      <c r="AH9257" s="188"/>
      <c r="AI9257" s="188"/>
      <c r="AJ9257" s="188"/>
      <c r="AK9257" s="188"/>
    </row>
    <row r="9258" spans="20:37">
      <c r="T9258" s="188"/>
      <c r="U9258" s="188"/>
      <c r="V9258" s="188"/>
      <c r="W9258" s="188"/>
      <c r="X9258" s="188"/>
      <c r="AG9258" s="188"/>
      <c r="AH9258" s="188"/>
      <c r="AI9258" s="188"/>
      <c r="AJ9258" s="188"/>
      <c r="AK9258" s="188"/>
    </row>
    <row r="9259" spans="20:37">
      <c r="T9259" s="188"/>
      <c r="U9259" s="188"/>
      <c r="V9259" s="188"/>
      <c r="W9259" s="188"/>
      <c r="X9259" s="188"/>
      <c r="AG9259" s="188"/>
      <c r="AH9259" s="188"/>
      <c r="AI9259" s="188"/>
      <c r="AJ9259" s="188"/>
      <c r="AK9259" s="188"/>
    </row>
    <row r="9260" spans="20:37">
      <c r="T9260" s="188"/>
      <c r="U9260" s="188"/>
      <c r="V9260" s="188"/>
      <c r="W9260" s="188"/>
      <c r="X9260" s="188"/>
      <c r="AG9260" s="188"/>
      <c r="AH9260" s="188"/>
      <c r="AI9260" s="188"/>
      <c r="AJ9260" s="188"/>
      <c r="AK9260" s="188"/>
    </row>
    <row r="9261" spans="20:37">
      <c r="T9261" s="188"/>
      <c r="U9261" s="188"/>
      <c r="V9261" s="188"/>
      <c r="W9261" s="188"/>
      <c r="X9261" s="188"/>
      <c r="AG9261" s="188"/>
      <c r="AH9261" s="188"/>
      <c r="AI9261" s="188"/>
      <c r="AJ9261" s="188"/>
      <c r="AK9261" s="188"/>
    </row>
    <row r="9262" spans="20:37">
      <c r="T9262" s="188"/>
      <c r="U9262" s="188"/>
      <c r="V9262" s="188"/>
      <c r="W9262" s="188"/>
      <c r="X9262" s="188"/>
      <c r="AG9262" s="188"/>
      <c r="AH9262" s="188"/>
      <c r="AI9262" s="188"/>
      <c r="AJ9262" s="188"/>
      <c r="AK9262" s="188"/>
    </row>
    <row r="9263" spans="20:37">
      <c r="T9263" s="188"/>
      <c r="U9263" s="188"/>
      <c r="V9263" s="188"/>
      <c r="W9263" s="188"/>
      <c r="X9263" s="188"/>
      <c r="AG9263" s="188"/>
      <c r="AH9263" s="188"/>
      <c r="AI9263" s="188"/>
      <c r="AJ9263" s="188"/>
      <c r="AK9263" s="188"/>
    </row>
    <row r="9264" spans="20:37">
      <c r="T9264" s="188"/>
      <c r="U9264" s="188"/>
      <c r="V9264" s="188"/>
      <c r="W9264" s="188"/>
      <c r="X9264" s="188"/>
      <c r="AG9264" s="188"/>
      <c r="AH9264" s="188"/>
      <c r="AI9264" s="188"/>
      <c r="AJ9264" s="188"/>
      <c r="AK9264" s="188"/>
    </row>
    <row r="9265" spans="20:37">
      <c r="T9265" s="188"/>
      <c r="U9265" s="188"/>
      <c r="V9265" s="188"/>
      <c r="W9265" s="188"/>
      <c r="X9265" s="188"/>
      <c r="AG9265" s="188"/>
      <c r="AH9265" s="188"/>
      <c r="AI9265" s="188"/>
      <c r="AJ9265" s="188"/>
      <c r="AK9265" s="188"/>
    </row>
    <row r="9266" spans="20:37">
      <c r="T9266" s="188"/>
      <c r="U9266" s="188"/>
      <c r="V9266" s="188"/>
      <c r="W9266" s="188"/>
      <c r="X9266" s="188"/>
      <c r="AG9266" s="188"/>
      <c r="AH9266" s="188"/>
      <c r="AI9266" s="188"/>
      <c r="AJ9266" s="188"/>
      <c r="AK9266" s="188"/>
    </row>
    <row r="9267" spans="20:37">
      <c r="T9267" s="188"/>
      <c r="U9267" s="188"/>
      <c r="V9267" s="188"/>
      <c r="W9267" s="188"/>
      <c r="X9267" s="188"/>
      <c r="AG9267" s="188"/>
      <c r="AH9267" s="188"/>
      <c r="AI9267" s="188"/>
      <c r="AJ9267" s="188"/>
      <c r="AK9267" s="188"/>
    </row>
    <row r="9268" spans="20:37">
      <c r="T9268" s="188"/>
      <c r="U9268" s="188"/>
      <c r="V9268" s="188"/>
      <c r="W9268" s="188"/>
      <c r="X9268" s="188"/>
      <c r="AG9268" s="188"/>
      <c r="AH9268" s="188"/>
      <c r="AI9268" s="188"/>
      <c r="AJ9268" s="188"/>
      <c r="AK9268" s="188"/>
    </row>
    <row r="9269" spans="20:37">
      <c r="T9269" s="188"/>
      <c r="U9269" s="188"/>
      <c r="V9269" s="188"/>
      <c r="W9269" s="188"/>
      <c r="X9269" s="188"/>
      <c r="AG9269" s="188"/>
      <c r="AH9269" s="188"/>
      <c r="AI9269" s="188"/>
      <c r="AJ9269" s="188"/>
      <c r="AK9269" s="188"/>
    </row>
    <row r="9270" spans="20:37">
      <c r="T9270" s="188"/>
      <c r="U9270" s="188"/>
      <c r="V9270" s="188"/>
      <c r="W9270" s="188"/>
      <c r="X9270" s="188"/>
      <c r="AG9270" s="188"/>
      <c r="AH9270" s="188"/>
      <c r="AI9270" s="188"/>
      <c r="AJ9270" s="188"/>
      <c r="AK9270" s="188"/>
    </row>
    <row r="9271" spans="20:37">
      <c r="T9271" s="188"/>
      <c r="U9271" s="188"/>
      <c r="V9271" s="188"/>
      <c r="W9271" s="188"/>
      <c r="X9271" s="188"/>
      <c r="AG9271" s="188"/>
      <c r="AH9271" s="188"/>
      <c r="AI9271" s="188"/>
      <c r="AJ9271" s="188"/>
      <c r="AK9271" s="188"/>
    </row>
    <row r="9272" spans="20:37">
      <c r="T9272" s="188"/>
      <c r="U9272" s="188"/>
      <c r="V9272" s="188"/>
      <c r="W9272" s="188"/>
      <c r="X9272" s="188"/>
      <c r="AG9272" s="188"/>
      <c r="AH9272" s="188"/>
      <c r="AI9272" s="188"/>
      <c r="AJ9272" s="188"/>
      <c r="AK9272" s="188"/>
    </row>
    <row r="9273" spans="20:37">
      <c r="T9273" s="188"/>
      <c r="U9273" s="188"/>
      <c r="V9273" s="188"/>
      <c r="W9273" s="188"/>
      <c r="X9273" s="188"/>
      <c r="AG9273" s="188"/>
      <c r="AH9273" s="188"/>
      <c r="AI9273" s="188"/>
      <c r="AJ9273" s="188"/>
      <c r="AK9273" s="188"/>
    </row>
    <row r="9274" spans="20:37">
      <c r="T9274" s="188"/>
      <c r="U9274" s="188"/>
      <c r="V9274" s="188"/>
      <c r="W9274" s="188"/>
      <c r="X9274" s="188"/>
      <c r="AG9274" s="188"/>
      <c r="AH9274" s="188"/>
      <c r="AI9274" s="188"/>
      <c r="AJ9274" s="188"/>
      <c r="AK9274" s="188"/>
    </row>
    <row r="9275" spans="20:37">
      <c r="T9275" s="188"/>
      <c r="U9275" s="188"/>
      <c r="V9275" s="188"/>
      <c r="W9275" s="188"/>
      <c r="X9275" s="188"/>
      <c r="AG9275" s="188"/>
      <c r="AH9275" s="188"/>
      <c r="AI9275" s="188"/>
      <c r="AJ9275" s="188"/>
      <c r="AK9275" s="188"/>
    </row>
    <row r="9276" spans="20:37">
      <c r="T9276" s="188"/>
      <c r="U9276" s="188"/>
      <c r="V9276" s="188"/>
      <c r="W9276" s="188"/>
      <c r="X9276" s="188"/>
      <c r="AG9276" s="188"/>
      <c r="AH9276" s="188"/>
      <c r="AI9276" s="188"/>
      <c r="AJ9276" s="188"/>
      <c r="AK9276" s="188"/>
    </row>
    <row r="9277" spans="20:37">
      <c r="T9277" s="188"/>
      <c r="U9277" s="188"/>
      <c r="V9277" s="188"/>
      <c r="W9277" s="188"/>
      <c r="X9277" s="188"/>
      <c r="AG9277" s="188"/>
      <c r="AH9277" s="188"/>
      <c r="AI9277" s="188"/>
      <c r="AJ9277" s="188"/>
      <c r="AK9277" s="188"/>
    </row>
    <row r="9278" spans="20:37">
      <c r="T9278" s="188"/>
      <c r="U9278" s="188"/>
      <c r="V9278" s="188"/>
      <c r="W9278" s="188"/>
      <c r="X9278" s="188"/>
      <c r="AG9278" s="188"/>
      <c r="AH9278" s="188"/>
      <c r="AI9278" s="188"/>
      <c r="AJ9278" s="188"/>
      <c r="AK9278" s="188"/>
    </row>
    <row r="9279" spans="20:37">
      <c r="T9279" s="188"/>
      <c r="U9279" s="188"/>
      <c r="V9279" s="188"/>
      <c r="W9279" s="188"/>
      <c r="X9279" s="188"/>
      <c r="AG9279" s="188"/>
      <c r="AH9279" s="188"/>
      <c r="AI9279" s="188"/>
      <c r="AJ9279" s="188"/>
      <c r="AK9279" s="188"/>
    </row>
    <row r="9280" spans="20:37">
      <c r="T9280" s="188"/>
      <c r="U9280" s="188"/>
      <c r="V9280" s="188"/>
      <c r="W9280" s="188"/>
      <c r="X9280" s="188"/>
      <c r="AG9280" s="188"/>
      <c r="AH9280" s="188"/>
      <c r="AI9280" s="188"/>
      <c r="AJ9280" s="188"/>
      <c r="AK9280" s="188"/>
    </row>
    <row r="9281" spans="20:37">
      <c r="T9281" s="188"/>
      <c r="U9281" s="188"/>
      <c r="V9281" s="188"/>
      <c r="W9281" s="188"/>
      <c r="X9281" s="188"/>
      <c r="AG9281" s="188"/>
      <c r="AH9281" s="188"/>
      <c r="AI9281" s="188"/>
      <c r="AJ9281" s="188"/>
      <c r="AK9281" s="188"/>
    </row>
    <row r="9282" spans="20:37">
      <c r="T9282" s="188"/>
      <c r="U9282" s="188"/>
      <c r="V9282" s="188"/>
      <c r="W9282" s="188"/>
      <c r="X9282" s="188"/>
      <c r="AG9282" s="188"/>
      <c r="AH9282" s="188"/>
      <c r="AI9282" s="188"/>
      <c r="AJ9282" s="188"/>
      <c r="AK9282" s="188"/>
    </row>
    <row r="9283" spans="20:37">
      <c r="T9283" s="188"/>
      <c r="U9283" s="188"/>
      <c r="V9283" s="188"/>
      <c r="W9283" s="188"/>
      <c r="X9283" s="188"/>
      <c r="AG9283" s="188"/>
      <c r="AH9283" s="188"/>
      <c r="AI9283" s="188"/>
      <c r="AJ9283" s="188"/>
      <c r="AK9283" s="188"/>
    </row>
    <row r="9284" spans="20:37">
      <c r="T9284" s="188"/>
      <c r="U9284" s="188"/>
      <c r="V9284" s="188"/>
      <c r="W9284" s="188"/>
      <c r="X9284" s="188"/>
      <c r="AG9284" s="188"/>
      <c r="AH9284" s="188"/>
      <c r="AI9284" s="188"/>
      <c r="AJ9284" s="188"/>
      <c r="AK9284" s="188"/>
    </row>
    <row r="9285" spans="20:37">
      <c r="T9285" s="188"/>
      <c r="U9285" s="188"/>
      <c r="V9285" s="188"/>
      <c r="W9285" s="188"/>
      <c r="X9285" s="188"/>
      <c r="AG9285" s="188"/>
      <c r="AH9285" s="188"/>
      <c r="AI9285" s="188"/>
      <c r="AJ9285" s="188"/>
      <c r="AK9285" s="188"/>
    </row>
    <row r="9286" spans="20:37">
      <c r="T9286" s="188"/>
      <c r="U9286" s="188"/>
      <c r="V9286" s="188"/>
      <c r="W9286" s="188"/>
      <c r="X9286" s="188"/>
      <c r="AG9286" s="188"/>
      <c r="AH9286" s="188"/>
      <c r="AI9286" s="188"/>
      <c r="AJ9286" s="188"/>
      <c r="AK9286" s="188"/>
    </row>
    <row r="9287" spans="20:37">
      <c r="T9287" s="188"/>
      <c r="U9287" s="188"/>
      <c r="V9287" s="188"/>
      <c r="W9287" s="188"/>
      <c r="X9287" s="188"/>
      <c r="AG9287" s="188"/>
      <c r="AH9287" s="188"/>
      <c r="AI9287" s="188"/>
      <c r="AJ9287" s="188"/>
      <c r="AK9287" s="188"/>
    </row>
    <row r="9288" spans="20:37">
      <c r="T9288" s="188"/>
      <c r="U9288" s="188"/>
      <c r="V9288" s="188"/>
      <c r="W9288" s="188"/>
      <c r="X9288" s="188"/>
      <c r="AG9288" s="188"/>
      <c r="AH9288" s="188"/>
      <c r="AI9288" s="188"/>
      <c r="AJ9288" s="188"/>
      <c r="AK9288" s="188"/>
    </row>
    <row r="9289" spans="20:37">
      <c r="T9289" s="188"/>
      <c r="U9289" s="188"/>
      <c r="V9289" s="188"/>
      <c r="W9289" s="188"/>
      <c r="X9289" s="188"/>
      <c r="AG9289" s="188"/>
      <c r="AH9289" s="188"/>
      <c r="AI9289" s="188"/>
      <c r="AJ9289" s="188"/>
      <c r="AK9289" s="188"/>
    </row>
    <row r="9290" spans="20:37">
      <c r="T9290" s="188"/>
      <c r="U9290" s="188"/>
      <c r="V9290" s="188"/>
      <c r="W9290" s="188"/>
      <c r="X9290" s="188"/>
      <c r="AG9290" s="188"/>
      <c r="AH9290" s="188"/>
      <c r="AI9290" s="188"/>
      <c r="AJ9290" s="188"/>
      <c r="AK9290" s="188"/>
    </row>
    <row r="9291" spans="20:37">
      <c r="T9291" s="188"/>
      <c r="U9291" s="188"/>
      <c r="V9291" s="188"/>
      <c r="W9291" s="188"/>
      <c r="X9291" s="188"/>
      <c r="AG9291" s="188"/>
      <c r="AH9291" s="188"/>
      <c r="AI9291" s="188"/>
      <c r="AJ9291" s="188"/>
      <c r="AK9291" s="188"/>
    </row>
    <row r="9292" spans="20:37">
      <c r="T9292" s="188"/>
      <c r="U9292" s="188"/>
      <c r="V9292" s="188"/>
      <c r="W9292" s="188"/>
      <c r="X9292" s="188"/>
      <c r="AG9292" s="188"/>
      <c r="AH9292" s="188"/>
      <c r="AI9292" s="188"/>
      <c r="AJ9292" s="188"/>
      <c r="AK9292" s="188"/>
    </row>
    <row r="9293" spans="20:37">
      <c r="T9293" s="188"/>
      <c r="U9293" s="188"/>
      <c r="V9293" s="188"/>
      <c r="W9293" s="188"/>
      <c r="X9293" s="188"/>
      <c r="AG9293" s="188"/>
      <c r="AH9293" s="188"/>
      <c r="AI9293" s="188"/>
      <c r="AJ9293" s="188"/>
      <c r="AK9293" s="188"/>
    </row>
    <row r="9294" spans="20:37">
      <c r="T9294" s="188"/>
      <c r="U9294" s="188"/>
      <c r="V9294" s="188"/>
      <c r="W9294" s="188"/>
      <c r="X9294" s="188"/>
      <c r="AG9294" s="188"/>
      <c r="AH9294" s="188"/>
      <c r="AI9294" s="188"/>
      <c r="AJ9294" s="188"/>
      <c r="AK9294" s="188"/>
    </row>
    <row r="9295" spans="20:37">
      <c r="T9295" s="188"/>
      <c r="U9295" s="188"/>
      <c r="V9295" s="188"/>
      <c r="W9295" s="188"/>
      <c r="X9295" s="188"/>
      <c r="AG9295" s="188"/>
      <c r="AH9295" s="188"/>
      <c r="AI9295" s="188"/>
      <c r="AJ9295" s="188"/>
      <c r="AK9295" s="188"/>
    </row>
    <row r="9296" spans="20:37">
      <c r="T9296" s="188"/>
      <c r="U9296" s="188"/>
      <c r="V9296" s="188"/>
      <c r="W9296" s="188"/>
      <c r="X9296" s="188"/>
      <c r="AG9296" s="188"/>
      <c r="AH9296" s="188"/>
      <c r="AI9296" s="188"/>
      <c r="AJ9296" s="188"/>
      <c r="AK9296" s="188"/>
    </row>
    <row r="9297" spans="20:37">
      <c r="T9297" s="188"/>
      <c r="U9297" s="188"/>
      <c r="V9297" s="188"/>
      <c r="W9297" s="188"/>
      <c r="X9297" s="188"/>
      <c r="AG9297" s="188"/>
      <c r="AH9297" s="188"/>
      <c r="AI9297" s="188"/>
      <c r="AJ9297" s="188"/>
      <c r="AK9297" s="188"/>
    </row>
    <row r="9298" spans="20:37">
      <c r="T9298" s="188"/>
      <c r="U9298" s="188"/>
      <c r="V9298" s="188"/>
      <c r="W9298" s="188"/>
      <c r="X9298" s="188"/>
      <c r="AG9298" s="188"/>
      <c r="AH9298" s="188"/>
      <c r="AI9298" s="188"/>
      <c r="AJ9298" s="188"/>
      <c r="AK9298" s="188"/>
    </row>
    <row r="9299" spans="20:37">
      <c r="T9299" s="188"/>
      <c r="U9299" s="188"/>
      <c r="V9299" s="188"/>
      <c r="W9299" s="188"/>
      <c r="X9299" s="188"/>
      <c r="AG9299" s="188"/>
      <c r="AH9299" s="188"/>
      <c r="AI9299" s="188"/>
      <c r="AJ9299" s="188"/>
      <c r="AK9299" s="188"/>
    </row>
    <row r="9300" spans="20:37">
      <c r="T9300" s="188"/>
      <c r="U9300" s="188"/>
      <c r="V9300" s="188"/>
      <c r="W9300" s="188"/>
      <c r="X9300" s="188"/>
      <c r="AG9300" s="188"/>
      <c r="AH9300" s="188"/>
      <c r="AI9300" s="188"/>
      <c r="AJ9300" s="188"/>
      <c r="AK9300" s="188"/>
    </row>
    <row r="9301" spans="20:37">
      <c r="T9301" s="188"/>
      <c r="U9301" s="188"/>
      <c r="V9301" s="188"/>
      <c r="W9301" s="188"/>
      <c r="X9301" s="188"/>
      <c r="AG9301" s="188"/>
      <c r="AH9301" s="188"/>
      <c r="AI9301" s="188"/>
      <c r="AJ9301" s="188"/>
      <c r="AK9301" s="188"/>
    </row>
    <row r="9302" spans="20:37">
      <c r="T9302" s="188"/>
      <c r="U9302" s="188"/>
      <c r="V9302" s="188"/>
      <c r="W9302" s="188"/>
      <c r="X9302" s="188"/>
      <c r="AG9302" s="188"/>
      <c r="AH9302" s="188"/>
      <c r="AI9302" s="188"/>
      <c r="AJ9302" s="188"/>
      <c r="AK9302" s="188"/>
    </row>
    <row r="9303" spans="20:37">
      <c r="T9303" s="188"/>
      <c r="U9303" s="188"/>
      <c r="V9303" s="188"/>
      <c r="W9303" s="188"/>
      <c r="X9303" s="188"/>
      <c r="AG9303" s="188"/>
      <c r="AH9303" s="188"/>
      <c r="AI9303" s="188"/>
      <c r="AJ9303" s="188"/>
      <c r="AK9303" s="188"/>
    </row>
    <row r="9304" spans="20:37">
      <c r="T9304" s="188"/>
      <c r="U9304" s="188"/>
      <c r="V9304" s="188"/>
      <c r="W9304" s="188"/>
      <c r="X9304" s="188"/>
      <c r="AG9304" s="188"/>
      <c r="AH9304" s="188"/>
      <c r="AI9304" s="188"/>
      <c r="AJ9304" s="188"/>
      <c r="AK9304" s="188"/>
    </row>
    <row r="9305" spans="20:37">
      <c r="T9305" s="188"/>
      <c r="U9305" s="188"/>
      <c r="V9305" s="188"/>
      <c r="W9305" s="188"/>
      <c r="X9305" s="188"/>
      <c r="AG9305" s="188"/>
      <c r="AH9305" s="188"/>
      <c r="AI9305" s="188"/>
      <c r="AJ9305" s="188"/>
      <c r="AK9305" s="188"/>
    </row>
    <row r="9306" spans="20:37">
      <c r="T9306" s="188"/>
      <c r="U9306" s="188"/>
      <c r="V9306" s="188"/>
      <c r="W9306" s="188"/>
      <c r="X9306" s="188"/>
      <c r="AG9306" s="188"/>
      <c r="AH9306" s="188"/>
      <c r="AI9306" s="188"/>
      <c r="AJ9306" s="188"/>
      <c r="AK9306" s="188"/>
    </row>
    <row r="9307" spans="20:37">
      <c r="T9307" s="188"/>
      <c r="U9307" s="188"/>
      <c r="V9307" s="188"/>
      <c r="W9307" s="188"/>
      <c r="X9307" s="188"/>
      <c r="AG9307" s="188"/>
      <c r="AH9307" s="188"/>
      <c r="AI9307" s="188"/>
      <c r="AJ9307" s="188"/>
      <c r="AK9307" s="188"/>
    </row>
    <row r="9308" spans="20:37">
      <c r="T9308" s="188"/>
      <c r="U9308" s="188"/>
      <c r="V9308" s="188"/>
      <c r="W9308" s="188"/>
      <c r="X9308" s="188"/>
      <c r="AG9308" s="188"/>
      <c r="AH9308" s="188"/>
      <c r="AI9308" s="188"/>
      <c r="AJ9308" s="188"/>
      <c r="AK9308" s="188"/>
    </row>
    <row r="9309" spans="20:37">
      <c r="T9309" s="188"/>
      <c r="U9309" s="188"/>
      <c r="V9309" s="188"/>
      <c r="W9309" s="188"/>
      <c r="X9309" s="188"/>
      <c r="AG9309" s="188"/>
      <c r="AH9309" s="188"/>
      <c r="AI9309" s="188"/>
      <c r="AJ9309" s="188"/>
      <c r="AK9309" s="188"/>
    </row>
    <row r="9310" spans="20:37">
      <c r="T9310" s="188"/>
      <c r="U9310" s="188"/>
      <c r="V9310" s="188"/>
      <c r="W9310" s="188"/>
      <c r="X9310" s="188"/>
      <c r="AG9310" s="188"/>
      <c r="AH9310" s="188"/>
      <c r="AI9310" s="188"/>
      <c r="AJ9310" s="188"/>
      <c r="AK9310" s="188"/>
    </row>
    <row r="9311" spans="20:37">
      <c r="T9311" s="188"/>
      <c r="U9311" s="188"/>
      <c r="V9311" s="188"/>
      <c r="W9311" s="188"/>
      <c r="X9311" s="188"/>
      <c r="AG9311" s="188"/>
      <c r="AH9311" s="188"/>
      <c r="AI9311" s="188"/>
      <c r="AJ9311" s="188"/>
      <c r="AK9311" s="188"/>
    </row>
    <row r="9312" spans="20:37">
      <c r="T9312" s="188"/>
      <c r="U9312" s="188"/>
      <c r="V9312" s="188"/>
      <c r="W9312" s="188"/>
      <c r="X9312" s="188"/>
      <c r="AG9312" s="188"/>
      <c r="AH9312" s="188"/>
      <c r="AI9312" s="188"/>
      <c r="AJ9312" s="188"/>
      <c r="AK9312" s="188"/>
    </row>
    <row r="9313" spans="20:37">
      <c r="T9313" s="188"/>
      <c r="U9313" s="188"/>
      <c r="V9313" s="188"/>
      <c r="W9313" s="188"/>
      <c r="X9313" s="188"/>
      <c r="AG9313" s="188"/>
      <c r="AH9313" s="188"/>
      <c r="AI9313" s="188"/>
      <c r="AJ9313" s="188"/>
      <c r="AK9313" s="188"/>
    </row>
    <row r="9314" spans="20:37">
      <c r="T9314" s="188"/>
      <c r="U9314" s="188"/>
      <c r="V9314" s="188"/>
      <c r="W9314" s="188"/>
      <c r="X9314" s="188"/>
      <c r="AG9314" s="188"/>
      <c r="AH9314" s="188"/>
      <c r="AI9314" s="188"/>
      <c r="AJ9314" s="188"/>
      <c r="AK9314" s="188"/>
    </row>
    <row r="9315" spans="20:37">
      <c r="T9315" s="188"/>
      <c r="U9315" s="188"/>
      <c r="V9315" s="188"/>
      <c r="W9315" s="188"/>
      <c r="X9315" s="188"/>
      <c r="AG9315" s="188"/>
      <c r="AH9315" s="188"/>
      <c r="AI9315" s="188"/>
      <c r="AJ9315" s="188"/>
      <c r="AK9315" s="188"/>
    </row>
    <row r="9316" spans="20:37">
      <c r="T9316" s="188"/>
      <c r="U9316" s="188"/>
      <c r="V9316" s="188"/>
      <c r="W9316" s="188"/>
      <c r="X9316" s="188"/>
      <c r="AG9316" s="188"/>
      <c r="AH9316" s="188"/>
      <c r="AI9316" s="188"/>
      <c r="AJ9316" s="188"/>
      <c r="AK9316" s="188"/>
    </row>
    <row r="9317" spans="20:37">
      <c r="T9317" s="188"/>
      <c r="U9317" s="188"/>
      <c r="V9317" s="188"/>
      <c r="W9317" s="188"/>
      <c r="X9317" s="188"/>
      <c r="AG9317" s="188"/>
      <c r="AH9317" s="188"/>
      <c r="AI9317" s="188"/>
      <c r="AJ9317" s="188"/>
      <c r="AK9317" s="188"/>
    </row>
    <row r="9318" spans="20:37">
      <c r="T9318" s="188"/>
      <c r="U9318" s="188"/>
      <c r="V9318" s="188"/>
      <c r="W9318" s="188"/>
      <c r="X9318" s="188"/>
      <c r="AG9318" s="188"/>
      <c r="AH9318" s="188"/>
      <c r="AI9318" s="188"/>
      <c r="AJ9318" s="188"/>
      <c r="AK9318" s="188"/>
    </row>
    <row r="9319" spans="20:37">
      <c r="T9319" s="188"/>
      <c r="U9319" s="188"/>
      <c r="V9319" s="188"/>
      <c r="W9319" s="188"/>
      <c r="X9319" s="188"/>
      <c r="AG9319" s="188"/>
      <c r="AH9319" s="188"/>
      <c r="AI9319" s="188"/>
      <c r="AJ9319" s="188"/>
      <c r="AK9319" s="188"/>
    </row>
    <row r="9320" spans="20:37">
      <c r="T9320" s="188"/>
      <c r="U9320" s="188"/>
      <c r="V9320" s="188"/>
      <c r="W9320" s="188"/>
      <c r="X9320" s="188"/>
      <c r="AG9320" s="188"/>
      <c r="AH9320" s="188"/>
      <c r="AI9320" s="188"/>
      <c r="AJ9320" s="188"/>
      <c r="AK9320" s="188"/>
    </row>
    <row r="9321" spans="20:37">
      <c r="T9321" s="188"/>
      <c r="U9321" s="188"/>
      <c r="V9321" s="188"/>
      <c r="W9321" s="188"/>
      <c r="X9321" s="188"/>
      <c r="AG9321" s="188"/>
      <c r="AH9321" s="188"/>
      <c r="AI9321" s="188"/>
      <c r="AJ9321" s="188"/>
      <c r="AK9321" s="188"/>
    </row>
    <row r="9322" spans="20:37">
      <c r="T9322" s="188"/>
      <c r="U9322" s="188"/>
      <c r="V9322" s="188"/>
      <c r="W9322" s="188"/>
      <c r="X9322" s="188"/>
      <c r="AG9322" s="188"/>
      <c r="AH9322" s="188"/>
      <c r="AI9322" s="188"/>
      <c r="AJ9322" s="188"/>
      <c r="AK9322" s="188"/>
    </row>
    <row r="9323" spans="20:37">
      <c r="T9323" s="188"/>
      <c r="U9323" s="188"/>
      <c r="V9323" s="188"/>
      <c r="W9323" s="188"/>
      <c r="X9323" s="188"/>
      <c r="AG9323" s="188"/>
      <c r="AH9323" s="188"/>
      <c r="AI9323" s="188"/>
      <c r="AJ9323" s="188"/>
      <c r="AK9323" s="188"/>
    </row>
    <row r="9324" spans="20:37">
      <c r="T9324" s="188"/>
      <c r="U9324" s="188"/>
      <c r="V9324" s="188"/>
      <c r="W9324" s="188"/>
      <c r="X9324" s="188"/>
      <c r="AG9324" s="188"/>
      <c r="AH9324" s="188"/>
      <c r="AI9324" s="188"/>
      <c r="AJ9324" s="188"/>
      <c r="AK9324" s="188"/>
    </row>
    <row r="9325" spans="20:37">
      <c r="T9325" s="188"/>
      <c r="U9325" s="188"/>
      <c r="V9325" s="188"/>
      <c r="W9325" s="188"/>
      <c r="X9325" s="188"/>
      <c r="AG9325" s="188"/>
      <c r="AH9325" s="188"/>
      <c r="AI9325" s="188"/>
      <c r="AJ9325" s="188"/>
      <c r="AK9325" s="188"/>
    </row>
    <row r="9326" spans="20:37">
      <c r="T9326" s="188"/>
      <c r="U9326" s="188"/>
      <c r="V9326" s="188"/>
      <c r="W9326" s="188"/>
      <c r="X9326" s="188"/>
      <c r="AG9326" s="188"/>
      <c r="AH9326" s="188"/>
      <c r="AI9326" s="188"/>
      <c r="AJ9326" s="188"/>
      <c r="AK9326" s="188"/>
    </row>
    <row r="9327" spans="20:37">
      <c r="T9327" s="188"/>
      <c r="U9327" s="188"/>
      <c r="V9327" s="188"/>
      <c r="W9327" s="188"/>
      <c r="X9327" s="188"/>
      <c r="AG9327" s="188"/>
      <c r="AH9327" s="188"/>
      <c r="AI9327" s="188"/>
      <c r="AJ9327" s="188"/>
      <c r="AK9327" s="188"/>
    </row>
    <row r="9328" spans="20:37">
      <c r="T9328" s="188"/>
      <c r="U9328" s="188"/>
      <c r="V9328" s="188"/>
      <c r="W9328" s="188"/>
      <c r="X9328" s="188"/>
      <c r="AG9328" s="188"/>
      <c r="AH9328" s="188"/>
      <c r="AI9328" s="188"/>
      <c r="AJ9328" s="188"/>
      <c r="AK9328" s="188"/>
    </row>
    <row r="9329" spans="20:37">
      <c r="T9329" s="188"/>
      <c r="U9329" s="188"/>
      <c r="V9329" s="188"/>
      <c r="W9329" s="188"/>
      <c r="X9329" s="188"/>
      <c r="AG9329" s="188"/>
      <c r="AH9329" s="188"/>
      <c r="AI9329" s="188"/>
      <c r="AJ9329" s="188"/>
      <c r="AK9329" s="188"/>
    </row>
    <row r="9330" spans="20:37">
      <c r="T9330" s="188"/>
      <c r="U9330" s="188"/>
      <c r="V9330" s="188"/>
      <c r="W9330" s="188"/>
      <c r="X9330" s="188"/>
      <c r="AG9330" s="188"/>
      <c r="AH9330" s="188"/>
      <c r="AI9330" s="188"/>
      <c r="AJ9330" s="188"/>
      <c r="AK9330" s="188"/>
    </row>
    <row r="9331" spans="20:37">
      <c r="T9331" s="188"/>
      <c r="U9331" s="188"/>
      <c r="V9331" s="188"/>
      <c r="W9331" s="188"/>
      <c r="X9331" s="188"/>
      <c r="AG9331" s="188"/>
      <c r="AH9331" s="188"/>
      <c r="AI9331" s="188"/>
      <c r="AJ9331" s="188"/>
      <c r="AK9331" s="188"/>
    </row>
    <row r="9332" spans="20:37">
      <c r="T9332" s="188"/>
      <c r="U9332" s="188"/>
      <c r="V9332" s="188"/>
      <c r="W9332" s="188"/>
      <c r="X9332" s="188"/>
      <c r="AG9332" s="188"/>
      <c r="AH9332" s="188"/>
      <c r="AI9332" s="188"/>
      <c r="AJ9332" s="188"/>
      <c r="AK9332" s="188"/>
    </row>
    <row r="9333" spans="20:37">
      <c r="T9333" s="188"/>
      <c r="U9333" s="188"/>
      <c r="V9333" s="188"/>
      <c r="W9333" s="188"/>
      <c r="X9333" s="188"/>
      <c r="AG9333" s="188"/>
      <c r="AH9333" s="188"/>
      <c r="AI9333" s="188"/>
      <c r="AJ9333" s="188"/>
      <c r="AK9333" s="188"/>
    </row>
    <row r="9334" spans="20:37">
      <c r="T9334" s="188"/>
      <c r="U9334" s="188"/>
      <c r="V9334" s="188"/>
      <c r="W9334" s="188"/>
      <c r="X9334" s="188"/>
      <c r="AG9334" s="188"/>
      <c r="AH9334" s="188"/>
      <c r="AI9334" s="188"/>
      <c r="AJ9334" s="188"/>
      <c r="AK9334" s="188"/>
    </row>
    <row r="9335" spans="20:37">
      <c r="T9335" s="188"/>
      <c r="U9335" s="188"/>
      <c r="V9335" s="188"/>
      <c r="W9335" s="188"/>
      <c r="X9335" s="188"/>
      <c r="AG9335" s="188"/>
      <c r="AH9335" s="188"/>
      <c r="AI9335" s="188"/>
      <c r="AJ9335" s="188"/>
      <c r="AK9335" s="188"/>
    </row>
    <row r="9336" spans="20:37">
      <c r="T9336" s="188"/>
      <c r="U9336" s="188"/>
      <c r="V9336" s="188"/>
      <c r="W9336" s="188"/>
      <c r="X9336" s="188"/>
      <c r="AG9336" s="188"/>
      <c r="AH9336" s="188"/>
      <c r="AI9336" s="188"/>
      <c r="AJ9336" s="188"/>
      <c r="AK9336" s="188"/>
    </row>
    <row r="9337" spans="20:37">
      <c r="T9337" s="188"/>
      <c r="U9337" s="188"/>
      <c r="V9337" s="188"/>
      <c r="W9337" s="188"/>
      <c r="X9337" s="188"/>
      <c r="AG9337" s="188"/>
      <c r="AH9337" s="188"/>
      <c r="AI9337" s="188"/>
      <c r="AJ9337" s="188"/>
      <c r="AK9337" s="188"/>
    </row>
    <row r="9338" spans="20:37">
      <c r="T9338" s="188"/>
      <c r="U9338" s="188"/>
      <c r="V9338" s="188"/>
      <c r="W9338" s="188"/>
      <c r="X9338" s="188"/>
      <c r="AG9338" s="188"/>
      <c r="AH9338" s="188"/>
      <c r="AI9338" s="188"/>
      <c r="AJ9338" s="188"/>
      <c r="AK9338" s="188"/>
    </row>
    <row r="9339" spans="20:37">
      <c r="T9339" s="188"/>
      <c r="U9339" s="188"/>
      <c r="V9339" s="188"/>
      <c r="W9339" s="188"/>
      <c r="X9339" s="188"/>
      <c r="AG9339" s="188"/>
      <c r="AH9339" s="188"/>
      <c r="AI9339" s="188"/>
      <c r="AJ9339" s="188"/>
      <c r="AK9339" s="188"/>
    </row>
    <row r="9340" spans="20:37">
      <c r="T9340" s="188"/>
      <c r="U9340" s="188"/>
      <c r="V9340" s="188"/>
      <c r="W9340" s="188"/>
      <c r="X9340" s="188"/>
      <c r="AG9340" s="188"/>
      <c r="AH9340" s="188"/>
      <c r="AI9340" s="188"/>
      <c r="AJ9340" s="188"/>
      <c r="AK9340" s="188"/>
    </row>
    <row r="9341" spans="20:37">
      <c r="T9341" s="188"/>
      <c r="U9341" s="188"/>
      <c r="V9341" s="188"/>
      <c r="W9341" s="188"/>
      <c r="X9341" s="188"/>
      <c r="AG9341" s="188"/>
      <c r="AH9341" s="188"/>
      <c r="AI9341" s="188"/>
      <c r="AJ9341" s="188"/>
      <c r="AK9341" s="188"/>
    </row>
    <row r="9342" spans="20:37">
      <c r="T9342" s="188"/>
      <c r="U9342" s="188"/>
      <c r="V9342" s="188"/>
      <c r="W9342" s="188"/>
      <c r="X9342" s="188"/>
      <c r="AG9342" s="188"/>
      <c r="AH9342" s="188"/>
      <c r="AI9342" s="188"/>
      <c r="AJ9342" s="188"/>
      <c r="AK9342" s="188"/>
    </row>
    <row r="9343" spans="20:37">
      <c r="T9343" s="188"/>
      <c r="U9343" s="188"/>
      <c r="V9343" s="188"/>
      <c r="W9343" s="188"/>
      <c r="X9343" s="188"/>
      <c r="AG9343" s="188"/>
      <c r="AH9343" s="188"/>
      <c r="AI9343" s="188"/>
      <c r="AJ9343" s="188"/>
      <c r="AK9343" s="188"/>
    </row>
    <row r="9344" spans="20:37">
      <c r="T9344" s="188"/>
      <c r="U9344" s="188"/>
      <c r="V9344" s="188"/>
      <c r="W9344" s="188"/>
      <c r="X9344" s="188"/>
      <c r="AG9344" s="188"/>
      <c r="AH9344" s="188"/>
      <c r="AI9344" s="188"/>
      <c r="AJ9344" s="188"/>
      <c r="AK9344" s="188"/>
    </row>
    <row r="9345" spans="20:37">
      <c r="T9345" s="188"/>
      <c r="U9345" s="188"/>
      <c r="V9345" s="188"/>
      <c r="W9345" s="188"/>
      <c r="X9345" s="188"/>
      <c r="AG9345" s="188"/>
      <c r="AH9345" s="188"/>
      <c r="AI9345" s="188"/>
      <c r="AJ9345" s="188"/>
      <c r="AK9345" s="188"/>
    </row>
    <row r="9346" spans="20:37">
      <c r="T9346" s="188"/>
      <c r="U9346" s="188"/>
      <c r="V9346" s="188"/>
      <c r="W9346" s="188"/>
      <c r="X9346" s="188"/>
      <c r="AG9346" s="188"/>
      <c r="AH9346" s="188"/>
      <c r="AI9346" s="188"/>
      <c r="AJ9346" s="188"/>
      <c r="AK9346" s="188"/>
    </row>
    <row r="9347" spans="20:37">
      <c r="T9347" s="188"/>
      <c r="U9347" s="188"/>
      <c r="V9347" s="188"/>
      <c r="W9347" s="188"/>
      <c r="X9347" s="188"/>
      <c r="AG9347" s="188"/>
      <c r="AH9347" s="188"/>
      <c r="AI9347" s="188"/>
      <c r="AJ9347" s="188"/>
      <c r="AK9347" s="188"/>
    </row>
    <row r="9348" spans="20:37">
      <c r="T9348" s="188"/>
      <c r="U9348" s="188"/>
      <c r="V9348" s="188"/>
      <c r="W9348" s="188"/>
      <c r="X9348" s="188"/>
      <c r="AG9348" s="188"/>
      <c r="AH9348" s="188"/>
      <c r="AI9348" s="188"/>
      <c r="AJ9348" s="188"/>
      <c r="AK9348" s="188"/>
    </row>
    <row r="9349" spans="20:37">
      <c r="T9349" s="188"/>
      <c r="U9349" s="188"/>
      <c r="V9349" s="188"/>
      <c r="W9349" s="188"/>
      <c r="X9349" s="188"/>
      <c r="AG9349" s="188"/>
      <c r="AH9349" s="188"/>
      <c r="AI9349" s="188"/>
      <c r="AJ9349" s="188"/>
      <c r="AK9349" s="188"/>
    </row>
    <row r="9350" spans="20:37">
      <c r="T9350" s="188"/>
      <c r="U9350" s="188"/>
      <c r="V9350" s="188"/>
      <c r="W9350" s="188"/>
      <c r="X9350" s="188"/>
      <c r="AG9350" s="188"/>
      <c r="AH9350" s="188"/>
      <c r="AI9350" s="188"/>
      <c r="AJ9350" s="188"/>
      <c r="AK9350" s="188"/>
    </row>
    <row r="9351" spans="20:37">
      <c r="T9351" s="188"/>
      <c r="U9351" s="188"/>
      <c r="V9351" s="188"/>
      <c r="W9351" s="188"/>
      <c r="X9351" s="188"/>
      <c r="AG9351" s="188"/>
      <c r="AH9351" s="188"/>
      <c r="AI9351" s="188"/>
      <c r="AJ9351" s="188"/>
      <c r="AK9351" s="188"/>
    </row>
    <row r="9352" spans="20:37">
      <c r="T9352" s="188"/>
      <c r="U9352" s="188"/>
      <c r="V9352" s="188"/>
      <c r="W9352" s="188"/>
      <c r="X9352" s="188"/>
      <c r="AG9352" s="188"/>
      <c r="AH9352" s="188"/>
      <c r="AI9352" s="188"/>
      <c r="AJ9352" s="188"/>
      <c r="AK9352" s="188"/>
    </row>
    <row r="9353" spans="20:37">
      <c r="T9353" s="188"/>
      <c r="U9353" s="188"/>
      <c r="V9353" s="188"/>
      <c r="W9353" s="188"/>
      <c r="X9353" s="188"/>
      <c r="AG9353" s="188"/>
      <c r="AH9353" s="188"/>
      <c r="AI9353" s="188"/>
      <c r="AJ9353" s="188"/>
      <c r="AK9353" s="188"/>
    </row>
    <row r="9354" spans="20:37">
      <c r="T9354" s="188"/>
      <c r="U9354" s="188"/>
      <c r="V9354" s="188"/>
      <c r="W9354" s="188"/>
      <c r="X9354" s="188"/>
      <c r="AG9354" s="188"/>
      <c r="AH9354" s="188"/>
      <c r="AI9354" s="188"/>
      <c r="AJ9354" s="188"/>
      <c r="AK9354" s="188"/>
    </row>
    <row r="9355" spans="20:37">
      <c r="T9355" s="188"/>
      <c r="U9355" s="188"/>
      <c r="V9355" s="188"/>
      <c r="W9355" s="188"/>
      <c r="X9355" s="188"/>
      <c r="AG9355" s="188"/>
      <c r="AH9355" s="188"/>
      <c r="AI9355" s="188"/>
      <c r="AJ9355" s="188"/>
      <c r="AK9355" s="188"/>
    </row>
    <row r="9356" spans="20:37">
      <c r="T9356" s="188"/>
      <c r="U9356" s="188"/>
      <c r="V9356" s="188"/>
      <c r="W9356" s="188"/>
      <c r="X9356" s="188"/>
      <c r="AG9356" s="188"/>
      <c r="AH9356" s="188"/>
      <c r="AI9356" s="188"/>
      <c r="AJ9356" s="188"/>
      <c r="AK9356" s="188"/>
    </row>
    <row r="9357" spans="20:37">
      <c r="T9357" s="188"/>
      <c r="U9357" s="188"/>
      <c r="V9357" s="188"/>
      <c r="W9357" s="188"/>
      <c r="X9357" s="188"/>
      <c r="AG9357" s="188"/>
      <c r="AH9357" s="188"/>
      <c r="AI9357" s="188"/>
      <c r="AJ9357" s="188"/>
      <c r="AK9357" s="188"/>
    </row>
    <row r="9358" spans="20:37">
      <c r="T9358" s="188"/>
      <c r="U9358" s="188"/>
      <c r="V9358" s="188"/>
      <c r="W9358" s="188"/>
      <c r="X9358" s="188"/>
      <c r="AG9358" s="188"/>
      <c r="AH9358" s="188"/>
      <c r="AI9358" s="188"/>
      <c r="AJ9358" s="188"/>
      <c r="AK9358" s="188"/>
    </row>
    <row r="9359" spans="20:37">
      <c r="T9359" s="188"/>
      <c r="U9359" s="188"/>
      <c r="V9359" s="188"/>
      <c r="W9359" s="188"/>
      <c r="X9359" s="188"/>
      <c r="AG9359" s="188"/>
      <c r="AH9359" s="188"/>
      <c r="AI9359" s="188"/>
      <c r="AJ9359" s="188"/>
      <c r="AK9359" s="188"/>
    </row>
    <row r="9360" spans="20:37">
      <c r="T9360" s="188"/>
      <c r="U9360" s="188"/>
      <c r="V9360" s="188"/>
      <c r="W9360" s="188"/>
      <c r="X9360" s="188"/>
      <c r="AG9360" s="188"/>
      <c r="AH9360" s="188"/>
      <c r="AI9360" s="188"/>
      <c r="AJ9360" s="188"/>
      <c r="AK9360" s="188"/>
    </row>
    <row r="9361" spans="20:37">
      <c r="T9361" s="188"/>
      <c r="U9361" s="188"/>
      <c r="V9361" s="188"/>
      <c r="W9361" s="188"/>
      <c r="X9361" s="188"/>
      <c r="AG9361" s="188"/>
      <c r="AH9361" s="188"/>
      <c r="AI9361" s="188"/>
      <c r="AJ9361" s="188"/>
      <c r="AK9361" s="188"/>
    </row>
    <row r="9362" spans="20:37">
      <c r="T9362" s="188"/>
      <c r="U9362" s="188"/>
      <c r="V9362" s="188"/>
      <c r="W9362" s="188"/>
      <c r="X9362" s="188"/>
      <c r="AG9362" s="188"/>
      <c r="AH9362" s="188"/>
      <c r="AI9362" s="188"/>
      <c r="AJ9362" s="188"/>
      <c r="AK9362" s="188"/>
    </row>
    <row r="9363" spans="20:37">
      <c r="T9363" s="188"/>
      <c r="U9363" s="188"/>
      <c r="V9363" s="188"/>
      <c r="W9363" s="188"/>
      <c r="X9363" s="188"/>
      <c r="AG9363" s="188"/>
      <c r="AH9363" s="188"/>
      <c r="AI9363" s="188"/>
      <c r="AJ9363" s="188"/>
      <c r="AK9363" s="188"/>
    </row>
    <row r="9364" spans="20:37">
      <c r="T9364" s="188"/>
      <c r="U9364" s="188"/>
      <c r="V9364" s="188"/>
      <c r="W9364" s="188"/>
      <c r="X9364" s="188"/>
      <c r="AG9364" s="188"/>
      <c r="AH9364" s="188"/>
      <c r="AI9364" s="188"/>
      <c r="AJ9364" s="188"/>
      <c r="AK9364" s="188"/>
    </row>
    <row r="9365" spans="20:37">
      <c r="T9365" s="188"/>
      <c r="U9365" s="188"/>
      <c r="V9365" s="188"/>
      <c r="W9365" s="188"/>
      <c r="X9365" s="188"/>
      <c r="AG9365" s="188"/>
      <c r="AH9365" s="188"/>
      <c r="AI9365" s="188"/>
      <c r="AJ9365" s="188"/>
      <c r="AK9365" s="188"/>
    </row>
    <row r="9366" spans="20:37">
      <c r="T9366" s="188"/>
      <c r="U9366" s="188"/>
      <c r="V9366" s="188"/>
      <c r="W9366" s="188"/>
      <c r="X9366" s="188"/>
      <c r="AG9366" s="188"/>
      <c r="AH9366" s="188"/>
      <c r="AI9366" s="188"/>
      <c r="AJ9366" s="188"/>
      <c r="AK9366" s="188"/>
    </row>
    <row r="9367" spans="20:37">
      <c r="T9367" s="188"/>
      <c r="U9367" s="188"/>
      <c r="V9367" s="188"/>
      <c r="W9367" s="188"/>
      <c r="X9367" s="188"/>
      <c r="AG9367" s="188"/>
      <c r="AH9367" s="188"/>
      <c r="AI9367" s="188"/>
      <c r="AJ9367" s="188"/>
      <c r="AK9367" s="188"/>
    </row>
    <row r="9368" spans="20:37">
      <c r="T9368" s="188"/>
      <c r="U9368" s="188"/>
      <c r="V9368" s="188"/>
      <c r="W9368" s="188"/>
      <c r="X9368" s="188"/>
      <c r="AG9368" s="188"/>
      <c r="AH9368" s="188"/>
      <c r="AI9368" s="188"/>
      <c r="AJ9368" s="188"/>
      <c r="AK9368" s="188"/>
    </row>
    <row r="9369" spans="20:37">
      <c r="T9369" s="188"/>
      <c r="U9369" s="188"/>
      <c r="V9369" s="188"/>
      <c r="W9369" s="188"/>
      <c r="X9369" s="188"/>
      <c r="AG9369" s="188"/>
      <c r="AH9369" s="188"/>
      <c r="AI9369" s="188"/>
      <c r="AJ9369" s="188"/>
      <c r="AK9369" s="188"/>
    </row>
    <row r="9370" spans="20:37">
      <c r="T9370" s="188"/>
      <c r="U9370" s="188"/>
      <c r="V9370" s="188"/>
      <c r="W9370" s="188"/>
      <c r="X9370" s="188"/>
      <c r="AG9370" s="188"/>
      <c r="AH9370" s="188"/>
      <c r="AI9370" s="188"/>
      <c r="AJ9370" s="188"/>
      <c r="AK9370" s="188"/>
    </row>
    <row r="9371" spans="20:37">
      <c r="T9371" s="188"/>
      <c r="U9371" s="188"/>
      <c r="V9371" s="188"/>
      <c r="W9371" s="188"/>
      <c r="X9371" s="188"/>
      <c r="AG9371" s="188"/>
      <c r="AH9371" s="188"/>
      <c r="AI9371" s="188"/>
      <c r="AJ9371" s="188"/>
      <c r="AK9371" s="188"/>
    </row>
    <row r="9372" spans="20:37">
      <c r="T9372" s="188"/>
      <c r="U9372" s="188"/>
      <c r="V9372" s="188"/>
      <c r="W9372" s="188"/>
      <c r="X9372" s="188"/>
      <c r="AG9372" s="188"/>
      <c r="AH9372" s="188"/>
      <c r="AI9372" s="188"/>
      <c r="AJ9372" s="188"/>
      <c r="AK9372" s="188"/>
    </row>
    <row r="9373" spans="20:37">
      <c r="T9373" s="188"/>
      <c r="U9373" s="188"/>
      <c r="V9373" s="188"/>
      <c r="W9373" s="188"/>
      <c r="X9373" s="188"/>
      <c r="AG9373" s="188"/>
      <c r="AH9373" s="188"/>
      <c r="AI9373" s="188"/>
      <c r="AJ9373" s="188"/>
      <c r="AK9373" s="188"/>
    </row>
    <row r="9374" spans="20:37">
      <c r="T9374" s="188"/>
      <c r="U9374" s="188"/>
      <c r="V9374" s="188"/>
      <c r="W9374" s="188"/>
      <c r="X9374" s="188"/>
      <c r="AG9374" s="188"/>
      <c r="AH9374" s="188"/>
      <c r="AI9374" s="188"/>
      <c r="AJ9374" s="188"/>
      <c r="AK9374" s="188"/>
    </row>
    <row r="9375" spans="20:37">
      <c r="T9375" s="188"/>
      <c r="U9375" s="188"/>
      <c r="V9375" s="188"/>
      <c r="W9375" s="188"/>
      <c r="X9375" s="188"/>
      <c r="AG9375" s="188"/>
      <c r="AH9375" s="188"/>
      <c r="AI9375" s="188"/>
      <c r="AJ9375" s="188"/>
      <c r="AK9375" s="188"/>
    </row>
    <row r="9376" spans="20:37">
      <c r="T9376" s="188"/>
      <c r="U9376" s="188"/>
      <c r="V9376" s="188"/>
      <c r="W9376" s="188"/>
      <c r="X9376" s="188"/>
      <c r="AG9376" s="188"/>
      <c r="AH9376" s="188"/>
      <c r="AI9376" s="188"/>
      <c r="AJ9376" s="188"/>
      <c r="AK9376" s="188"/>
    </row>
    <row r="9377" spans="20:37">
      <c r="T9377" s="188"/>
      <c r="U9377" s="188"/>
      <c r="V9377" s="188"/>
      <c r="W9377" s="188"/>
      <c r="X9377" s="188"/>
      <c r="AG9377" s="188"/>
      <c r="AH9377" s="188"/>
      <c r="AI9377" s="188"/>
      <c r="AJ9377" s="188"/>
      <c r="AK9377" s="188"/>
    </row>
    <row r="9378" spans="20:37">
      <c r="T9378" s="188"/>
      <c r="U9378" s="188"/>
      <c r="V9378" s="188"/>
      <c r="W9378" s="188"/>
      <c r="X9378" s="188"/>
      <c r="AG9378" s="188"/>
      <c r="AH9378" s="188"/>
      <c r="AI9378" s="188"/>
      <c r="AJ9378" s="188"/>
      <c r="AK9378" s="188"/>
    </row>
    <row r="9379" spans="20:37">
      <c r="T9379" s="188"/>
      <c r="U9379" s="188"/>
      <c r="V9379" s="188"/>
      <c r="W9379" s="188"/>
      <c r="X9379" s="188"/>
      <c r="AG9379" s="188"/>
      <c r="AH9379" s="188"/>
      <c r="AI9379" s="188"/>
      <c r="AJ9379" s="188"/>
      <c r="AK9379" s="188"/>
    </row>
    <row r="9380" spans="20:37">
      <c r="T9380" s="188"/>
      <c r="U9380" s="188"/>
      <c r="V9380" s="188"/>
      <c r="W9380" s="188"/>
      <c r="X9380" s="188"/>
      <c r="AG9380" s="188"/>
      <c r="AH9380" s="188"/>
      <c r="AI9380" s="188"/>
      <c r="AJ9380" s="188"/>
      <c r="AK9380" s="188"/>
    </row>
    <row r="9381" spans="20:37">
      <c r="T9381" s="188"/>
      <c r="U9381" s="188"/>
      <c r="V9381" s="188"/>
      <c r="W9381" s="188"/>
      <c r="X9381" s="188"/>
      <c r="AG9381" s="188"/>
      <c r="AH9381" s="188"/>
      <c r="AI9381" s="188"/>
      <c r="AJ9381" s="188"/>
      <c r="AK9381" s="188"/>
    </row>
    <row r="9382" spans="20:37">
      <c r="T9382" s="188"/>
      <c r="U9382" s="188"/>
      <c r="V9382" s="188"/>
      <c r="W9382" s="188"/>
      <c r="X9382" s="188"/>
      <c r="AG9382" s="188"/>
      <c r="AH9382" s="188"/>
      <c r="AI9382" s="188"/>
      <c r="AJ9382" s="188"/>
      <c r="AK9382" s="188"/>
    </row>
    <row r="9383" spans="20:37">
      <c r="T9383" s="188"/>
      <c r="U9383" s="188"/>
      <c r="V9383" s="188"/>
      <c r="W9383" s="188"/>
      <c r="X9383" s="188"/>
      <c r="AG9383" s="188"/>
      <c r="AH9383" s="188"/>
      <c r="AI9383" s="188"/>
      <c r="AJ9383" s="188"/>
      <c r="AK9383" s="188"/>
    </row>
    <row r="9384" spans="20:37">
      <c r="T9384" s="188"/>
      <c r="U9384" s="188"/>
      <c r="V9384" s="188"/>
      <c r="W9384" s="188"/>
      <c r="X9384" s="188"/>
      <c r="AG9384" s="188"/>
      <c r="AH9384" s="188"/>
      <c r="AI9384" s="188"/>
      <c r="AJ9384" s="188"/>
      <c r="AK9384" s="188"/>
    </row>
    <row r="9385" spans="20:37">
      <c r="T9385" s="188"/>
      <c r="U9385" s="188"/>
      <c r="V9385" s="188"/>
      <c r="W9385" s="188"/>
      <c r="X9385" s="188"/>
      <c r="AG9385" s="188"/>
      <c r="AH9385" s="188"/>
      <c r="AI9385" s="188"/>
      <c r="AJ9385" s="188"/>
      <c r="AK9385" s="188"/>
    </row>
    <row r="9386" spans="20:37">
      <c r="T9386" s="188"/>
      <c r="U9386" s="188"/>
      <c r="V9386" s="188"/>
      <c r="W9386" s="188"/>
      <c r="X9386" s="188"/>
      <c r="AG9386" s="188"/>
      <c r="AH9386" s="188"/>
      <c r="AI9386" s="188"/>
      <c r="AJ9386" s="188"/>
      <c r="AK9386" s="188"/>
    </row>
    <row r="9387" spans="20:37">
      <c r="T9387" s="188"/>
      <c r="U9387" s="188"/>
      <c r="V9387" s="188"/>
      <c r="W9387" s="188"/>
      <c r="X9387" s="188"/>
      <c r="AG9387" s="188"/>
      <c r="AH9387" s="188"/>
      <c r="AI9387" s="188"/>
      <c r="AJ9387" s="188"/>
      <c r="AK9387" s="188"/>
    </row>
    <row r="9388" spans="20:37">
      <c r="T9388" s="188"/>
      <c r="U9388" s="188"/>
      <c r="V9388" s="188"/>
      <c r="W9388" s="188"/>
      <c r="X9388" s="188"/>
      <c r="AG9388" s="188"/>
      <c r="AH9388" s="188"/>
      <c r="AI9388" s="188"/>
      <c r="AJ9388" s="188"/>
      <c r="AK9388" s="188"/>
    </row>
    <row r="9389" spans="20:37">
      <c r="T9389" s="188"/>
      <c r="U9389" s="188"/>
      <c r="V9389" s="188"/>
      <c r="W9389" s="188"/>
      <c r="X9389" s="188"/>
      <c r="AG9389" s="188"/>
      <c r="AH9389" s="188"/>
      <c r="AI9389" s="188"/>
      <c r="AJ9389" s="188"/>
      <c r="AK9389" s="188"/>
    </row>
    <row r="9390" spans="20:37">
      <c r="T9390" s="188"/>
      <c r="U9390" s="188"/>
      <c r="V9390" s="188"/>
      <c r="W9390" s="188"/>
      <c r="X9390" s="188"/>
      <c r="AG9390" s="188"/>
      <c r="AH9390" s="188"/>
      <c r="AI9390" s="188"/>
      <c r="AJ9390" s="188"/>
      <c r="AK9390" s="188"/>
    </row>
    <row r="9391" spans="20:37">
      <c r="T9391" s="188"/>
      <c r="U9391" s="188"/>
      <c r="V9391" s="188"/>
      <c r="W9391" s="188"/>
      <c r="X9391" s="188"/>
      <c r="AG9391" s="188"/>
      <c r="AH9391" s="188"/>
      <c r="AI9391" s="188"/>
      <c r="AJ9391" s="188"/>
      <c r="AK9391" s="188"/>
    </row>
    <row r="9392" spans="20:37">
      <c r="T9392" s="188"/>
      <c r="U9392" s="188"/>
      <c r="V9392" s="188"/>
      <c r="W9392" s="188"/>
      <c r="X9392" s="188"/>
      <c r="AG9392" s="188"/>
      <c r="AH9392" s="188"/>
      <c r="AI9392" s="188"/>
      <c r="AJ9392" s="188"/>
      <c r="AK9392" s="188"/>
    </row>
    <row r="9393" spans="20:37">
      <c r="T9393" s="188"/>
      <c r="U9393" s="188"/>
      <c r="V9393" s="188"/>
      <c r="W9393" s="188"/>
      <c r="X9393" s="188"/>
      <c r="AG9393" s="188"/>
      <c r="AH9393" s="188"/>
      <c r="AI9393" s="188"/>
      <c r="AJ9393" s="188"/>
      <c r="AK9393" s="188"/>
    </row>
    <row r="9394" spans="20:37">
      <c r="T9394" s="188"/>
      <c r="U9394" s="188"/>
      <c r="V9394" s="188"/>
      <c r="W9394" s="188"/>
      <c r="X9394" s="188"/>
      <c r="AG9394" s="188"/>
      <c r="AH9394" s="188"/>
      <c r="AI9394" s="188"/>
      <c r="AJ9394" s="188"/>
      <c r="AK9394" s="188"/>
    </row>
    <row r="9395" spans="20:37">
      <c r="T9395" s="188"/>
      <c r="U9395" s="188"/>
      <c r="V9395" s="188"/>
      <c r="W9395" s="188"/>
      <c r="X9395" s="188"/>
      <c r="AG9395" s="188"/>
      <c r="AH9395" s="188"/>
      <c r="AI9395" s="188"/>
      <c r="AJ9395" s="188"/>
      <c r="AK9395" s="188"/>
    </row>
    <row r="9396" spans="20:37">
      <c r="T9396" s="188"/>
      <c r="U9396" s="188"/>
      <c r="V9396" s="188"/>
      <c r="W9396" s="188"/>
      <c r="X9396" s="188"/>
      <c r="AG9396" s="188"/>
      <c r="AH9396" s="188"/>
      <c r="AI9396" s="188"/>
      <c r="AJ9396" s="188"/>
      <c r="AK9396" s="188"/>
    </row>
    <row r="9397" spans="20:37">
      <c r="T9397" s="188"/>
      <c r="U9397" s="188"/>
      <c r="V9397" s="188"/>
      <c r="W9397" s="188"/>
      <c r="X9397" s="188"/>
      <c r="AG9397" s="188"/>
      <c r="AH9397" s="188"/>
      <c r="AI9397" s="188"/>
      <c r="AJ9397" s="188"/>
      <c r="AK9397" s="188"/>
    </row>
    <row r="9398" spans="20:37">
      <c r="T9398" s="188"/>
      <c r="U9398" s="188"/>
      <c r="V9398" s="188"/>
      <c r="W9398" s="188"/>
      <c r="X9398" s="188"/>
      <c r="AG9398" s="188"/>
      <c r="AH9398" s="188"/>
      <c r="AI9398" s="188"/>
      <c r="AJ9398" s="188"/>
      <c r="AK9398" s="188"/>
    </row>
    <row r="9399" spans="20:37">
      <c r="T9399" s="188"/>
      <c r="U9399" s="188"/>
      <c r="V9399" s="188"/>
      <c r="W9399" s="188"/>
      <c r="X9399" s="188"/>
      <c r="AG9399" s="188"/>
      <c r="AH9399" s="188"/>
      <c r="AI9399" s="188"/>
      <c r="AJ9399" s="188"/>
      <c r="AK9399" s="188"/>
    </row>
    <row r="9400" spans="20:37">
      <c r="T9400" s="188"/>
      <c r="U9400" s="188"/>
      <c r="V9400" s="188"/>
      <c r="W9400" s="188"/>
      <c r="X9400" s="188"/>
      <c r="AG9400" s="188"/>
      <c r="AH9400" s="188"/>
      <c r="AI9400" s="188"/>
      <c r="AJ9400" s="188"/>
      <c r="AK9400" s="188"/>
    </row>
    <row r="9401" spans="20:37">
      <c r="T9401" s="188"/>
      <c r="U9401" s="188"/>
      <c r="V9401" s="188"/>
      <c r="W9401" s="188"/>
      <c r="X9401" s="188"/>
      <c r="AG9401" s="188"/>
      <c r="AH9401" s="188"/>
      <c r="AI9401" s="188"/>
      <c r="AJ9401" s="188"/>
      <c r="AK9401" s="188"/>
    </row>
    <row r="9402" spans="20:37">
      <c r="T9402" s="188"/>
      <c r="U9402" s="188"/>
      <c r="V9402" s="188"/>
      <c r="W9402" s="188"/>
      <c r="X9402" s="188"/>
      <c r="AG9402" s="188"/>
      <c r="AH9402" s="188"/>
      <c r="AI9402" s="188"/>
      <c r="AJ9402" s="188"/>
      <c r="AK9402" s="188"/>
    </row>
    <row r="9403" spans="20:37">
      <c r="T9403" s="188"/>
      <c r="U9403" s="188"/>
      <c r="V9403" s="188"/>
      <c r="W9403" s="188"/>
      <c r="X9403" s="188"/>
      <c r="AG9403" s="188"/>
      <c r="AH9403" s="188"/>
      <c r="AI9403" s="188"/>
      <c r="AJ9403" s="188"/>
      <c r="AK9403" s="188"/>
    </row>
    <row r="9404" spans="20:37">
      <c r="T9404" s="188"/>
      <c r="U9404" s="188"/>
      <c r="V9404" s="188"/>
      <c r="W9404" s="188"/>
      <c r="X9404" s="188"/>
      <c r="AG9404" s="188"/>
      <c r="AH9404" s="188"/>
      <c r="AI9404" s="188"/>
      <c r="AJ9404" s="188"/>
      <c r="AK9404" s="188"/>
    </row>
    <row r="9405" spans="20:37">
      <c r="T9405" s="188"/>
      <c r="U9405" s="188"/>
      <c r="V9405" s="188"/>
      <c r="W9405" s="188"/>
      <c r="X9405" s="188"/>
      <c r="AG9405" s="188"/>
      <c r="AH9405" s="188"/>
      <c r="AI9405" s="188"/>
      <c r="AJ9405" s="188"/>
      <c r="AK9405" s="188"/>
    </row>
    <row r="9406" spans="20:37">
      <c r="T9406" s="188"/>
      <c r="U9406" s="188"/>
      <c r="V9406" s="188"/>
      <c r="W9406" s="188"/>
      <c r="X9406" s="188"/>
      <c r="AG9406" s="188"/>
      <c r="AH9406" s="188"/>
      <c r="AI9406" s="188"/>
      <c r="AJ9406" s="188"/>
      <c r="AK9406" s="188"/>
    </row>
    <row r="9407" spans="20:37">
      <c r="T9407" s="188"/>
      <c r="U9407" s="188"/>
      <c r="V9407" s="188"/>
      <c r="W9407" s="188"/>
      <c r="X9407" s="188"/>
      <c r="AG9407" s="188"/>
      <c r="AH9407" s="188"/>
      <c r="AI9407" s="188"/>
      <c r="AJ9407" s="188"/>
      <c r="AK9407" s="188"/>
    </row>
    <row r="9408" spans="20:37">
      <c r="T9408" s="188"/>
      <c r="U9408" s="188"/>
      <c r="V9408" s="188"/>
      <c r="W9408" s="188"/>
      <c r="X9408" s="188"/>
      <c r="AG9408" s="188"/>
      <c r="AH9408" s="188"/>
      <c r="AI9408" s="188"/>
      <c r="AJ9408" s="188"/>
      <c r="AK9408" s="188"/>
    </row>
    <row r="9409" spans="20:37">
      <c r="T9409" s="188"/>
      <c r="U9409" s="188"/>
      <c r="V9409" s="188"/>
      <c r="W9409" s="188"/>
      <c r="X9409" s="188"/>
      <c r="AG9409" s="188"/>
      <c r="AH9409" s="188"/>
      <c r="AI9409" s="188"/>
      <c r="AJ9409" s="188"/>
      <c r="AK9409" s="188"/>
    </row>
    <row r="9410" spans="20:37">
      <c r="T9410" s="188"/>
      <c r="U9410" s="188"/>
      <c r="V9410" s="188"/>
      <c r="W9410" s="188"/>
      <c r="X9410" s="188"/>
      <c r="AG9410" s="188"/>
      <c r="AH9410" s="188"/>
      <c r="AI9410" s="188"/>
      <c r="AJ9410" s="188"/>
      <c r="AK9410" s="188"/>
    </row>
    <row r="9411" spans="20:37">
      <c r="T9411" s="188"/>
      <c r="U9411" s="188"/>
      <c r="V9411" s="188"/>
      <c r="W9411" s="188"/>
      <c r="X9411" s="188"/>
      <c r="AG9411" s="188"/>
      <c r="AH9411" s="188"/>
      <c r="AI9411" s="188"/>
      <c r="AJ9411" s="188"/>
      <c r="AK9411" s="188"/>
    </row>
    <row r="9412" spans="20:37">
      <c r="T9412" s="188"/>
      <c r="U9412" s="188"/>
      <c r="V9412" s="188"/>
      <c r="W9412" s="188"/>
      <c r="X9412" s="188"/>
      <c r="AG9412" s="188"/>
      <c r="AH9412" s="188"/>
      <c r="AI9412" s="188"/>
      <c r="AJ9412" s="188"/>
      <c r="AK9412" s="188"/>
    </row>
    <row r="9413" spans="20:37">
      <c r="T9413" s="188"/>
      <c r="U9413" s="188"/>
      <c r="V9413" s="188"/>
      <c r="W9413" s="188"/>
      <c r="X9413" s="188"/>
      <c r="AG9413" s="188"/>
      <c r="AH9413" s="188"/>
      <c r="AI9413" s="188"/>
      <c r="AJ9413" s="188"/>
      <c r="AK9413" s="188"/>
    </row>
    <row r="9414" spans="20:37">
      <c r="T9414" s="188"/>
      <c r="U9414" s="188"/>
      <c r="V9414" s="188"/>
      <c r="W9414" s="188"/>
      <c r="X9414" s="188"/>
      <c r="AG9414" s="188"/>
      <c r="AH9414" s="188"/>
      <c r="AI9414" s="188"/>
      <c r="AJ9414" s="188"/>
      <c r="AK9414" s="188"/>
    </row>
    <row r="9415" spans="20:37">
      <c r="T9415" s="188"/>
      <c r="U9415" s="188"/>
      <c r="V9415" s="188"/>
      <c r="W9415" s="188"/>
      <c r="X9415" s="188"/>
      <c r="AG9415" s="188"/>
      <c r="AH9415" s="188"/>
      <c r="AI9415" s="188"/>
      <c r="AJ9415" s="188"/>
      <c r="AK9415" s="188"/>
    </row>
    <row r="9416" spans="20:37">
      <c r="T9416" s="188"/>
      <c r="U9416" s="188"/>
      <c r="V9416" s="188"/>
      <c r="W9416" s="188"/>
      <c r="X9416" s="188"/>
      <c r="AG9416" s="188"/>
      <c r="AH9416" s="188"/>
      <c r="AI9416" s="188"/>
      <c r="AJ9416" s="188"/>
      <c r="AK9416" s="188"/>
    </row>
    <row r="9417" spans="20:37">
      <c r="T9417" s="188"/>
      <c r="U9417" s="188"/>
      <c r="V9417" s="188"/>
      <c r="W9417" s="188"/>
      <c r="X9417" s="188"/>
      <c r="AG9417" s="188"/>
      <c r="AH9417" s="188"/>
      <c r="AI9417" s="188"/>
      <c r="AJ9417" s="188"/>
      <c r="AK9417" s="188"/>
    </row>
    <row r="9418" spans="20:37">
      <c r="T9418" s="188"/>
      <c r="U9418" s="188"/>
      <c r="V9418" s="188"/>
      <c r="W9418" s="188"/>
      <c r="X9418" s="188"/>
      <c r="AG9418" s="188"/>
      <c r="AH9418" s="188"/>
      <c r="AI9418" s="188"/>
      <c r="AJ9418" s="188"/>
      <c r="AK9418" s="188"/>
    </row>
    <row r="9419" spans="20:37">
      <c r="T9419" s="188"/>
      <c r="U9419" s="188"/>
      <c r="V9419" s="188"/>
      <c r="W9419" s="188"/>
      <c r="X9419" s="188"/>
      <c r="AG9419" s="188"/>
      <c r="AH9419" s="188"/>
      <c r="AI9419" s="188"/>
      <c r="AJ9419" s="188"/>
      <c r="AK9419" s="188"/>
    </row>
    <row r="9420" spans="20:37">
      <c r="T9420" s="188"/>
      <c r="U9420" s="188"/>
      <c r="V9420" s="188"/>
      <c r="W9420" s="188"/>
      <c r="X9420" s="188"/>
      <c r="AG9420" s="188"/>
      <c r="AH9420" s="188"/>
      <c r="AI9420" s="188"/>
      <c r="AJ9420" s="188"/>
      <c r="AK9420" s="188"/>
    </row>
    <row r="9421" spans="20:37">
      <c r="T9421" s="188"/>
      <c r="U9421" s="188"/>
      <c r="V9421" s="188"/>
      <c r="W9421" s="188"/>
      <c r="X9421" s="188"/>
      <c r="AG9421" s="188"/>
      <c r="AH9421" s="188"/>
      <c r="AI9421" s="188"/>
      <c r="AJ9421" s="188"/>
      <c r="AK9421" s="188"/>
    </row>
    <row r="9422" spans="20:37">
      <c r="T9422" s="188"/>
      <c r="U9422" s="188"/>
      <c r="V9422" s="188"/>
      <c r="W9422" s="188"/>
      <c r="X9422" s="188"/>
      <c r="AG9422" s="188"/>
      <c r="AH9422" s="188"/>
      <c r="AI9422" s="188"/>
      <c r="AJ9422" s="188"/>
      <c r="AK9422" s="188"/>
    </row>
    <row r="9423" spans="20:37">
      <c r="T9423" s="188"/>
      <c r="U9423" s="188"/>
      <c r="V9423" s="188"/>
      <c r="W9423" s="188"/>
      <c r="X9423" s="188"/>
      <c r="AG9423" s="188"/>
      <c r="AH9423" s="188"/>
      <c r="AI9423" s="188"/>
      <c r="AJ9423" s="188"/>
      <c r="AK9423" s="188"/>
    </row>
    <row r="9424" spans="20:37">
      <c r="T9424" s="188"/>
      <c r="U9424" s="188"/>
      <c r="V9424" s="188"/>
      <c r="W9424" s="188"/>
      <c r="X9424" s="188"/>
      <c r="AG9424" s="188"/>
      <c r="AH9424" s="188"/>
      <c r="AI9424" s="188"/>
      <c r="AJ9424" s="188"/>
      <c r="AK9424" s="188"/>
    </row>
    <row r="9425" spans="20:37">
      <c r="T9425" s="188"/>
      <c r="U9425" s="188"/>
      <c r="V9425" s="188"/>
      <c r="W9425" s="188"/>
      <c r="X9425" s="188"/>
      <c r="AG9425" s="188"/>
      <c r="AH9425" s="188"/>
      <c r="AI9425" s="188"/>
      <c r="AJ9425" s="188"/>
      <c r="AK9425" s="188"/>
    </row>
    <row r="9426" spans="20:37">
      <c r="T9426" s="188"/>
      <c r="U9426" s="188"/>
      <c r="V9426" s="188"/>
      <c r="W9426" s="188"/>
      <c r="X9426" s="188"/>
      <c r="AG9426" s="188"/>
      <c r="AH9426" s="188"/>
      <c r="AI9426" s="188"/>
      <c r="AJ9426" s="188"/>
      <c r="AK9426" s="188"/>
    </row>
    <row r="9427" spans="20:37">
      <c r="T9427" s="188"/>
      <c r="U9427" s="188"/>
      <c r="V9427" s="188"/>
      <c r="W9427" s="188"/>
      <c r="X9427" s="188"/>
      <c r="AG9427" s="188"/>
      <c r="AH9427" s="188"/>
      <c r="AI9427" s="188"/>
      <c r="AJ9427" s="188"/>
      <c r="AK9427" s="188"/>
    </row>
    <row r="9428" spans="20:37">
      <c r="T9428" s="188"/>
      <c r="U9428" s="188"/>
      <c r="V9428" s="188"/>
      <c r="W9428" s="188"/>
      <c r="X9428" s="188"/>
      <c r="AG9428" s="188"/>
      <c r="AH9428" s="188"/>
      <c r="AI9428" s="188"/>
      <c r="AJ9428" s="188"/>
      <c r="AK9428" s="188"/>
    </row>
    <row r="9429" spans="20:37">
      <c r="T9429" s="188"/>
      <c r="U9429" s="188"/>
      <c r="V9429" s="188"/>
      <c r="W9429" s="188"/>
      <c r="X9429" s="188"/>
      <c r="AG9429" s="188"/>
      <c r="AH9429" s="188"/>
      <c r="AI9429" s="188"/>
      <c r="AJ9429" s="188"/>
      <c r="AK9429" s="188"/>
    </row>
    <row r="9430" spans="20:37">
      <c r="T9430" s="188"/>
      <c r="U9430" s="188"/>
      <c r="V9430" s="188"/>
      <c r="W9430" s="188"/>
      <c r="X9430" s="188"/>
      <c r="AG9430" s="188"/>
      <c r="AH9430" s="188"/>
      <c r="AI9430" s="188"/>
      <c r="AJ9430" s="188"/>
      <c r="AK9430" s="188"/>
    </row>
    <row r="9431" spans="20:37">
      <c r="T9431" s="188"/>
      <c r="U9431" s="188"/>
      <c r="V9431" s="188"/>
      <c r="W9431" s="188"/>
      <c r="X9431" s="188"/>
      <c r="AG9431" s="188"/>
      <c r="AH9431" s="188"/>
      <c r="AI9431" s="188"/>
      <c r="AJ9431" s="188"/>
      <c r="AK9431" s="188"/>
    </row>
    <row r="9432" spans="20:37">
      <c r="T9432" s="188"/>
      <c r="U9432" s="188"/>
      <c r="V9432" s="188"/>
      <c r="W9432" s="188"/>
      <c r="X9432" s="188"/>
      <c r="AG9432" s="188"/>
      <c r="AH9432" s="188"/>
      <c r="AI9432" s="188"/>
      <c r="AJ9432" s="188"/>
      <c r="AK9432" s="188"/>
    </row>
    <row r="9433" spans="20:37">
      <c r="T9433" s="188"/>
      <c r="U9433" s="188"/>
      <c r="V9433" s="188"/>
      <c r="W9433" s="188"/>
      <c r="X9433" s="188"/>
      <c r="AG9433" s="188"/>
      <c r="AH9433" s="188"/>
      <c r="AI9433" s="188"/>
      <c r="AJ9433" s="188"/>
      <c r="AK9433" s="188"/>
    </row>
    <row r="9434" spans="20:37">
      <c r="T9434" s="188"/>
      <c r="U9434" s="188"/>
      <c r="V9434" s="188"/>
      <c r="W9434" s="188"/>
      <c r="X9434" s="188"/>
      <c r="AG9434" s="188"/>
      <c r="AH9434" s="188"/>
      <c r="AI9434" s="188"/>
      <c r="AJ9434" s="188"/>
      <c r="AK9434" s="188"/>
    </row>
    <row r="9435" spans="20:37">
      <c r="T9435" s="188"/>
      <c r="U9435" s="188"/>
      <c r="V9435" s="188"/>
      <c r="W9435" s="188"/>
      <c r="X9435" s="188"/>
      <c r="AG9435" s="188"/>
      <c r="AH9435" s="188"/>
      <c r="AI9435" s="188"/>
      <c r="AJ9435" s="188"/>
      <c r="AK9435" s="188"/>
    </row>
    <row r="9436" spans="20:37">
      <c r="T9436" s="188"/>
      <c r="U9436" s="188"/>
      <c r="V9436" s="188"/>
      <c r="W9436" s="188"/>
      <c r="X9436" s="188"/>
      <c r="AG9436" s="188"/>
      <c r="AH9436" s="188"/>
      <c r="AI9436" s="188"/>
      <c r="AJ9436" s="188"/>
      <c r="AK9436" s="188"/>
    </row>
    <row r="9437" spans="20:37">
      <c r="T9437" s="188"/>
      <c r="U9437" s="188"/>
      <c r="V9437" s="188"/>
      <c r="W9437" s="188"/>
      <c r="X9437" s="188"/>
      <c r="AG9437" s="188"/>
      <c r="AH9437" s="188"/>
      <c r="AI9437" s="188"/>
      <c r="AJ9437" s="188"/>
      <c r="AK9437" s="188"/>
    </row>
    <row r="9438" spans="20:37">
      <c r="T9438" s="188"/>
      <c r="U9438" s="188"/>
      <c r="V9438" s="188"/>
      <c r="W9438" s="188"/>
      <c r="X9438" s="188"/>
      <c r="AG9438" s="188"/>
      <c r="AH9438" s="188"/>
      <c r="AI9438" s="188"/>
      <c r="AJ9438" s="188"/>
      <c r="AK9438" s="188"/>
    </row>
    <row r="9439" spans="20:37">
      <c r="T9439" s="188"/>
      <c r="U9439" s="188"/>
      <c r="V9439" s="188"/>
      <c r="W9439" s="188"/>
      <c r="X9439" s="188"/>
      <c r="AG9439" s="188"/>
      <c r="AH9439" s="188"/>
      <c r="AI9439" s="188"/>
      <c r="AJ9439" s="188"/>
      <c r="AK9439" s="188"/>
    </row>
    <row r="9440" spans="20:37">
      <c r="T9440" s="188"/>
      <c r="U9440" s="188"/>
      <c r="V9440" s="188"/>
      <c r="W9440" s="188"/>
      <c r="X9440" s="188"/>
      <c r="AG9440" s="188"/>
      <c r="AH9440" s="188"/>
      <c r="AI9440" s="188"/>
      <c r="AJ9440" s="188"/>
      <c r="AK9440" s="188"/>
    </row>
    <row r="9441" spans="20:37">
      <c r="T9441" s="188"/>
      <c r="U9441" s="188"/>
      <c r="V9441" s="188"/>
      <c r="W9441" s="188"/>
      <c r="X9441" s="188"/>
      <c r="AG9441" s="188"/>
      <c r="AH9441" s="188"/>
      <c r="AI9441" s="188"/>
      <c r="AJ9441" s="188"/>
      <c r="AK9441" s="188"/>
    </row>
    <row r="9442" spans="20:37">
      <c r="T9442" s="188"/>
      <c r="U9442" s="188"/>
      <c r="V9442" s="188"/>
      <c r="W9442" s="188"/>
      <c r="X9442" s="188"/>
      <c r="AG9442" s="188"/>
      <c r="AH9442" s="188"/>
      <c r="AI9442" s="188"/>
      <c r="AJ9442" s="188"/>
      <c r="AK9442" s="188"/>
    </row>
    <row r="9443" spans="20:37">
      <c r="T9443" s="188"/>
      <c r="U9443" s="188"/>
      <c r="V9443" s="188"/>
      <c r="W9443" s="188"/>
      <c r="X9443" s="188"/>
      <c r="AG9443" s="188"/>
      <c r="AH9443" s="188"/>
      <c r="AI9443" s="188"/>
      <c r="AJ9443" s="188"/>
      <c r="AK9443" s="188"/>
    </row>
    <row r="9444" spans="20:37">
      <c r="T9444" s="188"/>
      <c r="U9444" s="188"/>
      <c r="V9444" s="188"/>
      <c r="W9444" s="188"/>
      <c r="X9444" s="188"/>
      <c r="AG9444" s="188"/>
      <c r="AH9444" s="188"/>
      <c r="AI9444" s="188"/>
      <c r="AJ9444" s="188"/>
      <c r="AK9444" s="188"/>
    </row>
    <row r="9445" spans="20:37">
      <c r="T9445" s="188"/>
      <c r="U9445" s="188"/>
      <c r="V9445" s="188"/>
      <c r="W9445" s="188"/>
      <c r="X9445" s="188"/>
      <c r="AG9445" s="188"/>
      <c r="AH9445" s="188"/>
      <c r="AI9445" s="188"/>
      <c r="AJ9445" s="188"/>
      <c r="AK9445" s="188"/>
    </row>
    <row r="9446" spans="20:37">
      <c r="T9446" s="188"/>
      <c r="U9446" s="188"/>
      <c r="V9446" s="188"/>
      <c r="W9446" s="188"/>
      <c r="X9446" s="188"/>
      <c r="AG9446" s="188"/>
      <c r="AH9446" s="188"/>
      <c r="AI9446" s="188"/>
      <c r="AJ9446" s="188"/>
      <c r="AK9446" s="188"/>
    </row>
    <row r="9447" spans="20:37">
      <c r="T9447" s="188"/>
      <c r="U9447" s="188"/>
      <c r="V9447" s="188"/>
      <c r="W9447" s="188"/>
      <c r="X9447" s="188"/>
      <c r="AG9447" s="188"/>
      <c r="AH9447" s="188"/>
      <c r="AI9447" s="188"/>
      <c r="AJ9447" s="188"/>
      <c r="AK9447" s="188"/>
    </row>
    <row r="9448" spans="20:37">
      <c r="T9448" s="188"/>
      <c r="U9448" s="188"/>
      <c r="V9448" s="188"/>
      <c r="W9448" s="188"/>
      <c r="X9448" s="188"/>
      <c r="AG9448" s="188"/>
      <c r="AH9448" s="188"/>
      <c r="AI9448" s="188"/>
      <c r="AJ9448" s="188"/>
      <c r="AK9448" s="188"/>
    </row>
    <row r="9449" spans="20:37">
      <c r="T9449" s="188"/>
      <c r="U9449" s="188"/>
      <c r="V9449" s="188"/>
      <c r="W9449" s="188"/>
      <c r="X9449" s="188"/>
      <c r="AG9449" s="188"/>
      <c r="AH9449" s="188"/>
      <c r="AI9449" s="188"/>
      <c r="AJ9449" s="188"/>
      <c r="AK9449" s="188"/>
    </row>
    <row r="9450" spans="20:37">
      <c r="T9450" s="188"/>
      <c r="U9450" s="188"/>
      <c r="V9450" s="188"/>
      <c r="W9450" s="188"/>
      <c r="X9450" s="188"/>
      <c r="AG9450" s="188"/>
      <c r="AH9450" s="188"/>
      <c r="AI9450" s="188"/>
      <c r="AJ9450" s="188"/>
      <c r="AK9450" s="188"/>
    </row>
    <row r="9451" spans="20:37">
      <c r="T9451" s="188"/>
      <c r="U9451" s="188"/>
      <c r="V9451" s="188"/>
      <c r="W9451" s="188"/>
      <c r="X9451" s="188"/>
      <c r="AG9451" s="188"/>
      <c r="AH9451" s="188"/>
      <c r="AI9451" s="188"/>
      <c r="AJ9451" s="188"/>
      <c r="AK9451" s="188"/>
    </row>
    <row r="9452" spans="20:37">
      <c r="T9452" s="188"/>
      <c r="U9452" s="188"/>
      <c r="V9452" s="188"/>
      <c r="W9452" s="188"/>
      <c r="X9452" s="188"/>
      <c r="AG9452" s="188"/>
      <c r="AH9452" s="188"/>
      <c r="AI9452" s="188"/>
      <c r="AJ9452" s="188"/>
      <c r="AK9452" s="188"/>
    </row>
    <row r="9453" spans="20:37">
      <c r="T9453" s="188"/>
      <c r="U9453" s="188"/>
      <c r="V9453" s="188"/>
      <c r="W9453" s="188"/>
      <c r="X9453" s="188"/>
      <c r="AG9453" s="188"/>
      <c r="AH9453" s="188"/>
      <c r="AI9453" s="188"/>
      <c r="AJ9453" s="188"/>
      <c r="AK9453" s="188"/>
    </row>
    <row r="9454" spans="20:37">
      <c r="T9454" s="188"/>
      <c r="U9454" s="188"/>
      <c r="V9454" s="188"/>
      <c r="W9454" s="188"/>
      <c r="X9454" s="188"/>
      <c r="AG9454" s="188"/>
      <c r="AH9454" s="188"/>
      <c r="AI9454" s="188"/>
      <c r="AJ9454" s="188"/>
      <c r="AK9454" s="188"/>
    </row>
    <row r="9455" spans="20:37">
      <c r="T9455" s="188"/>
      <c r="U9455" s="188"/>
      <c r="V9455" s="188"/>
      <c r="W9455" s="188"/>
      <c r="X9455" s="188"/>
      <c r="AG9455" s="188"/>
      <c r="AH9455" s="188"/>
      <c r="AI9455" s="188"/>
      <c r="AJ9455" s="188"/>
      <c r="AK9455" s="188"/>
    </row>
    <row r="9456" spans="20:37">
      <c r="T9456" s="188"/>
      <c r="U9456" s="188"/>
      <c r="V9456" s="188"/>
      <c r="W9456" s="188"/>
      <c r="X9456" s="188"/>
      <c r="AG9456" s="188"/>
      <c r="AH9456" s="188"/>
      <c r="AI9456" s="188"/>
      <c r="AJ9456" s="188"/>
      <c r="AK9456" s="188"/>
    </row>
    <row r="9457" spans="20:37">
      <c r="T9457" s="188"/>
      <c r="U9457" s="188"/>
      <c r="V9457" s="188"/>
      <c r="W9457" s="188"/>
      <c r="X9457" s="188"/>
      <c r="AG9457" s="188"/>
      <c r="AH9457" s="188"/>
      <c r="AI9457" s="188"/>
      <c r="AJ9457" s="188"/>
      <c r="AK9457" s="188"/>
    </row>
    <row r="9458" spans="20:37">
      <c r="T9458" s="188"/>
      <c r="U9458" s="188"/>
      <c r="V9458" s="188"/>
      <c r="W9458" s="188"/>
      <c r="X9458" s="188"/>
      <c r="AG9458" s="188"/>
      <c r="AH9458" s="188"/>
      <c r="AI9458" s="188"/>
      <c r="AJ9458" s="188"/>
      <c r="AK9458" s="188"/>
    </row>
    <row r="9459" spans="20:37">
      <c r="T9459" s="188"/>
      <c r="U9459" s="188"/>
      <c r="V9459" s="188"/>
      <c r="W9459" s="188"/>
      <c r="X9459" s="188"/>
      <c r="AG9459" s="188"/>
      <c r="AH9459" s="188"/>
      <c r="AI9459" s="188"/>
      <c r="AJ9459" s="188"/>
      <c r="AK9459" s="188"/>
    </row>
    <row r="9460" spans="20:37">
      <c r="T9460" s="188"/>
      <c r="U9460" s="188"/>
      <c r="V9460" s="188"/>
      <c r="W9460" s="188"/>
      <c r="X9460" s="188"/>
      <c r="AG9460" s="188"/>
      <c r="AH9460" s="188"/>
      <c r="AI9460" s="188"/>
      <c r="AJ9460" s="188"/>
      <c r="AK9460" s="188"/>
    </row>
    <row r="9461" spans="20:37">
      <c r="T9461" s="188"/>
      <c r="U9461" s="188"/>
      <c r="V9461" s="188"/>
      <c r="W9461" s="188"/>
      <c r="X9461" s="188"/>
      <c r="AG9461" s="188"/>
      <c r="AH9461" s="188"/>
      <c r="AI9461" s="188"/>
      <c r="AJ9461" s="188"/>
      <c r="AK9461" s="188"/>
    </row>
    <row r="9462" spans="20:37">
      <c r="T9462" s="188"/>
      <c r="U9462" s="188"/>
      <c r="V9462" s="188"/>
      <c r="W9462" s="188"/>
      <c r="X9462" s="188"/>
      <c r="AG9462" s="188"/>
      <c r="AH9462" s="188"/>
      <c r="AI9462" s="188"/>
      <c r="AJ9462" s="188"/>
      <c r="AK9462" s="188"/>
    </row>
    <row r="9463" spans="20:37">
      <c r="T9463" s="188"/>
      <c r="U9463" s="188"/>
      <c r="V9463" s="188"/>
      <c r="W9463" s="188"/>
      <c r="X9463" s="188"/>
      <c r="AG9463" s="188"/>
      <c r="AH9463" s="188"/>
      <c r="AI9463" s="188"/>
      <c r="AJ9463" s="188"/>
      <c r="AK9463" s="188"/>
    </row>
    <row r="9464" spans="20:37">
      <c r="T9464" s="188"/>
      <c r="U9464" s="188"/>
      <c r="V9464" s="188"/>
      <c r="W9464" s="188"/>
      <c r="X9464" s="188"/>
      <c r="AG9464" s="188"/>
      <c r="AH9464" s="188"/>
      <c r="AI9464" s="188"/>
      <c r="AJ9464" s="188"/>
      <c r="AK9464" s="188"/>
    </row>
    <row r="9465" spans="20:37">
      <c r="T9465" s="188"/>
      <c r="U9465" s="188"/>
      <c r="V9465" s="188"/>
      <c r="W9465" s="188"/>
      <c r="X9465" s="188"/>
      <c r="AG9465" s="188"/>
      <c r="AH9465" s="188"/>
      <c r="AI9465" s="188"/>
      <c r="AJ9465" s="188"/>
      <c r="AK9465" s="188"/>
    </row>
    <row r="9466" spans="20:37">
      <c r="T9466" s="188"/>
      <c r="U9466" s="188"/>
      <c r="V9466" s="188"/>
      <c r="W9466" s="188"/>
      <c r="X9466" s="188"/>
      <c r="AG9466" s="188"/>
      <c r="AH9466" s="188"/>
      <c r="AI9466" s="188"/>
      <c r="AJ9466" s="188"/>
      <c r="AK9466" s="188"/>
    </row>
    <row r="9467" spans="20:37">
      <c r="T9467" s="188"/>
      <c r="U9467" s="188"/>
      <c r="V9467" s="188"/>
      <c r="W9467" s="188"/>
      <c r="X9467" s="188"/>
      <c r="AG9467" s="188"/>
      <c r="AH9467" s="188"/>
      <c r="AI9467" s="188"/>
      <c r="AJ9467" s="188"/>
      <c r="AK9467" s="188"/>
    </row>
    <row r="9468" spans="20:37">
      <c r="T9468" s="188"/>
      <c r="U9468" s="188"/>
      <c r="V9468" s="188"/>
      <c r="W9468" s="188"/>
      <c r="X9468" s="188"/>
      <c r="AG9468" s="188"/>
      <c r="AH9468" s="188"/>
      <c r="AI9468" s="188"/>
      <c r="AJ9468" s="188"/>
      <c r="AK9468" s="188"/>
    </row>
    <row r="9469" spans="20:37">
      <c r="T9469" s="188"/>
      <c r="U9469" s="188"/>
      <c r="V9469" s="188"/>
      <c r="W9469" s="188"/>
      <c r="X9469" s="188"/>
      <c r="AG9469" s="188"/>
      <c r="AH9469" s="188"/>
      <c r="AI9469" s="188"/>
      <c r="AJ9469" s="188"/>
      <c r="AK9469" s="188"/>
    </row>
    <row r="9470" spans="20:37">
      <c r="T9470" s="188"/>
      <c r="U9470" s="188"/>
      <c r="V9470" s="188"/>
      <c r="W9470" s="188"/>
      <c r="X9470" s="188"/>
      <c r="AG9470" s="188"/>
      <c r="AH9470" s="188"/>
      <c r="AI9470" s="188"/>
      <c r="AJ9470" s="188"/>
      <c r="AK9470" s="188"/>
    </row>
    <row r="9471" spans="20:37">
      <c r="T9471" s="188"/>
      <c r="U9471" s="188"/>
      <c r="V9471" s="188"/>
      <c r="W9471" s="188"/>
      <c r="X9471" s="188"/>
      <c r="AG9471" s="188"/>
      <c r="AH9471" s="188"/>
      <c r="AI9471" s="188"/>
      <c r="AJ9471" s="188"/>
      <c r="AK9471" s="188"/>
    </row>
    <row r="9472" spans="20:37">
      <c r="T9472" s="188"/>
      <c r="U9472" s="188"/>
      <c r="V9472" s="188"/>
      <c r="W9472" s="188"/>
      <c r="X9472" s="188"/>
      <c r="AG9472" s="188"/>
      <c r="AH9472" s="188"/>
      <c r="AI9472" s="188"/>
      <c r="AJ9472" s="188"/>
      <c r="AK9472" s="188"/>
    </row>
    <row r="9473" spans="20:37">
      <c r="T9473" s="188"/>
      <c r="U9473" s="188"/>
      <c r="V9473" s="188"/>
      <c r="W9473" s="188"/>
      <c r="X9473" s="188"/>
      <c r="AG9473" s="188"/>
      <c r="AH9473" s="188"/>
      <c r="AI9473" s="188"/>
      <c r="AJ9473" s="188"/>
      <c r="AK9473" s="188"/>
    </row>
    <row r="9474" spans="20:37">
      <c r="T9474" s="188"/>
      <c r="U9474" s="188"/>
      <c r="V9474" s="188"/>
      <c r="W9474" s="188"/>
      <c r="X9474" s="188"/>
      <c r="AG9474" s="188"/>
      <c r="AH9474" s="188"/>
      <c r="AI9474" s="188"/>
      <c r="AJ9474" s="188"/>
      <c r="AK9474" s="188"/>
    </row>
    <row r="9475" spans="20:37">
      <c r="T9475" s="188"/>
      <c r="U9475" s="188"/>
      <c r="V9475" s="188"/>
      <c r="W9475" s="188"/>
      <c r="X9475" s="188"/>
      <c r="AG9475" s="188"/>
      <c r="AH9475" s="188"/>
      <c r="AI9475" s="188"/>
      <c r="AJ9475" s="188"/>
      <c r="AK9475" s="188"/>
    </row>
    <row r="9476" spans="20:37">
      <c r="T9476" s="188"/>
      <c r="U9476" s="188"/>
      <c r="V9476" s="188"/>
      <c r="W9476" s="188"/>
      <c r="X9476" s="188"/>
      <c r="AG9476" s="188"/>
      <c r="AH9476" s="188"/>
      <c r="AI9476" s="188"/>
      <c r="AJ9476" s="188"/>
      <c r="AK9476" s="188"/>
    </row>
    <row r="9477" spans="20:37">
      <c r="T9477" s="188"/>
      <c r="U9477" s="188"/>
      <c r="V9477" s="188"/>
      <c r="W9477" s="188"/>
      <c r="X9477" s="188"/>
      <c r="AG9477" s="188"/>
      <c r="AH9477" s="188"/>
      <c r="AI9477" s="188"/>
      <c r="AJ9477" s="188"/>
      <c r="AK9477" s="188"/>
    </row>
    <row r="9478" spans="20:37">
      <c r="T9478" s="188"/>
      <c r="U9478" s="188"/>
      <c r="V9478" s="188"/>
      <c r="W9478" s="188"/>
      <c r="X9478" s="188"/>
      <c r="AG9478" s="188"/>
      <c r="AH9478" s="188"/>
      <c r="AI9478" s="188"/>
      <c r="AJ9478" s="188"/>
      <c r="AK9478" s="188"/>
    </row>
    <row r="9479" spans="20:37">
      <c r="T9479" s="188"/>
      <c r="U9479" s="188"/>
      <c r="V9479" s="188"/>
      <c r="W9479" s="188"/>
      <c r="X9479" s="188"/>
      <c r="AG9479" s="188"/>
      <c r="AH9479" s="188"/>
      <c r="AI9479" s="188"/>
      <c r="AJ9479" s="188"/>
      <c r="AK9479" s="188"/>
    </row>
    <row r="9480" spans="20:37">
      <c r="T9480" s="188"/>
      <c r="U9480" s="188"/>
      <c r="V9480" s="188"/>
      <c r="W9480" s="188"/>
      <c r="X9480" s="188"/>
      <c r="AG9480" s="188"/>
      <c r="AH9480" s="188"/>
      <c r="AI9480" s="188"/>
      <c r="AJ9480" s="188"/>
      <c r="AK9480" s="188"/>
    </row>
    <row r="9481" spans="20:37">
      <c r="T9481" s="188"/>
      <c r="U9481" s="188"/>
      <c r="V9481" s="188"/>
      <c r="W9481" s="188"/>
      <c r="X9481" s="188"/>
      <c r="AG9481" s="188"/>
      <c r="AH9481" s="188"/>
      <c r="AI9481" s="188"/>
      <c r="AJ9481" s="188"/>
      <c r="AK9481" s="188"/>
    </row>
    <row r="9482" spans="20:37">
      <c r="T9482" s="188"/>
      <c r="U9482" s="188"/>
      <c r="V9482" s="188"/>
      <c r="W9482" s="188"/>
      <c r="X9482" s="188"/>
      <c r="AG9482" s="188"/>
      <c r="AH9482" s="188"/>
      <c r="AI9482" s="188"/>
      <c r="AJ9482" s="188"/>
      <c r="AK9482" s="188"/>
    </row>
    <row r="9483" spans="20:37">
      <c r="T9483" s="188"/>
      <c r="U9483" s="188"/>
      <c r="V9483" s="188"/>
      <c r="W9483" s="188"/>
      <c r="X9483" s="188"/>
      <c r="AG9483" s="188"/>
      <c r="AH9483" s="188"/>
      <c r="AI9483" s="188"/>
      <c r="AJ9483" s="188"/>
      <c r="AK9483" s="188"/>
    </row>
    <row r="9484" spans="20:37">
      <c r="T9484" s="188"/>
      <c r="U9484" s="188"/>
      <c r="V9484" s="188"/>
      <c r="W9484" s="188"/>
      <c r="X9484" s="188"/>
      <c r="AG9484" s="188"/>
      <c r="AH9484" s="188"/>
      <c r="AI9484" s="188"/>
      <c r="AJ9484" s="188"/>
      <c r="AK9484" s="188"/>
    </row>
    <row r="9485" spans="20:37">
      <c r="T9485" s="188"/>
      <c r="U9485" s="188"/>
      <c r="V9485" s="188"/>
      <c r="W9485" s="188"/>
      <c r="X9485" s="188"/>
      <c r="AG9485" s="188"/>
      <c r="AH9485" s="188"/>
      <c r="AI9485" s="188"/>
      <c r="AJ9485" s="188"/>
      <c r="AK9485" s="188"/>
    </row>
    <row r="9486" spans="20:37">
      <c r="T9486" s="188"/>
      <c r="U9486" s="188"/>
      <c r="V9486" s="188"/>
      <c r="W9486" s="188"/>
      <c r="X9486" s="188"/>
      <c r="AG9486" s="188"/>
      <c r="AH9486" s="188"/>
      <c r="AI9486" s="188"/>
      <c r="AJ9486" s="188"/>
      <c r="AK9486" s="188"/>
    </row>
    <row r="9487" spans="20:37">
      <c r="T9487" s="188"/>
      <c r="U9487" s="188"/>
      <c r="V9487" s="188"/>
      <c r="W9487" s="188"/>
      <c r="X9487" s="188"/>
      <c r="AG9487" s="188"/>
      <c r="AH9487" s="188"/>
      <c r="AI9487" s="188"/>
      <c r="AJ9487" s="188"/>
      <c r="AK9487" s="188"/>
    </row>
    <row r="9488" spans="20:37">
      <c r="T9488" s="188"/>
      <c r="U9488" s="188"/>
      <c r="V9488" s="188"/>
      <c r="W9488" s="188"/>
      <c r="X9488" s="188"/>
      <c r="AG9488" s="188"/>
      <c r="AH9488" s="188"/>
      <c r="AI9488" s="188"/>
      <c r="AJ9488" s="188"/>
      <c r="AK9488" s="188"/>
    </row>
    <row r="9489" spans="20:37">
      <c r="T9489" s="188"/>
      <c r="U9489" s="188"/>
      <c r="V9489" s="188"/>
      <c r="W9489" s="188"/>
      <c r="X9489" s="188"/>
      <c r="AG9489" s="188"/>
      <c r="AH9489" s="188"/>
      <c r="AI9489" s="188"/>
      <c r="AJ9489" s="188"/>
      <c r="AK9489" s="188"/>
    </row>
    <row r="9490" spans="20:37">
      <c r="T9490" s="188"/>
      <c r="U9490" s="188"/>
      <c r="V9490" s="188"/>
      <c r="W9490" s="188"/>
      <c r="X9490" s="188"/>
      <c r="AG9490" s="188"/>
      <c r="AH9490" s="188"/>
      <c r="AI9490" s="188"/>
      <c r="AJ9490" s="188"/>
      <c r="AK9490" s="188"/>
    </row>
    <row r="9491" spans="20:37">
      <c r="T9491" s="188"/>
      <c r="U9491" s="188"/>
      <c r="V9491" s="188"/>
      <c r="W9491" s="188"/>
      <c r="X9491" s="188"/>
      <c r="AG9491" s="188"/>
      <c r="AH9491" s="188"/>
      <c r="AI9491" s="188"/>
      <c r="AJ9491" s="188"/>
      <c r="AK9491" s="188"/>
    </row>
    <row r="9492" spans="20:37">
      <c r="T9492" s="188"/>
      <c r="U9492" s="188"/>
      <c r="V9492" s="188"/>
      <c r="W9492" s="188"/>
      <c r="X9492" s="188"/>
      <c r="AG9492" s="188"/>
      <c r="AH9492" s="188"/>
      <c r="AI9492" s="188"/>
      <c r="AJ9492" s="188"/>
      <c r="AK9492" s="188"/>
    </row>
    <row r="9493" spans="20:37">
      <c r="T9493" s="188"/>
      <c r="U9493" s="188"/>
      <c r="V9493" s="188"/>
      <c r="W9493" s="188"/>
      <c r="X9493" s="188"/>
      <c r="AG9493" s="188"/>
      <c r="AH9493" s="188"/>
      <c r="AI9493" s="188"/>
      <c r="AJ9493" s="188"/>
      <c r="AK9493" s="188"/>
    </row>
    <row r="9494" spans="20:37">
      <c r="T9494" s="188"/>
      <c r="U9494" s="188"/>
      <c r="V9494" s="188"/>
      <c r="W9494" s="188"/>
      <c r="X9494" s="188"/>
      <c r="AG9494" s="188"/>
      <c r="AH9494" s="188"/>
      <c r="AI9494" s="188"/>
      <c r="AJ9494" s="188"/>
      <c r="AK9494" s="188"/>
    </row>
    <row r="9495" spans="20:37">
      <c r="T9495" s="188"/>
      <c r="U9495" s="188"/>
      <c r="V9495" s="188"/>
      <c r="W9495" s="188"/>
      <c r="X9495" s="188"/>
      <c r="AG9495" s="188"/>
      <c r="AH9495" s="188"/>
      <c r="AI9495" s="188"/>
      <c r="AJ9495" s="188"/>
      <c r="AK9495" s="188"/>
    </row>
    <row r="9496" spans="20:37">
      <c r="T9496" s="188"/>
      <c r="U9496" s="188"/>
      <c r="V9496" s="188"/>
      <c r="W9496" s="188"/>
      <c r="X9496" s="188"/>
      <c r="AG9496" s="188"/>
      <c r="AH9496" s="188"/>
      <c r="AI9496" s="188"/>
      <c r="AJ9496" s="188"/>
      <c r="AK9496" s="188"/>
    </row>
    <row r="9497" spans="20:37">
      <c r="T9497" s="188"/>
      <c r="U9497" s="188"/>
      <c r="V9497" s="188"/>
      <c r="W9497" s="188"/>
      <c r="X9497" s="188"/>
      <c r="AG9497" s="188"/>
      <c r="AH9497" s="188"/>
      <c r="AI9497" s="188"/>
      <c r="AJ9497" s="188"/>
      <c r="AK9497" s="188"/>
    </row>
    <row r="9498" spans="20:37">
      <c r="T9498" s="188"/>
      <c r="U9498" s="188"/>
      <c r="V9498" s="188"/>
      <c r="W9498" s="188"/>
      <c r="X9498" s="188"/>
      <c r="AG9498" s="188"/>
      <c r="AH9498" s="188"/>
      <c r="AI9498" s="188"/>
      <c r="AJ9498" s="188"/>
      <c r="AK9498" s="188"/>
    </row>
    <row r="9499" spans="20:37">
      <c r="T9499" s="188"/>
      <c r="U9499" s="188"/>
      <c r="V9499" s="188"/>
      <c r="W9499" s="188"/>
      <c r="X9499" s="188"/>
      <c r="AG9499" s="188"/>
      <c r="AH9499" s="188"/>
      <c r="AI9499" s="188"/>
      <c r="AJ9499" s="188"/>
      <c r="AK9499" s="188"/>
    </row>
    <row r="9500" spans="20:37">
      <c r="T9500" s="188"/>
      <c r="U9500" s="188"/>
      <c r="V9500" s="188"/>
      <c r="W9500" s="188"/>
      <c r="X9500" s="188"/>
      <c r="AG9500" s="188"/>
      <c r="AH9500" s="188"/>
      <c r="AI9500" s="188"/>
      <c r="AJ9500" s="188"/>
      <c r="AK9500" s="188"/>
    </row>
    <row r="9501" spans="20:37">
      <c r="T9501" s="188"/>
      <c r="U9501" s="188"/>
      <c r="V9501" s="188"/>
      <c r="W9501" s="188"/>
      <c r="X9501" s="188"/>
      <c r="AG9501" s="188"/>
      <c r="AH9501" s="188"/>
      <c r="AI9501" s="188"/>
      <c r="AJ9501" s="188"/>
      <c r="AK9501" s="188"/>
    </row>
    <row r="9502" spans="20:37">
      <c r="T9502" s="188"/>
      <c r="U9502" s="188"/>
      <c r="V9502" s="188"/>
      <c r="W9502" s="188"/>
      <c r="X9502" s="188"/>
      <c r="AG9502" s="188"/>
      <c r="AH9502" s="188"/>
      <c r="AI9502" s="188"/>
      <c r="AJ9502" s="188"/>
      <c r="AK9502" s="188"/>
    </row>
    <row r="9503" spans="20:37">
      <c r="T9503" s="188"/>
      <c r="U9503" s="188"/>
      <c r="V9503" s="188"/>
      <c r="W9503" s="188"/>
      <c r="X9503" s="188"/>
      <c r="AG9503" s="188"/>
      <c r="AH9503" s="188"/>
      <c r="AI9503" s="188"/>
      <c r="AJ9503" s="188"/>
      <c r="AK9503" s="188"/>
    </row>
    <row r="9504" spans="20:37">
      <c r="T9504" s="188"/>
      <c r="U9504" s="188"/>
      <c r="V9504" s="188"/>
      <c r="W9504" s="188"/>
      <c r="X9504" s="188"/>
      <c r="AG9504" s="188"/>
      <c r="AH9504" s="188"/>
      <c r="AI9504" s="188"/>
      <c r="AJ9504" s="188"/>
      <c r="AK9504" s="188"/>
    </row>
    <row r="9505" spans="20:37">
      <c r="T9505" s="188"/>
      <c r="U9505" s="188"/>
      <c r="V9505" s="188"/>
      <c r="W9505" s="188"/>
      <c r="X9505" s="188"/>
      <c r="AG9505" s="188"/>
      <c r="AH9505" s="188"/>
      <c r="AI9505" s="188"/>
      <c r="AJ9505" s="188"/>
      <c r="AK9505" s="188"/>
    </row>
    <row r="9506" spans="20:37">
      <c r="T9506" s="188"/>
      <c r="U9506" s="188"/>
      <c r="V9506" s="188"/>
      <c r="W9506" s="188"/>
      <c r="X9506" s="188"/>
      <c r="AG9506" s="188"/>
      <c r="AH9506" s="188"/>
      <c r="AI9506" s="188"/>
      <c r="AJ9506" s="188"/>
      <c r="AK9506" s="188"/>
    </row>
    <row r="9507" spans="20:37">
      <c r="T9507" s="188"/>
      <c r="U9507" s="188"/>
      <c r="V9507" s="188"/>
      <c r="W9507" s="188"/>
      <c r="X9507" s="188"/>
      <c r="AG9507" s="188"/>
      <c r="AH9507" s="188"/>
      <c r="AI9507" s="188"/>
      <c r="AJ9507" s="188"/>
      <c r="AK9507" s="188"/>
    </row>
    <row r="9508" spans="20:37">
      <c r="T9508" s="188"/>
      <c r="U9508" s="188"/>
      <c r="V9508" s="188"/>
      <c r="W9508" s="188"/>
      <c r="X9508" s="188"/>
      <c r="AG9508" s="188"/>
      <c r="AH9508" s="188"/>
      <c r="AI9508" s="188"/>
      <c r="AJ9508" s="188"/>
      <c r="AK9508" s="188"/>
    </row>
    <row r="9509" spans="20:37">
      <c r="T9509" s="188"/>
      <c r="U9509" s="188"/>
      <c r="V9509" s="188"/>
      <c r="W9509" s="188"/>
      <c r="X9509" s="188"/>
      <c r="AG9509" s="188"/>
      <c r="AH9509" s="188"/>
      <c r="AI9509" s="188"/>
      <c r="AJ9509" s="188"/>
      <c r="AK9509" s="188"/>
    </row>
    <row r="9510" spans="20:37">
      <c r="T9510" s="188"/>
      <c r="U9510" s="188"/>
      <c r="V9510" s="188"/>
      <c r="W9510" s="188"/>
      <c r="X9510" s="188"/>
      <c r="AG9510" s="188"/>
      <c r="AH9510" s="188"/>
      <c r="AI9510" s="188"/>
      <c r="AJ9510" s="188"/>
      <c r="AK9510" s="188"/>
    </row>
    <row r="9511" spans="20:37">
      <c r="T9511" s="188"/>
      <c r="U9511" s="188"/>
      <c r="V9511" s="188"/>
      <c r="W9511" s="188"/>
      <c r="X9511" s="188"/>
      <c r="AG9511" s="188"/>
      <c r="AH9511" s="188"/>
      <c r="AI9511" s="188"/>
      <c r="AJ9511" s="188"/>
      <c r="AK9511" s="188"/>
    </row>
    <row r="9512" spans="20:37">
      <c r="T9512" s="188"/>
      <c r="U9512" s="188"/>
      <c r="V9512" s="188"/>
      <c r="W9512" s="188"/>
      <c r="X9512" s="188"/>
      <c r="AG9512" s="188"/>
      <c r="AH9512" s="188"/>
      <c r="AI9512" s="188"/>
      <c r="AJ9512" s="188"/>
      <c r="AK9512" s="188"/>
    </row>
    <row r="9513" spans="20:37">
      <c r="T9513" s="188"/>
      <c r="U9513" s="188"/>
      <c r="V9513" s="188"/>
      <c r="W9513" s="188"/>
      <c r="X9513" s="188"/>
      <c r="AG9513" s="188"/>
      <c r="AH9513" s="188"/>
      <c r="AI9513" s="188"/>
      <c r="AJ9513" s="188"/>
      <c r="AK9513" s="188"/>
    </row>
    <row r="9514" spans="20:37">
      <c r="T9514" s="188"/>
      <c r="U9514" s="188"/>
      <c r="V9514" s="188"/>
      <c r="W9514" s="188"/>
      <c r="X9514" s="188"/>
      <c r="AG9514" s="188"/>
      <c r="AH9514" s="188"/>
      <c r="AI9514" s="188"/>
      <c r="AJ9514" s="188"/>
      <c r="AK9514" s="188"/>
    </row>
    <row r="9515" spans="20:37">
      <c r="T9515" s="188"/>
      <c r="U9515" s="188"/>
      <c r="V9515" s="188"/>
      <c r="W9515" s="188"/>
      <c r="X9515" s="188"/>
      <c r="AG9515" s="188"/>
      <c r="AH9515" s="188"/>
      <c r="AI9515" s="188"/>
      <c r="AJ9515" s="188"/>
      <c r="AK9515" s="188"/>
    </row>
    <row r="9516" spans="20:37">
      <c r="T9516" s="188"/>
      <c r="U9516" s="188"/>
      <c r="V9516" s="188"/>
      <c r="W9516" s="188"/>
      <c r="X9516" s="188"/>
      <c r="AG9516" s="188"/>
      <c r="AH9516" s="188"/>
      <c r="AI9516" s="188"/>
      <c r="AJ9516" s="188"/>
      <c r="AK9516" s="188"/>
    </row>
    <row r="9517" spans="20:37">
      <c r="T9517" s="188"/>
      <c r="U9517" s="188"/>
      <c r="V9517" s="188"/>
      <c r="W9517" s="188"/>
      <c r="X9517" s="188"/>
      <c r="AG9517" s="188"/>
      <c r="AH9517" s="188"/>
      <c r="AI9517" s="188"/>
      <c r="AJ9517" s="188"/>
      <c r="AK9517" s="188"/>
    </row>
    <row r="9518" spans="20:37">
      <c r="T9518" s="188"/>
      <c r="U9518" s="188"/>
      <c r="V9518" s="188"/>
      <c r="W9518" s="188"/>
      <c r="X9518" s="188"/>
      <c r="AG9518" s="188"/>
      <c r="AH9518" s="188"/>
      <c r="AI9518" s="188"/>
      <c r="AJ9518" s="188"/>
      <c r="AK9518" s="188"/>
    </row>
    <row r="9519" spans="20:37">
      <c r="T9519" s="188"/>
      <c r="U9519" s="188"/>
      <c r="V9519" s="188"/>
      <c r="W9519" s="188"/>
      <c r="X9519" s="188"/>
      <c r="AG9519" s="188"/>
      <c r="AH9519" s="188"/>
      <c r="AI9519" s="188"/>
      <c r="AJ9519" s="188"/>
      <c r="AK9519" s="188"/>
    </row>
    <row r="9520" spans="20:37">
      <c r="T9520" s="188"/>
      <c r="U9520" s="188"/>
      <c r="V9520" s="188"/>
      <c r="W9520" s="188"/>
      <c r="X9520" s="188"/>
      <c r="AG9520" s="188"/>
      <c r="AH9520" s="188"/>
      <c r="AI9520" s="188"/>
      <c r="AJ9520" s="188"/>
      <c r="AK9520" s="188"/>
    </row>
    <row r="9521" spans="20:37">
      <c r="T9521" s="188"/>
      <c r="U9521" s="188"/>
      <c r="V9521" s="188"/>
      <c r="W9521" s="188"/>
      <c r="X9521" s="188"/>
      <c r="AG9521" s="188"/>
      <c r="AH9521" s="188"/>
      <c r="AI9521" s="188"/>
      <c r="AJ9521" s="188"/>
      <c r="AK9521" s="188"/>
    </row>
    <row r="9522" spans="20:37">
      <c r="T9522" s="188"/>
      <c r="U9522" s="188"/>
      <c r="V9522" s="188"/>
      <c r="W9522" s="188"/>
      <c r="X9522" s="188"/>
      <c r="AG9522" s="188"/>
      <c r="AH9522" s="188"/>
      <c r="AI9522" s="188"/>
      <c r="AJ9522" s="188"/>
      <c r="AK9522" s="188"/>
    </row>
    <row r="9523" spans="20:37">
      <c r="T9523" s="188"/>
      <c r="U9523" s="188"/>
      <c r="V9523" s="188"/>
      <c r="W9523" s="188"/>
      <c r="X9523" s="188"/>
      <c r="AG9523" s="188"/>
      <c r="AH9523" s="188"/>
      <c r="AI9523" s="188"/>
      <c r="AJ9523" s="188"/>
      <c r="AK9523" s="188"/>
    </row>
    <row r="9524" spans="20:37">
      <c r="T9524" s="188"/>
      <c r="U9524" s="188"/>
      <c r="V9524" s="188"/>
      <c r="W9524" s="188"/>
      <c r="X9524" s="188"/>
      <c r="AG9524" s="188"/>
      <c r="AH9524" s="188"/>
      <c r="AI9524" s="188"/>
      <c r="AJ9524" s="188"/>
      <c r="AK9524" s="188"/>
    </row>
    <row r="9525" spans="20:37">
      <c r="T9525" s="188"/>
      <c r="U9525" s="188"/>
      <c r="V9525" s="188"/>
      <c r="W9525" s="188"/>
      <c r="X9525" s="188"/>
      <c r="AG9525" s="188"/>
      <c r="AH9525" s="188"/>
      <c r="AI9525" s="188"/>
      <c r="AJ9525" s="188"/>
      <c r="AK9525" s="188"/>
    </row>
    <row r="9526" spans="20:37">
      <c r="T9526" s="188"/>
      <c r="U9526" s="188"/>
      <c r="V9526" s="188"/>
      <c r="W9526" s="188"/>
      <c r="X9526" s="188"/>
      <c r="AG9526" s="188"/>
      <c r="AH9526" s="188"/>
      <c r="AI9526" s="188"/>
      <c r="AJ9526" s="188"/>
      <c r="AK9526" s="188"/>
    </row>
    <row r="9527" spans="20:37">
      <c r="T9527" s="188"/>
      <c r="U9527" s="188"/>
      <c r="V9527" s="188"/>
      <c r="W9527" s="188"/>
      <c r="X9527" s="188"/>
      <c r="AG9527" s="188"/>
      <c r="AH9527" s="188"/>
      <c r="AI9527" s="188"/>
      <c r="AJ9527" s="188"/>
      <c r="AK9527" s="188"/>
    </row>
    <row r="9528" spans="20:37">
      <c r="T9528" s="188"/>
      <c r="U9528" s="188"/>
      <c r="V9528" s="188"/>
      <c r="W9528" s="188"/>
      <c r="X9528" s="188"/>
      <c r="AG9528" s="188"/>
      <c r="AH9528" s="188"/>
      <c r="AI9528" s="188"/>
      <c r="AJ9528" s="188"/>
      <c r="AK9528" s="188"/>
    </row>
    <row r="9529" spans="20:37">
      <c r="T9529" s="188"/>
      <c r="U9529" s="188"/>
      <c r="V9529" s="188"/>
      <c r="W9529" s="188"/>
      <c r="X9529" s="188"/>
      <c r="AG9529" s="188"/>
      <c r="AH9529" s="188"/>
      <c r="AI9529" s="188"/>
      <c r="AJ9529" s="188"/>
      <c r="AK9529" s="188"/>
    </row>
    <row r="9530" spans="20:37">
      <c r="T9530" s="188"/>
      <c r="U9530" s="188"/>
      <c r="V9530" s="188"/>
      <c r="W9530" s="188"/>
      <c r="X9530" s="188"/>
      <c r="AG9530" s="188"/>
      <c r="AH9530" s="188"/>
      <c r="AI9530" s="188"/>
      <c r="AJ9530" s="188"/>
      <c r="AK9530" s="188"/>
    </row>
    <row r="9531" spans="20:37">
      <c r="T9531" s="188"/>
      <c r="U9531" s="188"/>
      <c r="V9531" s="188"/>
      <c r="W9531" s="188"/>
      <c r="X9531" s="188"/>
      <c r="AG9531" s="188"/>
      <c r="AH9531" s="188"/>
      <c r="AI9531" s="188"/>
      <c r="AJ9531" s="188"/>
      <c r="AK9531" s="188"/>
    </row>
    <row r="9532" spans="20:37">
      <c r="T9532" s="188"/>
      <c r="U9532" s="188"/>
      <c r="V9532" s="188"/>
      <c r="W9532" s="188"/>
      <c r="X9532" s="188"/>
      <c r="AG9532" s="188"/>
      <c r="AH9532" s="188"/>
      <c r="AI9532" s="188"/>
      <c r="AJ9532" s="188"/>
      <c r="AK9532" s="188"/>
    </row>
    <row r="9533" spans="20:37">
      <c r="T9533" s="188"/>
      <c r="U9533" s="188"/>
      <c r="V9533" s="188"/>
      <c r="W9533" s="188"/>
      <c r="X9533" s="188"/>
      <c r="AG9533" s="188"/>
      <c r="AH9533" s="188"/>
      <c r="AI9533" s="188"/>
      <c r="AJ9533" s="188"/>
      <c r="AK9533" s="188"/>
    </row>
    <row r="9534" spans="20:37">
      <c r="T9534" s="188"/>
      <c r="U9534" s="188"/>
      <c r="V9534" s="188"/>
      <c r="W9534" s="188"/>
      <c r="X9534" s="188"/>
      <c r="AG9534" s="188"/>
      <c r="AH9534" s="188"/>
      <c r="AI9534" s="188"/>
      <c r="AJ9534" s="188"/>
      <c r="AK9534" s="188"/>
    </row>
    <row r="9535" spans="20:37">
      <c r="T9535" s="188"/>
      <c r="U9535" s="188"/>
      <c r="V9535" s="188"/>
      <c r="W9535" s="188"/>
      <c r="X9535" s="188"/>
      <c r="AG9535" s="188"/>
      <c r="AH9535" s="188"/>
      <c r="AI9535" s="188"/>
      <c r="AJ9535" s="188"/>
      <c r="AK9535" s="188"/>
    </row>
    <row r="9536" spans="20:37">
      <c r="T9536" s="188"/>
      <c r="U9536" s="188"/>
      <c r="V9536" s="188"/>
      <c r="W9536" s="188"/>
      <c r="X9536" s="188"/>
      <c r="AG9536" s="188"/>
      <c r="AH9536" s="188"/>
      <c r="AI9536" s="188"/>
      <c r="AJ9536" s="188"/>
      <c r="AK9536" s="188"/>
    </row>
    <row r="9537" spans="20:37">
      <c r="T9537" s="188"/>
      <c r="U9537" s="188"/>
      <c r="V9537" s="188"/>
      <c r="W9537" s="188"/>
      <c r="X9537" s="188"/>
      <c r="AG9537" s="188"/>
      <c r="AH9537" s="188"/>
      <c r="AI9537" s="188"/>
      <c r="AJ9537" s="188"/>
      <c r="AK9537" s="188"/>
    </row>
    <row r="9538" spans="20:37">
      <c r="T9538" s="188"/>
      <c r="U9538" s="188"/>
      <c r="V9538" s="188"/>
      <c r="W9538" s="188"/>
      <c r="X9538" s="188"/>
      <c r="AG9538" s="188"/>
      <c r="AH9538" s="188"/>
      <c r="AI9538" s="188"/>
      <c r="AJ9538" s="188"/>
      <c r="AK9538" s="188"/>
    </row>
    <row r="9539" spans="20:37">
      <c r="T9539" s="188"/>
      <c r="U9539" s="188"/>
      <c r="V9539" s="188"/>
      <c r="W9539" s="188"/>
      <c r="X9539" s="188"/>
      <c r="AG9539" s="188"/>
      <c r="AH9539" s="188"/>
      <c r="AI9539" s="188"/>
      <c r="AJ9539" s="188"/>
      <c r="AK9539" s="188"/>
    </row>
    <row r="9540" spans="20:37">
      <c r="T9540" s="188"/>
      <c r="U9540" s="188"/>
      <c r="V9540" s="188"/>
      <c r="W9540" s="188"/>
      <c r="X9540" s="188"/>
      <c r="AG9540" s="188"/>
      <c r="AH9540" s="188"/>
      <c r="AI9540" s="188"/>
      <c r="AJ9540" s="188"/>
      <c r="AK9540" s="188"/>
    </row>
    <row r="9541" spans="20:37">
      <c r="T9541" s="188"/>
      <c r="U9541" s="188"/>
      <c r="V9541" s="188"/>
      <c r="W9541" s="188"/>
      <c r="X9541" s="188"/>
      <c r="AG9541" s="188"/>
      <c r="AH9541" s="188"/>
      <c r="AI9541" s="188"/>
      <c r="AJ9541" s="188"/>
      <c r="AK9541" s="188"/>
    </row>
    <row r="9542" spans="20:37">
      <c r="T9542" s="188"/>
      <c r="U9542" s="188"/>
      <c r="V9542" s="188"/>
      <c r="W9542" s="188"/>
      <c r="X9542" s="188"/>
      <c r="AG9542" s="188"/>
      <c r="AH9542" s="188"/>
      <c r="AI9542" s="188"/>
      <c r="AJ9542" s="188"/>
      <c r="AK9542" s="188"/>
    </row>
    <row r="9543" spans="20:37">
      <c r="T9543" s="188"/>
      <c r="U9543" s="188"/>
      <c r="V9543" s="188"/>
      <c r="W9543" s="188"/>
      <c r="X9543" s="188"/>
      <c r="AG9543" s="188"/>
      <c r="AH9543" s="188"/>
      <c r="AI9543" s="188"/>
      <c r="AJ9543" s="188"/>
      <c r="AK9543" s="188"/>
    </row>
    <row r="9544" spans="20:37">
      <c r="T9544" s="188"/>
      <c r="U9544" s="188"/>
      <c r="V9544" s="188"/>
      <c r="W9544" s="188"/>
      <c r="X9544" s="188"/>
      <c r="AG9544" s="188"/>
      <c r="AH9544" s="188"/>
      <c r="AI9544" s="188"/>
      <c r="AJ9544" s="188"/>
      <c r="AK9544" s="188"/>
    </row>
    <row r="9545" spans="20:37">
      <c r="T9545" s="188"/>
      <c r="U9545" s="188"/>
      <c r="V9545" s="188"/>
      <c r="W9545" s="188"/>
      <c r="X9545" s="188"/>
      <c r="AG9545" s="188"/>
      <c r="AH9545" s="188"/>
      <c r="AI9545" s="188"/>
      <c r="AJ9545" s="188"/>
      <c r="AK9545" s="188"/>
    </row>
    <row r="9546" spans="20:37">
      <c r="T9546" s="188"/>
      <c r="U9546" s="188"/>
      <c r="V9546" s="188"/>
      <c r="W9546" s="188"/>
      <c r="X9546" s="188"/>
      <c r="AG9546" s="188"/>
      <c r="AH9546" s="188"/>
      <c r="AI9546" s="188"/>
      <c r="AJ9546" s="188"/>
      <c r="AK9546" s="188"/>
    </row>
    <row r="9547" spans="20:37">
      <c r="T9547" s="188"/>
      <c r="U9547" s="188"/>
      <c r="V9547" s="188"/>
      <c r="W9547" s="188"/>
      <c r="X9547" s="188"/>
      <c r="AG9547" s="188"/>
      <c r="AH9547" s="188"/>
      <c r="AI9547" s="188"/>
      <c r="AJ9547" s="188"/>
      <c r="AK9547" s="188"/>
    </row>
    <row r="9548" spans="20:37">
      <c r="T9548" s="188"/>
      <c r="U9548" s="188"/>
      <c r="V9548" s="188"/>
      <c r="W9548" s="188"/>
      <c r="X9548" s="188"/>
      <c r="AG9548" s="188"/>
      <c r="AH9548" s="188"/>
      <c r="AI9548" s="188"/>
      <c r="AJ9548" s="188"/>
      <c r="AK9548" s="188"/>
    </row>
    <row r="9549" spans="20:37">
      <c r="T9549" s="188"/>
      <c r="U9549" s="188"/>
      <c r="V9549" s="188"/>
      <c r="W9549" s="188"/>
      <c r="X9549" s="188"/>
      <c r="AG9549" s="188"/>
      <c r="AH9549" s="188"/>
      <c r="AI9549" s="188"/>
      <c r="AJ9549" s="188"/>
      <c r="AK9549" s="188"/>
    </row>
    <row r="9550" spans="20:37">
      <c r="T9550" s="188"/>
      <c r="U9550" s="188"/>
      <c r="V9550" s="188"/>
      <c r="W9550" s="188"/>
      <c r="X9550" s="188"/>
      <c r="AG9550" s="188"/>
      <c r="AH9550" s="188"/>
      <c r="AI9550" s="188"/>
      <c r="AJ9550" s="188"/>
      <c r="AK9550" s="188"/>
    </row>
    <row r="9551" spans="20:37">
      <c r="T9551" s="188"/>
      <c r="U9551" s="188"/>
      <c r="V9551" s="188"/>
      <c r="W9551" s="188"/>
      <c r="X9551" s="188"/>
      <c r="AG9551" s="188"/>
      <c r="AH9551" s="188"/>
      <c r="AI9551" s="188"/>
      <c r="AJ9551" s="188"/>
      <c r="AK9551" s="188"/>
    </row>
    <row r="9552" spans="20:37">
      <c r="T9552" s="188"/>
      <c r="U9552" s="188"/>
      <c r="V9552" s="188"/>
      <c r="W9552" s="188"/>
      <c r="X9552" s="188"/>
      <c r="AG9552" s="188"/>
      <c r="AH9552" s="188"/>
      <c r="AI9552" s="188"/>
      <c r="AJ9552" s="188"/>
      <c r="AK9552" s="188"/>
    </row>
    <row r="9553" spans="20:37">
      <c r="T9553" s="188"/>
      <c r="U9553" s="188"/>
      <c r="V9553" s="188"/>
      <c r="W9553" s="188"/>
      <c r="X9553" s="188"/>
      <c r="AG9553" s="188"/>
      <c r="AH9553" s="188"/>
      <c r="AI9553" s="188"/>
      <c r="AJ9553" s="188"/>
      <c r="AK9553" s="188"/>
    </row>
    <row r="9554" spans="20:37">
      <c r="T9554" s="188"/>
      <c r="U9554" s="188"/>
      <c r="V9554" s="188"/>
      <c r="W9554" s="188"/>
      <c r="X9554" s="188"/>
      <c r="AG9554" s="188"/>
      <c r="AH9554" s="188"/>
      <c r="AI9554" s="188"/>
      <c r="AJ9554" s="188"/>
      <c r="AK9554" s="188"/>
    </row>
    <row r="9555" spans="20:37">
      <c r="T9555" s="188"/>
      <c r="U9555" s="188"/>
      <c r="V9555" s="188"/>
      <c r="W9555" s="188"/>
      <c r="X9555" s="188"/>
      <c r="AG9555" s="188"/>
      <c r="AH9555" s="188"/>
      <c r="AI9555" s="188"/>
      <c r="AJ9555" s="188"/>
      <c r="AK9555" s="188"/>
    </row>
    <row r="9556" spans="20:37">
      <c r="T9556" s="188"/>
      <c r="U9556" s="188"/>
      <c r="V9556" s="188"/>
      <c r="W9556" s="188"/>
      <c r="X9556" s="188"/>
      <c r="AG9556" s="188"/>
      <c r="AH9556" s="188"/>
      <c r="AI9556" s="188"/>
      <c r="AJ9556" s="188"/>
      <c r="AK9556" s="188"/>
    </row>
    <row r="9557" spans="20:37">
      <c r="T9557" s="188"/>
      <c r="U9557" s="188"/>
      <c r="V9557" s="188"/>
      <c r="W9557" s="188"/>
      <c r="X9557" s="188"/>
      <c r="AG9557" s="188"/>
      <c r="AH9557" s="188"/>
      <c r="AI9557" s="188"/>
      <c r="AJ9557" s="188"/>
      <c r="AK9557" s="188"/>
    </row>
    <row r="9558" spans="20:37">
      <c r="T9558" s="188"/>
      <c r="U9558" s="188"/>
      <c r="V9558" s="188"/>
      <c r="W9558" s="188"/>
      <c r="X9558" s="188"/>
      <c r="AG9558" s="188"/>
      <c r="AH9558" s="188"/>
      <c r="AI9558" s="188"/>
      <c r="AJ9558" s="188"/>
      <c r="AK9558" s="188"/>
    </row>
    <row r="9559" spans="20:37">
      <c r="T9559" s="188"/>
      <c r="U9559" s="188"/>
      <c r="V9559" s="188"/>
      <c r="W9559" s="188"/>
      <c r="X9559" s="188"/>
      <c r="AG9559" s="188"/>
      <c r="AH9559" s="188"/>
      <c r="AI9559" s="188"/>
      <c r="AJ9559" s="188"/>
      <c r="AK9559" s="188"/>
    </row>
    <row r="9560" spans="20:37">
      <c r="T9560" s="188"/>
      <c r="U9560" s="188"/>
      <c r="V9560" s="188"/>
      <c r="W9560" s="188"/>
      <c r="X9560" s="188"/>
      <c r="AG9560" s="188"/>
      <c r="AH9560" s="188"/>
      <c r="AI9560" s="188"/>
      <c r="AJ9560" s="188"/>
      <c r="AK9560" s="188"/>
    </row>
    <row r="9561" spans="20:37">
      <c r="T9561" s="188"/>
      <c r="U9561" s="188"/>
      <c r="V9561" s="188"/>
      <c r="W9561" s="188"/>
      <c r="X9561" s="188"/>
      <c r="AG9561" s="188"/>
      <c r="AH9561" s="188"/>
      <c r="AI9561" s="188"/>
      <c r="AJ9561" s="188"/>
      <c r="AK9561" s="188"/>
    </row>
    <row r="9562" spans="20:37">
      <c r="T9562" s="188"/>
      <c r="U9562" s="188"/>
      <c r="V9562" s="188"/>
      <c r="W9562" s="188"/>
      <c r="X9562" s="188"/>
      <c r="AG9562" s="188"/>
      <c r="AH9562" s="188"/>
      <c r="AI9562" s="188"/>
      <c r="AJ9562" s="188"/>
      <c r="AK9562" s="188"/>
    </row>
    <row r="9563" spans="20:37">
      <c r="T9563" s="188"/>
      <c r="U9563" s="188"/>
      <c r="V9563" s="188"/>
      <c r="W9563" s="188"/>
      <c r="X9563" s="188"/>
      <c r="AG9563" s="188"/>
      <c r="AH9563" s="188"/>
      <c r="AI9563" s="188"/>
      <c r="AJ9563" s="188"/>
      <c r="AK9563" s="188"/>
    </row>
    <row r="9564" spans="20:37">
      <c r="T9564" s="188"/>
      <c r="U9564" s="188"/>
      <c r="V9564" s="188"/>
      <c r="W9564" s="188"/>
      <c r="X9564" s="188"/>
      <c r="AG9564" s="188"/>
      <c r="AH9564" s="188"/>
      <c r="AI9564" s="188"/>
      <c r="AJ9564" s="188"/>
      <c r="AK9564" s="188"/>
    </row>
    <row r="9565" spans="20:37">
      <c r="T9565" s="188"/>
      <c r="U9565" s="188"/>
      <c r="V9565" s="188"/>
      <c r="W9565" s="188"/>
      <c r="X9565" s="188"/>
      <c r="AG9565" s="188"/>
      <c r="AH9565" s="188"/>
      <c r="AI9565" s="188"/>
      <c r="AJ9565" s="188"/>
      <c r="AK9565" s="188"/>
    </row>
    <row r="9566" spans="20:37">
      <c r="T9566" s="188"/>
      <c r="U9566" s="188"/>
      <c r="V9566" s="188"/>
      <c r="W9566" s="188"/>
      <c r="X9566" s="188"/>
      <c r="AG9566" s="188"/>
      <c r="AH9566" s="188"/>
      <c r="AI9566" s="188"/>
      <c r="AJ9566" s="188"/>
      <c r="AK9566" s="188"/>
    </row>
    <row r="9567" spans="20:37">
      <c r="T9567" s="188"/>
      <c r="U9567" s="188"/>
      <c r="V9567" s="188"/>
      <c r="W9567" s="188"/>
      <c r="X9567" s="188"/>
      <c r="AG9567" s="188"/>
      <c r="AH9567" s="188"/>
      <c r="AI9567" s="188"/>
      <c r="AJ9567" s="188"/>
      <c r="AK9567" s="188"/>
    </row>
    <row r="9568" spans="20:37">
      <c r="T9568" s="188"/>
      <c r="U9568" s="188"/>
      <c r="V9568" s="188"/>
      <c r="W9568" s="188"/>
      <c r="X9568" s="188"/>
      <c r="AG9568" s="188"/>
      <c r="AH9568" s="188"/>
      <c r="AI9568" s="188"/>
      <c r="AJ9568" s="188"/>
      <c r="AK9568" s="188"/>
    </row>
    <row r="9569" spans="20:37">
      <c r="T9569" s="188"/>
      <c r="U9569" s="188"/>
      <c r="V9569" s="188"/>
      <c r="W9569" s="188"/>
      <c r="X9569" s="188"/>
      <c r="AG9569" s="188"/>
      <c r="AH9569" s="188"/>
      <c r="AI9569" s="188"/>
      <c r="AJ9569" s="188"/>
      <c r="AK9569" s="188"/>
    </row>
    <row r="9570" spans="20:37">
      <c r="T9570" s="188"/>
      <c r="U9570" s="188"/>
      <c r="V9570" s="188"/>
      <c r="W9570" s="188"/>
      <c r="X9570" s="188"/>
      <c r="AG9570" s="188"/>
      <c r="AH9570" s="188"/>
      <c r="AI9570" s="188"/>
      <c r="AJ9570" s="188"/>
      <c r="AK9570" s="188"/>
    </row>
    <row r="9571" spans="20:37">
      <c r="T9571" s="188"/>
      <c r="U9571" s="188"/>
      <c r="V9571" s="188"/>
      <c r="W9571" s="188"/>
      <c r="X9571" s="188"/>
      <c r="AG9571" s="188"/>
      <c r="AH9571" s="188"/>
      <c r="AI9571" s="188"/>
      <c r="AJ9571" s="188"/>
      <c r="AK9571" s="188"/>
    </row>
    <row r="9572" spans="20:37">
      <c r="T9572" s="188"/>
      <c r="U9572" s="188"/>
      <c r="V9572" s="188"/>
      <c r="W9572" s="188"/>
      <c r="X9572" s="188"/>
      <c r="AG9572" s="188"/>
      <c r="AH9572" s="188"/>
      <c r="AI9572" s="188"/>
      <c r="AJ9572" s="188"/>
      <c r="AK9572" s="188"/>
    </row>
    <row r="9573" spans="20:37">
      <c r="T9573" s="188"/>
      <c r="U9573" s="188"/>
      <c r="V9573" s="188"/>
      <c r="W9573" s="188"/>
      <c r="X9573" s="188"/>
      <c r="AG9573" s="188"/>
      <c r="AH9573" s="188"/>
      <c r="AI9573" s="188"/>
      <c r="AJ9573" s="188"/>
      <c r="AK9573" s="188"/>
    </row>
    <row r="9574" spans="20:37">
      <c r="T9574" s="188"/>
      <c r="U9574" s="188"/>
      <c r="V9574" s="188"/>
      <c r="W9574" s="188"/>
      <c r="X9574" s="188"/>
      <c r="AG9574" s="188"/>
      <c r="AH9574" s="188"/>
      <c r="AI9574" s="188"/>
      <c r="AJ9574" s="188"/>
      <c r="AK9574" s="188"/>
    </row>
    <row r="9575" spans="20:37">
      <c r="T9575" s="188"/>
      <c r="U9575" s="188"/>
      <c r="V9575" s="188"/>
      <c r="W9575" s="188"/>
      <c r="X9575" s="188"/>
      <c r="AG9575" s="188"/>
      <c r="AH9575" s="188"/>
      <c r="AI9575" s="188"/>
      <c r="AJ9575" s="188"/>
      <c r="AK9575" s="188"/>
    </row>
    <row r="9576" spans="20:37">
      <c r="T9576" s="188"/>
      <c r="U9576" s="188"/>
      <c r="V9576" s="188"/>
      <c r="W9576" s="188"/>
      <c r="X9576" s="188"/>
      <c r="AG9576" s="188"/>
      <c r="AH9576" s="188"/>
      <c r="AI9576" s="188"/>
      <c r="AJ9576" s="188"/>
      <c r="AK9576" s="188"/>
    </row>
    <row r="9577" spans="20:37">
      <c r="T9577" s="188"/>
      <c r="U9577" s="188"/>
      <c r="V9577" s="188"/>
      <c r="W9577" s="188"/>
      <c r="X9577" s="188"/>
      <c r="AG9577" s="188"/>
      <c r="AH9577" s="188"/>
      <c r="AI9577" s="188"/>
      <c r="AJ9577" s="188"/>
      <c r="AK9577" s="188"/>
    </row>
    <row r="9578" spans="20:37">
      <c r="T9578" s="188"/>
      <c r="U9578" s="188"/>
      <c r="V9578" s="188"/>
      <c r="W9578" s="188"/>
      <c r="X9578" s="188"/>
      <c r="AG9578" s="188"/>
      <c r="AH9578" s="188"/>
      <c r="AI9578" s="188"/>
      <c r="AJ9578" s="188"/>
      <c r="AK9578" s="188"/>
    </row>
    <row r="9579" spans="20:37">
      <c r="T9579" s="188"/>
      <c r="U9579" s="188"/>
      <c r="V9579" s="188"/>
      <c r="W9579" s="188"/>
      <c r="X9579" s="188"/>
      <c r="AG9579" s="188"/>
      <c r="AH9579" s="188"/>
      <c r="AI9579" s="188"/>
      <c r="AJ9579" s="188"/>
      <c r="AK9579" s="188"/>
    </row>
    <row r="9580" spans="20:37">
      <c r="T9580" s="188"/>
      <c r="U9580" s="188"/>
      <c r="V9580" s="188"/>
      <c r="W9580" s="188"/>
      <c r="X9580" s="188"/>
      <c r="AG9580" s="188"/>
      <c r="AH9580" s="188"/>
      <c r="AI9580" s="188"/>
      <c r="AJ9580" s="188"/>
      <c r="AK9580" s="188"/>
    </row>
    <row r="9581" spans="20:37">
      <c r="T9581" s="188"/>
      <c r="U9581" s="188"/>
      <c r="V9581" s="188"/>
      <c r="W9581" s="188"/>
      <c r="X9581" s="188"/>
      <c r="AG9581" s="188"/>
      <c r="AH9581" s="188"/>
      <c r="AI9581" s="188"/>
      <c r="AJ9581" s="188"/>
      <c r="AK9581" s="188"/>
    </row>
    <row r="9582" spans="20:37">
      <c r="T9582" s="188"/>
      <c r="U9582" s="188"/>
      <c r="V9582" s="188"/>
      <c r="W9582" s="188"/>
      <c r="X9582" s="188"/>
      <c r="AG9582" s="188"/>
      <c r="AH9582" s="188"/>
      <c r="AI9582" s="188"/>
      <c r="AJ9582" s="188"/>
      <c r="AK9582" s="188"/>
    </row>
    <row r="9583" spans="20:37">
      <c r="T9583" s="188"/>
      <c r="U9583" s="188"/>
      <c r="V9583" s="188"/>
      <c r="W9583" s="188"/>
      <c r="X9583" s="188"/>
      <c r="AG9583" s="188"/>
      <c r="AH9583" s="188"/>
      <c r="AI9583" s="188"/>
      <c r="AJ9583" s="188"/>
      <c r="AK9583" s="188"/>
    </row>
    <row r="9584" spans="20:37">
      <c r="T9584" s="188"/>
      <c r="U9584" s="188"/>
      <c r="V9584" s="188"/>
      <c r="W9584" s="188"/>
      <c r="X9584" s="188"/>
      <c r="AG9584" s="188"/>
      <c r="AH9584" s="188"/>
      <c r="AI9584" s="188"/>
      <c r="AJ9584" s="188"/>
      <c r="AK9584" s="188"/>
    </row>
    <row r="9585" spans="20:37">
      <c r="T9585" s="188"/>
      <c r="U9585" s="188"/>
      <c r="V9585" s="188"/>
      <c r="W9585" s="188"/>
      <c r="X9585" s="188"/>
      <c r="AG9585" s="188"/>
      <c r="AH9585" s="188"/>
      <c r="AI9585" s="188"/>
      <c r="AJ9585" s="188"/>
      <c r="AK9585" s="188"/>
    </row>
    <row r="9586" spans="20:37">
      <c r="T9586" s="188"/>
      <c r="U9586" s="188"/>
      <c r="V9586" s="188"/>
      <c r="W9586" s="188"/>
      <c r="X9586" s="188"/>
      <c r="AG9586" s="188"/>
      <c r="AH9586" s="188"/>
      <c r="AI9586" s="188"/>
      <c r="AJ9586" s="188"/>
      <c r="AK9586" s="188"/>
    </row>
    <row r="9587" spans="20:37">
      <c r="T9587" s="188"/>
      <c r="U9587" s="188"/>
      <c r="V9587" s="188"/>
      <c r="W9587" s="188"/>
      <c r="X9587" s="188"/>
      <c r="AG9587" s="188"/>
      <c r="AH9587" s="188"/>
      <c r="AI9587" s="188"/>
      <c r="AJ9587" s="188"/>
      <c r="AK9587" s="188"/>
    </row>
    <row r="9588" spans="20:37">
      <c r="T9588" s="188"/>
      <c r="U9588" s="188"/>
      <c r="V9588" s="188"/>
      <c r="W9588" s="188"/>
      <c r="X9588" s="188"/>
      <c r="AG9588" s="188"/>
      <c r="AH9588" s="188"/>
      <c r="AI9588" s="188"/>
      <c r="AJ9588" s="188"/>
      <c r="AK9588" s="188"/>
    </row>
    <row r="9589" spans="20:37">
      <c r="T9589" s="188"/>
      <c r="U9589" s="188"/>
      <c r="V9589" s="188"/>
      <c r="W9589" s="188"/>
      <c r="X9589" s="188"/>
      <c r="AG9589" s="188"/>
      <c r="AH9589" s="188"/>
      <c r="AI9589" s="188"/>
      <c r="AJ9589" s="188"/>
      <c r="AK9589" s="188"/>
    </row>
    <row r="9590" spans="20:37">
      <c r="T9590" s="188"/>
      <c r="U9590" s="188"/>
      <c r="V9590" s="188"/>
      <c r="W9590" s="188"/>
      <c r="X9590" s="188"/>
      <c r="AG9590" s="188"/>
      <c r="AH9590" s="188"/>
      <c r="AI9590" s="188"/>
      <c r="AJ9590" s="188"/>
      <c r="AK9590" s="188"/>
    </row>
    <row r="9591" spans="20:37">
      <c r="T9591" s="188"/>
      <c r="U9591" s="188"/>
      <c r="V9591" s="188"/>
      <c r="W9591" s="188"/>
      <c r="X9591" s="188"/>
      <c r="AG9591" s="188"/>
      <c r="AH9591" s="188"/>
      <c r="AI9591" s="188"/>
      <c r="AJ9591" s="188"/>
      <c r="AK9591" s="188"/>
    </row>
    <row r="9592" spans="20:37">
      <c r="T9592" s="188"/>
      <c r="U9592" s="188"/>
      <c r="V9592" s="188"/>
      <c r="W9592" s="188"/>
      <c r="X9592" s="188"/>
      <c r="AG9592" s="188"/>
      <c r="AH9592" s="188"/>
      <c r="AI9592" s="188"/>
      <c r="AJ9592" s="188"/>
      <c r="AK9592" s="188"/>
    </row>
    <row r="9593" spans="20:37">
      <c r="T9593" s="188"/>
      <c r="U9593" s="188"/>
      <c r="V9593" s="188"/>
      <c r="W9593" s="188"/>
      <c r="X9593" s="188"/>
      <c r="AG9593" s="188"/>
      <c r="AH9593" s="188"/>
      <c r="AI9593" s="188"/>
      <c r="AJ9593" s="188"/>
      <c r="AK9593" s="188"/>
    </row>
    <row r="9594" spans="20:37">
      <c r="T9594" s="188"/>
      <c r="U9594" s="188"/>
      <c r="V9594" s="188"/>
      <c r="W9594" s="188"/>
      <c r="X9594" s="188"/>
      <c r="AG9594" s="188"/>
      <c r="AH9594" s="188"/>
      <c r="AI9594" s="188"/>
      <c r="AJ9594" s="188"/>
      <c r="AK9594" s="188"/>
    </row>
    <row r="9595" spans="20:37">
      <c r="T9595" s="188"/>
      <c r="U9595" s="188"/>
      <c r="V9595" s="188"/>
      <c r="W9595" s="188"/>
      <c r="X9595" s="188"/>
      <c r="AG9595" s="188"/>
      <c r="AH9595" s="188"/>
      <c r="AI9595" s="188"/>
      <c r="AJ9595" s="188"/>
      <c r="AK9595" s="188"/>
    </row>
    <row r="9596" spans="20:37">
      <c r="T9596" s="188"/>
      <c r="U9596" s="188"/>
      <c r="V9596" s="188"/>
      <c r="W9596" s="188"/>
      <c r="X9596" s="188"/>
      <c r="AG9596" s="188"/>
      <c r="AH9596" s="188"/>
      <c r="AI9596" s="188"/>
      <c r="AJ9596" s="188"/>
      <c r="AK9596" s="188"/>
    </row>
    <row r="9597" spans="20:37">
      <c r="T9597" s="188"/>
      <c r="U9597" s="188"/>
      <c r="V9597" s="188"/>
      <c r="W9597" s="188"/>
      <c r="X9597" s="188"/>
      <c r="AG9597" s="188"/>
      <c r="AH9597" s="188"/>
      <c r="AI9597" s="188"/>
      <c r="AJ9597" s="188"/>
      <c r="AK9597" s="188"/>
    </row>
    <row r="9598" spans="20:37">
      <c r="T9598" s="188"/>
      <c r="U9598" s="188"/>
      <c r="V9598" s="188"/>
      <c r="W9598" s="188"/>
      <c r="X9598" s="188"/>
      <c r="AG9598" s="188"/>
      <c r="AH9598" s="188"/>
      <c r="AI9598" s="188"/>
      <c r="AJ9598" s="188"/>
      <c r="AK9598" s="188"/>
    </row>
    <row r="9599" spans="20:37">
      <c r="T9599" s="188"/>
      <c r="U9599" s="188"/>
      <c r="V9599" s="188"/>
      <c r="W9599" s="188"/>
      <c r="X9599" s="188"/>
      <c r="AG9599" s="188"/>
      <c r="AH9599" s="188"/>
      <c r="AI9599" s="188"/>
      <c r="AJ9599" s="188"/>
      <c r="AK9599" s="188"/>
    </row>
    <row r="9600" spans="20:37">
      <c r="T9600" s="188"/>
      <c r="U9600" s="188"/>
      <c r="V9600" s="188"/>
      <c r="W9600" s="188"/>
      <c r="X9600" s="188"/>
      <c r="AG9600" s="188"/>
      <c r="AH9600" s="188"/>
      <c r="AI9600" s="188"/>
      <c r="AJ9600" s="188"/>
      <c r="AK9600" s="188"/>
    </row>
    <row r="9601" spans="20:37">
      <c r="T9601" s="188"/>
      <c r="U9601" s="188"/>
      <c r="V9601" s="188"/>
      <c r="W9601" s="188"/>
      <c r="X9601" s="188"/>
      <c r="AG9601" s="188"/>
      <c r="AH9601" s="188"/>
      <c r="AI9601" s="188"/>
      <c r="AJ9601" s="188"/>
      <c r="AK9601" s="188"/>
    </row>
    <row r="9602" spans="20:37">
      <c r="T9602" s="188"/>
      <c r="U9602" s="188"/>
      <c r="V9602" s="188"/>
      <c r="W9602" s="188"/>
      <c r="X9602" s="188"/>
      <c r="AG9602" s="188"/>
      <c r="AH9602" s="188"/>
      <c r="AI9602" s="188"/>
      <c r="AJ9602" s="188"/>
      <c r="AK9602" s="188"/>
    </row>
    <row r="9603" spans="20:37">
      <c r="T9603" s="188"/>
      <c r="U9603" s="188"/>
      <c r="V9603" s="188"/>
      <c r="W9603" s="188"/>
      <c r="X9603" s="188"/>
      <c r="AG9603" s="188"/>
      <c r="AH9603" s="188"/>
      <c r="AI9603" s="188"/>
      <c r="AJ9603" s="188"/>
      <c r="AK9603" s="188"/>
    </row>
    <row r="9604" spans="20:37">
      <c r="T9604" s="188"/>
      <c r="U9604" s="188"/>
      <c r="V9604" s="188"/>
      <c r="W9604" s="188"/>
      <c r="X9604" s="188"/>
      <c r="AG9604" s="188"/>
      <c r="AH9604" s="188"/>
      <c r="AI9604" s="188"/>
      <c r="AJ9604" s="188"/>
      <c r="AK9604" s="188"/>
    </row>
    <row r="9605" spans="20:37">
      <c r="T9605" s="188"/>
      <c r="U9605" s="188"/>
      <c r="V9605" s="188"/>
      <c r="W9605" s="188"/>
      <c r="X9605" s="188"/>
      <c r="AG9605" s="188"/>
      <c r="AH9605" s="188"/>
      <c r="AI9605" s="188"/>
      <c r="AJ9605" s="188"/>
      <c r="AK9605" s="188"/>
    </row>
    <row r="9606" spans="20:37">
      <c r="T9606" s="188"/>
      <c r="U9606" s="188"/>
      <c r="V9606" s="188"/>
      <c r="W9606" s="188"/>
      <c r="X9606" s="188"/>
      <c r="AG9606" s="188"/>
      <c r="AH9606" s="188"/>
      <c r="AI9606" s="188"/>
      <c r="AJ9606" s="188"/>
      <c r="AK9606" s="188"/>
    </row>
    <row r="9607" spans="20:37">
      <c r="T9607" s="188"/>
      <c r="U9607" s="188"/>
      <c r="V9607" s="188"/>
      <c r="W9607" s="188"/>
      <c r="X9607" s="188"/>
      <c r="AG9607" s="188"/>
      <c r="AH9607" s="188"/>
      <c r="AI9607" s="188"/>
      <c r="AJ9607" s="188"/>
      <c r="AK9607" s="188"/>
    </row>
    <row r="9608" spans="20:37">
      <c r="T9608" s="188"/>
      <c r="U9608" s="188"/>
      <c r="V9608" s="188"/>
      <c r="W9608" s="188"/>
      <c r="X9608" s="188"/>
      <c r="AG9608" s="188"/>
      <c r="AH9608" s="188"/>
      <c r="AI9608" s="188"/>
      <c r="AJ9608" s="188"/>
      <c r="AK9608" s="188"/>
    </row>
    <row r="9609" spans="20:37">
      <c r="T9609" s="188"/>
      <c r="U9609" s="188"/>
      <c r="V9609" s="188"/>
      <c r="W9609" s="188"/>
      <c r="X9609" s="188"/>
      <c r="AG9609" s="188"/>
      <c r="AH9609" s="188"/>
      <c r="AI9609" s="188"/>
      <c r="AJ9609" s="188"/>
      <c r="AK9609" s="188"/>
    </row>
    <row r="9610" spans="20:37">
      <c r="T9610" s="188"/>
      <c r="U9610" s="188"/>
      <c r="V9610" s="188"/>
      <c r="W9610" s="188"/>
      <c r="X9610" s="188"/>
      <c r="AG9610" s="188"/>
      <c r="AH9610" s="188"/>
      <c r="AI9610" s="188"/>
      <c r="AJ9610" s="188"/>
      <c r="AK9610" s="188"/>
    </row>
    <row r="9611" spans="20:37">
      <c r="T9611" s="188"/>
      <c r="U9611" s="188"/>
      <c r="V9611" s="188"/>
      <c r="W9611" s="188"/>
      <c r="X9611" s="188"/>
      <c r="AG9611" s="188"/>
      <c r="AH9611" s="188"/>
      <c r="AI9611" s="188"/>
      <c r="AJ9611" s="188"/>
      <c r="AK9611" s="188"/>
    </row>
    <row r="9612" spans="20:37">
      <c r="T9612" s="188"/>
      <c r="U9612" s="188"/>
      <c r="V9612" s="188"/>
      <c r="W9612" s="188"/>
      <c r="X9612" s="188"/>
      <c r="AG9612" s="188"/>
      <c r="AH9612" s="188"/>
      <c r="AI9612" s="188"/>
      <c r="AJ9612" s="188"/>
      <c r="AK9612" s="188"/>
    </row>
    <row r="9613" spans="20:37">
      <c r="T9613" s="188"/>
      <c r="U9613" s="188"/>
      <c r="V9613" s="188"/>
      <c r="W9613" s="188"/>
      <c r="X9613" s="188"/>
      <c r="AG9613" s="188"/>
      <c r="AH9613" s="188"/>
      <c r="AI9613" s="188"/>
      <c r="AJ9613" s="188"/>
      <c r="AK9613" s="188"/>
    </row>
    <row r="9614" spans="20:37">
      <c r="T9614" s="188"/>
      <c r="U9614" s="188"/>
      <c r="V9614" s="188"/>
      <c r="W9614" s="188"/>
      <c r="X9614" s="188"/>
      <c r="AG9614" s="188"/>
      <c r="AH9614" s="188"/>
      <c r="AI9614" s="188"/>
      <c r="AJ9614" s="188"/>
      <c r="AK9614" s="188"/>
    </row>
    <row r="9615" spans="20:37">
      <c r="T9615" s="188"/>
      <c r="U9615" s="188"/>
      <c r="V9615" s="188"/>
      <c r="W9615" s="188"/>
      <c r="X9615" s="188"/>
      <c r="AG9615" s="188"/>
      <c r="AH9615" s="188"/>
      <c r="AI9615" s="188"/>
      <c r="AJ9615" s="188"/>
      <c r="AK9615" s="188"/>
    </row>
    <row r="9616" spans="20:37">
      <c r="T9616" s="188"/>
      <c r="U9616" s="188"/>
      <c r="V9616" s="188"/>
      <c r="W9616" s="188"/>
      <c r="X9616" s="188"/>
      <c r="AG9616" s="188"/>
      <c r="AH9616" s="188"/>
      <c r="AI9616" s="188"/>
      <c r="AJ9616" s="188"/>
      <c r="AK9616" s="188"/>
    </row>
    <row r="9617" spans="20:37">
      <c r="T9617" s="188"/>
      <c r="U9617" s="188"/>
      <c r="V9617" s="188"/>
      <c r="W9617" s="188"/>
      <c r="X9617" s="188"/>
      <c r="AG9617" s="188"/>
      <c r="AH9617" s="188"/>
      <c r="AI9617" s="188"/>
      <c r="AJ9617" s="188"/>
      <c r="AK9617" s="188"/>
    </row>
    <row r="9618" spans="20:37">
      <c r="T9618" s="188"/>
      <c r="U9618" s="188"/>
      <c r="V9618" s="188"/>
      <c r="W9618" s="188"/>
      <c r="X9618" s="188"/>
      <c r="AG9618" s="188"/>
      <c r="AH9618" s="188"/>
      <c r="AI9618" s="188"/>
      <c r="AJ9618" s="188"/>
      <c r="AK9618" s="188"/>
    </row>
    <row r="9619" spans="20:37">
      <c r="T9619" s="188"/>
      <c r="U9619" s="188"/>
      <c r="V9619" s="188"/>
      <c r="W9619" s="188"/>
      <c r="X9619" s="188"/>
      <c r="AG9619" s="188"/>
      <c r="AH9619" s="188"/>
      <c r="AI9619" s="188"/>
      <c r="AJ9619" s="188"/>
      <c r="AK9619" s="188"/>
    </row>
    <row r="9620" spans="20:37">
      <c r="T9620" s="188"/>
      <c r="U9620" s="188"/>
      <c r="V9620" s="188"/>
      <c r="W9620" s="188"/>
      <c r="X9620" s="188"/>
      <c r="AG9620" s="188"/>
      <c r="AH9620" s="188"/>
      <c r="AI9620" s="188"/>
      <c r="AJ9620" s="188"/>
      <c r="AK9620" s="188"/>
    </row>
    <row r="9621" spans="20:37">
      <c r="T9621" s="188"/>
      <c r="U9621" s="188"/>
      <c r="V9621" s="188"/>
      <c r="W9621" s="188"/>
      <c r="X9621" s="188"/>
      <c r="AG9621" s="188"/>
      <c r="AH9621" s="188"/>
      <c r="AI9621" s="188"/>
      <c r="AJ9621" s="188"/>
      <c r="AK9621" s="188"/>
    </row>
    <row r="9622" spans="20:37">
      <c r="T9622" s="188"/>
      <c r="U9622" s="188"/>
      <c r="V9622" s="188"/>
      <c r="W9622" s="188"/>
      <c r="X9622" s="188"/>
      <c r="AG9622" s="188"/>
      <c r="AH9622" s="188"/>
      <c r="AI9622" s="188"/>
      <c r="AJ9622" s="188"/>
      <c r="AK9622" s="188"/>
    </row>
    <row r="9623" spans="20:37">
      <c r="T9623" s="188"/>
      <c r="U9623" s="188"/>
      <c r="V9623" s="188"/>
      <c r="W9623" s="188"/>
      <c r="X9623" s="188"/>
      <c r="AG9623" s="188"/>
      <c r="AH9623" s="188"/>
      <c r="AI9623" s="188"/>
      <c r="AJ9623" s="188"/>
      <c r="AK9623" s="188"/>
    </row>
    <row r="9624" spans="20:37">
      <c r="T9624" s="188"/>
      <c r="U9624" s="188"/>
      <c r="V9624" s="188"/>
      <c r="W9624" s="188"/>
      <c r="X9624" s="188"/>
      <c r="AG9624" s="188"/>
      <c r="AH9624" s="188"/>
      <c r="AI9624" s="188"/>
      <c r="AJ9624" s="188"/>
      <c r="AK9624" s="188"/>
    </row>
    <row r="9625" spans="20:37">
      <c r="T9625" s="188"/>
      <c r="U9625" s="188"/>
      <c r="V9625" s="188"/>
      <c r="W9625" s="188"/>
      <c r="X9625" s="188"/>
      <c r="AG9625" s="188"/>
      <c r="AH9625" s="188"/>
      <c r="AI9625" s="188"/>
      <c r="AJ9625" s="188"/>
      <c r="AK9625" s="188"/>
    </row>
    <row r="9626" spans="20:37">
      <c r="T9626" s="188"/>
      <c r="U9626" s="188"/>
      <c r="V9626" s="188"/>
      <c r="W9626" s="188"/>
      <c r="X9626" s="188"/>
      <c r="AG9626" s="188"/>
      <c r="AH9626" s="188"/>
      <c r="AI9626" s="188"/>
      <c r="AJ9626" s="188"/>
      <c r="AK9626" s="188"/>
    </row>
    <row r="9627" spans="20:37">
      <c r="T9627" s="188"/>
      <c r="U9627" s="188"/>
      <c r="V9627" s="188"/>
      <c r="W9627" s="188"/>
      <c r="X9627" s="188"/>
      <c r="AG9627" s="188"/>
      <c r="AH9627" s="188"/>
      <c r="AI9627" s="188"/>
      <c r="AJ9627" s="188"/>
      <c r="AK9627" s="188"/>
    </row>
    <row r="9628" spans="20:37">
      <c r="T9628" s="188"/>
      <c r="U9628" s="188"/>
      <c r="V9628" s="188"/>
      <c r="W9628" s="188"/>
      <c r="X9628" s="188"/>
      <c r="AG9628" s="188"/>
      <c r="AH9628" s="188"/>
      <c r="AI9628" s="188"/>
      <c r="AJ9628" s="188"/>
      <c r="AK9628" s="188"/>
    </row>
    <row r="9629" spans="20:37">
      <c r="T9629" s="188"/>
      <c r="U9629" s="188"/>
      <c r="V9629" s="188"/>
      <c r="W9629" s="188"/>
      <c r="X9629" s="188"/>
      <c r="AG9629" s="188"/>
      <c r="AH9629" s="188"/>
      <c r="AI9629" s="188"/>
      <c r="AJ9629" s="188"/>
      <c r="AK9629" s="188"/>
    </row>
    <row r="9630" spans="20:37">
      <c r="T9630" s="188"/>
      <c r="U9630" s="188"/>
      <c r="V9630" s="188"/>
      <c r="W9630" s="188"/>
      <c r="X9630" s="188"/>
      <c r="AG9630" s="188"/>
      <c r="AH9630" s="188"/>
      <c r="AI9630" s="188"/>
      <c r="AJ9630" s="188"/>
      <c r="AK9630" s="188"/>
    </row>
    <row r="9631" spans="20:37">
      <c r="T9631" s="188"/>
      <c r="U9631" s="188"/>
      <c r="V9631" s="188"/>
      <c r="W9631" s="188"/>
      <c r="X9631" s="188"/>
      <c r="AG9631" s="188"/>
      <c r="AH9631" s="188"/>
      <c r="AI9631" s="188"/>
      <c r="AJ9631" s="188"/>
      <c r="AK9631" s="188"/>
    </row>
    <row r="9632" spans="20:37">
      <c r="T9632" s="188"/>
      <c r="U9632" s="188"/>
      <c r="V9632" s="188"/>
      <c r="W9632" s="188"/>
      <c r="X9632" s="188"/>
      <c r="AG9632" s="188"/>
      <c r="AH9632" s="188"/>
      <c r="AI9632" s="188"/>
      <c r="AJ9632" s="188"/>
      <c r="AK9632" s="188"/>
    </row>
    <row r="9633" spans="20:37">
      <c r="T9633" s="188"/>
      <c r="U9633" s="188"/>
      <c r="V9633" s="188"/>
      <c r="W9633" s="188"/>
      <c r="X9633" s="188"/>
      <c r="AG9633" s="188"/>
      <c r="AH9633" s="188"/>
      <c r="AI9633" s="188"/>
      <c r="AJ9633" s="188"/>
      <c r="AK9633" s="188"/>
    </row>
    <row r="9634" spans="20:37">
      <c r="T9634" s="188"/>
      <c r="U9634" s="188"/>
      <c r="V9634" s="188"/>
      <c r="W9634" s="188"/>
      <c r="X9634" s="188"/>
      <c r="AG9634" s="188"/>
      <c r="AH9634" s="188"/>
      <c r="AI9634" s="188"/>
      <c r="AJ9634" s="188"/>
      <c r="AK9634" s="188"/>
    </row>
    <row r="9635" spans="20:37">
      <c r="T9635" s="188"/>
      <c r="U9635" s="188"/>
      <c r="V9635" s="188"/>
      <c r="W9635" s="188"/>
      <c r="X9635" s="188"/>
      <c r="AG9635" s="188"/>
      <c r="AH9635" s="188"/>
      <c r="AI9635" s="188"/>
      <c r="AJ9635" s="188"/>
      <c r="AK9635" s="188"/>
    </row>
    <row r="9636" spans="20:37">
      <c r="T9636" s="188"/>
      <c r="U9636" s="188"/>
      <c r="V9636" s="188"/>
      <c r="W9636" s="188"/>
      <c r="X9636" s="188"/>
      <c r="AG9636" s="188"/>
      <c r="AH9636" s="188"/>
      <c r="AI9636" s="188"/>
      <c r="AJ9636" s="188"/>
      <c r="AK9636" s="188"/>
    </row>
    <row r="9637" spans="20:37">
      <c r="T9637" s="188"/>
      <c r="U9637" s="188"/>
      <c r="V9637" s="188"/>
      <c r="W9637" s="188"/>
      <c r="X9637" s="188"/>
      <c r="AG9637" s="188"/>
      <c r="AH9637" s="188"/>
      <c r="AI9637" s="188"/>
      <c r="AJ9637" s="188"/>
      <c r="AK9637" s="188"/>
    </row>
    <row r="9638" spans="20:37">
      <c r="T9638" s="188"/>
      <c r="U9638" s="188"/>
      <c r="V9638" s="188"/>
      <c r="W9638" s="188"/>
      <c r="X9638" s="188"/>
      <c r="AG9638" s="188"/>
      <c r="AH9638" s="188"/>
      <c r="AI9638" s="188"/>
      <c r="AJ9638" s="188"/>
      <c r="AK9638" s="188"/>
    </row>
    <row r="9639" spans="20:37">
      <c r="T9639" s="188"/>
      <c r="U9639" s="188"/>
      <c r="V9639" s="188"/>
      <c r="W9639" s="188"/>
      <c r="X9639" s="188"/>
      <c r="AG9639" s="188"/>
      <c r="AH9639" s="188"/>
      <c r="AI9639" s="188"/>
      <c r="AJ9639" s="188"/>
      <c r="AK9639" s="188"/>
    </row>
    <row r="9640" spans="20:37">
      <c r="T9640" s="188"/>
      <c r="U9640" s="188"/>
      <c r="V9640" s="188"/>
      <c r="W9640" s="188"/>
      <c r="X9640" s="188"/>
      <c r="AG9640" s="188"/>
      <c r="AH9640" s="188"/>
      <c r="AI9640" s="188"/>
      <c r="AJ9640" s="188"/>
      <c r="AK9640" s="188"/>
    </row>
    <row r="9641" spans="20:37">
      <c r="T9641" s="188"/>
      <c r="U9641" s="188"/>
      <c r="V9641" s="188"/>
      <c r="W9641" s="188"/>
      <c r="X9641" s="188"/>
      <c r="AG9641" s="188"/>
      <c r="AH9641" s="188"/>
      <c r="AI9641" s="188"/>
      <c r="AJ9641" s="188"/>
      <c r="AK9641" s="188"/>
    </row>
    <row r="9642" spans="20:37">
      <c r="T9642" s="188"/>
      <c r="U9642" s="188"/>
      <c r="V9642" s="188"/>
      <c r="W9642" s="188"/>
      <c r="X9642" s="188"/>
      <c r="AG9642" s="188"/>
      <c r="AH9642" s="188"/>
      <c r="AI9642" s="188"/>
      <c r="AJ9642" s="188"/>
      <c r="AK9642" s="188"/>
    </row>
    <row r="9643" spans="20:37">
      <c r="T9643" s="188"/>
      <c r="U9643" s="188"/>
      <c r="V9643" s="188"/>
      <c r="W9643" s="188"/>
      <c r="X9643" s="188"/>
      <c r="AG9643" s="188"/>
      <c r="AH9643" s="188"/>
      <c r="AI9643" s="188"/>
      <c r="AJ9643" s="188"/>
      <c r="AK9643" s="188"/>
    </row>
    <row r="9644" spans="20:37">
      <c r="T9644" s="188"/>
      <c r="U9644" s="188"/>
      <c r="V9644" s="188"/>
      <c r="W9644" s="188"/>
      <c r="X9644" s="188"/>
      <c r="AG9644" s="188"/>
      <c r="AH9644" s="188"/>
      <c r="AI9644" s="188"/>
      <c r="AJ9644" s="188"/>
      <c r="AK9644" s="188"/>
    </row>
    <row r="9645" spans="20:37">
      <c r="T9645" s="188"/>
      <c r="U9645" s="188"/>
      <c r="V9645" s="188"/>
      <c r="W9645" s="188"/>
      <c r="X9645" s="188"/>
      <c r="AG9645" s="188"/>
      <c r="AH9645" s="188"/>
      <c r="AI9645" s="188"/>
      <c r="AJ9645" s="188"/>
      <c r="AK9645" s="188"/>
    </row>
    <row r="9646" spans="20:37">
      <c r="T9646" s="188"/>
      <c r="U9646" s="188"/>
      <c r="V9646" s="188"/>
      <c r="W9646" s="188"/>
      <c r="X9646" s="188"/>
      <c r="AG9646" s="188"/>
      <c r="AH9646" s="188"/>
      <c r="AI9646" s="188"/>
      <c r="AJ9646" s="188"/>
      <c r="AK9646" s="188"/>
    </row>
    <row r="9647" spans="20:37">
      <c r="T9647" s="188"/>
      <c r="U9647" s="188"/>
      <c r="V9647" s="188"/>
      <c r="W9647" s="188"/>
      <c r="X9647" s="188"/>
      <c r="AG9647" s="188"/>
      <c r="AH9647" s="188"/>
      <c r="AI9647" s="188"/>
      <c r="AJ9647" s="188"/>
      <c r="AK9647" s="188"/>
    </row>
    <row r="9648" spans="20:37">
      <c r="T9648" s="188"/>
      <c r="U9648" s="188"/>
      <c r="V9648" s="188"/>
      <c r="W9648" s="188"/>
      <c r="X9648" s="188"/>
      <c r="AG9648" s="188"/>
      <c r="AH9648" s="188"/>
      <c r="AI9648" s="188"/>
      <c r="AJ9648" s="188"/>
      <c r="AK9648" s="188"/>
    </row>
    <row r="9649" spans="20:37">
      <c r="T9649" s="188"/>
      <c r="U9649" s="188"/>
      <c r="V9649" s="188"/>
      <c r="W9649" s="188"/>
      <c r="X9649" s="188"/>
      <c r="AG9649" s="188"/>
      <c r="AH9649" s="188"/>
      <c r="AI9649" s="188"/>
      <c r="AJ9649" s="188"/>
      <c r="AK9649" s="188"/>
    </row>
    <row r="9650" spans="20:37">
      <c r="T9650" s="188"/>
      <c r="U9650" s="188"/>
      <c r="V9650" s="188"/>
      <c r="W9650" s="188"/>
      <c r="X9650" s="188"/>
      <c r="AG9650" s="188"/>
      <c r="AH9650" s="188"/>
      <c r="AI9650" s="188"/>
      <c r="AJ9650" s="188"/>
      <c r="AK9650" s="188"/>
    </row>
    <row r="9651" spans="20:37">
      <c r="T9651" s="188"/>
      <c r="U9651" s="188"/>
      <c r="V9651" s="188"/>
      <c r="W9651" s="188"/>
      <c r="X9651" s="188"/>
      <c r="AG9651" s="188"/>
      <c r="AH9651" s="188"/>
      <c r="AI9651" s="188"/>
      <c r="AJ9651" s="188"/>
      <c r="AK9651" s="188"/>
    </row>
    <row r="9652" spans="20:37">
      <c r="T9652" s="188"/>
      <c r="U9652" s="188"/>
      <c r="V9652" s="188"/>
      <c r="W9652" s="188"/>
      <c r="X9652" s="188"/>
      <c r="AG9652" s="188"/>
      <c r="AH9652" s="188"/>
      <c r="AI9652" s="188"/>
      <c r="AJ9652" s="188"/>
      <c r="AK9652" s="188"/>
    </row>
    <row r="9653" spans="20:37">
      <c r="T9653" s="188"/>
      <c r="U9653" s="188"/>
      <c r="V9653" s="188"/>
      <c r="W9653" s="188"/>
      <c r="X9653" s="188"/>
      <c r="AG9653" s="188"/>
      <c r="AH9653" s="188"/>
      <c r="AI9653" s="188"/>
      <c r="AJ9653" s="188"/>
      <c r="AK9653" s="188"/>
    </row>
    <row r="9654" spans="20:37">
      <c r="T9654" s="188"/>
      <c r="U9654" s="188"/>
      <c r="V9654" s="188"/>
      <c r="W9654" s="188"/>
      <c r="X9654" s="188"/>
      <c r="AG9654" s="188"/>
      <c r="AH9654" s="188"/>
      <c r="AI9654" s="188"/>
      <c r="AJ9654" s="188"/>
      <c r="AK9654" s="188"/>
    </row>
    <row r="9655" spans="20:37">
      <c r="T9655" s="188"/>
      <c r="U9655" s="188"/>
      <c r="V9655" s="188"/>
      <c r="W9655" s="188"/>
      <c r="X9655" s="188"/>
      <c r="AG9655" s="188"/>
      <c r="AH9655" s="188"/>
      <c r="AI9655" s="188"/>
      <c r="AJ9655" s="188"/>
      <c r="AK9655" s="188"/>
    </row>
    <row r="9656" spans="20:37">
      <c r="T9656" s="188"/>
      <c r="U9656" s="188"/>
      <c r="V9656" s="188"/>
      <c r="W9656" s="188"/>
      <c r="X9656" s="188"/>
      <c r="AG9656" s="188"/>
      <c r="AH9656" s="188"/>
      <c r="AI9656" s="188"/>
      <c r="AJ9656" s="188"/>
      <c r="AK9656" s="188"/>
    </row>
    <row r="9657" spans="20:37">
      <c r="T9657" s="188"/>
      <c r="U9657" s="188"/>
      <c r="V9657" s="188"/>
      <c r="W9657" s="188"/>
      <c r="X9657" s="188"/>
      <c r="AG9657" s="188"/>
      <c r="AH9657" s="188"/>
      <c r="AI9657" s="188"/>
      <c r="AJ9657" s="188"/>
      <c r="AK9657" s="188"/>
    </row>
    <row r="9658" spans="20:37">
      <c r="T9658" s="188"/>
      <c r="U9658" s="188"/>
      <c r="V9658" s="188"/>
      <c r="W9658" s="188"/>
      <c r="X9658" s="188"/>
      <c r="AG9658" s="188"/>
      <c r="AH9658" s="188"/>
      <c r="AI9658" s="188"/>
      <c r="AJ9658" s="188"/>
      <c r="AK9658" s="188"/>
    </row>
    <row r="9659" spans="20:37">
      <c r="T9659" s="188"/>
      <c r="U9659" s="188"/>
      <c r="V9659" s="188"/>
      <c r="W9659" s="188"/>
      <c r="X9659" s="188"/>
      <c r="AG9659" s="188"/>
      <c r="AH9659" s="188"/>
      <c r="AI9659" s="188"/>
      <c r="AJ9659" s="188"/>
      <c r="AK9659" s="188"/>
    </row>
    <row r="9660" spans="20:37">
      <c r="T9660" s="188"/>
      <c r="U9660" s="188"/>
      <c r="V9660" s="188"/>
      <c r="W9660" s="188"/>
      <c r="X9660" s="188"/>
      <c r="AG9660" s="188"/>
      <c r="AH9660" s="188"/>
      <c r="AI9660" s="188"/>
      <c r="AJ9660" s="188"/>
      <c r="AK9660" s="188"/>
    </row>
    <row r="9661" spans="20:37">
      <c r="T9661" s="188"/>
      <c r="U9661" s="188"/>
      <c r="V9661" s="188"/>
      <c r="W9661" s="188"/>
      <c r="X9661" s="188"/>
      <c r="AG9661" s="188"/>
      <c r="AH9661" s="188"/>
      <c r="AI9661" s="188"/>
      <c r="AJ9661" s="188"/>
      <c r="AK9661" s="188"/>
    </row>
    <row r="9662" spans="20:37">
      <c r="T9662" s="188"/>
      <c r="U9662" s="188"/>
      <c r="V9662" s="188"/>
      <c r="W9662" s="188"/>
      <c r="X9662" s="188"/>
      <c r="AG9662" s="188"/>
      <c r="AH9662" s="188"/>
      <c r="AI9662" s="188"/>
      <c r="AJ9662" s="188"/>
      <c r="AK9662" s="188"/>
    </row>
    <row r="9663" spans="20:37">
      <c r="T9663" s="188"/>
      <c r="U9663" s="188"/>
      <c r="V9663" s="188"/>
      <c r="W9663" s="188"/>
      <c r="X9663" s="188"/>
      <c r="AG9663" s="188"/>
      <c r="AH9663" s="188"/>
      <c r="AI9663" s="188"/>
      <c r="AJ9663" s="188"/>
      <c r="AK9663" s="188"/>
    </row>
    <row r="9664" spans="20:37">
      <c r="T9664" s="188"/>
      <c r="U9664" s="188"/>
      <c r="V9664" s="188"/>
      <c r="W9664" s="188"/>
      <c r="X9664" s="188"/>
      <c r="AG9664" s="188"/>
      <c r="AH9664" s="188"/>
      <c r="AI9664" s="188"/>
      <c r="AJ9664" s="188"/>
      <c r="AK9664" s="188"/>
    </row>
    <row r="9665" spans="20:37">
      <c r="T9665" s="188"/>
      <c r="U9665" s="188"/>
      <c r="V9665" s="188"/>
      <c r="W9665" s="188"/>
      <c r="X9665" s="188"/>
      <c r="AG9665" s="188"/>
      <c r="AH9665" s="188"/>
      <c r="AI9665" s="188"/>
      <c r="AJ9665" s="188"/>
      <c r="AK9665" s="188"/>
    </row>
    <row r="9666" spans="20:37">
      <c r="T9666" s="188"/>
      <c r="U9666" s="188"/>
      <c r="V9666" s="188"/>
      <c r="W9666" s="188"/>
      <c r="X9666" s="188"/>
      <c r="AG9666" s="188"/>
      <c r="AH9666" s="188"/>
      <c r="AI9666" s="188"/>
      <c r="AJ9666" s="188"/>
      <c r="AK9666" s="188"/>
    </row>
    <row r="9667" spans="20:37">
      <c r="T9667" s="188"/>
      <c r="U9667" s="188"/>
      <c r="V9667" s="188"/>
      <c r="W9667" s="188"/>
      <c r="X9667" s="188"/>
      <c r="AG9667" s="188"/>
      <c r="AH9667" s="188"/>
      <c r="AI9667" s="188"/>
      <c r="AJ9667" s="188"/>
      <c r="AK9667" s="188"/>
    </row>
    <row r="9668" spans="20:37">
      <c r="T9668" s="188"/>
      <c r="U9668" s="188"/>
      <c r="V9668" s="188"/>
      <c r="W9668" s="188"/>
      <c r="X9668" s="188"/>
      <c r="AG9668" s="188"/>
      <c r="AH9668" s="188"/>
      <c r="AI9668" s="188"/>
      <c r="AJ9668" s="188"/>
      <c r="AK9668" s="188"/>
    </row>
    <row r="9669" spans="20:37">
      <c r="T9669" s="188"/>
      <c r="U9669" s="188"/>
      <c r="V9669" s="188"/>
      <c r="W9669" s="188"/>
      <c r="X9669" s="188"/>
      <c r="AG9669" s="188"/>
      <c r="AH9669" s="188"/>
      <c r="AI9669" s="188"/>
      <c r="AJ9669" s="188"/>
      <c r="AK9669" s="188"/>
    </row>
    <row r="9670" spans="20:37">
      <c r="T9670" s="188"/>
      <c r="U9670" s="188"/>
      <c r="V9670" s="188"/>
      <c r="W9670" s="188"/>
      <c r="X9670" s="188"/>
      <c r="AG9670" s="188"/>
      <c r="AH9670" s="188"/>
      <c r="AI9670" s="188"/>
      <c r="AJ9670" s="188"/>
      <c r="AK9670" s="188"/>
    </row>
    <row r="9671" spans="20:37">
      <c r="T9671" s="188"/>
      <c r="U9671" s="188"/>
      <c r="V9671" s="188"/>
      <c r="W9671" s="188"/>
      <c r="X9671" s="188"/>
      <c r="AG9671" s="188"/>
      <c r="AH9671" s="188"/>
      <c r="AI9671" s="188"/>
      <c r="AJ9671" s="188"/>
      <c r="AK9671" s="188"/>
    </row>
    <row r="9672" spans="20:37">
      <c r="T9672" s="188"/>
      <c r="U9672" s="188"/>
      <c r="V9672" s="188"/>
      <c r="W9672" s="188"/>
      <c r="X9672" s="188"/>
      <c r="AG9672" s="188"/>
      <c r="AH9672" s="188"/>
      <c r="AI9672" s="188"/>
      <c r="AJ9672" s="188"/>
      <c r="AK9672" s="188"/>
    </row>
    <row r="9673" spans="20:37">
      <c r="T9673" s="188"/>
      <c r="U9673" s="188"/>
      <c r="V9673" s="188"/>
      <c r="W9673" s="188"/>
      <c r="X9673" s="188"/>
      <c r="AG9673" s="188"/>
      <c r="AH9673" s="188"/>
      <c r="AI9673" s="188"/>
      <c r="AJ9673" s="188"/>
      <c r="AK9673" s="188"/>
    </row>
    <row r="9674" spans="20:37">
      <c r="T9674" s="188"/>
      <c r="U9674" s="188"/>
      <c r="V9674" s="188"/>
      <c r="W9674" s="188"/>
      <c r="X9674" s="188"/>
      <c r="AG9674" s="188"/>
      <c r="AH9674" s="188"/>
      <c r="AI9674" s="188"/>
      <c r="AJ9674" s="188"/>
      <c r="AK9674" s="188"/>
    </row>
    <row r="9675" spans="20:37">
      <c r="T9675" s="188"/>
      <c r="U9675" s="188"/>
      <c r="V9675" s="188"/>
      <c r="W9675" s="188"/>
      <c r="X9675" s="188"/>
      <c r="AG9675" s="188"/>
      <c r="AH9675" s="188"/>
      <c r="AI9675" s="188"/>
      <c r="AJ9675" s="188"/>
      <c r="AK9675" s="188"/>
    </row>
    <row r="9676" spans="20:37">
      <c r="T9676" s="188"/>
      <c r="U9676" s="188"/>
      <c r="V9676" s="188"/>
      <c r="W9676" s="188"/>
      <c r="X9676" s="188"/>
      <c r="AG9676" s="188"/>
      <c r="AH9676" s="188"/>
      <c r="AI9676" s="188"/>
      <c r="AJ9676" s="188"/>
      <c r="AK9676" s="188"/>
    </row>
    <row r="9677" spans="20:37">
      <c r="T9677" s="188"/>
      <c r="U9677" s="188"/>
      <c r="V9677" s="188"/>
      <c r="W9677" s="188"/>
      <c r="X9677" s="188"/>
      <c r="AG9677" s="188"/>
      <c r="AH9677" s="188"/>
      <c r="AI9677" s="188"/>
      <c r="AJ9677" s="188"/>
      <c r="AK9677" s="188"/>
    </row>
    <row r="9678" spans="20:37">
      <c r="T9678" s="188"/>
      <c r="U9678" s="188"/>
      <c r="V9678" s="188"/>
      <c r="W9678" s="188"/>
      <c r="X9678" s="188"/>
      <c r="AG9678" s="188"/>
      <c r="AH9678" s="188"/>
      <c r="AI9678" s="188"/>
      <c r="AJ9678" s="188"/>
      <c r="AK9678" s="188"/>
    </row>
    <row r="9679" spans="20:37">
      <c r="T9679" s="188"/>
      <c r="U9679" s="188"/>
      <c r="V9679" s="188"/>
      <c r="W9679" s="188"/>
      <c r="X9679" s="188"/>
      <c r="AG9679" s="188"/>
      <c r="AH9679" s="188"/>
      <c r="AI9679" s="188"/>
      <c r="AJ9679" s="188"/>
      <c r="AK9679" s="188"/>
    </row>
    <row r="9680" spans="20:37">
      <c r="T9680" s="188"/>
      <c r="U9680" s="188"/>
      <c r="V9680" s="188"/>
      <c r="W9680" s="188"/>
      <c r="X9680" s="188"/>
      <c r="AG9680" s="188"/>
      <c r="AH9680" s="188"/>
      <c r="AI9680" s="188"/>
      <c r="AJ9680" s="188"/>
      <c r="AK9680" s="188"/>
    </row>
    <row r="9681" spans="20:37">
      <c r="T9681" s="188"/>
      <c r="U9681" s="188"/>
      <c r="V9681" s="188"/>
      <c r="W9681" s="188"/>
      <c r="X9681" s="188"/>
      <c r="AG9681" s="188"/>
      <c r="AH9681" s="188"/>
      <c r="AI9681" s="188"/>
      <c r="AJ9681" s="188"/>
      <c r="AK9681" s="188"/>
    </row>
    <row r="9682" spans="20:37">
      <c r="T9682" s="188"/>
      <c r="U9682" s="188"/>
      <c r="V9682" s="188"/>
      <c r="W9682" s="188"/>
      <c r="X9682" s="188"/>
      <c r="AG9682" s="188"/>
      <c r="AH9682" s="188"/>
      <c r="AI9682" s="188"/>
      <c r="AJ9682" s="188"/>
      <c r="AK9682" s="188"/>
    </row>
    <row r="9683" spans="20:37">
      <c r="T9683" s="188"/>
      <c r="U9683" s="188"/>
      <c r="V9683" s="188"/>
      <c r="W9683" s="188"/>
      <c r="X9683" s="188"/>
      <c r="AG9683" s="188"/>
      <c r="AH9683" s="188"/>
      <c r="AI9683" s="188"/>
      <c r="AJ9683" s="188"/>
      <c r="AK9683" s="188"/>
    </row>
    <row r="9684" spans="20:37">
      <c r="T9684" s="188"/>
      <c r="U9684" s="188"/>
      <c r="V9684" s="188"/>
      <c r="W9684" s="188"/>
      <c r="X9684" s="188"/>
      <c r="AG9684" s="188"/>
      <c r="AH9684" s="188"/>
      <c r="AI9684" s="188"/>
      <c r="AJ9684" s="188"/>
      <c r="AK9684" s="188"/>
    </row>
    <row r="9685" spans="20:37">
      <c r="T9685" s="188"/>
      <c r="U9685" s="188"/>
      <c r="V9685" s="188"/>
      <c r="W9685" s="188"/>
      <c r="X9685" s="188"/>
      <c r="AG9685" s="188"/>
      <c r="AH9685" s="188"/>
      <c r="AI9685" s="188"/>
      <c r="AJ9685" s="188"/>
      <c r="AK9685" s="188"/>
    </row>
    <row r="9686" spans="20:37">
      <c r="T9686" s="188"/>
      <c r="U9686" s="188"/>
      <c r="V9686" s="188"/>
      <c r="W9686" s="188"/>
      <c r="X9686" s="188"/>
      <c r="AG9686" s="188"/>
      <c r="AH9686" s="188"/>
      <c r="AI9686" s="188"/>
      <c r="AJ9686" s="188"/>
      <c r="AK9686" s="188"/>
    </row>
    <row r="9687" spans="20:37">
      <c r="T9687" s="188"/>
      <c r="U9687" s="188"/>
      <c r="V9687" s="188"/>
      <c r="W9687" s="188"/>
      <c r="X9687" s="188"/>
      <c r="AG9687" s="188"/>
      <c r="AH9687" s="188"/>
      <c r="AI9687" s="188"/>
      <c r="AJ9687" s="188"/>
      <c r="AK9687" s="188"/>
    </row>
    <row r="9688" spans="20:37">
      <c r="T9688" s="188"/>
      <c r="U9688" s="188"/>
      <c r="V9688" s="188"/>
      <c r="W9688" s="188"/>
      <c r="X9688" s="188"/>
      <c r="AG9688" s="188"/>
      <c r="AH9688" s="188"/>
      <c r="AI9688" s="188"/>
      <c r="AJ9688" s="188"/>
      <c r="AK9688" s="188"/>
    </row>
    <row r="9689" spans="20:37">
      <c r="T9689" s="188"/>
      <c r="U9689" s="188"/>
      <c r="V9689" s="188"/>
      <c r="W9689" s="188"/>
      <c r="X9689" s="188"/>
      <c r="AG9689" s="188"/>
      <c r="AH9689" s="188"/>
      <c r="AI9689" s="188"/>
      <c r="AJ9689" s="188"/>
      <c r="AK9689" s="188"/>
    </row>
    <row r="9690" spans="20:37">
      <c r="T9690" s="188"/>
      <c r="U9690" s="188"/>
      <c r="V9690" s="188"/>
      <c r="W9690" s="188"/>
      <c r="X9690" s="188"/>
      <c r="AG9690" s="188"/>
      <c r="AH9690" s="188"/>
      <c r="AI9690" s="188"/>
      <c r="AJ9690" s="188"/>
      <c r="AK9690" s="188"/>
    </row>
    <row r="9691" spans="20:37">
      <c r="T9691" s="188"/>
      <c r="U9691" s="188"/>
      <c r="V9691" s="188"/>
      <c r="W9691" s="188"/>
      <c r="X9691" s="188"/>
      <c r="AG9691" s="188"/>
      <c r="AH9691" s="188"/>
      <c r="AI9691" s="188"/>
      <c r="AJ9691" s="188"/>
      <c r="AK9691" s="188"/>
    </row>
    <row r="9692" spans="20:37">
      <c r="T9692" s="188"/>
      <c r="U9692" s="188"/>
      <c r="V9692" s="188"/>
      <c r="W9692" s="188"/>
      <c r="X9692" s="188"/>
      <c r="AG9692" s="188"/>
      <c r="AH9692" s="188"/>
      <c r="AI9692" s="188"/>
      <c r="AJ9692" s="188"/>
      <c r="AK9692" s="188"/>
    </row>
    <row r="9693" spans="20:37">
      <c r="T9693" s="188"/>
      <c r="U9693" s="188"/>
      <c r="V9693" s="188"/>
      <c r="W9693" s="188"/>
      <c r="X9693" s="188"/>
      <c r="AG9693" s="188"/>
      <c r="AH9693" s="188"/>
      <c r="AI9693" s="188"/>
      <c r="AJ9693" s="188"/>
      <c r="AK9693" s="188"/>
    </row>
    <row r="9694" spans="20:37">
      <c r="T9694" s="188"/>
      <c r="U9694" s="188"/>
      <c r="V9694" s="188"/>
      <c r="W9694" s="188"/>
      <c r="X9694" s="188"/>
      <c r="AG9694" s="188"/>
      <c r="AH9694" s="188"/>
      <c r="AI9694" s="188"/>
      <c r="AJ9694" s="188"/>
      <c r="AK9694" s="188"/>
    </row>
    <row r="9695" spans="20:37">
      <c r="T9695" s="188"/>
      <c r="U9695" s="188"/>
      <c r="V9695" s="188"/>
      <c r="W9695" s="188"/>
      <c r="X9695" s="188"/>
      <c r="AG9695" s="188"/>
      <c r="AH9695" s="188"/>
      <c r="AI9695" s="188"/>
      <c r="AJ9695" s="188"/>
      <c r="AK9695" s="188"/>
    </row>
    <row r="9696" spans="20:37">
      <c r="T9696" s="188"/>
      <c r="U9696" s="188"/>
      <c r="V9696" s="188"/>
      <c r="W9696" s="188"/>
      <c r="X9696" s="188"/>
      <c r="AG9696" s="188"/>
      <c r="AH9696" s="188"/>
      <c r="AI9696" s="188"/>
      <c r="AJ9696" s="188"/>
      <c r="AK9696" s="188"/>
    </row>
    <row r="9697" spans="20:37">
      <c r="T9697" s="188"/>
      <c r="U9697" s="188"/>
      <c r="V9697" s="188"/>
      <c r="W9697" s="188"/>
      <c r="X9697" s="188"/>
      <c r="AG9697" s="188"/>
      <c r="AH9697" s="188"/>
      <c r="AI9697" s="188"/>
      <c r="AJ9697" s="188"/>
      <c r="AK9697" s="188"/>
    </row>
    <row r="9698" spans="20:37">
      <c r="T9698" s="188"/>
      <c r="U9698" s="188"/>
      <c r="V9698" s="188"/>
      <c r="W9698" s="188"/>
      <c r="X9698" s="188"/>
      <c r="AG9698" s="188"/>
      <c r="AH9698" s="188"/>
      <c r="AI9698" s="188"/>
      <c r="AJ9698" s="188"/>
      <c r="AK9698" s="188"/>
    </row>
    <row r="9699" spans="20:37">
      <c r="T9699" s="188"/>
      <c r="U9699" s="188"/>
      <c r="V9699" s="188"/>
      <c r="W9699" s="188"/>
      <c r="X9699" s="188"/>
      <c r="AG9699" s="188"/>
      <c r="AH9699" s="188"/>
      <c r="AI9699" s="188"/>
      <c r="AJ9699" s="188"/>
      <c r="AK9699" s="188"/>
    </row>
    <row r="9700" spans="20:37">
      <c r="T9700" s="188"/>
      <c r="U9700" s="188"/>
      <c r="V9700" s="188"/>
      <c r="W9700" s="188"/>
      <c r="X9700" s="188"/>
      <c r="AG9700" s="188"/>
      <c r="AH9700" s="188"/>
      <c r="AI9700" s="188"/>
      <c r="AJ9700" s="188"/>
      <c r="AK9700" s="188"/>
    </row>
    <row r="9701" spans="20:37">
      <c r="T9701" s="188"/>
      <c r="U9701" s="188"/>
      <c r="V9701" s="188"/>
      <c r="W9701" s="188"/>
      <c r="X9701" s="188"/>
      <c r="AG9701" s="188"/>
      <c r="AH9701" s="188"/>
      <c r="AI9701" s="188"/>
      <c r="AJ9701" s="188"/>
      <c r="AK9701" s="188"/>
    </row>
    <row r="9702" spans="20:37">
      <c r="T9702" s="188"/>
      <c r="U9702" s="188"/>
      <c r="V9702" s="188"/>
      <c r="W9702" s="188"/>
      <c r="X9702" s="188"/>
      <c r="AG9702" s="188"/>
      <c r="AH9702" s="188"/>
      <c r="AI9702" s="188"/>
      <c r="AJ9702" s="188"/>
      <c r="AK9702" s="188"/>
    </row>
    <row r="9703" spans="20:37">
      <c r="T9703" s="188"/>
      <c r="U9703" s="188"/>
      <c r="V9703" s="188"/>
      <c r="W9703" s="188"/>
      <c r="X9703" s="188"/>
      <c r="AG9703" s="188"/>
      <c r="AH9703" s="188"/>
      <c r="AI9703" s="188"/>
      <c r="AJ9703" s="188"/>
      <c r="AK9703" s="188"/>
    </row>
    <row r="9704" spans="20:37">
      <c r="T9704" s="188"/>
      <c r="U9704" s="188"/>
      <c r="V9704" s="188"/>
      <c r="W9704" s="188"/>
      <c r="X9704" s="188"/>
      <c r="AG9704" s="188"/>
      <c r="AH9704" s="188"/>
      <c r="AI9704" s="188"/>
      <c r="AJ9704" s="188"/>
      <c r="AK9704" s="188"/>
    </row>
    <row r="9705" spans="20:37">
      <c r="T9705" s="188"/>
      <c r="U9705" s="188"/>
      <c r="V9705" s="188"/>
      <c r="W9705" s="188"/>
      <c r="X9705" s="188"/>
      <c r="AG9705" s="188"/>
      <c r="AH9705" s="188"/>
      <c r="AI9705" s="188"/>
      <c r="AJ9705" s="188"/>
      <c r="AK9705" s="188"/>
    </row>
    <row r="9706" spans="20:37">
      <c r="T9706" s="188"/>
      <c r="U9706" s="188"/>
      <c r="V9706" s="188"/>
      <c r="W9706" s="188"/>
      <c r="X9706" s="188"/>
      <c r="AG9706" s="188"/>
      <c r="AH9706" s="188"/>
      <c r="AI9706" s="188"/>
      <c r="AJ9706" s="188"/>
      <c r="AK9706" s="188"/>
    </row>
    <row r="9707" spans="20:37">
      <c r="T9707" s="188"/>
      <c r="U9707" s="188"/>
      <c r="V9707" s="188"/>
      <c r="W9707" s="188"/>
      <c r="X9707" s="188"/>
      <c r="AG9707" s="188"/>
      <c r="AH9707" s="188"/>
      <c r="AI9707" s="188"/>
      <c r="AJ9707" s="188"/>
      <c r="AK9707" s="188"/>
    </row>
    <row r="9708" spans="20:37">
      <c r="T9708" s="188"/>
      <c r="U9708" s="188"/>
      <c r="V9708" s="188"/>
      <c r="W9708" s="188"/>
      <c r="X9708" s="188"/>
      <c r="AG9708" s="188"/>
      <c r="AH9708" s="188"/>
      <c r="AI9708" s="188"/>
      <c r="AJ9708" s="188"/>
      <c r="AK9708" s="188"/>
    </row>
    <row r="9709" spans="20:37">
      <c r="T9709" s="188"/>
      <c r="U9709" s="188"/>
      <c r="V9709" s="188"/>
      <c r="W9709" s="188"/>
      <c r="X9709" s="188"/>
      <c r="AG9709" s="188"/>
      <c r="AH9709" s="188"/>
      <c r="AI9709" s="188"/>
      <c r="AJ9709" s="188"/>
      <c r="AK9709" s="188"/>
    </row>
    <row r="9710" spans="20:37">
      <c r="T9710" s="188"/>
      <c r="U9710" s="188"/>
      <c r="V9710" s="188"/>
      <c r="W9710" s="188"/>
      <c r="X9710" s="188"/>
      <c r="AG9710" s="188"/>
      <c r="AH9710" s="188"/>
      <c r="AI9710" s="188"/>
      <c r="AJ9710" s="188"/>
      <c r="AK9710" s="188"/>
    </row>
    <row r="9711" spans="20:37">
      <c r="T9711" s="188"/>
      <c r="U9711" s="188"/>
      <c r="V9711" s="188"/>
      <c r="W9711" s="188"/>
      <c r="X9711" s="188"/>
      <c r="AG9711" s="188"/>
      <c r="AH9711" s="188"/>
      <c r="AI9711" s="188"/>
      <c r="AJ9711" s="188"/>
      <c r="AK9711" s="188"/>
    </row>
    <row r="9712" spans="20:37">
      <c r="T9712" s="188"/>
      <c r="U9712" s="188"/>
      <c r="V9712" s="188"/>
      <c r="W9712" s="188"/>
      <c r="X9712" s="188"/>
      <c r="AG9712" s="188"/>
      <c r="AH9712" s="188"/>
      <c r="AI9712" s="188"/>
      <c r="AJ9712" s="188"/>
      <c r="AK9712" s="188"/>
    </row>
    <row r="9713" spans="20:37">
      <c r="T9713" s="188"/>
      <c r="U9713" s="188"/>
      <c r="V9713" s="188"/>
      <c r="W9713" s="188"/>
      <c r="X9713" s="188"/>
      <c r="AG9713" s="188"/>
      <c r="AH9713" s="188"/>
      <c r="AI9713" s="188"/>
      <c r="AJ9713" s="188"/>
      <c r="AK9713" s="188"/>
    </row>
    <row r="9714" spans="20:37">
      <c r="T9714" s="188"/>
      <c r="U9714" s="188"/>
      <c r="V9714" s="188"/>
      <c r="W9714" s="188"/>
      <c r="X9714" s="188"/>
      <c r="AG9714" s="188"/>
      <c r="AH9714" s="188"/>
      <c r="AI9714" s="188"/>
      <c r="AJ9714" s="188"/>
      <c r="AK9714" s="188"/>
    </row>
    <row r="9715" spans="20:37">
      <c r="T9715" s="188"/>
      <c r="U9715" s="188"/>
      <c r="V9715" s="188"/>
      <c r="W9715" s="188"/>
      <c r="X9715" s="188"/>
      <c r="AG9715" s="188"/>
      <c r="AH9715" s="188"/>
      <c r="AI9715" s="188"/>
      <c r="AJ9715" s="188"/>
      <c r="AK9715" s="188"/>
    </row>
    <row r="9716" spans="20:37">
      <c r="T9716" s="188"/>
      <c r="U9716" s="188"/>
      <c r="V9716" s="188"/>
      <c r="W9716" s="188"/>
      <c r="X9716" s="188"/>
      <c r="AG9716" s="188"/>
      <c r="AH9716" s="188"/>
      <c r="AI9716" s="188"/>
      <c r="AJ9716" s="188"/>
      <c r="AK9716" s="188"/>
    </row>
    <row r="9717" spans="20:37">
      <c r="T9717" s="188"/>
      <c r="U9717" s="188"/>
      <c r="V9717" s="188"/>
      <c r="W9717" s="188"/>
      <c r="X9717" s="188"/>
      <c r="AG9717" s="188"/>
      <c r="AH9717" s="188"/>
      <c r="AI9717" s="188"/>
      <c r="AJ9717" s="188"/>
      <c r="AK9717" s="188"/>
    </row>
    <row r="9718" spans="20:37">
      <c r="T9718" s="188"/>
      <c r="U9718" s="188"/>
      <c r="V9718" s="188"/>
      <c r="W9718" s="188"/>
      <c r="X9718" s="188"/>
      <c r="AG9718" s="188"/>
      <c r="AH9718" s="188"/>
      <c r="AI9718" s="188"/>
      <c r="AJ9718" s="188"/>
      <c r="AK9718" s="188"/>
    </row>
    <row r="9719" spans="20:37">
      <c r="T9719" s="188"/>
      <c r="U9719" s="188"/>
      <c r="V9719" s="188"/>
      <c r="W9719" s="188"/>
      <c r="X9719" s="188"/>
      <c r="AG9719" s="188"/>
      <c r="AH9719" s="188"/>
      <c r="AI9719" s="188"/>
      <c r="AJ9719" s="188"/>
      <c r="AK9719" s="188"/>
    </row>
    <row r="9720" spans="20:37">
      <c r="T9720" s="188"/>
      <c r="U9720" s="188"/>
      <c r="V9720" s="188"/>
      <c r="W9720" s="188"/>
      <c r="X9720" s="188"/>
      <c r="AG9720" s="188"/>
      <c r="AH9720" s="188"/>
      <c r="AI9720" s="188"/>
      <c r="AJ9720" s="188"/>
      <c r="AK9720" s="188"/>
    </row>
    <row r="9721" spans="20:37">
      <c r="T9721" s="188"/>
      <c r="U9721" s="188"/>
      <c r="V9721" s="188"/>
      <c r="W9721" s="188"/>
      <c r="X9721" s="188"/>
      <c r="AG9721" s="188"/>
      <c r="AH9721" s="188"/>
      <c r="AI9721" s="188"/>
      <c r="AJ9721" s="188"/>
      <c r="AK9721" s="188"/>
    </row>
    <row r="9722" spans="20:37">
      <c r="T9722" s="188"/>
      <c r="U9722" s="188"/>
      <c r="V9722" s="188"/>
      <c r="W9722" s="188"/>
      <c r="X9722" s="188"/>
      <c r="AG9722" s="188"/>
      <c r="AH9722" s="188"/>
      <c r="AI9722" s="188"/>
      <c r="AJ9722" s="188"/>
      <c r="AK9722" s="188"/>
    </row>
    <row r="9723" spans="20:37">
      <c r="T9723" s="188"/>
      <c r="U9723" s="188"/>
      <c r="V9723" s="188"/>
      <c r="W9723" s="188"/>
      <c r="X9723" s="188"/>
      <c r="AG9723" s="188"/>
      <c r="AH9723" s="188"/>
      <c r="AI9723" s="188"/>
      <c r="AJ9723" s="188"/>
      <c r="AK9723" s="188"/>
    </row>
    <row r="9724" spans="20:37">
      <c r="T9724" s="188"/>
      <c r="U9724" s="188"/>
      <c r="V9724" s="188"/>
      <c r="W9724" s="188"/>
      <c r="X9724" s="188"/>
      <c r="AG9724" s="188"/>
      <c r="AH9724" s="188"/>
      <c r="AI9724" s="188"/>
      <c r="AJ9724" s="188"/>
      <c r="AK9724" s="188"/>
    </row>
    <row r="9725" spans="20:37">
      <c r="T9725" s="188"/>
      <c r="U9725" s="188"/>
      <c r="V9725" s="188"/>
      <c r="W9725" s="188"/>
      <c r="X9725" s="188"/>
      <c r="AG9725" s="188"/>
      <c r="AH9725" s="188"/>
      <c r="AI9725" s="188"/>
      <c r="AJ9725" s="188"/>
      <c r="AK9725" s="188"/>
    </row>
    <row r="9726" spans="20:37">
      <c r="T9726" s="188"/>
      <c r="U9726" s="188"/>
      <c r="V9726" s="188"/>
      <c r="W9726" s="188"/>
      <c r="X9726" s="188"/>
      <c r="AG9726" s="188"/>
      <c r="AH9726" s="188"/>
      <c r="AI9726" s="188"/>
      <c r="AJ9726" s="188"/>
      <c r="AK9726" s="188"/>
    </row>
    <row r="9727" spans="20:37">
      <c r="T9727" s="188"/>
      <c r="U9727" s="188"/>
      <c r="V9727" s="188"/>
      <c r="W9727" s="188"/>
      <c r="X9727" s="188"/>
      <c r="AG9727" s="188"/>
      <c r="AH9727" s="188"/>
      <c r="AI9727" s="188"/>
      <c r="AJ9727" s="188"/>
      <c r="AK9727" s="188"/>
    </row>
    <row r="9728" spans="20:37">
      <c r="T9728" s="188"/>
      <c r="U9728" s="188"/>
      <c r="V9728" s="188"/>
      <c r="W9728" s="188"/>
      <c r="X9728" s="188"/>
      <c r="AG9728" s="188"/>
      <c r="AH9728" s="188"/>
      <c r="AI9728" s="188"/>
      <c r="AJ9728" s="188"/>
      <c r="AK9728" s="188"/>
    </row>
    <row r="9729" spans="20:37">
      <c r="T9729" s="188"/>
      <c r="U9729" s="188"/>
      <c r="V9729" s="188"/>
      <c r="W9729" s="188"/>
      <c r="X9729" s="188"/>
      <c r="AG9729" s="188"/>
      <c r="AH9729" s="188"/>
      <c r="AI9729" s="188"/>
      <c r="AJ9729" s="188"/>
      <c r="AK9729" s="188"/>
    </row>
    <row r="9730" spans="20:37">
      <c r="T9730" s="188"/>
      <c r="U9730" s="188"/>
      <c r="V9730" s="188"/>
      <c r="W9730" s="188"/>
      <c r="X9730" s="188"/>
      <c r="AG9730" s="188"/>
      <c r="AH9730" s="188"/>
      <c r="AI9730" s="188"/>
      <c r="AJ9730" s="188"/>
      <c r="AK9730" s="188"/>
    </row>
    <row r="9731" spans="20:37">
      <c r="T9731" s="188"/>
      <c r="U9731" s="188"/>
      <c r="V9731" s="188"/>
      <c r="W9731" s="188"/>
      <c r="X9731" s="188"/>
      <c r="AG9731" s="188"/>
      <c r="AH9731" s="188"/>
      <c r="AI9731" s="188"/>
      <c r="AJ9731" s="188"/>
      <c r="AK9731" s="188"/>
    </row>
    <row r="9732" spans="20:37">
      <c r="T9732" s="188"/>
      <c r="U9732" s="188"/>
      <c r="V9732" s="188"/>
      <c r="W9732" s="188"/>
      <c r="X9732" s="188"/>
      <c r="AG9732" s="188"/>
      <c r="AH9732" s="188"/>
      <c r="AI9732" s="188"/>
      <c r="AJ9732" s="188"/>
      <c r="AK9732" s="188"/>
    </row>
    <row r="9733" spans="20:37">
      <c r="T9733" s="188"/>
      <c r="U9733" s="188"/>
      <c r="V9733" s="188"/>
      <c r="W9733" s="188"/>
      <c r="X9733" s="188"/>
      <c r="AG9733" s="188"/>
      <c r="AH9733" s="188"/>
      <c r="AI9733" s="188"/>
      <c r="AJ9733" s="188"/>
      <c r="AK9733" s="188"/>
    </row>
    <row r="9734" spans="20:37">
      <c r="T9734" s="188"/>
      <c r="U9734" s="188"/>
      <c r="V9734" s="188"/>
      <c r="W9734" s="188"/>
      <c r="X9734" s="188"/>
      <c r="AG9734" s="188"/>
      <c r="AH9734" s="188"/>
      <c r="AI9734" s="188"/>
      <c r="AJ9734" s="188"/>
      <c r="AK9734" s="188"/>
    </row>
    <row r="9735" spans="20:37">
      <c r="T9735" s="188"/>
      <c r="U9735" s="188"/>
      <c r="V9735" s="188"/>
      <c r="W9735" s="188"/>
      <c r="X9735" s="188"/>
      <c r="AG9735" s="188"/>
      <c r="AH9735" s="188"/>
      <c r="AI9735" s="188"/>
      <c r="AJ9735" s="188"/>
      <c r="AK9735" s="188"/>
    </row>
    <row r="9736" spans="20:37">
      <c r="T9736" s="188"/>
      <c r="U9736" s="188"/>
      <c r="V9736" s="188"/>
      <c r="W9736" s="188"/>
      <c r="X9736" s="188"/>
      <c r="AG9736" s="188"/>
      <c r="AH9736" s="188"/>
      <c r="AI9736" s="188"/>
      <c r="AJ9736" s="188"/>
      <c r="AK9736" s="188"/>
    </row>
    <row r="9737" spans="20:37">
      <c r="T9737" s="188"/>
      <c r="U9737" s="188"/>
      <c r="V9737" s="188"/>
      <c r="W9737" s="188"/>
      <c r="X9737" s="188"/>
      <c r="AG9737" s="188"/>
      <c r="AH9737" s="188"/>
      <c r="AI9737" s="188"/>
      <c r="AJ9737" s="188"/>
      <c r="AK9737" s="188"/>
    </row>
    <row r="9738" spans="20:37">
      <c r="T9738" s="188"/>
      <c r="U9738" s="188"/>
      <c r="V9738" s="188"/>
      <c r="W9738" s="188"/>
      <c r="X9738" s="188"/>
      <c r="AG9738" s="188"/>
      <c r="AH9738" s="188"/>
      <c r="AI9738" s="188"/>
      <c r="AJ9738" s="188"/>
      <c r="AK9738" s="188"/>
    </row>
    <row r="9739" spans="20:37">
      <c r="T9739" s="188"/>
      <c r="U9739" s="188"/>
      <c r="V9739" s="188"/>
      <c r="W9739" s="188"/>
      <c r="X9739" s="188"/>
      <c r="AG9739" s="188"/>
      <c r="AH9739" s="188"/>
      <c r="AI9739" s="188"/>
      <c r="AJ9739" s="188"/>
      <c r="AK9739" s="188"/>
    </row>
    <row r="9740" spans="20:37">
      <c r="T9740" s="188"/>
      <c r="U9740" s="188"/>
      <c r="V9740" s="188"/>
      <c r="W9740" s="188"/>
      <c r="X9740" s="188"/>
      <c r="AG9740" s="188"/>
      <c r="AH9740" s="188"/>
      <c r="AI9740" s="188"/>
      <c r="AJ9740" s="188"/>
      <c r="AK9740" s="188"/>
    </row>
    <row r="9741" spans="20:37">
      <c r="T9741" s="188"/>
      <c r="U9741" s="188"/>
      <c r="V9741" s="188"/>
      <c r="W9741" s="188"/>
      <c r="X9741" s="188"/>
      <c r="AG9741" s="188"/>
      <c r="AH9741" s="188"/>
      <c r="AI9741" s="188"/>
      <c r="AJ9741" s="188"/>
      <c r="AK9741" s="188"/>
    </row>
    <row r="9742" spans="20:37">
      <c r="T9742" s="188"/>
      <c r="U9742" s="188"/>
      <c r="V9742" s="188"/>
      <c r="W9742" s="188"/>
      <c r="X9742" s="188"/>
      <c r="AG9742" s="188"/>
      <c r="AH9742" s="188"/>
      <c r="AI9742" s="188"/>
      <c r="AJ9742" s="188"/>
      <c r="AK9742" s="188"/>
    </row>
    <row r="9743" spans="20:37">
      <c r="T9743" s="188"/>
      <c r="U9743" s="188"/>
      <c r="V9743" s="188"/>
      <c r="W9743" s="188"/>
      <c r="X9743" s="188"/>
      <c r="AG9743" s="188"/>
      <c r="AH9743" s="188"/>
      <c r="AI9743" s="188"/>
      <c r="AJ9743" s="188"/>
      <c r="AK9743" s="188"/>
    </row>
    <row r="9744" spans="20:37">
      <c r="T9744" s="188"/>
      <c r="U9744" s="188"/>
      <c r="V9744" s="188"/>
      <c r="W9744" s="188"/>
      <c r="X9744" s="188"/>
      <c r="AG9744" s="188"/>
      <c r="AH9744" s="188"/>
      <c r="AI9744" s="188"/>
      <c r="AJ9744" s="188"/>
      <c r="AK9744" s="188"/>
    </row>
    <row r="9745" spans="20:37">
      <c r="T9745" s="188"/>
      <c r="U9745" s="188"/>
      <c r="V9745" s="188"/>
      <c r="W9745" s="188"/>
      <c r="X9745" s="188"/>
      <c r="AG9745" s="188"/>
      <c r="AH9745" s="188"/>
      <c r="AI9745" s="188"/>
      <c r="AJ9745" s="188"/>
      <c r="AK9745" s="188"/>
    </row>
    <row r="9746" spans="20:37">
      <c r="T9746" s="188"/>
      <c r="U9746" s="188"/>
      <c r="V9746" s="188"/>
      <c r="W9746" s="188"/>
      <c r="X9746" s="188"/>
      <c r="AG9746" s="188"/>
      <c r="AH9746" s="188"/>
      <c r="AI9746" s="188"/>
      <c r="AJ9746" s="188"/>
      <c r="AK9746" s="188"/>
    </row>
    <row r="9747" spans="20:37">
      <c r="T9747" s="188"/>
      <c r="U9747" s="188"/>
      <c r="V9747" s="188"/>
      <c r="W9747" s="188"/>
      <c r="X9747" s="188"/>
      <c r="AG9747" s="188"/>
      <c r="AH9747" s="188"/>
      <c r="AI9747" s="188"/>
      <c r="AJ9747" s="188"/>
      <c r="AK9747" s="188"/>
    </row>
    <row r="9748" spans="20:37">
      <c r="T9748" s="188"/>
      <c r="U9748" s="188"/>
      <c r="V9748" s="188"/>
      <c r="W9748" s="188"/>
      <c r="X9748" s="188"/>
      <c r="AG9748" s="188"/>
      <c r="AH9748" s="188"/>
      <c r="AI9748" s="188"/>
      <c r="AJ9748" s="188"/>
      <c r="AK9748" s="188"/>
    </row>
    <row r="9749" spans="20:37">
      <c r="T9749" s="188"/>
      <c r="U9749" s="188"/>
      <c r="V9749" s="188"/>
      <c r="W9749" s="188"/>
      <c r="X9749" s="188"/>
      <c r="AG9749" s="188"/>
      <c r="AH9749" s="188"/>
      <c r="AI9749" s="188"/>
      <c r="AJ9749" s="188"/>
      <c r="AK9749" s="188"/>
    </row>
    <row r="9750" spans="20:37">
      <c r="T9750" s="188"/>
      <c r="U9750" s="188"/>
      <c r="V9750" s="188"/>
      <c r="W9750" s="188"/>
      <c r="X9750" s="188"/>
      <c r="AG9750" s="188"/>
      <c r="AH9750" s="188"/>
      <c r="AI9750" s="188"/>
      <c r="AJ9750" s="188"/>
      <c r="AK9750" s="188"/>
    </row>
    <row r="9751" spans="20:37">
      <c r="T9751" s="188"/>
      <c r="U9751" s="188"/>
      <c r="V9751" s="188"/>
      <c r="W9751" s="188"/>
      <c r="X9751" s="188"/>
      <c r="AG9751" s="188"/>
      <c r="AH9751" s="188"/>
      <c r="AI9751" s="188"/>
      <c r="AJ9751" s="188"/>
      <c r="AK9751" s="188"/>
    </row>
    <row r="9752" spans="20:37">
      <c r="T9752" s="188"/>
      <c r="U9752" s="188"/>
      <c r="V9752" s="188"/>
      <c r="W9752" s="188"/>
      <c r="X9752" s="188"/>
      <c r="AG9752" s="188"/>
      <c r="AH9752" s="188"/>
      <c r="AI9752" s="188"/>
      <c r="AJ9752" s="188"/>
      <c r="AK9752" s="188"/>
    </row>
    <row r="9753" spans="20:37">
      <c r="T9753" s="188"/>
      <c r="U9753" s="188"/>
      <c r="V9753" s="188"/>
      <c r="W9753" s="188"/>
      <c r="X9753" s="188"/>
      <c r="AG9753" s="188"/>
      <c r="AH9753" s="188"/>
      <c r="AI9753" s="188"/>
      <c r="AJ9753" s="188"/>
      <c r="AK9753" s="188"/>
    </row>
    <row r="9754" spans="20:37">
      <c r="T9754" s="188"/>
      <c r="U9754" s="188"/>
      <c r="V9754" s="188"/>
      <c r="W9754" s="188"/>
      <c r="X9754" s="188"/>
      <c r="AG9754" s="188"/>
      <c r="AH9754" s="188"/>
      <c r="AI9754" s="188"/>
      <c r="AJ9754" s="188"/>
      <c r="AK9754" s="188"/>
    </row>
    <row r="9755" spans="20:37">
      <c r="T9755" s="188"/>
      <c r="U9755" s="188"/>
      <c r="V9755" s="188"/>
      <c r="W9755" s="188"/>
      <c r="X9755" s="188"/>
      <c r="AG9755" s="188"/>
      <c r="AH9755" s="188"/>
      <c r="AI9755" s="188"/>
      <c r="AJ9755" s="188"/>
      <c r="AK9755" s="188"/>
    </row>
    <row r="9756" spans="20:37">
      <c r="T9756" s="188"/>
      <c r="U9756" s="188"/>
      <c r="V9756" s="188"/>
      <c r="W9756" s="188"/>
      <c r="X9756" s="188"/>
      <c r="AG9756" s="188"/>
      <c r="AH9756" s="188"/>
      <c r="AI9756" s="188"/>
      <c r="AJ9756" s="188"/>
      <c r="AK9756" s="188"/>
    </row>
    <row r="9757" spans="20:37">
      <c r="T9757" s="188"/>
      <c r="U9757" s="188"/>
      <c r="V9757" s="188"/>
      <c r="W9757" s="188"/>
      <c r="X9757" s="188"/>
      <c r="AG9757" s="188"/>
      <c r="AH9757" s="188"/>
      <c r="AI9757" s="188"/>
      <c r="AJ9757" s="188"/>
      <c r="AK9757" s="188"/>
    </row>
    <row r="9758" spans="20:37">
      <c r="T9758" s="188"/>
      <c r="U9758" s="188"/>
      <c r="V9758" s="188"/>
      <c r="W9758" s="188"/>
      <c r="X9758" s="188"/>
      <c r="AG9758" s="188"/>
      <c r="AH9758" s="188"/>
      <c r="AI9758" s="188"/>
      <c r="AJ9758" s="188"/>
      <c r="AK9758" s="188"/>
    </row>
    <row r="9759" spans="20:37">
      <c r="T9759" s="188"/>
      <c r="U9759" s="188"/>
      <c r="V9759" s="188"/>
      <c r="W9759" s="188"/>
      <c r="X9759" s="188"/>
      <c r="AG9759" s="188"/>
      <c r="AH9759" s="188"/>
      <c r="AI9759" s="188"/>
      <c r="AJ9759" s="188"/>
      <c r="AK9759" s="188"/>
    </row>
    <row r="9760" spans="20:37">
      <c r="T9760" s="188"/>
      <c r="U9760" s="188"/>
      <c r="V9760" s="188"/>
      <c r="W9760" s="188"/>
      <c r="X9760" s="188"/>
      <c r="AG9760" s="188"/>
      <c r="AH9760" s="188"/>
      <c r="AI9760" s="188"/>
      <c r="AJ9760" s="188"/>
      <c r="AK9760" s="188"/>
    </row>
    <row r="9761" spans="20:37">
      <c r="T9761" s="188"/>
      <c r="U9761" s="188"/>
      <c r="V9761" s="188"/>
      <c r="W9761" s="188"/>
      <c r="X9761" s="188"/>
      <c r="AG9761" s="188"/>
      <c r="AH9761" s="188"/>
      <c r="AI9761" s="188"/>
      <c r="AJ9761" s="188"/>
      <c r="AK9761" s="188"/>
    </row>
    <row r="9762" spans="20:37">
      <c r="T9762" s="188"/>
      <c r="U9762" s="188"/>
      <c r="V9762" s="188"/>
      <c r="W9762" s="188"/>
      <c r="X9762" s="188"/>
      <c r="AG9762" s="188"/>
      <c r="AH9762" s="188"/>
      <c r="AI9762" s="188"/>
      <c r="AJ9762" s="188"/>
      <c r="AK9762" s="188"/>
    </row>
    <row r="9763" spans="20:37">
      <c r="T9763" s="188"/>
      <c r="U9763" s="188"/>
      <c r="V9763" s="188"/>
      <c r="W9763" s="188"/>
      <c r="X9763" s="188"/>
      <c r="AG9763" s="188"/>
      <c r="AH9763" s="188"/>
      <c r="AI9763" s="188"/>
      <c r="AJ9763" s="188"/>
      <c r="AK9763" s="188"/>
    </row>
    <row r="9764" spans="20:37">
      <c r="T9764" s="188"/>
      <c r="U9764" s="188"/>
      <c r="V9764" s="188"/>
      <c r="W9764" s="188"/>
      <c r="X9764" s="188"/>
      <c r="AG9764" s="188"/>
      <c r="AH9764" s="188"/>
      <c r="AI9764" s="188"/>
      <c r="AJ9764" s="188"/>
      <c r="AK9764" s="188"/>
    </row>
    <row r="9765" spans="20:37">
      <c r="T9765" s="188"/>
      <c r="U9765" s="188"/>
      <c r="V9765" s="188"/>
      <c r="W9765" s="188"/>
      <c r="X9765" s="188"/>
      <c r="AG9765" s="188"/>
      <c r="AH9765" s="188"/>
      <c r="AI9765" s="188"/>
      <c r="AJ9765" s="188"/>
      <c r="AK9765" s="188"/>
    </row>
    <row r="9766" spans="20:37">
      <c r="T9766" s="188"/>
      <c r="U9766" s="188"/>
      <c r="V9766" s="188"/>
      <c r="W9766" s="188"/>
      <c r="X9766" s="188"/>
      <c r="AG9766" s="188"/>
      <c r="AH9766" s="188"/>
      <c r="AI9766" s="188"/>
      <c r="AJ9766" s="188"/>
      <c r="AK9766" s="188"/>
    </row>
    <row r="9767" spans="20:37">
      <c r="T9767" s="188"/>
      <c r="U9767" s="188"/>
      <c r="V9767" s="188"/>
      <c r="W9767" s="188"/>
      <c r="X9767" s="188"/>
      <c r="AG9767" s="188"/>
      <c r="AH9767" s="188"/>
      <c r="AI9767" s="188"/>
      <c r="AJ9767" s="188"/>
      <c r="AK9767" s="188"/>
    </row>
    <row r="9768" spans="20:37">
      <c r="T9768" s="188"/>
      <c r="U9768" s="188"/>
      <c r="V9768" s="188"/>
      <c r="W9768" s="188"/>
      <c r="X9768" s="188"/>
      <c r="AG9768" s="188"/>
      <c r="AH9768" s="188"/>
      <c r="AI9768" s="188"/>
      <c r="AJ9768" s="188"/>
      <c r="AK9768" s="188"/>
    </row>
    <row r="9769" spans="20:37">
      <c r="T9769" s="188"/>
      <c r="U9769" s="188"/>
      <c r="V9769" s="188"/>
      <c r="W9769" s="188"/>
      <c r="X9769" s="188"/>
      <c r="AG9769" s="188"/>
      <c r="AH9769" s="188"/>
      <c r="AI9769" s="188"/>
      <c r="AJ9769" s="188"/>
      <c r="AK9769" s="188"/>
    </row>
    <row r="9770" spans="20:37">
      <c r="T9770" s="188"/>
      <c r="U9770" s="188"/>
      <c r="V9770" s="188"/>
      <c r="W9770" s="188"/>
      <c r="X9770" s="188"/>
      <c r="AG9770" s="188"/>
      <c r="AH9770" s="188"/>
      <c r="AI9770" s="188"/>
      <c r="AJ9770" s="188"/>
      <c r="AK9770" s="188"/>
    </row>
    <row r="9771" spans="20:37">
      <c r="T9771" s="188"/>
      <c r="U9771" s="188"/>
      <c r="V9771" s="188"/>
      <c r="W9771" s="188"/>
      <c r="X9771" s="188"/>
      <c r="AG9771" s="188"/>
      <c r="AH9771" s="188"/>
      <c r="AI9771" s="188"/>
      <c r="AJ9771" s="188"/>
      <c r="AK9771" s="188"/>
    </row>
    <row r="9772" spans="20:37">
      <c r="T9772" s="188"/>
      <c r="U9772" s="188"/>
      <c r="V9772" s="188"/>
      <c r="W9772" s="188"/>
      <c r="X9772" s="188"/>
      <c r="AG9772" s="188"/>
      <c r="AH9772" s="188"/>
      <c r="AI9772" s="188"/>
      <c r="AJ9772" s="188"/>
      <c r="AK9772" s="188"/>
    </row>
    <row r="9773" spans="20:37">
      <c r="T9773" s="188"/>
      <c r="U9773" s="188"/>
      <c r="V9773" s="188"/>
      <c r="W9773" s="188"/>
      <c r="X9773" s="188"/>
      <c r="AG9773" s="188"/>
      <c r="AH9773" s="188"/>
      <c r="AI9773" s="188"/>
      <c r="AJ9773" s="188"/>
      <c r="AK9773" s="188"/>
    </row>
    <row r="9774" spans="20:37">
      <c r="T9774" s="188"/>
      <c r="U9774" s="188"/>
      <c r="V9774" s="188"/>
      <c r="W9774" s="188"/>
      <c r="X9774" s="188"/>
      <c r="AG9774" s="188"/>
      <c r="AH9774" s="188"/>
      <c r="AI9774" s="188"/>
      <c r="AJ9774" s="188"/>
      <c r="AK9774" s="188"/>
    </row>
    <row r="9775" spans="20:37">
      <c r="T9775" s="188"/>
      <c r="U9775" s="188"/>
      <c r="V9775" s="188"/>
      <c r="W9775" s="188"/>
      <c r="X9775" s="188"/>
      <c r="AG9775" s="188"/>
      <c r="AH9775" s="188"/>
      <c r="AI9775" s="188"/>
      <c r="AJ9775" s="188"/>
      <c r="AK9775" s="188"/>
    </row>
    <row r="9776" spans="20:37">
      <c r="T9776" s="188"/>
      <c r="U9776" s="188"/>
      <c r="V9776" s="188"/>
      <c r="W9776" s="188"/>
      <c r="X9776" s="188"/>
      <c r="AG9776" s="188"/>
      <c r="AH9776" s="188"/>
      <c r="AI9776" s="188"/>
      <c r="AJ9776" s="188"/>
      <c r="AK9776" s="188"/>
    </row>
    <row r="9777" spans="20:37">
      <c r="T9777" s="188"/>
      <c r="U9777" s="188"/>
      <c r="V9777" s="188"/>
      <c r="W9777" s="188"/>
      <c r="X9777" s="188"/>
      <c r="AG9777" s="188"/>
      <c r="AH9777" s="188"/>
      <c r="AI9777" s="188"/>
      <c r="AJ9777" s="188"/>
      <c r="AK9777" s="188"/>
    </row>
    <row r="9778" spans="20:37">
      <c r="T9778" s="188"/>
      <c r="U9778" s="188"/>
      <c r="V9778" s="188"/>
      <c r="W9778" s="188"/>
      <c r="X9778" s="188"/>
      <c r="AG9778" s="188"/>
      <c r="AH9778" s="188"/>
      <c r="AI9778" s="188"/>
      <c r="AJ9778" s="188"/>
      <c r="AK9778" s="188"/>
    </row>
    <row r="9779" spans="20:37">
      <c r="T9779" s="188"/>
      <c r="U9779" s="188"/>
      <c r="V9779" s="188"/>
      <c r="W9779" s="188"/>
      <c r="X9779" s="188"/>
      <c r="AG9779" s="188"/>
      <c r="AH9779" s="188"/>
      <c r="AI9779" s="188"/>
      <c r="AJ9779" s="188"/>
      <c r="AK9779" s="188"/>
    </row>
    <row r="9780" spans="20:37">
      <c r="T9780" s="188"/>
      <c r="U9780" s="188"/>
      <c r="V9780" s="188"/>
      <c r="W9780" s="188"/>
      <c r="X9780" s="188"/>
      <c r="AG9780" s="188"/>
      <c r="AH9780" s="188"/>
      <c r="AI9780" s="188"/>
      <c r="AJ9780" s="188"/>
      <c r="AK9780" s="188"/>
    </row>
    <row r="9781" spans="20:37">
      <c r="T9781" s="188"/>
      <c r="U9781" s="188"/>
      <c r="V9781" s="188"/>
      <c r="W9781" s="188"/>
      <c r="X9781" s="188"/>
      <c r="AG9781" s="188"/>
      <c r="AH9781" s="188"/>
      <c r="AI9781" s="188"/>
      <c r="AJ9781" s="188"/>
      <c r="AK9781" s="188"/>
    </row>
    <row r="9782" spans="20:37">
      <c r="T9782" s="188"/>
      <c r="U9782" s="188"/>
      <c r="V9782" s="188"/>
      <c r="W9782" s="188"/>
      <c r="X9782" s="188"/>
      <c r="AG9782" s="188"/>
      <c r="AH9782" s="188"/>
      <c r="AI9782" s="188"/>
      <c r="AJ9782" s="188"/>
      <c r="AK9782" s="188"/>
    </row>
    <row r="9783" spans="20:37">
      <c r="T9783" s="188"/>
      <c r="U9783" s="188"/>
      <c r="V9783" s="188"/>
      <c r="W9783" s="188"/>
      <c r="X9783" s="188"/>
      <c r="AG9783" s="188"/>
      <c r="AH9783" s="188"/>
      <c r="AI9783" s="188"/>
      <c r="AJ9783" s="188"/>
      <c r="AK9783" s="188"/>
    </row>
    <row r="9784" spans="20:37">
      <c r="T9784" s="188"/>
      <c r="U9784" s="188"/>
      <c r="V9784" s="188"/>
      <c r="W9784" s="188"/>
      <c r="X9784" s="188"/>
      <c r="AG9784" s="188"/>
      <c r="AH9784" s="188"/>
      <c r="AI9784" s="188"/>
      <c r="AJ9784" s="188"/>
      <c r="AK9784" s="188"/>
    </row>
    <row r="9785" spans="20:37">
      <c r="T9785" s="188"/>
      <c r="U9785" s="188"/>
      <c r="V9785" s="188"/>
      <c r="W9785" s="188"/>
      <c r="X9785" s="188"/>
      <c r="AG9785" s="188"/>
      <c r="AH9785" s="188"/>
      <c r="AI9785" s="188"/>
      <c r="AJ9785" s="188"/>
      <c r="AK9785" s="188"/>
    </row>
    <row r="9786" spans="20:37">
      <c r="T9786" s="188"/>
      <c r="U9786" s="188"/>
      <c r="V9786" s="188"/>
      <c r="W9786" s="188"/>
      <c r="X9786" s="188"/>
      <c r="AG9786" s="188"/>
      <c r="AH9786" s="188"/>
      <c r="AI9786" s="188"/>
      <c r="AJ9786" s="188"/>
      <c r="AK9786" s="188"/>
    </row>
    <row r="9787" spans="20:37">
      <c r="T9787" s="188"/>
      <c r="U9787" s="188"/>
      <c r="V9787" s="188"/>
      <c r="W9787" s="188"/>
      <c r="X9787" s="188"/>
      <c r="AG9787" s="188"/>
      <c r="AH9787" s="188"/>
      <c r="AI9787" s="188"/>
      <c r="AJ9787" s="188"/>
      <c r="AK9787" s="188"/>
    </row>
    <row r="9788" spans="20:37">
      <c r="T9788" s="188"/>
      <c r="U9788" s="188"/>
      <c r="V9788" s="188"/>
      <c r="W9788" s="188"/>
      <c r="X9788" s="188"/>
      <c r="AG9788" s="188"/>
      <c r="AH9788" s="188"/>
      <c r="AI9788" s="188"/>
      <c r="AJ9788" s="188"/>
      <c r="AK9788" s="188"/>
    </row>
    <row r="9789" spans="20:37">
      <c r="T9789" s="188"/>
      <c r="U9789" s="188"/>
      <c r="V9789" s="188"/>
      <c r="W9789" s="188"/>
      <c r="X9789" s="188"/>
      <c r="AG9789" s="188"/>
      <c r="AH9789" s="188"/>
      <c r="AI9789" s="188"/>
      <c r="AJ9789" s="188"/>
      <c r="AK9789" s="188"/>
    </row>
    <row r="9790" spans="20:37">
      <c r="T9790" s="188"/>
      <c r="U9790" s="188"/>
      <c r="V9790" s="188"/>
      <c r="W9790" s="188"/>
      <c r="X9790" s="188"/>
      <c r="AG9790" s="188"/>
      <c r="AH9790" s="188"/>
      <c r="AI9790" s="188"/>
      <c r="AJ9790" s="188"/>
      <c r="AK9790" s="188"/>
    </row>
    <row r="9791" spans="20:37">
      <c r="T9791" s="188"/>
      <c r="U9791" s="188"/>
      <c r="V9791" s="188"/>
      <c r="W9791" s="188"/>
      <c r="X9791" s="188"/>
      <c r="AG9791" s="188"/>
      <c r="AH9791" s="188"/>
      <c r="AI9791" s="188"/>
      <c r="AJ9791" s="188"/>
      <c r="AK9791" s="188"/>
    </row>
    <row r="9792" spans="20:37">
      <c r="T9792" s="188"/>
      <c r="U9792" s="188"/>
      <c r="V9792" s="188"/>
      <c r="W9792" s="188"/>
      <c r="X9792" s="188"/>
      <c r="AG9792" s="188"/>
      <c r="AH9792" s="188"/>
      <c r="AI9792" s="188"/>
      <c r="AJ9792" s="188"/>
      <c r="AK9792" s="188"/>
    </row>
    <row r="9793" spans="20:37">
      <c r="T9793" s="188"/>
      <c r="U9793" s="188"/>
      <c r="V9793" s="188"/>
      <c r="W9793" s="188"/>
      <c r="X9793" s="188"/>
      <c r="AG9793" s="188"/>
      <c r="AH9793" s="188"/>
      <c r="AI9793" s="188"/>
      <c r="AJ9793" s="188"/>
      <c r="AK9793" s="188"/>
    </row>
    <row r="9794" spans="20:37">
      <c r="T9794" s="188"/>
      <c r="U9794" s="188"/>
      <c r="V9794" s="188"/>
      <c r="W9794" s="188"/>
      <c r="X9794" s="188"/>
      <c r="AG9794" s="188"/>
      <c r="AH9794" s="188"/>
      <c r="AI9794" s="188"/>
      <c r="AJ9794" s="188"/>
      <c r="AK9794" s="188"/>
    </row>
    <row r="9795" spans="20:37">
      <c r="T9795" s="188"/>
      <c r="U9795" s="188"/>
      <c r="V9795" s="188"/>
      <c r="W9795" s="188"/>
      <c r="X9795" s="188"/>
      <c r="AG9795" s="188"/>
      <c r="AH9795" s="188"/>
      <c r="AI9795" s="188"/>
      <c r="AJ9795" s="188"/>
      <c r="AK9795" s="188"/>
    </row>
    <row r="9796" spans="20:37">
      <c r="T9796" s="188"/>
      <c r="U9796" s="188"/>
      <c r="V9796" s="188"/>
      <c r="W9796" s="188"/>
      <c r="X9796" s="188"/>
      <c r="AG9796" s="188"/>
      <c r="AH9796" s="188"/>
      <c r="AI9796" s="188"/>
      <c r="AJ9796" s="188"/>
      <c r="AK9796" s="188"/>
    </row>
    <row r="9797" spans="20:37">
      <c r="T9797" s="188"/>
      <c r="U9797" s="188"/>
      <c r="V9797" s="188"/>
      <c r="W9797" s="188"/>
      <c r="X9797" s="188"/>
      <c r="AG9797" s="188"/>
      <c r="AH9797" s="188"/>
      <c r="AI9797" s="188"/>
      <c r="AJ9797" s="188"/>
      <c r="AK9797" s="188"/>
    </row>
    <row r="9798" spans="20:37">
      <c r="T9798" s="188"/>
      <c r="U9798" s="188"/>
      <c r="V9798" s="188"/>
      <c r="W9798" s="188"/>
      <c r="X9798" s="188"/>
      <c r="AG9798" s="188"/>
      <c r="AH9798" s="188"/>
      <c r="AI9798" s="188"/>
      <c r="AJ9798" s="188"/>
      <c r="AK9798" s="188"/>
    </row>
    <row r="9799" spans="20:37">
      <c r="T9799" s="188"/>
      <c r="U9799" s="188"/>
      <c r="V9799" s="188"/>
      <c r="W9799" s="188"/>
      <c r="X9799" s="188"/>
      <c r="AG9799" s="188"/>
      <c r="AH9799" s="188"/>
      <c r="AI9799" s="188"/>
      <c r="AJ9799" s="188"/>
      <c r="AK9799" s="188"/>
    </row>
    <row r="9800" spans="20:37">
      <c r="T9800" s="188"/>
      <c r="U9800" s="188"/>
      <c r="V9800" s="188"/>
      <c r="W9800" s="188"/>
      <c r="X9800" s="188"/>
      <c r="AG9800" s="188"/>
      <c r="AH9800" s="188"/>
      <c r="AI9800" s="188"/>
      <c r="AJ9800" s="188"/>
      <c r="AK9800" s="188"/>
    </row>
    <row r="9801" spans="20:37">
      <c r="T9801" s="188"/>
      <c r="U9801" s="188"/>
      <c r="V9801" s="188"/>
      <c r="W9801" s="188"/>
      <c r="X9801" s="188"/>
      <c r="AG9801" s="188"/>
      <c r="AH9801" s="188"/>
      <c r="AI9801" s="188"/>
      <c r="AJ9801" s="188"/>
      <c r="AK9801" s="188"/>
    </row>
    <row r="9802" spans="20:37">
      <c r="T9802" s="188"/>
      <c r="U9802" s="188"/>
      <c r="V9802" s="188"/>
      <c r="W9802" s="188"/>
      <c r="X9802" s="188"/>
      <c r="AG9802" s="188"/>
      <c r="AH9802" s="188"/>
      <c r="AI9802" s="188"/>
      <c r="AJ9802" s="188"/>
      <c r="AK9802" s="188"/>
    </row>
    <row r="9803" spans="20:37">
      <c r="T9803" s="188"/>
      <c r="U9803" s="188"/>
      <c r="V9803" s="188"/>
      <c r="W9803" s="188"/>
      <c r="X9803" s="188"/>
      <c r="AG9803" s="188"/>
      <c r="AH9803" s="188"/>
      <c r="AI9803" s="188"/>
      <c r="AJ9803" s="188"/>
      <c r="AK9803" s="188"/>
    </row>
    <row r="9804" spans="20:37">
      <c r="T9804" s="188"/>
      <c r="U9804" s="188"/>
      <c r="V9804" s="188"/>
      <c r="W9804" s="188"/>
      <c r="X9804" s="188"/>
      <c r="AG9804" s="188"/>
      <c r="AH9804" s="188"/>
      <c r="AI9804" s="188"/>
      <c r="AJ9804" s="188"/>
      <c r="AK9804" s="188"/>
    </row>
    <row r="9805" spans="20:37">
      <c r="T9805" s="188"/>
      <c r="U9805" s="188"/>
      <c r="V9805" s="188"/>
      <c r="W9805" s="188"/>
      <c r="X9805" s="188"/>
      <c r="AG9805" s="188"/>
      <c r="AH9805" s="188"/>
      <c r="AI9805" s="188"/>
      <c r="AJ9805" s="188"/>
      <c r="AK9805" s="188"/>
    </row>
    <row r="9806" spans="20:37">
      <c r="T9806" s="188"/>
      <c r="U9806" s="188"/>
      <c r="V9806" s="188"/>
      <c r="W9806" s="188"/>
      <c r="X9806" s="188"/>
      <c r="AG9806" s="188"/>
      <c r="AH9806" s="188"/>
      <c r="AI9806" s="188"/>
      <c r="AJ9806" s="188"/>
      <c r="AK9806" s="188"/>
    </row>
    <row r="9807" spans="20:37">
      <c r="T9807" s="188"/>
      <c r="U9807" s="188"/>
      <c r="V9807" s="188"/>
      <c r="W9807" s="188"/>
      <c r="X9807" s="188"/>
      <c r="AG9807" s="188"/>
      <c r="AH9807" s="188"/>
      <c r="AI9807" s="188"/>
      <c r="AJ9807" s="188"/>
      <c r="AK9807" s="188"/>
    </row>
    <row r="9808" spans="20:37">
      <c r="T9808" s="188"/>
      <c r="U9808" s="188"/>
      <c r="V9808" s="188"/>
      <c r="W9808" s="188"/>
      <c r="X9808" s="188"/>
      <c r="AG9808" s="188"/>
      <c r="AH9808" s="188"/>
      <c r="AI9808" s="188"/>
      <c r="AJ9808" s="188"/>
      <c r="AK9808" s="188"/>
    </row>
    <row r="9809" spans="20:37">
      <c r="T9809" s="188"/>
      <c r="U9809" s="188"/>
      <c r="V9809" s="188"/>
      <c r="W9809" s="188"/>
      <c r="X9809" s="188"/>
      <c r="AG9809" s="188"/>
      <c r="AH9809" s="188"/>
      <c r="AI9809" s="188"/>
      <c r="AJ9809" s="188"/>
      <c r="AK9809" s="188"/>
    </row>
    <row r="9810" spans="20:37">
      <c r="T9810" s="188"/>
      <c r="U9810" s="188"/>
      <c r="V9810" s="188"/>
      <c r="W9810" s="188"/>
      <c r="X9810" s="188"/>
      <c r="AG9810" s="188"/>
      <c r="AH9810" s="188"/>
      <c r="AI9810" s="188"/>
      <c r="AJ9810" s="188"/>
      <c r="AK9810" s="188"/>
    </row>
    <row r="9811" spans="20:37">
      <c r="T9811" s="188"/>
      <c r="U9811" s="188"/>
      <c r="V9811" s="188"/>
      <c r="W9811" s="188"/>
      <c r="X9811" s="188"/>
      <c r="AG9811" s="188"/>
      <c r="AH9811" s="188"/>
      <c r="AI9811" s="188"/>
      <c r="AJ9811" s="188"/>
      <c r="AK9811" s="188"/>
    </row>
    <row r="9812" spans="20:37">
      <c r="T9812" s="188"/>
      <c r="U9812" s="188"/>
      <c r="V9812" s="188"/>
      <c r="W9812" s="188"/>
      <c r="X9812" s="188"/>
      <c r="AG9812" s="188"/>
      <c r="AH9812" s="188"/>
      <c r="AI9812" s="188"/>
      <c r="AJ9812" s="188"/>
      <c r="AK9812" s="188"/>
    </row>
    <row r="9813" spans="20:37">
      <c r="T9813" s="188"/>
      <c r="U9813" s="188"/>
      <c r="V9813" s="188"/>
      <c r="W9813" s="188"/>
      <c r="X9813" s="188"/>
      <c r="AG9813" s="188"/>
      <c r="AH9813" s="188"/>
      <c r="AI9813" s="188"/>
      <c r="AJ9813" s="188"/>
      <c r="AK9813" s="188"/>
    </row>
    <row r="9814" spans="20:37">
      <c r="T9814" s="188"/>
      <c r="U9814" s="188"/>
      <c r="V9814" s="188"/>
      <c r="W9814" s="188"/>
      <c r="X9814" s="188"/>
      <c r="AG9814" s="188"/>
      <c r="AH9814" s="188"/>
      <c r="AI9814" s="188"/>
      <c r="AJ9814" s="188"/>
      <c r="AK9814" s="188"/>
    </row>
    <row r="9815" spans="20:37">
      <c r="T9815" s="188"/>
      <c r="U9815" s="188"/>
      <c r="V9815" s="188"/>
      <c r="W9815" s="188"/>
      <c r="X9815" s="188"/>
      <c r="AG9815" s="188"/>
      <c r="AH9815" s="188"/>
      <c r="AI9815" s="188"/>
      <c r="AJ9815" s="188"/>
      <c r="AK9815" s="188"/>
    </row>
    <row r="9816" spans="20:37">
      <c r="T9816" s="188"/>
      <c r="U9816" s="188"/>
      <c r="V9816" s="188"/>
      <c r="W9816" s="188"/>
      <c r="X9816" s="188"/>
      <c r="AG9816" s="188"/>
      <c r="AH9816" s="188"/>
      <c r="AI9816" s="188"/>
      <c r="AJ9816" s="188"/>
      <c r="AK9816" s="188"/>
    </row>
    <row r="9817" spans="20:37">
      <c r="T9817" s="188"/>
      <c r="U9817" s="188"/>
      <c r="V9817" s="188"/>
      <c r="W9817" s="188"/>
      <c r="X9817" s="188"/>
      <c r="AG9817" s="188"/>
      <c r="AH9817" s="188"/>
      <c r="AI9817" s="188"/>
      <c r="AJ9817" s="188"/>
      <c r="AK9817" s="188"/>
    </row>
    <row r="9818" spans="20:37">
      <c r="T9818" s="188"/>
      <c r="U9818" s="188"/>
      <c r="V9818" s="188"/>
      <c r="W9818" s="188"/>
      <c r="X9818" s="188"/>
      <c r="AG9818" s="188"/>
      <c r="AH9818" s="188"/>
      <c r="AI9818" s="188"/>
      <c r="AJ9818" s="188"/>
      <c r="AK9818" s="188"/>
    </row>
    <row r="9819" spans="20:37">
      <c r="T9819" s="188"/>
      <c r="U9819" s="188"/>
      <c r="V9819" s="188"/>
      <c r="W9819" s="188"/>
      <c r="X9819" s="188"/>
      <c r="AG9819" s="188"/>
      <c r="AH9819" s="188"/>
      <c r="AI9819" s="188"/>
      <c r="AJ9819" s="188"/>
      <c r="AK9819" s="188"/>
    </row>
    <row r="9820" spans="20:37">
      <c r="T9820" s="188"/>
      <c r="U9820" s="188"/>
      <c r="V9820" s="188"/>
      <c r="W9820" s="188"/>
      <c r="X9820" s="188"/>
      <c r="AG9820" s="188"/>
      <c r="AH9820" s="188"/>
      <c r="AI9820" s="188"/>
      <c r="AJ9820" s="188"/>
      <c r="AK9820" s="188"/>
    </row>
    <row r="9821" spans="20:37">
      <c r="T9821" s="188"/>
      <c r="U9821" s="188"/>
      <c r="V9821" s="188"/>
      <c r="W9821" s="188"/>
      <c r="X9821" s="188"/>
      <c r="AG9821" s="188"/>
      <c r="AH9821" s="188"/>
      <c r="AI9821" s="188"/>
      <c r="AJ9821" s="188"/>
      <c r="AK9821" s="188"/>
    </row>
    <row r="9822" spans="20:37">
      <c r="T9822" s="188"/>
      <c r="U9822" s="188"/>
      <c r="V9822" s="188"/>
      <c r="W9822" s="188"/>
      <c r="X9822" s="188"/>
      <c r="AG9822" s="188"/>
      <c r="AH9822" s="188"/>
      <c r="AI9822" s="188"/>
      <c r="AJ9822" s="188"/>
      <c r="AK9822" s="188"/>
    </row>
    <row r="9823" spans="20:37">
      <c r="T9823" s="188"/>
      <c r="U9823" s="188"/>
      <c r="V9823" s="188"/>
      <c r="W9823" s="188"/>
      <c r="X9823" s="188"/>
      <c r="AG9823" s="188"/>
      <c r="AH9823" s="188"/>
      <c r="AI9823" s="188"/>
      <c r="AJ9823" s="188"/>
      <c r="AK9823" s="188"/>
    </row>
    <row r="9824" spans="20:37">
      <c r="T9824" s="188"/>
      <c r="U9824" s="188"/>
      <c r="V9824" s="188"/>
      <c r="W9824" s="188"/>
      <c r="X9824" s="188"/>
      <c r="AG9824" s="188"/>
      <c r="AH9824" s="188"/>
      <c r="AI9824" s="188"/>
      <c r="AJ9824" s="188"/>
      <c r="AK9824" s="188"/>
    </row>
    <row r="9825" spans="20:37">
      <c r="T9825" s="188"/>
      <c r="U9825" s="188"/>
      <c r="V9825" s="188"/>
      <c r="W9825" s="188"/>
      <c r="X9825" s="188"/>
      <c r="AG9825" s="188"/>
      <c r="AH9825" s="188"/>
      <c r="AI9825" s="188"/>
      <c r="AJ9825" s="188"/>
      <c r="AK9825" s="188"/>
    </row>
    <row r="9826" spans="20:37">
      <c r="T9826" s="188"/>
      <c r="U9826" s="188"/>
      <c r="V9826" s="188"/>
      <c r="W9826" s="188"/>
      <c r="X9826" s="188"/>
      <c r="AG9826" s="188"/>
      <c r="AH9826" s="188"/>
      <c r="AI9826" s="188"/>
      <c r="AJ9826" s="188"/>
      <c r="AK9826" s="188"/>
    </row>
    <row r="9827" spans="20:37">
      <c r="T9827" s="188"/>
      <c r="U9827" s="188"/>
      <c r="V9827" s="188"/>
      <c r="W9827" s="188"/>
      <c r="X9827" s="188"/>
      <c r="AG9827" s="188"/>
      <c r="AH9827" s="188"/>
      <c r="AI9827" s="188"/>
      <c r="AJ9827" s="188"/>
      <c r="AK9827" s="188"/>
    </row>
    <row r="9828" spans="20:37">
      <c r="T9828" s="188"/>
      <c r="U9828" s="188"/>
      <c r="V9828" s="188"/>
      <c r="W9828" s="188"/>
      <c r="X9828" s="188"/>
      <c r="AG9828" s="188"/>
      <c r="AH9828" s="188"/>
      <c r="AI9828" s="188"/>
      <c r="AJ9828" s="188"/>
      <c r="AK9828" s="188"/>
    </row>
    <row r="9829" spans="20:37">
      <c r="T9829" s="188"/>
      <c r="U9829" s="188"/>
      <c r="V9829" s="188"/>
      <c r="W9829" s="188"/>
      <c r="X9829" s="188"/>
      <c r="AG9829" s="188"/>
      <c r="AH9829" s="188"/>
      <c r="AI9829" s="188"/>
      <c r="AJ9829" s="188"/>
      <c r="AK9829" s="188"/>
    </row>
    <row r="9830" spans="20:37">
      <c r="T9830" s="188"/>
      <c r="U9830" s="188"/>
      <c r="V9830" s="188"/>
      <c r="W9830" s="188"/>
      <c r="X9830" s="188"/>
      <c r="AG9830" s="188"/>
      <c r="AH9830" s="188"/>
      <c r="AI9830" s="188"/>
      <c r="AJ9830" s="188"/>
      <c r="AK9830" s="188"/>
    </row>
    <row r="9831" spans="20:37">
      <c r="T9831" s="188"/>
      <c r="U9831" s="188"/>
      <c r="V9831" s="188"/>
      <c r="W9831" s="188"/>
      <c r="X9831" s="188"/>
      <c r="AG9831" s="188"/>
      <c r="AH9831" s="188"/>
      <c r="AI9831" s="188"/>
      <c r="AJ9831" s="188"/>
      <c r="AK9831" s="188"/>
    </row>
    <row r="9832" spans="20:37">
      <c r="T9832" s="188"/>
      <c r="U9832" s="188"/>
      <c r="V9832" s="188"/>
      <c r="W9832" s="188"/>
      <c r="X9832" s="188"/>
      <c r="AG9832" s="188"/>
      <c r="AH9832" s="188"/>
      <c r="AI9832" s="188"/>
      <c r="AJ9832" s="188"/>
      <c r="AK9832" s="188"/>
    </row>
    <row r="9833" spans="20:37">
      <c r="T9833" s="188"/>
      <c r="U9833" s="188"/>
      <c r="V9833" s="188"/>
      <c r="W9833" s="188"/>
      <c r="X9833" s="188"/>
      <c r="AG9833" s="188"/>
      <c r="AH9833" s="188"/>
      <c r="AI9833" s="188"/>
      <c r="AJ9833" s="188"/>
      <c r="AK9833" s="188"/>
    </row>
    <row r="9834" spans="20:37">
      <c r="T9834" s="188"/>
      <c r="U9834" s="188"/>
      <c r="V9834" s="188"/>
      <c r="W9834" s="188"/>
      <c r="X9834" s="188"/>
      <c r="AG9834" s="188"/>
      <c r="AH9834" s="188"/>
      <c r="AI9834" s="188"/>
      <c r="AJ9834" s="188"/>
      <c r="AK9834" s="188"/>
    </row>
    <row r="9835" spans="20:37">
      <c r="T9835" s="188"/>
      <c r="U9835" s="188"/>
      <c r="V9835" s="188"/>
      <c r="W9835" s="188"/>
      <c r="X9835" s="188"/>
      <c r="AG9835" s="188"/>
      <c r="AH9835" s="188"/>
      <c r="AI9835" s="188"/>
      <c r="AJ9835" s="188"/>
      <c r="AK9835" s="188"/>
    </row>
    <row r="9836" spans="20:37">
      <c r="T9836" s="188"/>
      <c r="U9836" s="188"/>
      <c r="V9836" s="188"/>
      <c r="W9836" s="188"/>
      <c r="X9836" s="188"/>
      <c r="AG9836" s="188"/>
      <c r="AH9836" s="188"/>
      <c r="AI9836" s="188"/>
      <c r="AJ9836" s="188"/>
      <c r="AK9836" s="188"/>
    </row>
    <row r="9837" spans="20:37">
      <c r="T9837" s="188"/>
      <c r="U9837" s="188"/>
      <c r="V9837" s="188"/>
      <c r="W9837" s="188"/>
      <c r="X9837" s="188"/>
      <c r="AG9837" s="188"/>
      <c r="AH9837" s="188"/>
      <c r="AI9837" s="188"/>
      <c r="AJ9837" s="188"/>
      <c r="AK9837" s="188"/>
    </row>
    <row r="9838" spans="20:37">
      <c r="T9838" s="188"/>
      <c r="U9838" s="188"/>
      <c r="V9838" s="188"/>
      <c r="W9838" s="188"/>
      <c r="X9838" s="188"/>
      <c r="AG9838" s="188"/>
      <c r="AH9838" s="188"/>
      <c r="AI9838" s="188"/>
      <c r="AJ9838" s="188"/>
      <c r="AK9838" s="188"/>
    </row>
    <row r="9839" spans="20:37">
      <c r="T9839" s="188"/>
      <c r="U9839" s="188"/>
      <c r="V9839" s="188"/>
      <c r="W9839" s="188"/>
      <c r="X9839" s="188"/>
      <c r="AG9839" s="188"/>
      <c r="AH9839" s="188"/>
      <c r="AI9839" s="188"/>
      <c r="AJ9839" s="188"/>
      <c r="AK9839" s="188"/>
    </row>
    <row r="9840" spans="20:37">
      <c r="T9840" s="188"/>
      <c r="U9840" s="188"/>
      <c r="V9840" s="188"/>
      <c r="W9840" s="188"/>
      <c r="X9840" s="188"/>
      <c r="AG9840" s="188"/>
      <c r="AH9840" s="188"/>
      <c r="AI9840" s="188"/>
      <c r="AJ9840" s="188"/>
      <c r="AK9840" s="188"/>
    </row>
    <row r="9841" spans="20:37">
      <c r="T9841" s="188"/>
      <c r="U9841" s="188"/>
      <c r="V9841" s="188"/>
      <c r="W9841" s="188"/>
      <c r="X9841" s="188"/>
      <c r="AG9841" s="188"/>
      <c r="AH9841" s="188"/>
      <c r="AI9841" s="188"/>
      <c r="AJ9841" s="188"/>
      <c r="AK9841" s="188"/>
    </row>
    <row r="9842" spans="20:37">
      <c r="T9842" s="188"/>
      <c r="U9842" s="188"/>
      <c r="V9842" s="188"/>
      <c r="W9842" s="188"/>
      <c r="X9842" s="188"/>
      <c r="AG9842" s="188"/>
      <c r="AH9842" s="188"/>
      <c r="AI9842" s="188"/>
      <c r="AJ9842" s="188"/>
      <c r="AK9842" s="188"/>
    </row>
    <row r="9843" spans="20:37">
      <c r="T9843" s="188"/>
      <c r="U9843" s="188"/>
      <c r="V9843" s="188"/>
      <c r="W9843" s="188"/>
      <c r="X9843" s="188"/>
      <c r="AG9843" s="188"/>
      <c r="AH9843" s="188"/>
      <c r="AI9843" s="188"/>
      <c r="AJ9843" s="188"/>
      <c r="AK9843" s="188"/>
    </row>
    <row r="9844" spans="20:37">
      <c r="T9844" s="188"/>
      <c r="U9844" s="188"/>
      <c r="V9844" s="188"/>
      <c r="W9844" s="188"/>
      <c r="X9844" s="188"/>
      <c r="AG9844" s="188"/>
      <c r="AH9844" s="188"/>
      <c r="AI9844" s="188"/>
      <c r="AJ9844" s="188"/>
      <c r="AK9844" s="188"/>
    </row>
    <row r="9845" spans="20:37">
      <c r="T9845" s="188"/>
      <c r="U9845" s="188"/>
      <c r="V9845" s="188"/>
      <c r="W9845" s="188"/>
      <c r="X9845" s="188"/>
      <c r="AG9845" s="188"/>
      <c r="AH9845" s="188"/>
      <c r="AI9845" s="188"/>
      <c r="AJ9845" s="188"/>
      <c r="AK9845" s="188"/>
    </row>
    <row r="9846" spans="20:37">
      <c r="T9846" s="188"/>
      <c r="U9846" s="188"/>
      <c r="V9846" s="188"/>
      <c r="W9846" s="188"/>
      <c r="X9846" s="188"/>
      <c r="AG9846" s="188"/>
      <c r="AH9846" s="188"/>
      <c r="AI9846" s="188"/>
      <c r="AJ9846" s="188"/>
      <c r="AK9846" s="188"/>
    </row>
    <row r="9847" spans="20:37">
      <c r="T9847" s="188"/>
      <c r="U9847" s="188"/>
      <c r="V9847" s="188"/>
      <c r="W9847" s="188"/>
      <c r="X9847" s="188"/>
      <c r="AG9847" s="188"/>
      <c r="AH9847" s="188"/>
      <c r="AI9847" s="188"/>
      <c r="AJ9847" s="188"/>
      <c r="AK9847" s="188"/>
    </row>
    <row r="9848" spans="20:37">
      <c r="T9848" s="188"/>
      <c r="U9848" s="188"/>
      <c r="V9848" s="188"/>
      <c r="W9848" s="188"/>
      <c r="X9848" s="188"/>
      <c r="AG9848" s="188"/>
      <c r="AH9848" s="188"/>
      <c r="AI9848" s="188"/>
      <c r="AJ9848" s="188"/>
      <c r="AK9848" s="188"/>
    </row>
    <row r="9849" spans="20:37">
      <c r="T9849" s="188"/>
      <c r="U9849" s="188"/>
      <c r="V9849" s="188"/>
      <c r="W9849" s="188"/>
      <c r="X9849" s="188"/>
      <c r="AG9849" s="188"/>
      <c r="AH9849" s="188"/>
      <c r="AI9849" s="188"/>
      <c r="AJ9849" s="188"/>
      <c r="AK9849" s="188"/>
    </row>
    <row r="9850" spans="20:37">
      <c r="T9850" s="188"/>
      <c r="U9850" s="188"/>
      <c r="V9850" s="188"/>
      <c r="W9850" s="188"/>
      <c r="X9850" s="188"/>
      <c r="AG9850" s="188"/>
      <c r="AH9850" s="188"/>
      <c r="AI9850" s="188"/>
      <c r="AJ9850" s="188"/>
      <c r="AK9850" s="188"/>
    </row>
    <row r="9851" spans="20:37">
      <c r="T9851" s="188"/>
      <c r="U9851" s="188"/>
      <c r="V9851" s="188"/>
      <c r="W9851" s="188"/>
      <c r="X9851" s="188"/>
      <c r="AG9851" s="188"/>
      <c r="AH9851" s="188"/>
      <c r="AI9851" s="188"/>
      <c r="AJ9851" s="188"/>
      <c r="AK9851" s="188"/>
    </row>
    <row r="9852" spans="20:37">
      <c r="T9852" s="188"/>
      <c r="U9852" s="188"/>
      <c r="V9852" s="188"/>
      <c r="W9852" s="188"/>
      <c r="X9852" s="188"/>
      <c r="AG9852" s="188"/>
      <c r="AH9852" s="188"/>
      <c r="AI9852" s="188"/>
      <c r="AJ9852" s="188"/>
      <c r="AK9852" s="188"/>
    </row>
    <row r="9853" spans="20:37">
      <c r="T9853" s="188"/>
      <c r="U9853" s="188"/>
      <c r="V9853" s="188"/>
      <c r="W9853" s="188"/>
      <c r="X9853" s="188"/>
      <c r="AG9853" s="188"/>
      <c r="AH9853" s="188"/>
      <c r="AI9853" s="188"/>
      <c r="AJ9853" s="188"/>
      <c r="AK9853" s="188"/>
    </row>
    <row r="9854" spans="20:37">
      <c r="T9854" s="188"/>
      <c r="U9854" s="188"/>
      <c r="V9854" s="188"/>
      <c r="W9854" s="188"/>
      <c r="X9854" s="188"/>
      <c r="AG9854" s="188"/>
      <c r="AH9854" s="188"/>
      <c r="AI9854" s="188"/>
      <c r="AJ9854" s="188"/>
      <c r="AK9854" s="188"/>
    </row>
    <row r="9855" spans="20:37">
      <c r="T9855" s="188"/>
      <c r="U9855" s="188"/>
      <c r="V9855" s="188"/>
      <c r="W9855" s="188"/>
      <c r="X9855" s="188"/>
      <c r="AG9855" s="188"/>
      <c r="AH9855" s="188"/>
      <c r="AI9855" s="188"/>
      <c r="AJ9855" s="188"/>
      <c r="AK9855" s="188"/>
    </row>
    <row r="9856" spans="20:37">
      <c r="T9856" s="188"/>
      <c r="U9856" s="188"/>
      <c r="V9856" s="188"/>
      <c r="W9856" s="188"/>
      <c r="X9856" s="188"/>
      <c r="AG9856" s="188"/>
      <c r="AH9856" s="188"/>
      <c r="AI9856" s="188"/>
      <c r="AJ9856" s="188"/>
      <c r="AK9856" s="188"/>
    </row>
    <row r="9857" spans="20:37">
      <c r="T9857" s="188"/>
      <c r="U9857" s="188"/>
      <c r="V9857" s="188"/>
      <c r="W9857" s="188"/>
      <c r="X9857" s="188"/>
      <c r="AG9857" s="188"/>
      <c r="AH9857" s="188"/>
      <c r="AI9857" s="188"/>
      <c r="AJ9857" s="188"/>
      <c r="AK9857" s="188"/>
    </row>
    <row r="9858" spans="20:37">
      <c r="T9858" s="188"/>
      <c r="U9858" s="188"/>
      <c r="V9858" s="188"/>
      <c r="W9858" s="188"/>
      <c r="X9858" s="188"/>
      <c r="AG9858" s="188"/>
      <c r="AH9858" s="188"/>
      <c r="AI9858" s="188"/>
      <c r="AJ9858" s="188"/>
      <c r="AK9858" s="188"/>
    </row>
    <row r="9859" spans="20:37">
      <c r="T9859" s="188"/>
      <c r="U9859" s="188"/>
      <c r="V9859" s="188"/>
      <c r="W9859" s="188"/>
      <c r="X9859" s="188"/>
      <c r="AG9859" s="188"/>
      <c r="AH9859" s="188"/>
      <c r="AI9859" s="188"/>
      <c r="AJ9859" s="188"/>
      <c r="AK9859" s="188"/>
    </row>
    <row r="9860" spans="20:37">
      <c r="T9860" s="188"/>
      <c r="U9860" s="188"/>
      <c r="V9860" s="188"/>
      <c r="W9860" s="188"/>
      <c r="X9860" s="188"/>
      <c r="AG9860" s="188"/>
      <c r="AH9860" s="188"/>
      <c r="AI9860" s="188"/>
      <c r="AJ9860" s="188"/>
      <c r="AK9860" s="188"/>
    </row>
    <row r="9861" spans="20:37">
      <c r="T9861" s="188"/>
      <c r="U9861" s="188"/>
      <c r="V9861" s="188"/>
      <c r="W9861" s="188"/>
      <c r="X9861" s="188"/>
      <c r="AG9861" s="188"/>
      <c r="AH9861" s="188"/>
      <c r="AI9861" s="188"/>
      <c r="AJ9861" s="188"/>
      <c r="AK9861" s="188"/>
    </row>
    <row r="9862" spans="20:37">
      <c r="T9862" s="188"/>
      <c r="U9862" s="188"/>
      <c r="V9862" s="188"/>
      <c r="W9862" s="188"/>
      <c r="X9862" s="188"/>
      <c r="AG9862" s="188"/>
      <c r="AH9862" s="188"/>
      <c r="AI9862" s="188"/>
      <c r="AJ9862" s="188"/>
      <c r="AK9862" s="188"/>
    </row>
    <row r="9863" spans="20:37">
      <c r="T9863" s="188"/>
      <c r="U9863" s="188"/>
      <c r="V9863" s="188"/>
      <c r="W9863" s="188"/>
      <c r="X9863" s="188"/>
      <c r="AG9863" s="188"/>
      <c r="AH9863" s="188"/>
      <c r="AI9863" s="188"/>
      <c r="AJ9863" s="188"/>
      <c r="AK9863" s="188"/>
    </row>
    <row r="9864" spans="20:37">
      <c r="T9864" s="188"/>
      <c r="U9864" s="188"/>
      <c r="V9864" s="188"/>
      <c r="W9864" s="188"/>
      <c r="X9864" s="188"/>
      <c r="AG9864" s="188"/>
      <c r="AH9864" s="188"/>
      <c r="AI9864" s="188"/>
      <c r="AJ9864" s="188"/>
      <c r="AK9864" s="188"/>
    </row>
    <row r="9865" spans="20:37">
      <c r="T9865" s="188"/>
      <c r="U9865" s="188"/>
      <c r="V9865" s="188"/>
      <c r="W9865" s="188"/>
      <c r="X9865" s="188"/>
      <c r="AG9865" s="188"/>
      <c r="AH9865" s="188"/>
      <c r="AI9865" s="188"/>
      <c r="AJ9865" s="188"/>
      <c r="AK9865" s="188"/>
    </row>
    <row r="9866" spans="20:37">
      <c r="T9866" s="188"/>
      <c r="U9866" s="188"/>
      <c r="V9866" s="188"/>
      <c r="W9866" s="188"/>
      <c r="X9866" s="188"/>
      <c r="AG9866" s="188"/>
      <c r="AH9866" s="188"/>
      <c r="AI9866" s="188"/>
      <c r="AJ9866" s="188"/>
      <c r="AK9866" s="188"/>
    </row>
    <row r="9867" spans="20:37">
      <c r="T9867" s="188"/>
      <c r="U9867" s="188"/>
      <c r="V9867" s="188"/>
      <c r="W9867" s="188"/>
      <c r="X9867" s="188"/>
      <c r="AG9867" s="188"/>
      <c r="AH9867" s="188"/>
      <c r="AI9867" s="188"/>
      <c r="AJ9867" s="188"/>
      <c r="AK9867" s="188"/>
    </row>
    <row r="9868" spans="20:37">
      <c r="T9868" s="188"/>
      <c r="U9868" s="188"/>
      <c r="V9868" s="188"/>
      <c r="W9868" s="188"/>
      <c r="X9868" s="188"/>
      <c r="AG9868" s="188"/>
      <c r="AH9868" s="188"/>
      <c r="AI9868" s="188"/>
      <c r="AJ9868" s="188"/>
      <c r="AK9868" s="188"/>
    </row>
    <row r="9869" spans="20:37">
      <c r="T9869" s="188"/>
      <c r="U9869" s="188"/>
      <c r="V9869" s="188"/>
      <c r="W9869" s="188"/>
      <c r="X9869" s="188"/>
      <c r="AG9869" s="188"/>
      <c r="AH9869" s="188"/>
      <c r="AI9869" s="188"/>
      <c r="AJ9869" s="188"/>
      <c r="AK9869" s="188"/>
    </row>
    <row r="9870" spans="20:37">
      <c r="T9870" s="188"/>
      <c r="U9870" s="188"/>
      <c r="V9870" s="188"/>
      <c r="W9870" s="188"/>
      <c r="X9870" s="188"/>
      <c r="AG9870" s="188"/>
      <c r="AH9870" s="188"/>
      <c r="AI9870" s="188"/>
      <c r="AJ9870" s="188"/>
      <c r="AK9870" s="188"/>
    </row>
    <row r="9871" spans="20:37">
      <c r="T9871" s="188"/>
      <c r="U9871" s="188"/>
      <c r="V9871" s="188"/>
      <c r="W9871" s="188"/>
      <c r="X9871" s="188"/>
      <c r="AG9871" s="188"/>
      <c r="AH9871" s="188"/>
      <c r="AI9871" s="188"/>
      <c r="AJ9871" s="188"/>
      <c r="AK9871" s="188"/>
    </row>
    <row r="9872" spans="20:37">
      <c r="T9872" s="188"/>
      <c r="U9872" s="188"/>
      <c r="V9872" s="188"/>
      <c r="W9872" s="188"/>
      <c r="X9872" s="188"/>
      <c r="AG9872" s="188"/>
      <c r="AH9872" s="188"/>
      <c r="AI9872" s="188"/>
      <c r="AJ9872" s="188"/>
      <c r="AK9872" s="188"/>
    </row>
    <row r="9873" spans="20:37">
      <c r="T9873" s="188"/>
      <c r="U9873" s="188"/>
      <c r="V9873" s="188"/>
      <c r="W9873" s="188"/>
      <c r="X9873" s="188"/>
      <c r="AG9873" s="188"/>
      <c r="AH9873" s="188"/>
      <c r="AI9873" s="188"/>
      <c r="AJ9873" s="188"/>
      <c r="AK9873" s="188"/>
    </row>
    <row r="9874" spans="20:37">
      <c r="T9874" s="188"/>
      <c r="U9874" s="188"/>
      <c r="V9874" s="188"/>
      <c r="W9874" s="188"/>
      <c r="X9874" s="188"/>
      <c r="AG9874" s="188"/>
      <c r="AH9874" s="188"/>
      <c r="AI9874" s="188"/>
      <c r="AJ9874" s="188"/>
      <c r="AK9874" s="188"/>
    </row>
    <row r="9875" spans="20:37">
      <c r="T9875" s="188"/>
      <c r="U9875" s="188"/>
      <c r="V9875" s="188"/>
      <c r="W9875" s="188"/>
      <c r="X9875" s="188"/>
      <c r="AG9875" s="188"/>
      <c r="AH9875" s="188"/>
      <c r="AI9875" s="188"/>
      <c r="AJ9875" s="188"/>
      <c r="AK9875" s="188"/>
    </row>
    <row r="9876" spans="20:37">
      <c r="T9876" s="188"/>
      <c r="U9876" s="188"/>
      <c r="V9876" s="188"/>
      <c r="W9876" s="188"/>
      <c r="X9876" s="188"/>
      <c r="AG9876" s="188"/>
      <c r="AH9876" s="188"/>
      <c r="AI9876" s="188"/>
      <c r="AJ9876" s="188"/>
      <c r="AK9876" s="188"/>
    </row>
    <row r="9877" spans="20:37">
      <c r="T9877" s="188"/>
      <c r="U9877" s="188"/>
      <c r="V9877" s="188"/>
      <c r="W9877" s="188"/>
      <c r="X9877" s="188"/>
      <c r="AG9877" s="188"/>
      <c r="AH9877" s="188"/>
      <c r="AI9877" s="188"/>
      <c r="AJ9877" s="188"/>
      <c r="AK9877" s="188"/>
    </row>
    <row r="9878" spans="20:37">
      <c r="T9878" s="188"/>
      <c r="U9878" s="188"/>
      <c r="V9878" s="188"/>
      <c r="W9878" s="188"/>
      <c r="X9878" s="188"/>
      <c r="AG9878" s="188"/>
      <c r="AH9878" s="188"/>
      <c r="AI9878" s="188"/>
      <c r="AJ9878" s="188"/>
      <c r="AK9878" s="188"/>
    </row>
    <row r="9879" spans="20:37">
      <c r="T9879" s="188"/>
      <c r="U9879" s="188"/>
      <c r="V9879" s="188"/>
      <c r="W9879" s="188"/>
      <c r="X9879" s="188"/>
      <c r="AG9879" s="188"/>
      <c r="AH9879" s="188"/>
      <c r="AI9879" s="188"/>
      <c r="AJ9879" s="188"/>
      <c r="AK9879" s="188"/>
    </row>
    <row r="9880" spans="20:37">
      <c r="T9880" s="188"/>
      <c r="U9880" s="188"/>
      <c r="V9880" s="188"/>
      <c r="W9880" s="188"/>
      <c r="X9880" s="188"/>
      <c r="AG9880" s="188"/>
      <c r="AH9880" s="188"/>
      <c r="AI9880" s="188"/>
      <c r="AJ9880" s="188"/>
      <c r="AK9880" s="188"/>
    </row>
    <row r="9881" spans="20:37">
      <c r="T9881" s="188"/>
      <c r="U9881" s="188"/>
      <c r="V9881" s="188"/>
      <c r="W9881" s="188"/>
      <c r="X9881" s="188"/>
      <c r="AG9881" s="188"/>
      <c r="AH9881" s="188"/>
      <c r="AI9881" s="188"/>
      <c r="AJ9881" s="188"/>
      <c r="AK9881" s="188"/>
    </row>
    <row r="9882" spans="20:37">
      <c r="T9882" s="188"/>
      <c r="U9882" s="188"/>
      <c r="V9882" s="188"/>
      <c r="W9882" s="188"/>
      <c r="X9882" s="188"/>
      <c r="AG9882" s="188"/>
      <c r="AH9882" s="188"/>
      <c r="AI9882" s="188"/>
      <c r="AJ9882" s="188"/>
      <c r="AK9882" s="188"/>
    </row>
    <row r="9883" spans="20:37">
      <c r="T9883" s="188"/>
      <c r="U9883" s="188"/>
      <c r="V9883" s="188"/>
      <c r="W9883" s="188"/>
      <c r="X9883" s="188"/>
      <c r="AG9883" s="188"/>
      <c r="AH9883" s="188"/>
      <c r="AI9883" s="188"/>
      <c r="AJ9883" s="188"/>
      <c r="AK9883" s="188"/>
    </row>
    <row r="9884" spans="20:37">
      <c r="T9884" s="188"/>
      <c r="U9884" s="188"/>
      <c r="V9884" s="188"/>
      <c r="W9884" s="188"/>
      <c r="X9884" s="188"/>
      <c r="AG9884" s="188"/>
      <c r="AH9884" s="188"/>
      <c r="AI9884" s="188"/>
      <c r="AJ9884" s="188"/>
      <c r="AK9884" s="188"/>
    </row>
    <row r="9885" spans="20:37">
      <c r="T9885" s="188"/>
      <c r="U9885" s="188"/>
      <c r="V9885" s="188"/>
      <c r="W9885" s="188"/>
      <c r="X9885" s="188"/>
      <c r="AG9885" s="188"/>
      <c r="AH9885" s="188"/>
      <c r="AI9885" s="188"/>
      <c r="AJ9885" s="188"/>
      <c r="AK9885" s="188"/>
    </row>
    <row r="9886" spans="20:37">
      <c r="T9886" s="188"/>
      <c r="U9886" s="188"/>
      <c r="V9886" s="188"/>
      <c r="W9886" s="188"/>
      <c r="X9886" s="188"/>
      <c r="AG9886" s="188"/>
      <c r="AH9886" s="188"/>
      <c r="AI9886" s="188"/>
      <c r="AJ9886" s="188"/>
      <c r="AK9886" s="188"/>
    </row>
    <row r="9887" spans="20:37">
      <c r="T9887" s="188"/>
      <c r="U9887" s="188"/>
      <c r="V9887" s="188"/>
      <c r="W9887" s="188"/>
      <c r="X9887" s="188"/>
      <c r="AG9887" s="188"/>
      <c r="AH9887" s="188"/>
      <c r="AI9887" s="188"/>
      <c r="AJ9887" s="188"/>
      <c r="AK9887" s="188"/>
    </row>
    <row r="9888" spans="20:37">
      <c r="T9888" s="188"/>
      <c r="U9888" s="188"/>
      <c r="V9888" s="188"/>
      <c r="W9888" s="188"/>
      <c r="X9888" s="188"/>
      <c r="AG9888" s="188"/>
      <c r="AH9888" s="188"/>
      <c r="AI9888" s="188"/>
      <c r="AJ9888" s="188"/>
      <c r="AK9888" s="188"/>
    </row>
    <row r="9889" spans="20:37">
      <c r="T9889" s="188"/>
      <c r="U9889" s="188"/>
      <c r="V9889" s="188"/>
      <c r="W9889" s="188"/>
      <c r="X9889" s="188"/>
      <c r="AG9889" s="188"/>
      <c r="AH9889" s="188"/>
      <c r="AI9889" s="188"/>
      <c r="AJ9889" s="188"/>
      <c r="AK9889" s="188"/>
    </row>
    <row r="9890" spans="20:37">
      <c r="T9890" s="188"/>
      <c r="U9890" s="188"/>
      <c r="V9890" s="188"/>
      <c r="W9890" s="188"/>
      <c r="X9890" s="188"/>
      <c r="AG9890" s="188"/>
      <c r="AH9890" s="188"/>
      <c r="AI9890" s="188"/>
      <c r="AJ9890" s="188"/>
      <c r="AK9890" s="188"/>
    </row>
    <row r="9891" spans="20:37">
      <c r="T9891" s="188"/>
      <c r="U9891" s="188"/>
      <c r="V9891" s="188"/>
      <c r="W9891" s="188"/>
      <c r="X9891" s="188"/>
      <c r="AG9891" s="188"/>
      <c r="AH9891" s="188"/>
      <c r="AI9891" s="188"/>
      <c r="AJ9891" s="188"/>
      <c r="AK9891" s="188"/>
    </row>
    <row r="9892" spans="20:37">
      <c r="T9892" s="188"/>
      <c r="U9892" s="188"/>
      <c r="V9892" s="188"/>
      <c r="W9892" s="188"/>
      <c r="X9892" s="188"/>
      <c r="AG9892" s="188"/>
      <c r="AH9892" s="188"/>
      <c r="AI9892" s="188"/>
      <c r="AJ9892" s="188"/>
      <c r="AK9892" s="188"/>
    </row>
    <row r="9893" spans="20:37">
      <c r="T9893" s="188"/>
      <c r="U9893" s="188"/>
      <c r="V9893" s="188"/>
      <c r="W9893" s="188"/>
      <c r="X9893" s="188"/>
      <c r="AG9893" s="188"/>
      <c r="AH9893" s="188"/>
      <c r="AI9893" s="188"/>
      <c r="AJ9893" s="188"/>
      <c r="AK9893" s="188"/>
    </row>
    <row r="9894" spans="20:37">
      <c r="T9894" s="188"/>
      <c r="U9894" s="188"/>
      <c r="V9894" s="188"/>
      <c r="W9894" s="188"/>
      <c r="X9894" s="188"/>
      <c r="AG9894" s="188"/>
      <c r="AH9894" s="188"/>
      <c r="AI9894" s="188"/>
      <c r="AJ9894" s="188"/>
      <c r="AK9894" s="188"/>
    </row>
    <row r="9895" spans="20:37">
      <c r="T9895" s="188"/>
      <c r="U9895" s="188"/>
      <c r="V9895" s="188"/>
      <c r="W9895" s="188"/>
      <c r="X9895" s="188"/>
      <c r="AG9895" s="188"/>
      <c r="AH9895" s="188"/>
      <c r="AI9895" s="188"/>
      <c r="AJ9895" s="188"/>
      <c r="AK9895" s="188"/>
    </row>
    <row r="9896" spans="20:37">
      <c r="T9896" s="188"/>
      <c r="U9896" s="188"/>
      <c r="V9896" s="188"/>
      <c r="W9896" s="188"/>
      <c r="X9896" s="188"/>
      <c r="AG9896" s="188"/>
      <c r="AH9896" s="188"/>
      <c r="AI9896" s="188"/>
      <c r="AJ9896" s="188"/>
      <c r="AK9896" s="188"/>
    </row>
    <row r="9897" spans="20:37">
      <c r="T9897" s="188"/>
      <c r="U9897" s="188"/>
      <c r="V9897" s="188"/>
      <c r="W9897" s="188"/>
      <c r="X9897" s="188"/>
      <c r="AG9897" s="188"/>
      <c r="AH9897" s="188"/>
      <c r="AI9897" s="188"/>
      <c r="AJ9897" s="188"/>
      <c r="AK9897" s="188"/>
    </row>
    <row r="9898" spans="20:37">
      <c r="T9898" s="188"/>
      <c r="U9898" s="188"/>
      <c r="V9898" s="188"/>
      <c r="W9898" s="188"/>
      <c r="X9898" s="188"/>
      <c r="AG9898" s="188"/>
      <c r="AH9898" s="188"/>
      <c r="AI9898" s="188"/>
      <c r="AJ9898" s="188"/>
      <c r="AK9898" s="188"/>
    </row>
    <row r="9899" spans="20:37">
      <c r="T9899" s="188"/>
      <c r="U9899" s="188"/>
      <c r="V9899" s="188"/>
      <c r="W9899" s="188"/>
      <c r="X9899" s="188"/>
      <c r="AG9899" s="188"/>
      <c r="AH9899" s="188"/>
      <c r="AI9899" s="188"/>
      <c r="AJ9899" s="188"/>
      <c r="AK9899" s="188"/>
    </row>
    <row r="9900" spans="20:37">
      <c r="T9900" s="188"/>
      <c r="U9900" s="188"/>
      <c r="V9900" s="188"/>
      <c r="W9900" s="188"/>
      <c r="X9900" s="188"/>
      <c r="AG9900" s="188"/>
      <c r="AH9900" s="188"/>
      <c r="AI9900" s="188"/>
      <c r="AJ9900" s="188"/>
      <c r="AK9900" s="188"/>
    </row>
    <row r="9901" spans="20:37">
      <c r="T9901" s="188"/>
      <c r="U9901" s="188"/>
      <c r="V9901" s="188"/>
      <c r="W9901" s="188"/>
      <c r="X9901" s="188"/>
      <c r="AG9901" s="188"/>
      <c r="AH9901" s="188"/>
      <c r="AI9901" s="188"/>
      <c r="AJ9901" s="188"/>
      <c r="AK9901" s="188"/>
    </row>
    <row r="9902" spans="20:37">
      <c r="T9902" s="188"/>
      <c r="U9902" s="188"/>
      <c r="V9902" s="188"/>
      <c r="W9902" s="188"/>
      <c r="X9902" s="188"/>
      <c r="AG9902" s="188"/>
      <c r="AH9902" s="188"/>
      <c r="AI9902" s="188"/>
      <c r="AJ9902" s="188"/>
      <c r="AK9902" s="188"/>
    </row>
    <row r="9903" spans="20:37">
      <c r="T9903" s="188"/>
      <c r="U9903" s="188"/>
      <c r="V9903" s="188"/>
      <c r="W9903" s="188"/>
      <c r="X9903" s="188"/>
      <c r="AG9903" s="188"/>
      <c r="AH9903" s="188"/>
      <c r="AI9903" s="188"/>
      <c r="AJ9903" s="188"/>
      <c r="AK9903" s="188"/>
    </row>
    <row r="9904" spans="20:37">
      <c r="T9904" s="188"/>
      <c r="U9904" s="188"/>
      <c r="V9904" s="188"/>
      <c r="W9904" s="188"/>
      <c r="X9904" s="188"/>
      <c r="AG9904" s="188"/>
      <c r="AH9904" s="188"/>
      <c r="AI9904" s="188"/>
      <c r="AJ9904" s="188"/>
      <c r="AK9904" s="188"/>
    </row>
    <row r="9905" spans="20:37">
      <c r="T9905" s="188"/>
      <c r="U9905" s="188"/>
      <c r="V9905" s="188"/>
      <c r="W9905" s="188"/>
      <c r="X9905" s="188"/>
      <c r="AG9905" s="188"/>
      <c r="AH9905" s="188"/>
      <c r="AI9905" s="188"/>
      <c r="AJ9905" s="188"/>
      <c r="AK9905" s="188"/>
    </row>
    <row r="9906" spans="20:37">
      <c r="T9906" s="188"/>
      <c r="U9906" s="188"/>
      <c r="V9906" s="188"/>
      <c r="W9906" s="188"/>
      <c r="X9906" s="188"/>
      <c r="AG9906" s="188"/>
      <c r="AH9906" s="188"/>
      <c r="AI9906" s="188"/>
      <c r="AJ9906" s="188"/>
      <c r="AK9906" s="188"/>
    </row>
    <row r="9907" spans="20:37">
      <c r="T9907" s="188"/>
      <c r="U9907" s="188"/>
      <c r="V9907" s="188"/>
      <c r="W9907" s="188"/>
      <c r="X9907" s="188"/>
      <c r="AG9907" s="188"/>
      <c r="AH9907" s="188"/>
      <c r="AI9907" s="188"/>
      <c r="AJ9907" s="188"/>
      <c r="AK9907" s="188"/>
    </row>
    <row r="9908" spans="20:37">
      <c r="T9908" s="188"/>
      <c r="U9908" s="188"/>
      <c r="V9908" s="188"/>
      <c r="W9908" s="188"/>
      <c r="X9908" s="188"/>
      <c r="AG9908" s="188"/>
      <c r="AH9908" s="188"/>
      <c r="AI9908" s="188"/>
      <c r="AJ9908" s="188"/>
      <c r="AK9908" s="188"/>
    </row>
    <row r="9909" spans="20:37">
      <c r="T9909" s="188"/>
      <c r="U9909" s="188"/>
      <c r="V9909" s="188"/>
      <c r="W9909" s="188"/>
      <c r="X9909" s="188"/>
      <c r="AG9909" s="188"/>
      <c r="AH9909" s="188"/>
      <c r="AI9909" s="188"/>
      <c r="AJ9909" s="188"/>
      <c r="AK9909" s="188"/>
    </row>
    <row r="9910" spans="20:37">
      <c r="T9910" s="188"/>
      <c r="U9910" s="188"/>
      <c r="V9910" s="188"/>
      <c r="W9910" s="188"/>
      <c r="X9910" s="188"/>
      <c r="AG9910" s="188"/>
      <c r="AH9910" s="188"/>
      <c r="AI9910" s="188"/>
      <c r="AJ9910" s="188"/>
      <c r="AK9910" s="188"/>
    </row>
    <row r="9911" spans="20:37">
      <c r="T9911" s="188"/>
      <c r="U9911" s="188"/>
      <c r="V9911" s="188"/>
      <c r="W9911" s="188"/>
      <c r="X9911" s="188"/>
      <c r="AG9911" s="188"/>
      <c r="AH9911" s="188"/>
      <c r="AI9911" s="188"/>
      <c r="AJ9911" s="188"/>
      <c r="AK9911" s="188"/>
    </row>
    <row r="9912" spans="20:37">
      <c r="T9912" s="188"/>
      <c r="U9912" s="188"/>
      <c r="V9912" s="188"/>
      <c r="W9912" s="188"/>
      <c r="X9912" s="188"/>
      <c r="AG9912" s="188"/>
      <c r="AH9912" s="188"/>
      <c r="AI9912" s="188"/>
      <c r="AJ9912" s="188"/>
      <c r="AK9912" s="188"/>
    </row>
    <row r="9913" spans="20:37">
      <c r="T9913" s="188"/>
      <c r="U9913" s="188"/>
      <c r="V9913" s="188"/>
      <c r="W9913" s="188"/>
      <c r="X9913" s="188"/>
      <c r="AG9913" s="188"/>
      <c r="AH9913" s="188"/>
      <c r="AI9913" s="188"/>
      <c r="AJ9913" s="188"/>
      <c r="AK9913" s="188"/>
    </row>
    <row r="9914" spans="20:37">
      <c r="T9914" s="188"/>
      <c r="U9914" s="188"/>
      <c r="V9914" s="188"/>
      <c r="W9914" s="188"/>
      <c r="X9914" s="188"/>
      <c r="AG9914" s="188"/>
      <c r="AH9914" s="188"/>
      <c r="AI9914" s="188"/>
      <c r="AJ9914" s="188"/>
      <c r="AK9914" s="188"/>
    </row>
    <row r="9915" spans="20:37">
      <c r="T9915" s="188"/>
      <c r="U9915" s="188"/>
      <c r="V9915" s="188"/>
      <c r="W9915" s="188"/>
      <c r="X9915" s="188"/>
      <c r="AG9915" s="188"/>
      <c r="AH9915" s="188"/>
      <c r="AI9915" s="188"/>
      <c r="AJ9915" s="188"/>
      <c r="AK9915" s="188"/>
    </row>
    <row r="9916" spans="20:37">
      <c r="T9916" s="188"/>
      <c r="U9916" s="188"/>
      <c r="V9916" s="188"/>
      <c r="W9916" s="188"/>
      <c r="X9916" s="188"/>
      <c r="AG9916" s="188"/>
      <c r="AH9916" s="188"/>
      <c r="AI9916" s="188"/>
      <c r="AJ9916" s="188"/>
      <c r="AK9916" s="188"/>
    </row>
    <row r="9917" spans="20:37">
      <c r="T9917" s="188"/>
      <c r="U9917" s="188"/>
      <c r="V9917" s="188"/>
      <c r="W9917" s="188"/>
      <c r="X9917" s="188"/>
      <c r="AG9917" s="188"/>
      <c r="AH9917" s="188"/>
      <c r="AI9917" s="188"/>
      <c r="AJ9917" s="188"/>
      <c r="AK9917" s="188"/>
    </row>
    <row r="9918" spans="20:37">
      <c r="T9918" s="188"/>
      <c r="U9918" s="188"/>
      <c r="V9918" s="188"/>
      <c r="W9918" s="188"/>
      <c r="X9918" s="188"/>
      <c r="AG9918" s="188"/>
      <c r="AH9918" s="188"/>
      <c r="AI9918" s="188"/>
      <c r="AJ9918" s="188"/>
      <c r="AK9918" s="188"/>
    </row>
    <row r="9919" spans="20:37">
      <c r="T9919" s="188"/>
      <c r="U9919" s="188"/>
      <c r="V9919" s="188"/>
      <c r="W9919" s="188"/>
      <c r="X9919" s="188"/>
      <c r="AG9919" s="188"/>
      <c r="AH9919" s="188"/>
      <c r="AI9919" s="188"/>
      <c r="AJ9919" s="188"/>
      <c r="AK9919" s="188"/>
    </row>
    <row r="9920" spans="20:37">
      <c r="T9920" s="188"/>
      <c r="U9920" s="188"/>
      <c r="V9920" s="188"/>
      <c r="W9920" s="188"/>
      <c r="X9920" s="188"/>
      <c r="AG9920" s="188"/>
      <c r="AH9920" s="188"/>
      <c r="AI9920" s="188"/>
      <c r="AJ9920" s="188"/>
      <c r="AK9920" s="188"/>
    </row>
    <row r="9921" spans="20:37">
      <c r="T9921" s="188"/>
      <c r="U9921" s="188"/>
      <c r="V9921" s="188"/>
      <c r="W9921" s="188"/>
      <c r="X9921" s="188"/>
      <c r="AG9921" s="188"/>
      <c r="AH9921" s="188"/>
      <c r="AI9921" s="188"/>
      <c r="AJ9921" s="188"/>
      <c r="AK9921" s="188"/>
    </row>
    <row r="9922" spans="20:37">
      <c r="T9922" s="188"/>
      <c r="U9922" s="188"/>
      <c r="V9922" s="188"/>
      <c r="W9922" s="188"/>
      <c r="X9922" s="188"/>
      <c r="AG9922" s="188"/>
      <c r="AH9922" s="188"/>
      <c r="AI9922" s="188"/>
      <c r="AJ9922" s="188"/>
      <c r="AK9922" s="188"/>
    </row>
    <row r="9923" spans="20:37">
      <c r="T9923" s="188"/>
      <c r="U9923" s="188"/>
      <c r="V9923" s="188"/>
      <c r="W9923" s="188"/>
      <c r="X9923" s="188"/>
      <c r="AG9923" s="188"/>
      <c r="AH9923" s="188"/>
      <c r="AI9923" s="188"/>
      <c r="AJ9923" s="188"/>
      <c r="AK9923" s="188"/>
    </row>
    <row r="9924" spans="20:37">
      <c r="T9924" s="188"/>
      <c r="U9924" s="188"/>
      <c r="V9924" s="188"/>
      <c r="W9924" s="188"/>
      <c r="X9924" s="188"/>
      <c r="AG9924" s="188"/>
      <c r="AH9924" s="188"/>
      <c r="AI9924" s="188"/>
      <c r="AJ9924" s="188"/>
      <c r="AK9924" s="188"/>
    </row>
    <row r="9925" spans="20:37">
      <c r="T9925" s="188"/>
      <c r="U9925" s="188"/>
      <c r="V9925" s="188"/>
      <c r="W9925" s="188"/>
      <c r="X9925" s="188"/>
      <c r="AG9925" s="188"/>
      <c r="AH9925" s="188"/>
      <c r="AI9925" s="188"/>
      <c r="AJ9925" s="188"/>
      <c r="AK9925" s="188"/>
    </row>
    <row r="9926" spans="20:37">
      <c r="T9926" s="188"/>
      <c r="U9926" s="188"/>
      <c r="V9926" s="188"/>
      <c r="W9926" s="188"/>
      <c r="X9926" s="188"/>
      <c r="AG9926" s="188"/>
      <c r="AH9926" s="188"/>
      <c r="AI9926" s="188"/>
      <c r="AJ9926" s="188"/>
      <c r="AK9926" s="188"/>
    </row>
    <row r="9927" spans="20:37">
      <c r="T9927" s="188"/>
      <c r="U9927" s="188"/>
      <c r="V9927" s="188"/>
      <c r="W9927" s="188"/>
      <c r="X9927" s="188"/>
      <c r="AG9927" s="188"/>
      <c r="AH9927" s="188"/>
      <c r="AI9927" s="188"/>
      <c r="AJ9927" s="188"/>
      <c r="AK9927" s="188"/>
    </row>
    <row r="9928" spans="20:37">
      <c r="T9928" s="188"/>
      <c r="U9928" s="188"/>
      <c r="V9928" s="188"/>
      <c r="W9928" s="188"/>
      <c r="X9928" s="188"/>
      <c r="AG9928" s="188"/>
      <c r="AH9928" s="188"/>
      <c r="AI9928" s="188"/>
      <c r="AJ9928" s="188"/>
      <c r="AK9928" s="188"/>
    </row>
    <row r="9929" spans="20:37">
      <c r="T9929" s="188"/>
      <c r="U9929" s="188"/>
      <c r="V9929" s="188"/>
      <c r="W9929" s="188"/>
      <c r="X9929" s="188"/>
      <c r="AG9929" s="188"/>
      <c r="AH9929" s="188"/>
      <c r="AI9929" s="188"/>
      <c r="AJ9929" s="188"/>
      <c r="AK9929" s="188"/>
    </row>
    <row r="9930" spans="20:37">
      <c r="T9930" s="188"/>
      <c r="U9930" s="188"/>
      <c r="V9930" s="188"/>
      <c r="W9930" s="188"/>
      <c r="X9930" s="188"/>
      <c r="AG9930" s="188"/>
      <c r="AH9930" s="188"/>
      <c r="AI9930" s="188"/>
      <c r="AJ9930" s="188"/>
      <c r="AK9930" s="188"/>
    </row>
    <row r="9931" spans="20:37">
      <c r="T9931" s="188"/>
      <c r="U9931" s="188"/>
      <c r="V9931" s="188"/>
      <c r="W9931" s="188"/>
      <c r="X9931" s="188"/>
      <c r="AG9931" s="188"/>
      <c r="AH9931" s="188"/>
      <c r="AI9931" s="188"/>
      <c r="AJ9931" s="188"/>
      <c r="AK9931" s="188"/>
    </row>
    <row r="9932" spans="20:37">
      <c r="T9932" s="188"/>
      <c r="U9932" s="188"/>
      <c r="V9932" s="188"/>
      <c r="W9932" s="188"/>
      <c r="X9932" s="188"/>
      <c r="AG9932" s="188"/>
      <c r="AH9932" s="188"/>
      <c r="AI9932" s="188"/>
      <c r="AJ9932" s="188"/>
      <c r="AK9932" s="188"/>
    </row>
    <row r="9933" spans="20:37">
      <c r="T9933" s="188"/>
      <c r="U9933" s="188"/>
      <c r="V9933" s="188"/>
      <c r="W9933" s="188"/>
      <c r="X9933" s="188"/>
      <c r="AG9933" s="188"/>
      <c r="AH9933" s="188"/>
      <c r="AI9933" s="188"/>
      <c r="AJ9933" s="188"/>
      <c r="AK9933" s="188"/>
    </row>
    <row r="9934" spans="20:37">
      <c r="T9934" s="188"/>
      <c r="U9934" s="188"/>
      <c r="V9934" s="188"/>
      <c r="W9934" s="188"/>
      <c r="X9934" s="188"/>
      <c r="AG9934" s="188"/>
      <c r="AH9934" s="188"/>
      <c r="AI9934" s="188"/>
      <c r="AJ9934" s="188"/>
      <c r="AK9934" s="188"/>
    </row>
    <row r="9935" spans="20:37">
      <c r="T9935" s="188"/>
      <c r="U9935" s="188"/>
      <c r="V9935" s="188"/>
      <c r="W9935" s="188"/>
      <c r="X9935" s="188"/>
      <c r="AG9935" s="188"/>
      <c r="AH9935" s="188"/>
      <c r="AI9935" s="188"/>
      <c r="AJ9935" s="188"/>
      <c r="AK9935" s="188"/>
    </row>
    <row r="9936" spans="20:37">
      <c r="T9936" s="188"/>
      <c r="U9936" s="188"/>
      <c r="V9936" s="188"/>
      <c r="W9936" s="188"/>
      <c r="X9936" s="188"/>
      <c r="AG9936" s="188"/>
      <c r="AH9936" s="188"/>
      <c r="AI9936" s="188"/>
      <c r="AJ9936" s="188"/>
      <c r="AK9936" s="188"/>
    </row>
    <row r="9937" spans="20:37">
      <c r="T9937" s="188"/>
      <c r="U9937" s="188"/>
      <c r="V9937" s="188"/>
      <c r="W9937" s="188"/>
      <c r="X9937" s="188"/>
      <c r="AG9937" s="188"/>
      <c r="AH9937" s="188"/>
      <c r="AI9937" s="188"/>
      <c r="AJ9937" s="188"/>
      <c r="AK9937" s="188"/>
    </row>
    <row r="9938" spans="20:37">
      <c r="T9938" s="188"/>
      <c r="U9938" s="188"/>
      <c r="V9938" s="188"/>
      <c r="W9938" s="188"/>
      <c r="X9938" s="188"/>
      <c r="AG9938" s="188"/>
      <c r="AH9938" s="188"/>
      <c r="AI9938" s="188"/>
      <c r="AJ9938" s="188"/>
      <c r="AK9938" s="188"/>
    </row>
    <row r="9939" spans="20:37">
      <c r="T9939" s="188"/>
      <c r="U9939" s="188"/>
      <c r="V9939" s="188"/>
      <c r="W9939" s="188"/>
      <c r="X9939" s="188"/>
      <c r="AG9939" s="188"/>
      <c r="AH9939" s="188"/>
      <c r="AI9939" s="188"/>
      <c r="AJ9939" s="188"/>
      <c r="AK9939" s="188"/>
    </row>
    <row r="9940" spans="20:37">
      <c r="T9940" s="188"/>
      <c r="U9940" s="188"/>
      <c r="V9940" s="188"/>
      <c r="W9940" s="188"/>
      <c r="X9940" s="188"/>
      <c r="AG9940" s="188"/>
      <c r="AH9940" s="188"/>
      <c r="AI9940" s="188"/>
      <c r="AJ9940" s="188"/>
      <c r="AK9940" s="188"/>
    </row>
    <row r="9941" spans="20:37">
      <c r="T9941" s="188"/>
      <c r="U9941" s="188"/>
      <c r="V9941" s="188"/>
      <c r="W9941" s="188"/>
      <c r="X9941" s="188"/>
      <c r="AG9941" s="188"/>
      <c r="AH9941" s="188"/>
      <c r="AI9941" s="188"/>
      <c r="AJ9941" s="188"/>
      <c r="AK9941" s="188"/>
    </row>
    <row r="9942" spans="20:37">
      <c r="T9942" s="188"/>
      <c r="U9942" s="188"/>
      <c r="V9942" s="188"/>
      <c r="W9942" s="188"/>
      <c r="X9942" s="188"/>
      <c r="AG9942" s="188"/>
      <c r="AH9942" s="188"/>
      <c r="AI9942" s="188"/>
      <c r="AJ9942" s="188"/>
      <c r="AK9942" s="188"/>
    </row>
    <row r="9943" spans="20:37">
      <c r="T9943" s="188"/>
      <c r="U9943" s="188"/>
      <c r="V9943" s="188"/>
      <c r="W9943" s="188"/>
      <c r="X9943" s="188"/>
      <c r="AG9943" s="188"/>
      <c r="AH9943" s="188"/>
      <c r="AI9943" s="188"/>
      <c r="AJ9943" s="188"/>
      <c r="AK9943" s="188"/>
    </row>
    <row r="9944" spans="20:37">
      <c r="T9944" s="188"/>
      <c r="U9944" s="188"/>
      <c r="V9944" s="188"/>
      <c r="W9944" s="188"/>
      <c r="X9944" s="188"/>
      <c r="AG9944" s="188"/>
      <c r="AH9944" s="188"/>
      <c r="AI9944" s="188"/>
      <c r="AJ9944" s="188"/>
      <c r="AK9944" s="188"/>
    </row>
    <row r="9945" spans="20:37">
      <c r="T9945" s="188"/>
      <c r="U9945" s="188"/>
      <c r="V9945" s="188"/>
      <c r="W9945" s="188"/>
      <c r="X9945" s="188"/>
      <c r="AG9945" s="188"/>
      <c r="AH9945" s="188"/>
      <c r="AI9945" s="188"/>
      <c r="AJ9945" s="188"/>
      <c r="AK9945" s="188"/>
    </row>
    <row r="9946" spans="20:37">
      <c r="T9946" s="188"/>
      <c r="U9946" s="188"/>
      <c r="V9946" s="188"/>
      <c r="W9946" s="188"/>
      <c r="X9946" s="188"/>
      <c r="AG9946" s="188"/>
      <c r="AH9946" s="188"/>
      <c r="AI9946" s="188"/>
      <c r="AJ9946" s="188"/>
      <c r="AK9946" s="188"/>
    </row>
    <row r="9947" spans="20:37">
      <c r="T9947" s="188"/>
      <c r="U9947" s="188"/>
      <c r="V9947" s="188"/>
      <c r="W9947" s="188"/>
      <c r="X9947" s="188"/>
      <c r="AG9947" s="188"/>
      <c r="AH9947" s="188"/>
      <c r="AI9947" s="188"/>
      <c r="AJ9947" s="188"/>
      <c r="AK9947" s="188"/>
    </row>
    <row r="9948" spans="20:37">
      <c r="T9948" s="188"/>
      <c r="U9948" s="188"/>
      <c r="V9948" s="188"/>
      <c r="W9948" s="188"/>
      <c r="X9948" s="188"/>
      <c r="AG9948" s="188"/>
      <c r="AH9948" s="188"/>
      <c r="AI9948" s="188"/>
      <c r="AJ9948" s="188"/>
      <c r="AK9948" s="188"/>
    </row>
    <row r="9949" spans="20:37">
      <c r="T9949" s="188"/>
      <c r="U9949" s="188"/>
      <c r="V9949" s="188"/>
      <c r="W9949" s="188"/>
      <c r="X9949" s="188"/>
      <c r="AG9949" s="188"/>
      <c r="AH9949" s="188"/>
      <c r="AI9949" s="188"/>
      <c r="AJ9949" s="188"/>
      <c r="AK9949" s="188"/>
    </row>
    <row r="9950" spans="20:37">
      <c r="T9950" s="188"/>
      <c r="U9950" s="188"/>
      <c r="V9950" s="188"/>
      <c r="W9950" s="188"/>
      <c r="X9950" s="188"/>
      <c r="AG9950" s="188"/>
      <c r="AH9950" s="188"/>
      <c r="AI9950" s="188"/>
      <c r="AJ9950" s="188"/>
      <c r="AK9950" s="188"/>
    </row>
    <row r="9951" spans="20:37">
      <c r="T9951" s="188"/>
      <c r="U9951" s="188"/>
      <c r="V9951" s="188"/>
      <c r="W9951" s="188"/>
      <c r="X9951" s="188"/>
      <c r="AG9951" s="188"/>
      <c r="AH9951" s="188"/>
      <c r="AI9951" s="188"/>
      <c r="AJ9951" s="188"/>
      <c r="AK9951" s="188"/>
    </row>
    <row r="9952" spans="20:37">
      <c r="T9952" s="188"/>
      <c r="U9952" s="188"/>
      <c r="V9952" s="188"/>
      <c r="W9952" s="188"/>
      <c r="X9952" s="188"/>
      <c r="AG9952" s="188"/>
      <c r="AH9952" s="188"/>
      <c r="AI9952" s="188"/>
      <c r="AJ9952" s="188"/>
      <c r="AK9952" s="188"/>
    </row>
    <row r="9953" spans="20:37">
      <c r="T9953" s="188"/>
      <c r="U9953" s="188"/>
      <c r="V9953" s="188"/>
      <c r="W9953" s="188"/>
      <c r="X9953" s="188"/>
      <c r="AG9953" s="188"/>
      <c r="AH9953" s="188"/>
      <c r="AI9953" s="188"/>
      <c r="AJ9953" s="188"/>
      <c r="AK9953" s="188"/>
    </row>
    <row r="9954" spans="20:37">
      <c r="T9954" s="188"/>
      <c r="U9954" s="188"/>
      <c r="V9954" s="188"/>
      <c r="W9954" s="188"/>
      <c r="X9954" s="188"/>
      <c r="AG9954" s="188"/>
      <c r="AH9954" s="188"/>
      <c r="AI9954" s="188"/>
      <c r="AJ9954" s="188"/>
      <c r="AK9954" s="188"/>
    </row>
    <row r="9955" spans="20:37">
      <c r="T9955" s="188"/>
      <c r="U9955" s="188"/>
      <c r="V9955" s="188"/>
      <c r="W9955" s="188"/>
      <c r="X9955" s="188"/>
      <c r="AG9955" s="188"/>
      <c r="AH9955" s="188"/>
      <c r="AI9955" s="188"/>
      <c r="AJ9955" s="188"/>
      <c r="AK9955" s="188"/>
    </row>
    <row r="9956" spans="20:37">
      <c r="T9956" s="188"/>
      <c r="U9956" s="188"/>
      <c r="V9956" s="188"/>
      <c r="W9956" s="188"/>
      <c r="X9956" s="188"/>
      <c r="AG9956" s="188"/>
      <c r="AH9956" s="188"/>
      <c r="AI9956" s="188"/>
      <c r="AJ9956" s="188"/>
      <c r="AK9956" s="188"/>
    </row>
    <row r="9957" spans="20:37">
      <c r="T9957" s="188"/>
      <c r="U9957" s="188"/>
      <c r="V9957" s="188"/>
      <c r="W9957" s="188"/>
      <c r="X9957" s="188"/>
      <c r="AG9957" s="188"/>
      <c r="AH9957" s="188"/>
      <c r="AI9957" s="188"/>
      <c r="AJ9957" s="188"/>
      <c r="AK9957" s="188"/>
    </row>
    <row r="9958" spans="20:37">
      <c r="T9958" s="188"/>
      <c r="U9958" s="188"/>
      <c r="V9958" s="188"/>
      <c r="W9958" s="188"/>
      <c r="X9958" s="188"/>
      <c r="AG9958" s="188"/>
      <c r="AH9958" s="188"/>
      <c r="AI9958" s="188"/>
      <c r="AJ9958" s="188"/>
      <c r="AK9958" s="188"/>
    </row>
    <row r="9959" spans="20:37">
      <c r="T9959" s="188"/>
      <c r="U9959" s="188"/>
      <c r="V9959" s="188"/>
      <c r="W9959" s="188"/>
      <c r="X9959" s="188"/>
      <c r="AG9959" s="188"/>
      <c r="AH9959" s="188"/>
      <c r="AI9959" s="188"/>
      <c r="AJ9959" s="188"/>
      <c r="AK9959" s="188"/>
    </row>
    <row r="9960" spans="20:37">
      <c r="T9960" s="188"/>
      <c r="U9960" s="188"/>
      <c r="V9960" s="188"/>
      <c r="W9960" s="188"/>
      <c r="X9960" s="188"/>
      <c r="AG9960" s="188"/>
      <c r="AH9960" s="188"/>
      <c r="AI9960" s="188"/>
      <c r="AJ9960" s="188"/>
      <c r="AK9960" s="188"/>
    </row>
    <row r="9961" spans="20:37">
      <c r="T9961" s="188"/>
      <c r="U9961" s="188"/>
      <c r="V9961" s="188"/>
      <c r="W9961" s="188"/>
      <c r="X9961" s="188"/>
      <c r="AG9961" s="188"/>
      <c r="AH9961" s="188"/>
      <c r="AI9961" s="188"/>
      <c r="AJ9961" s="188"/>
      <c r="AK9961" s="188"/>
    </row>
    <row r="9962" spans="20:37">
      <c r="T9962" s="188"/>
      <c r="U9962" s="188"/>
      <c r="V9962" s="188"/>
      <c r="W9962" s="188"/>
      <c r="X9962" s="188"/>
      <c r="AG9962" s="188"/>
      <c r="AH9962" s="188"/>
      <c r="AI9962" s="188"/>
      <c r="AJ9962" s="188"/>
      <c r="AK9962" s="188"/>
    </row>
    <row r="9963" spans="20:37">
      <c r="T9963" s="188"/>
      <c r="U9963" s="188"/>
      <c r="V9963" s="188"/>
      <c r="W9963" s="188"/>
      <c r="X9963" s="188"/>
      <c r="AG9963" s="188"/>
      <c r="AH9963" s="188"/>
      <c r="AI9963" s="188"/>
      <c r="AJ9963" s="188"/>
      <c r="AK9963" s="188"/>
    </row>
    <row r="9964" spans="20:37">
      <c r="T9964" s="188"/>
      <c r="U9964" s="188"/>
      <c r="V9964" s="188"/>
      <c r="W9964" s="188"/>
      <c r="X9964" s="188"/>
      <c r="AG9964" s="188"/>
      <c r="AH9964" s="188"/>
      <c r="AI9964" s="188"/>
      <c r="AJ9964" s="188"/>
      <c r="AK9964" s="188"/>
    </row>
    <row r="9965" spans="20:37">
      <c r="T9965" s="188"/>
      <c r="U9965" s="188"/>
      <c r="V9965" s="188"/>
      <c r="W9965" s="188"/>
      <c r="X9965" s="188"/>
      <c r="AG9965" s="188"/>
      <c r="AH9965" s="188"/>
      <c r="AI9965" s="188"/>
      <c r="AJ9965" s="188"/>
      <c r="AK9965" s="188"/>
    </row>
    <row r="9966" spans="20:37">
      <c r="T9966" s="188"/>
      <c r="U9966" s="188"/>
      <c r="V9966" s="188"/>
      <c r="W9966" s="188"/>
      <c r="X9966" s="188"/>
      <c r="AG9966" s="188"/>
      <c r="AH9966" s="188"/>
      <c r="AI9966" s="188"/>
      <c r="AJ9966" s="188"/>
      <c r="AK9966" s="188"/>
    </row>
    <row r="9967" spans="20:37">
      <c r="T9967" s="188"/>
      <c r="U9967" s="188"/>
      <c r="V9967" s="188"/>
      <c r="W9967" s="188"/>
      <c r="X9967" s="188"/>
      <c r="AG9967" s="188"/>
      <c r="AH9967" s="188"/>
      <c r="AI9967" s="188"/>
      <c r="AJ9967" s="188"/>
      <c r="AK9967" s="188"/>
    </row>
    <row r="9968" spans="20:37">
      <c r="T9968" s="188"/>
      <c r="U9968" s="188"/>
      <c r="V9968" s="188"/>
      <c r="W9968" s="188"/>
      <c r="X9968" s="188"/>
      <c r="AG9968" s="188"/>
      <c r="AH9968" s="188"/>
      <c r="AI9968" s="188"/>
      <c r="AJ9968" s="188"/>
      <c r="AK9968" s="188"/>
    </row>
    <row r="9969" spans="20:37">
      <c r="T9969" s="188"/>
      <c r="U9969" s="188"/>
      <c r="V9969" s="188"/>
      <c r="W9969" s="188"/>
      <c r="X9969" s="188"/>
      <c r="AG9969" s="188"/>
      <c r="AH9969" s="188"/>
      <c r="AI9969" s="188"/>
      <c r="AJ9969" s="188"/>
      <c r="AK9969" s="188"/>
    </row>
    <row r="9970" spans="20:37">
      <c r="T9970" s="188"/>
      <c r="U9970" s="188"/>
      <c r="V9970" s="188"/>
      <c r="W9970" s="188"/>
      <c r="X9970" s="188"/>
      <c r="AG9970" s="188"/>
      <c r="AH9970" s="188"/>
      <c r="AI9970" s="188"/>
      <c r="AJ9970" s="188"/>
      <c r="AK9970" s="188"/>
    </row>
    <row r="9971" spans="20:37">
      <c r="T9971" s="188"/>
      <c r="U9971" s="188"/>
      <c r="V9971" s="188"/>
      <c r="W9971" s="188"/>
      <c r="X9971" s="188"/>
      <c r="AG9971" s="188"/>
      <c r="AH9971" s="188"/>
      <c r="AI9971" s="188"/>
      <c r="AJ9971" s="188"/>
      <c r="AK9971" s="188"/>
    </row>
    <row r="9972" spans="20:37">
      <c r="T9972" s="188"/>
      <c r="U9972" s="188"/>
      <c r="V9972" s="188"/>
      <c r="W9972" s="188"/>
      <c r="X9972" s="188"/>
      <c r="AG9972" s="188"/>
      <c r="AH9972" s="188"/>
      <c r="AI9972" s="188"/>
      <c r="AJ9972" s="188"/>
      <c r="AK9972" s="188"/>
    </row>
    <row r="9973" spans="20:37">
      <c r="T9973" s="188"/>
      <c r="U9973" s="188"/>
      <c r="V9973" s="188"/>
      <c r="W9973" s="188"/>
      <c r="X9973" s="188"/>
      <c r="AG9973" s="188"/>
      <c r="AH9973" s="188"/>
      <c r="AI9973" s="188"/>
      <c r="AJ9973" s="188"/>
      <c r="AK9973" s="188"/>
    </row>
    <row r="9974" spans="20:37">
      <c r="T9974" s="188"/>
      <c r="U9974" s="188"/>
      <c r="V9974" s="188"/>
      <c r="W9974" s="188"/>
      <c r="X9974" s="188"/>
      <c r="AG9974" s="188"/>
      <c r="AH9974" s="188"/>
      <c r="AI9974" s="188"/>
      <c r="AJ9974" s="188"/>
      <c r="AK9974" s="188"/>
    </row>
    <row r="9975" spans="20:37">
      <c r="T9975" s="188"/>
      <c r="U9975" s="188"/>
      <c r="V9975" s="188"/>
      <c r="W9975" s="188"/>
      <c r="X9975" s="188"/>
      <c r="AG9975" s="188"/>
      <c r="AH9975" s="188"/>
      <c r="AI9975" s="188"/>
      <c r="AJ9975" s="188"/>
      <c r="AK9975" s="188"/>
    </row>
    <row r="9976" spans="20:37">
      <c r="T9976" s="188"/>
      <c r="U9976" s="188"/>
      <c r="V9976" s="188"/>
      <c r="W9976" s="188"/>
      <c r="X9976" s="188"/>
      <c r="AG9976" s="188"/>
      <c r="AH9976" s="188"/>
      <c r="AI9976" s="188"/>
      <c r="AJ9976" s="188"/>
      <c r="AK9976" s="188"/>
    </row>
    <row r="9977" spans="20:37">
      <c r="T9977" s="188"/>
      <c r="U9977" s="188"/>
      <c r="V9977" s="188"/>
      <c r="W9977" s="188"/>
      <c r="X9977" s="188"/>
      <c r="AG9977" s="188"/>
      <c r="AH9977" s="188"/>
      <c r="AI9977" s="188"/>
      <c r="AJ9977" s="188"/>
      <c r="AK9977" s="188"/>
    </row>
    <row r="9978" spans="20:37">
      <c r="T9978" s="188"/>
      <c r="U9978" s="188"/>
      <c r="V9978" s="188"/>
      <c r="W9978" s="188"/>
      <c r="X9978" s="188"/>
      <c r="AG9978" s="188"/>
      <c r="AH9978" s="188"/>
      <c r="AI9978" s="188"/>
      <c r="AJ9978" s="188"/>
      <c r="AK9978" s="188"/>
    </row>
    <row r="9979" spans="20:37">
      <c r="T9979" s="188"/>
      <c r="U9979" s="188"/>
      <c r="V9979" s="188"/>
      <c r="W9979" s="188"/>
      <c r="X9979" s="188"/>
      <c r="AG9979" s="188"/>
      <c r="AH9979" s="188"/>
      <c r="AI9979" s="188"/>
      <c r="AJ9979" s="188"/>
      <c r="AK9979" s="188"/>
    </row>
    <row r="9980" spans="20:37">
      <c r="T9980" s="188"/>
      <c r="U9980" s="188"/>
      <c r="V9980" s="188"/>
      <c r="W9980" s="188"/>
      <c r="X9980" s="188"/>
      <c r="AG9980" s="188"/>
      <c r="AH9980" s="188"/>
      <c r="AI9980" s="188"/>
      <c r="AJ9980" s="188"/>
      <c r="AK9980" s="188"/>
    </row>
    <row r="9981" spans="20:37">
      <c r="T9981" s="188"/>
      <c r="U9981" s="188"/>
      <c r="V9981" s="188"/>
      <c r="W9981" s="188"/>
      <c r="X9981" s="188"/>
      <c r="AG9981" s="188"/>
      <c r="AH9981" s="188"/>
      <c r="AI9981" s="188"/>
      <c r="AJ9981" s="188"/>
      <c r="AK9981" s="188"/>
    </row>
    <row r="9982" spans="20:37">
      <c r="T9982" s="188"/>
      <c r="U9982" s="188"/>
      <c r="V9982" s="188"/>
      <c r="W9982" s="188"/>
      <c r="X9982" s="188"/>
      <c r="AG9982" s="188"/>
      <c r="AH9982" s="188"/>
      <c r="AI9982" s="188"/>
      <c r="AJ9982" s="188"/>
      <c r="AK9982" s="188"/>
    </row>
    <row r="9983" spans="20:37">
      <c r="T9983" s="188"/>
      <c r="U9983" s="188"/>
      <c r="V9983" s="188"/>
      <c r="W9983" s="188"/>
      <c r="X9983" s="188"/>
      <c r="AG9983" s="188"/>
      <c r="AH9983" s="188"/>
      <c r="AI9983" s="188"/>
      <c r="AJ9983" s="188"/>
      <c r="AK9983" s="188"/>
    </row>
    <row r="9984" spans="20:37">
      <c r="T9984" s="188"/>
      <c r="U9984" s="188"/>
      <c r="V9984" s="188"/>
      <c r="W9984" s="188"/>
      <c r="X9984" s="188"/>
      <c r="AG9984" s="188"/>
      <c r="AH9984" s="188"/>
      <c r="AI9984" s="188"/>
      <c r="AJ9984" s="188"/>
      <c r="AK9984" s="188"/>
    </row>
    <row r="9985" spans="20:37">
      <c r="T9985" s="188"/>
      <c r="U9985" s="188"/>
      <c r="V9985" s="188"/>
      <c r="W9985" s="188"/>
      <c r="X9985" s="188"/>
      <c r="AG9985" s="188"/>
      <c r="AH9985" s="188"/>
      <c r="AI9985" s="188"/>
      <c r="AJ9985" s="188"/>
      <c r="AK9985" s="188"/>
    </row>
    <row r="9986" spans="20:37">
      <c r="T9986" s="188"/>
      <c r="U9986" s="188"/>
      <c r="V9986" s="188"/>
      <c r="W9986" s="188"/>
      <c r="X9986" s="188"/>
      <c r="AG9986" s="188"/>
      <c r="AH9986" s="188"/>
      <c r="AI9986" s="188"/>
      <c r="AJ9986" s="188"/>
      <c r="AK9986" s="188"/>
    </row>
    <row r="9987" spans="20:37">
      <c r="T9987" s="188"/>
      <c r="U9987" s="188"/>
      <c r="V9987" s="188"/>
      <c r="W9987" s="188"/>
      <c r="X9987" s="188"/>
      <c r="AG9987" s="188"/>
      <c r="AH9987" s="188"/>
      <c r="AI9987" s="188"/>
      <c r="AJ9987" s="188"/>
      <c r="AK9987" s="188"/>
    </row>
    <row r="9988" spans="20:37">
      <c r="T9988" s="188"/>
      <c r="U9988" s="188"/>
      <c r="V9988" s="188"/>
      <c r="W9988" s="188"/>
      <c r="X9988" s="188"/>
      <c r="AG9988" s="188"/>
      <c r="AH9988" s="188"/>
      <c r="AI9988" s="188"/>
      <c r="AJ9988" s="188"/>
      <c r="AK9988" s="188"/>
    </row>
    <row r="9989" spans="20:37">
      <c r="T9989" s="188"/>
      <c r="U9989" s="188"/>
      <c r="V9989" s="188"/>
      <c r="W9989" s="188"/>
      <c r="X9989" s="188"/>
      <c r="AG9989" s="188"/>
      <c r="AH9989" s="188"/>
      <c r="AI9989" s="188"/>
      <c r="AJ9989" s="188"/>
      <c r="AK9989" s="188"/>
    </row>
    <row r="9990" spans="20:37">
      <c r="T9990" s="188"/>
      <c r="U9990" s="188"/>
      <c r="V9990" s="188"/>
      <c r="W9990" s="188"/>
      <c r="X9990" s="188"/>
      <c r="AG9990" s="188"/>
      <c r="AH9990" s="188"/>
      <c r="AI9990" s="188"/>
      <c r="AJ9990" s="188"/>
      <c r="AK9990" s="188"/>
    </row>
    <row r="9991" spans="20:37">
      <c r="T9991" s="188"/>
      <c r="U9991" s="188"/>
      <c r="V9991" s="188"/>
      <c r="W9991" s="188"/>
      <c r="X9991" s="188"/>
      <c r="AG9991" s="188"/>
      <c r="AH9991" s="188"/>
      <c r="AI9991" s="188"/>
      <c r="AJ9991" s="188"/>
      <c r="AK9991" s="188"/>
    </row>
    <row r="9992" spans="20:37">
      <c r="T9992" s="188"/>
      <c r="U9992" s="188"/>
      <c r="V9992" s="188"/>
      <c r="W9992" s="188"/>
      <c r="X9992" s="188"/>
      <c r="AG9992" s="188"/>
      <c r="AH9992" s="188"/>
      <c r="AI9992" s="188"/>
      <c r="AJ9992" s="188"/>
      <c r="AK9992" s="188"/>
    </row>
    <row r="9993" spans="20:37">
      <c r="T9993" s="188"/>
      <c r="U9993" s="188"/>
      <c r="V9993" s="188"/>
      <c r="W9993" s="188"/>
      <c r="X9993" s="188"/>
      <c r="AG9993" s="188"/>
      <c r="AH9993" s="188"/>
      <c r="AI9993" s="188"/>
      <c r="AJ9993" s="188"/>
      <c r="AK9993" s="188"/>
    </row>
    <row r="9994" spans="20:37">
      <c r="T9994" s="188"/>
      <c r="U9994" s="188"/>
      <c r="V9994" s="188"/>
      <c r="W9994" s="188"/>
      <c r="X9994" s="188"/>
      <c r="AG9994" s="188"/>
      <c r="AH9994" s="188"/>
      <c r="AI9994" s="188"/>
      <c r="AJ9994" s="188"/>
      <c r="AK9994" s="188"/>
    </row>
    <row r="9995" spans="20:37">
      <c r="T9995" s="188"/>
      <c r="U9995" s="188"/>
      <c r="V9995" s="188"/>
      <c r="W9995" s="188"/>
      <c r="X9995" s="188"/>
      <c r="AG9995" s="188"/>
      <c r="AH9995" s="188"/>
      <c r="AI9995" s="188"/>
      <c r="AJ9995" s="188"/>
      <c r="AK9995" s="188"/>
    </row>
    <row r="9996" spans="20:37">
      <c r="T9996" s="188"/>
      <c r="U9996" s="188"/>
      <c r="V9996" s="188"/>
      <c r="W9996" s="188"/>
      <c r="X9996" s="188"/>
      <c r="AG9996" s="188"/>
      <c r="AH9996" s="188"/>
      <c r="AI9996" s="188"/>
      <c r="AJ9996" s="188"/>
      <c r="AK9996" s="188"/>
    </row>
    <row r="9997" spans="20:37">
      <c r="T9997" s="188"/>
      <c r="U9997" s="188"/>
      <c r="V9997" s="188"/>
      <c r="W9997" s="188"/>
      <c r="X9997" s="188"/>
      <c r="AG9997" s="188"/>
      <c r="AH9997" s="188"/>
      <c r="AI9997" s="188"/>
      <c r="AJ9997" s="188"/>
      <c r="AK9997" s="188"/>
    </row>
    <row r="9998" spans="20:37">
      <c r="T9998" s="188"/>
      <c r="U9998" s="188"/>
      <c r="V9998" s="188"/>
      <c r="W9998" s="188"/>
      <c r="X9998" s="188"/>
      <c r="AG9998" s="188"/>
      <c r="AH9998" s="188"/>
      <c r="AI9998" s="188"/>
      <c r="AJ9998" s="188"/>
      <c r="AK9998" s="188"/>
    </row>
    <row r="9999" spans="20:37">
      <c r="T9999" s="188"/>
      <c r="U9999" s="188"/>
      <c r="V9999" s="188"/>
      <c r="W9999" s="188"/>
      <c r="X9999" s="188"/>
      <c r="AG9999" s="188"/>
      <c r="AH9999" s="188"/>
      <c r="AI9999" s="188"/>
      <c r="AJ9999" s="188"/>
      <c r="AK9999" s="188"/>
    </row>
    <row r="10000" spans="20:37">
      <c r="T10000" s="188"/>
      <c r="U10000" s="188"/>
      <c r="V10000" s="188"/>
      <c r="W10000" s="188"/>
      <c r="X10000" s="188"/>
      <c r="AG10000" s="188"/>
      <c r="AH10000" s="188"/>
      <c r="AI10000" s="188"/>
      <c r="AJ10000" s="188"/>
      <c r="AK10000" s="188"/>
    </row>
    <row r="10001" spans="20:37">
      <c r="T10001" s="188"/>
      <c r="U10001" s="188"/>
      <c r="V10001" s="188"/>
      <c r="W10001" s="188"/>
      <c r="X10001" s="188"/>
      <c r="AG10001" s="188"/>
      <c r="AH10001" s="188"/>
      <c r="AI10001" s="188"/>
      <c r="AJ10001" s="188"/>
      <c r="AK10001" s="188"/>
    </row>
    <row r="10002" spans="20:37">
      <c r="T10002" s="188"/>
      <c r="U10002" s="188"/>
      <c r="V10002" s="188"/>
      <c r="W10002" s="188"/>
      <c r="X10002" s="188"/>
      <c r="AG10002" s="188"/>
      <c r="AH10002" s="188"/>
      <c r="AI10002" s="188"/>
      <c r="AJ10002" s="188"/>
      <c r="AK10002" s="188"/>
    </row>
    <row r="10003" spans="20:37">
      <c r="T10003" s="188"/>
      <c r="U10003" s="188"/>
      <c r="V10003" s="188"/>
      <c r="W10003" s="188"/>
      <c r="X10003" s="188"/>
      <c r="AG10003" s="188"/>
      <c r="AH10003" s="188"/>
      <c r="AI10003" s="188"/>
      <c r="AJ10003" s="188"/>
      <c r="AK10003" s="188"/>
    </row>
    <row r="10004" spans="20:37">
      <c r="T10004" s="188"/>
      <c r="U10004" s="188"/>
      <c r="V10004" s="188"/>
      <c r="W10004" s="188"/>
      <c r="X10004" s="188"/>
      <c r="AG10004" s="188"/>
      <c r="AH10004" s="188"/>
      <c r="AI10004" s="188"/>
      <c r="AJ10004" s="188"/>
      <c r="AK10004" s="188"/>
    </row>
    <row r="10005" spans="20:37">
      <c r="T10005" s="188"/>
      <c r="U10005" s="188"/>
      <c r="V10005" s="188"/>
      <c r="W10005" s="188"/>
      <c r="X10005" s="188"/>
      <c r="AG10005" s="188"/>
      <c r="AH10005" s="188"/>
      <c r="AI10005" s="188"/>
      <c r="AJ10005" s="188"/>
      <c r="AK10005" s="188"/>
    </row>
    <row r="10006" spans="20:37">
      <c r="T10006" s="188"/>
      <c r="U10006" s="188"/>
      <c r="V10006" s="188"/>
      <c r="W10006" s="188"/>
      <c r="X10006" s="188"/>
      <c r="AG10006" s="188"/>
      <c r="AH10006" s="188"/>
      <c r="AI10006" s="188"/>
      <c r="AJ10006" s="188"/>
      <c r="AK10006" s="188"/>
    </row>
    <row r="10007" spans="20:37">
      <c r="T10007" s="188"/>
      <c r="U10007" s="188"/>
      <c r="V10007" s="188"/>
      <c r="W10007" s="188"/>
      <c r="X10007" s="188"/>
      <c r="AG10007" s="188"/>
      <c r="AH10007" s="188"/>
      <c r="AI10007" s="188"/>
      <c r="AJ10007" s="188"/>
      <c r="AK10007" s="188"/>
    </row>
    <row r="10008" spans="20:37">
      <c r="T10008" s="188"/>
      <c r="U10008" s="188"/>
      <c r="V10008" s="188"/>
      <c r="W10008" s="188"/>
      <c r="X10008" s="188"/>
      <c r="AG10008" s="188"/>
      <c r="AH10008" s="188"/>
      <c r="AI10008" s="188"/>
      <c r="AJ10008" s="188"/>
      <c r="AK10008" s="188"/>
    </row>
    <row r="10009" spans="20:37">
      <c r="T10009" s="188"/>
      <c r="U10009" s="188"/>
      <c r="V10009" s="188"/>
      <c r="W10009" s="188"/>
      <c r="X10009" s="188"/>
      <c r="AG10009" s="188"/>
      <c r="AH10009" s="188"/>
      <c r="AI10009" s="188"/>
      <c r="AJ10009" s="188"/>
      <c r="AK10009" s="188"/>
    </row>
    <row r="10010" spans="20:37">
      <c r="T10010" s="188"/>
      <c r="U10010" s="188"/>
      <c r="V10010" s="188"/>
      <c r="W10010" s="188"/>
      <c r="X10010" s="188"/>
      <c r="AG10010" s="188"/>
      <c r="AH10010" s="188"/>
      <c r="AI10010" s="188"/>
      <c r="AJ10010" s="188"/>
      <c r="AK10010" s="188"/>
    </row>
    <row r="10011" spans="20:37">
      <c r="T10011" s="188"/>
      <c r="U10011" s="188"/>
      <c r="V10011" s="188"/>
      <c r="W10011" s="188"/>
      <c r="X10011" s="188"/>
      <c r="AG10011" s="188"/>
      <c r="AH10011" s="188"/>
      <c r="AI10011" s="188"/>
      <c r="AJ10011" s="188"/>
      <c r="AK10011" s="188"/>
    </row>
    <row r="10012" spans="20:37">
      <c r="T10012" s="188"/>
      <c r="U10012" s="188"/>
      <c r="V10012" s="188"/>
      <c r="W10012" s="188"/>
      <c r="X10012" s="188"/>
      <c r="AG10012" s="188"/>
      <c r="AH10012" s="188"/>
      <c r="AI10012" s="188"/>
      <c r="AJ10012" s="188"/>
      <c r="AK10012" s="188"/>
    </row>
    <row r="10013" spans="20:37">
      <c r="T10013" s="188"/>
      <c r="U10013" s="188"/>
      <c r="V10013" s="188"/>
      <c r="W10013" s="188"/>
      <c r="X10013" s="188"/>
      <c r="AG10013" s="188"/>
      <c r="AH10013" s="188"/>
      <c r="AI10013" s="188"/>
      <c r="AJ10013" s="188"/>
      <c r="AK10013" s="188"/>
    </row>
    <row r="10014" spans="20:37">
      <c r="T10014" s="188"/>
      <c r="U10014" s="188"/>
      <c r="V10014" s="188"/>
      <c r="W10014" s="188"/>
      <c r="X10014" s="188"/>
      <c r="AG10014" s="188"/>
      <c r="AH10014" s="188"/>
      <c r="AI10014" s="188"/>
      <c r="AJ10014" s="188"/>
      <c r="AK10014" s="188"/>
    </row>
    <row r="10015" spans="20:37">
      <c r="T10015" s="188"/>
      <c r="U10015" s="188"/>
      <c r="V10015" s="188"/>
      <c r="W10015" s="188"/>
      <c r="X10015" s="188"/>
      <c r="AG10015" s="188"/>
      <c r="AH10015" s="188"/>
      <c r="AI10015" s="188"/>
      <c r="AJ10015" s="188"/>
      <c r="AK10015" s="188"/>
    </row>
    <row r="10016" spans="20:37">
      <c r="T10016" s="188"/>
      <c r="U10016" s="188"/>
      <c r="V10016" s="188"/>
      <c r="W10016" s="188"/>
      <c r="X10016" s="188"/>
      <c r="AG10016" s="188"/>
      <c r="AH10016" s="188"/>
      <c r="AI10016" s="188"/>
      <c r="AJ10016" s="188"/>
      <c r="AK10016" s="188"/>
    </row>
    <row r="10017" spans="20:37">
      <c r="T10017" s="188"/>
      <c r="U10017" s="188"/>
      <c r="V10017" s="188"/>
      <c r="W10017" s="188"/>
      <c r="X10017" s="188"/>
      <c r="AG10017" s="188"/>
      <c r="AH10017" s="188"/>
      <c r="AI10017" s="188"/>
      <c r="AJ10017" s="188"/>
      <c r="AK10017" s="188"/>
    </row>
    <row r="10018" spans="20:37">
      <c r="T10018" s="188"/>
      <c r="U10018" s="188"/>
      <c r="V10018" s="188"/>
      <c r="W10018" s="188"/>
      <c r="X10018" s="188"/>
      <c r="AG10018" s="188"/>
      <c r="AH10018" s="188"/>
      <c r="AI10018" s="188"/>
      <c r="AJ10018" s="188"/>
      <c r="AK10018" s="188"/>
    </row>
    <row r="10019" spans="20:37">
      <c r="T10019" s="188"/>
      <c r="U10019" s="188"/>
      <c r="V10019" s="188"/>
      <c r="W10019" s="188"/>
      <c r="X10019" s="188"/>
      <c r="AG10019" s="188"/>
      <c r="AH10019" s="188"/>
      <c r="AI10019" s="188"/>
      <c r="AJ10019" s="188"/>
      <c r="AK10019" s="188"/>
    </row>
    <row r="10020" spans="20:37">
      <c r="T10020" s="188"/>
      <c r="U10020" s="188"/>
      <c r="V10020" s="188"/>
      <c r="W10020" s="188"/>
      <c r="X10020" s="188"/>
      <c r="AG10020" s="188"/>
      <c r="AH10020" s="188"/>
      <c r="AI10020" s="188"/>
      <c r="AJ10020" s="188"/>
      <c r="AK10020" s="188"/>
    </row>
    <row r="10021" spans="20:37">
      <c r="T10021" s="188"/>
      <c r="U10021" s="188"/>
      <c r="V10021" s="188"/>
      <c r="W10021" s="188"/>
      <c r="X10021" s="188"/>
      <c r="AG10021" s="188"/>
      <c r="AH10021" s="188"/>
      <c r="AI10021" s="188"/>
      <c r="AJ10021" s="188"/>
      <c r="AK10021" s="188"/>
    </row>
    <row r="10022" spans="20:37">
      <c r="T10022" s="188"/>
      <c r="U10022" s="188"/>
      <c r="V10022" s="188"/>
      <c r="W10022" s="188"/>
      <c r="X10022" s="188"/>
      <c r="AG10022" s="188"/>
      <c r="AH10022" s="188"/>
      <c r="AI10022" s="188"/>
      <c r="AJ10022" s="188"/>
      <c r="AK10022" s="188"/>
    </row>
    <row r="10023" spans="20:37">
      <c r="T10023" s="188"/>
      <c r="U10023" s="188"/>
      <c r="V10023" s="188"/>
      <c r="W10023" s="188"/>
      <c r="X10023" s="188"/>
      <c r="AG10023" s="188"/>
      <c r="AH10023" s="188"/>
      <c r="AI10023" s="188"/>
      <c r="AJ10023" s="188"/>
      <c r="AK10023" s="188"/>
    </row>
    <row r="10024" spans="20:37">
      <c r="T10024" s="188"/>
      <c r="U10024" s="188"/>
      <c r="V10024" s="188"/>
      <c r="W10024" s="188"/>
      <c r="X10024" s="188"/>
      <c r="AG10024" s="188"/>
      <c r="AH10024" s="188"/>
      <c r="AI10024" s="188"/>
      <c r="AJ10024" s="188"/>
      <c r="AK10024" s="188"/>
    </row>
    <row r="10025" spans="20:37">
      <c r="T10025" s="188"/>
      <c r="U10025" s="188"/>
      <c r="V10025" s="188"/>
      <c r="W10025" s="188"/>
      <c r="X10025" s="188"/>
      <c r="AG10025" s="188"/>
      <c r="AH10025" s="188"/>
      <c r="AI10025" s="188"/>
      <c r="AJ10025" s="188"/>
      <c r="AK10025" s="188"/>
    </row>
    <row r="10026" spans="20:37">
      <c r="T10026" s="188"/>
      <c r="U10026" s="188"/>
      <c r="V10026" s="188"/>
      <c r="W10026" s="188"/>
      <c r="X10026" s="188"/>
      <c r="AG10026" s="188"/>
      <c r="AH10026" s="188"/>
      <c r="AI10026" s="188"/>
      <c r="AJ10026" s="188"/>
      <c r="AK10026" s="188"/>
    </row>
    <row r="10027" spans="20:37">
      <c r="T10027" s="188"/>
      <c r="U10027" s="188"/>
      <c r="V10027" s="188"/>
      <c r="W10027" s="188"/>
      <c r="X10027" s="188"/>
      <c r="AG10027" s="188"/>
      <c r="AH10027" s="188"/>
      <c r="AI10027" s="188"/>
      <c r="AJ10027" s="188"/>
      <c r="AK10027" s="188"/>
    </row>
    <row r="10028" spans="20:37">
      <c r="T10028" s="188"/>
      <c r="U10028" s="188"/>
      <c r="V10028" s="188"/>
      <c r="W10028" s="188"/>
      <c r="X10028" s="188"/>
      <c r="AG10028" s="188"/>
      <c r="AH10028" s="188"/>
      <c r="AI10028" s="188"/>
      <c r="AJ10028" s="188"/>
      <c r="AK10028" s="188"/>
    </row>
    <row r="10029" spans="20:37">
      <c r="T10029" s="188"/>
      <c r="U10029" s="188"/>
      <c r="V10029" s="188"/>
      <c r="W10029" s="188"/>
      <c r="X10029" s="188"/>
      <c r="AG10029" s="188"/>
      <c r="AH10029" s="188"/>
      <c r="AI10029" s="188"/>
      <c r="AJ10029" s="188"/>
      <c r="AK10029" s="188"/>
    </row>
    <row r="10030" spans="20:37">
      <c r="T10030" s="188"/>
      <c r="U10030" s="188"/>
      <c r="V10030" s="188"/>
      <c r="W10030" s="188"/>
      <c r="X10030" s="188"/>
      <c r="AG10030" s="188"/>
      <c r="AH10030" s="188"/>
      <c r="AI10030" s="188"/>
      <c r="AJ10030" s="188"/>
      <c r="AK10030" s="188"/>
    </row>
    <row r="10031" spans="20:37">
      <c r="T10031" s="188"/>
      <c r="U10031" s="188"/>
      <c r="V10031" s="188"/>
      <c r="W10031" s="188"/>
      <c r="X10031" s="188"/>
      <c r="AG10031" s="188"/>
      <c r="AH10031" s="188"/>
      <c r="AI10031" s="188"/>
      <c r="AJ10031" s="188"/>
      <c r="AK10031" s="188"/>
    </row>
    <row r="10032" spans="20:37">
      <c r="T10032" s="188"/>
      <c r="U10032" s="188"/>
      <c r="V10032" s="188"/>
      <c r="W10032" s="188"/>
      <c r="X10032" s="188"/>
      <c r="AG10032" s="188"/>
      <c r="AH10032" s="188"/>
      <c r="AI10032" s="188"/>
      <c r="AJ10032" s="188"/>
      <c r="AK10032" s="188"/>
    </row>
    <row r="10033" spans="20:37">
      <c r="T10033" s="188"/>
      <c r="U10033" s="188"/>
      <c r="V10033" s="188"/>
      <c r="W10033" s="188"/>
      <c r="X10033" s="188"/>
      <c r="AG10033" s="188"/>
      <c r="AH10033" s="188"/>
      <c r="AI10033" s="188"/>
      <c r="AJ10033" s="188"/>
      <c r="AK10033" s="188"/>
    </row>
    <row r="10034" spans="20:37">
      <c r="T10034" s="188"/>
      <c r="U10034" s="188"/>
      <c r="V10034" s="188"/>
      <c r="W10034" s="188"/>
      <c r="X10034" s="188"/>
      <c r="AG10034" s="188"/>
      <c r="AH10034" s="188"/>
      <c r="AI10034" s="188"/>
      <c r="AJ10034" s="188"/>
      <c r="AK10034" s="188"/>
    </row>
    <row r="10035" spans="20:37">
      <c r="T10035" s="188"/>
      <c r="U10035" s="188"/>
      <c r="V10035" s="188"/>
      <c r="W10035" s="188"/>
      <c r="X10035" s="188"/>
      <c r="AG10035" s="188"/>
      <c r="AH10035" s="188"/>
      <c r="AI10035" s="188"/>
      <c r="AJ10035" s="188"/>
      <c r="AK10035" s="188"/>
    </row>
    <row r="10036" spans="20:37">
      <c r="T10036" s="188"/>
      <c r="U10036" s="188"/>
      <c r="V10036" s="188"/>
      <c r="W10036" s="188"/>
      <c r="X10036" s="188"/>
      <c r="AG10036" s="188"/>
      <c r="AH10036" s="188"/>
      <c r="AI10036" s="188"/>
      <c r="AJ10036" s="188"/>
      <c r="AK10036" s="188"/>
    </row>
    <row r="10037" spans="20:37">
      <c r="T10037" s="188"/>
      <c r="U10037" s="188"/>
      <c r="V10037" s="188"/>
      <c r="W10037" s="188"/>
      <c r="X10037" s="188"/>
      <c r="AG10037" s="188"/>
      <c r="AH10037" s="188"/>
      <c r="AI10037" s="188"/>
      <c r="AJ10037" s="188"/>
      <c r="AK10037" s="188"/>
    </row>
    <row r="10038" spans="20:37">
      <c r="T10038" s="188"/>
      <c r="U10038" s="188"/>
      <c r="V10038" s="188"/>
      <c r="W10038" s="188"/>
      <c r="X10038" s="188"/>
      <c r="AG10038" s="188"/>
      <c r="AH10038" s="188"/>
      <c r="AI10038" s="188"/>
      <c r="AJ10038" s="188"/>
      <c r="AK10038" s="188"/>
    </row>
    <row r="10039" spans="20:37">
      <c r="T10039" s="188"/>
      <c r="U10039" s="188"/>
      <c r="V10039" s="188"/>
      <c r="W10039" s="188"/>
      <c r="X10039" s="188"/>
      <c r="AG10039" s="188"/>
      <c r="AH10039" s="188"/>
      <c r="AI10039" s="188"/>
      <c r="AJ10039" s="188"/>
      <c r="AK10039" s="188"/>
    </row>
    <row r="10040" spans="20:37">
      <c r="T10040" s="188"/>
      <c r="U10040" s="188"/>
      <c r="V10040" s="188"/>
      <c r="W10040" s="188"/>
      <c r="X10040" s="188"/>
      <c r="AG10040" s="188"/>
      <c r="AH10040" s="188"/>
      <c r="AI10040" s="188"/>
      <c r="AJ10040" s="188"/>
      <c r="AK10040" s="188"/>
    </row>
    <row r="10041" spans="20:37">
      <c r="T10041" s="188"/>
      <c r="U10041" s="188"/>
      <c r="V10041" s="188"/>
      <c r="W10041" s="188"/>
      <c r="X10041" s="188"/>
      <c r="AG10041" s="188"/>
      <c r="AH10041" s="188"/>
      <c r="AI10041" s="188"/>
      <c r="AJ10041" s="188"/>
      <c r="AK10041" s="188"/>
    </row>
    <row r="10042" spans="20:37">
      <c r="T10042" s="188"/>
      <c r="U10042" s="188"/>
      <c r="V10042" s="188"/>
      <c r="W10042" s="188"/>
      <c r="X10042" s="188"/>
      <c r="AG10042" s="188"/>
      <c r="AH10042" s="188"/>
      <c r="AI10042" s="188"/>
      <c r="AJ10042" s="188"/>
      <c r="AK10042" s="188"/>
    </row>
    <row r="10043" spans="20:37">
      <c r="T10043" s="188"/>
      <c r="U10043" s="188"/>
      <c r="V10043" s="188"/>
      <c r="W10043" s="188"/>
      <c r="X10043" s="188"/>
      <c r="AG10043" s="188"/>
      <c r="AH10043" s="188"/>
      <c r="AI10043" s="188"/>
      <c r="AJ10043" s="188"/>
      <c r="AK10043" s="188"/>
    </row>
    <row r="10044" spans="20:37">
      <c r="T10044" s="188"/>
      <c r="U10044" s="188"/>
      <c r="V10044" s="188"/>
      <c r="W10044" s="188"/>
      <c r="X10044" s="188"/>
      <c r="AG10044" s="188"/>
      <c r="AH10044" s="188"/>
      <c r="AI10044" s="188"/>
      <c r="AJ10044" s="188"/>
      <c r="AK10044" s="188"/>
    </row>
    <row r="10045" spans="20:37">
      <c r="T10045" s="188"/>
      <c r="U10045" s="188"/>
      <c r="V10045" s="188"/>
      <c r="W10045" s="188"/>
      <c r="X10045" s="188"/>
      <c r="AG10045" s="188"/>
      <c r="AH10045" s="188"/>
      <c r="AI10045" s="188"/>
      <c r="AJ10045" s="188"/>
      <c r="AK10045" s="188"/>
    </row>
    <row r="10046" spans="20:37">
      <c r="T10046" s="188"/>
      <c r="U10046" s="188"/>
      <c r="V10046" s="188"/>
      <c r="W10046" s="188"/>
      <c r="X10046" s="188"/>
      <c r="AG10046" s="188"/>
      <c r="AH10046" s="188"/>
      <c r="AI10046" s="188"/>
      <c r="AJ10046" s="188"/>
      <c r="AK10046" s="188"/>
    </row>
    <row r="10047" spans="20:37">
      <c r="T10047" s="188"/>
      <c r="U10047" s="188"/>
      <c r="V10047" s="188"/>
      <c r="W10047" s="188"/>
      <c r="X10047" s="188"/>
      <c r="AG10047" s="188"/>
      <c r="AH10047" s="188"/>
      <c r="AI10047" s="188"/>
      <c r="AJ10047" s="188"/>
      <c r="AK10047" s="188"/>
    </row>
    <row r="10048" spans="20:37">
      <c r="T10048" s="188"/>
      <c r="U10048" s="188"/>
      <c r="V10048" s="188"/>
      <c r="W10048" s="188"/>
      <c r="X10048" s="188"/>
      <c r="AG10048" s="188"/>
      <c r="AH10048" s="188"/>
      <c r="AI10048" s="188"/>
      <c r="AJ10048" s="188"/>
      <c r="AK10048" s="188"/>
    </row>
    <row r="10049" spans="20:37">
      <c r="T10049" s="188"/>
      <c r="U10049" s="188"/>
      <c r="V10049" s="188"/>
      <c r="W10049" s="188"/>
      <c r="X10049" s="188"/>
      <c r="AG10049" s="188"/>
      <c r="AH10049" s="188"/>
      <c r="AI10049" s="188"/>
      <c r="AJ10049" s="188"/>
      <c r="AK10049" s="188"/>
    </row>
    <row r="10050" spans="20:37">
      <c r="T10050" s="188"/>
      <c r="U10050" s="188"/>
      <c r="V10050" s="188"/>
      <c r="W10050" s="188"/>
      <c r="X10050" s="188"/>
      <c r="AG10050" s="188"/>
      <c r="AH10050" s="188"/>
      <c r="AI10050" s="188"/>
      <c r="AJ10050" s="188"/>
      <c r="AK10050" s="188"/>
    </row>
    <row r="10051" spans="20:37">
      <c r="T10051" s="188"/>
      <c r="U10051" s="188"/>
      <c r="V10051" s="188"/>
      <c r="W10051" s="188"/>
      <c r="X10051" s="188"/>
      <c r="AG10051" s="188"/>
      <c r="AH10051" s="188"/>
      <c r="AI10051" s="188"/>
      <c r="AJ10051" s="188"/>
      <c r="AK10051" s="188"/>
    </row>
    <row r="10052" spans="20:37">
      <c r="T10052" s="188"/>
      <c r="U10052" s="188"/>
      <c r="V10052" s="188"/>
      <c r="W10052" s="188"/>
      <c r="X10052" s="188"/>
      <c r="AG10052" s="188"/>
      <c r="AH10052" s="188"/>
      <c r="AI10052" s="188"/>
      <c r="AJ10052" s="188"/>
      <c r="AK10052" s="188"/>
    </row>
    <row r="10053" spans="20:37">
      <c r="T10053" s="188"/>
      <c r="U10053" s="188"/>
      <c r="V10053" s="188"/>
      <c r="W10053" s="188"/>
      <c r="X10053" s="188"/>
      <c r="AG10053" s="188"/>
      <c r="AH10053" s="188"/>
      <c r="AI10053" s="188"/>
      <c r="AJ10053" s="188"/>
      <c r="AK10053" s="188"/>
    </row>
    <row r="10054" spans="20:37">
      <c r="T10054" s="188"/>
      <c r="U10054" s="188"/>
      <c r="V10054" s="188"/>
      <c r="W10054" s="188"/>
      <c r="X10054" s="188"/>
      <c r="AG10054" s="188"/>
      <c r="AH10054" s="188"/>
      <c r="AI10054" s="188"/>
      <c r="AJ10054" s="188"/>
      <c r="AK10054" s="188"/>
    </row>
    <row r="10055" spans="20:37">
      <c r="T10055" s="188"/>
      <c r="U10055" s="188"/>
      <c r="V10055" s="188"/>
      <c r="W10055" s="188"/>
      <c r="X10055" s="188"/>
      <c r="AG10055" s="188"/>
      <c r="AH10055" s="188"/>
      <c r="AI10055" s="188"/>
      <c r="AJ10055" s="188"/>
      <c r="AK10055" s="188"/>
    </row>
    <row r="10056" spans="20:37">
      <c r="T10056" s="188"/>
      <c r="U10056" s="188"/>
      <c r="V10056" s="188"/>
      <c r="W10056" s="188"/>
      <c r="X10056" s="188"/>
      <c r="AG10056" s="188"/>
      <c r="AH10056" s="188"/>
      <c r="AI10056" s="188"/>
      <c r="AJ10056" s="188"/>
      <c r="AK10056" s="188"/>
    </row>
    <row r="10057" spans="20:37">
      <c r="T10057" s="188"/>
      <c r="U10057" s="188"/>
      <c r="V10057" s="188"/>
      <c r="W10057" s="188"/>
      <c r="X10057" s="188"/>
      <c r="AG10057" s="188"/>
      <c r="AH10057" s="188"/>
      <c r="AI10057" s="188"/>
      <c r="AJ10057" s="188"/>
      <c r="AK10057" s="188"/>
    </row>
    <row r="10058" spans="20:37">
      <c r="T10058" s="188"/>
      <c r="U10058" s="188"/>
      <c r="V10058" s="188"/>
      <c r="W10058" s="188"/>
      <c r="X10058" s="188"/>
      <c r="AG10058" s="188"/>
      <c r="AH10058" s="188"/>
      <c r="AI10058" s="188"/>
      <c r="AJ10058" s="188"/>
      <c r="AK10058" s="188"/>
    </row>
    <row r="10059" spans="20:37">
      <c r="T10059" s="188"/>
      <c r="U10059" s="188"/>
      <c r="V10059" s="188"/>
      <c r="W10059" s="188"/>
      <c r="X10059" s="188"/>
      <c r="AG10059" s="188"/>
      <c r="AH10059" s="188"/>
      <c r="AI10059" s="188"/>
      <c r="AJ10059" s="188"/>
      <c r="AK10059" s="188"/>
    </row>
    <row r="10060" spans="20:37">
      <c r="T10060" s="188"/>
      <c r="U10060" s="188"/>
      <c r="V10060" s="188"/>
      <c r="W10060" s="188"/>
      <c r="X10060" s="188"/>
      <c r="AG10060" s="188"/>
      <c r="AH10060" s="188"/>
      <c r="AI10060" s="188"/>
      <c r="AJ10060" s="188"/>
      <c r="AK10060" s="188"/>
    </row>
    <row r="10061" spans="20:37">
      <c r="T10061" s="188"/>
      <c r="U10061" s="188"/>
      <c r="V10061" s="188"/>
      <c r="W10061" s="188"/>
      <c r="X10061" s="188"/>
      <c r="AG10061" s="188"/>
      <c r="AH10061" s="188"/>
      <c r="AI10061" s="188"/>
      <c r="AJ10061" s="188"/>
      <c r="AK10061" s="188"/>
    </row>
    <row r="10062" spans="20:37">
      <c r="T10062" s="188"/>
      <c r="U10062" s="188"/>
      <c r="V10062" s="188"/>
      <c r="W10062" s="188"/>
      <c r="X10062" s="188"/>
      <c r="AG10062" s="188"/>
      <c r="AH10062" s="188"/>
      <c r="AI10062" s="188"/>
      <c r="AJ10062" s="188"/>
      <c r="AK10062" s="188"/>
    </row>
    <row r="10063" spans="20:37">
      <c r="T10063" s="188"/>
      <c r="U10063" s="188"/>
      <c r="V10063" s="188"/>
      <c r="W10063" s="188"/>
      <c r="X10063" s="188"/>
      <c r="AG10063" s="188"/>
      <c r="AH10063" s="188"/>
      <c r="AI10063" s="188"/>
      <c r="AJ10063" s="188"/>
      <c r="AK10063" s="188"/>
    </row>
    <row r="10064" spans="20:37">
      <c r="T10064" s="188"/>
      <c r="U10064" s="188"/>
      <c r="V10064" s="188"/>
      <c r="W10064" s="188"/>
      <c r="X10064" s="188"/>
      <c r="AG10064" s="188"/>
      <c r="AH10064" s="188"/>
      <c r="AI10064" s="188"/>
      <c r="AJ10064" s="188"/>
      <c r="AK10064" s="188"/>
    </row>
    <row r="10065" spans="20:37">
      <c r="T10065" s="188"/>
      <c r="U10065" s="188"/>
      <c r="V10065" s="188"/>
      <c r="W10065" s="188"/>
      <c r="X10065" s="188"/>
      <c r="AG10065" s="188"/>
      <c r="AH10065" s="188"/>
      <c r="AI10065" s="188"/>
      <c r="AJ10065" s="188"/>
      <c r="AK10065" s="188"/>
    </row>
    <row r="10066" spans="20:37">
      <c r="T10066" s="188"/>
      <c r="U10066" s="188"/>
      <c r="V10066" s="188"/>
      <c r="W10066" s="188"/>
      <c r="X10066" s="188"/>
      <c r="AG10066" s="188"/>
      <c r="AH10066" s="188"/>
      <c r="AI10066" s="188"/>
      <c r="AJ10066" s="188"/>
      <c r="AK10066" s="188"/>
    </row>
    <row r="10067" spans="20:37">
      <c r="T10067" s="188"/>
      <c r="U10067" s="188"/>
      <c r="V10067" s="188"/>
      <c r="W10067" s="188"/>
      <c r="X10067" s="188"/>
      <c r="AG10067" s="188"/>
      <c r="AH10067" s="188"/>
      <c r="AI10067" s="188"/>
      <c r="AJ10067" s="188"/>
      <c r="AK10067" s="188"/>
    </row>
    <row r="10068" spans="20:37">
      <c r="T10068" s="188"/>
      <c r="U10068" s="188"/>
      <c r="V10068" s="188"/>
      <c r="W10068" s="188"/>
      <c r="X10068" s="188"/>
      <c r="AG10068" s="188"/>
      <c r="AH10068" s="188"/>
      <c r="AI10068" s="188"/>
      <c r="AJ10068" s="188"/>
      <c r="AK10068" s="188"/>
    </row>
    <row r="10069" spans="20:37">
      <c r="T10069" s="188"/>
      <c r="U10069" s="188"/>
      <c r="V10069" s="188"/>
      <c r="W10069" s="188"/>
      <c r="X10069" s="188"/>
      <c r="AG10069" s="188"/>
      <c r="AH10069" s="188"/>
      <c r="AI10069" s="188"/>
      <c r="AJ10069" s="188"/>
      <c r="AK10069" s="188"/>
    </row>
    <row r="10070" spans="20:37">
      <c r="T10070" s="188"/>
      <c r="U10070" s="188"/>
      <c r="V10070" s="188"/>
      <c r="W10070" s="188"/>
      <c r="X10070" s="188"/>
      <c r="AG10070" s="188"/>
      <c r="AH10070" s="188"/>
      <c r="AI10070" s="188"/>
      <c r="AJ10070" s="188"/>
      <c r="AK10070" s="188"/>
    </row>
    <row r="10071" spans="20:37">
      <c r="T10071" s="188"/>
      <c r="U10071" s="188"/>
      <c r="V10071" s="188"/>
      <c r="W10071" s="188"/>
      <c r="X10071" s="188"/>
      <c r="AG10071" s="188"/>
      <c r="AH10071" s="188"/>
      <c r="AI10071" s="188"/>
      <c r="AJ10071" s="188"/>
      <c r="AK10071" s="188"/>
    </row>
    <row r="10072" spans="20:37">
      <c r="T10072" s="188"/>
      <c r="U10072" s="188"/>
      <c r="V10072" s="188"/>
      <c r="W10072" s="188"/>
      <c r="X10072" s="188"/>
      <c r="AG10072" s="188"/>
      <c r="AH10072" s="188"/>
      <c r="AI10072" s="188"/>
      <c r="AJ10072" s="188"/>
      <c r="AK10072" s="188"/>
    </row>
    <row r="10073" spans="20:37">
      <c r="T10073" s="188"/>
      <c r="U10073" s="188"/>
      <c r="V10073" s="188"/>
      <c r="W10073" s="188"/>
      <c r="X10073" s="188"/>
      <c r="AG10073" s="188"/>
      <c r="AH10073" s="188"/>
      <c r="AI10073" s="188"/>
      <c r="AJ10073" s="188"/>
      <c r="AK10073" s="188"/>
    </row>
    <row r="10074" spans="20:37">
      <c r="T10074" s="188"/>
      <c r="U10074" s="188"/>
      <c r="V10074" s="188"/>
      <c r="W10074" s="188"/>
      <c r="X10074" s="188"/>
      <c r="AG10074" s="188"/>
      <c r="AH10074" s="188"/>
      <c r="AI10074" s="188"/>
      <c r="AJ10074" s="188"/>
      <c r="AK10074" s="188"/>
    </row>
    <row r="10075" spans="20:37">
      <c r="T10075" s="188"/>
      <c r="U10075" s="188"/>
      <c r="V10075" s="188"/>
      <c r="W10075" s="188"/>
      <c r="X10075" s="188"/>
      <c r="AG10075" s="188"/>
      <c r="AH10075" s="188"/>
      <c r="AI10075" s="188"/>
      <c r="AJ10075" s="188"/>
      <c r="AK10075" s="188"/>
    </row>
    <row r="10076" spans="20:37">
      <c r="T10076" s="188"/>
      <c r="U10076" s="188"/>
      <c r="V10076" s="188"/>
      <c r="W10076" s="188"/>
      <c r="X10076" s="188"/>
      <c r="AG10076" s="188"/>
      <c r="AH10076" s="188"/>
      <c r="AI10076" s="188"/>
      <c r="AJ10076" s="188"/>
      <c r="AK10076" s="188"/>
    </row>
    <row r="10077" spans="20:37">
      <c r="T10077" s="188"/>
      <c r="U10077" s="188"/>
      <c r="V10077" s="188"/>
      <c r="W10077" s="188"/>
      <c r="X10077" s="188"/>
      <c r="AG10077" s="188"/>
      <c r="AH10077" s="188"/>
      <c r="AI10077" s="188"/>
      <c r="AJ10077" s="188"/>
      <c r="AK10077" s="188"/>
    </row>
    <row r="10078" spans="20:37">
      <c r="T10078" s="188"/>
      <c r="U10078" s="188"/>
      <c r="V10078" s="188"/>
      <c r="W10078" s="188"/>
      <c r="X10078" s="188"/>
      <c r="AG10078" s="188"/>
      <c r="AH10078" s="188"/>
      <c r="AI10078" s="188"/>
      <c r="AJ10078" s="188"/>
      <c r="AK10078" s="188"/>
    </row>
    <row r="10079" spans="20:37">
      <c r="T10079" s="188"/>
      <c r="U10079" s="188"/>
      <c r="V10079" s="188"/>
      <c r="W10079" s="188"/>
      <c r="X10079" s="188"/>
      <c r="AG10079" s="188"/>
      <c r="AH10079" s="188"/>
      <c r="AI10079" s="188"/>
      <c r="AJ10079" s="188"/>
      <c r="AK10079" s="188"/>
    </row>
    <row r="10080" spans="20:37">
      <c r="T10080" s="188"/>
      <c r="U10080" s="188"/>
      <c r="V10080" s="188"/>
      <c r="W10080" s="188"/>
      <c r="X10080" s="188"/>
      <c r="AG10080" s="188"/>
      <c r="AH10080" s="188"/>
      <c r="AI10080" s="188"/>
      <c r="AJ10080" s="188"/>
      <c r="AK10080" s="188"/>
    </row>
    <row r="10081" spans="20:37">
      <c r="T10081" s="188"/>
      <c r="U10081" s="188"/>
      <c r="V10081" s="188"/>
      <c r="W10081" s="188"/>
      <c r="X10081" s="188"/>
      <c r="AG10081" s="188"/>
      <c r="AH10081" s="188"/>
      <c r="AI10081" s="188"/>
      <c r="AJ10081" s="188"/>
      <c r="AK10081" s="188"/>
    </row>
    <row r="10082" spans="20:37">
      <c r="T10082" s="188"/>
      <c r="U10082" s="188"/>
      <c r="V10082" s="188"/>
      <c r="W10082" s="188"/>
      <c r="X10082" s="188"/>
      <c r="AG10082" s="188"/>
      <c r="AH10082" s="188"/>
      <c r="AI10082" s="188"/>
      <c r="AJ10082" s="188"/>
      <c r="AK10082" s="188"/>
    </row>
    <row r="10083" spans="20:37">
      <c r="T10083" s="188"/>
      <c r="U10083" s="188"/>
      <c r="V10083" s="188"/>
      <c r="W10083" s="188"/>
      <c r="X10083" s="188"/>
      <c r="AG10083" s="188"/>
      <c r="AH10083" s="188"/>
      <c r="AI10083" s="188"/>
      <c r="AJ10083" s="188"/>
      <c r="AK10083" s="188"/>
    </row>
    <row r="10084" spans="20:37">
      <c r="T10084" s="188"/>
      <c r="U10084" s="188"/>
      <c r="V10084" s="188"/>
      <c r="W10084" s="188"/>
      <c r="X10084" s="188"/>
      <c r="AG10084" s="188"/>
      <c r="AH10084" s="188"/>
      <c r="AI10084" s="188"/>
      <c r="AJ10084" s="188"/>
      <c r="AK10084" s="188"/>
    </row>
    <row r="10085" spans="20:37">
      <c r="T10085" s="188"/>
      <c r="U10085" s="188"/>
      <c r="V10085" s="188"/>
      <c r="W10085" s="188"/>
      <c r="X10085" s="188"/>
      <c r="AG10085" s="188"/>
      <c r="AH10085" s="188"/>
      <c r="AI10085" s="188"/>
      <c r="AJ10085" s="188"/>
      <c r="AK10085" s="188"/>
    </row>
    <row r="10086" spans="20:37">
      <c r="T10086" s="188"/>
      <c r="U10086" s="188"/>
      <c r="V10086" s="188"/>
      <c r="W10086" s="188"/>
      <c r="X10086" s="188"/>
      <c r="AG10086" s="188"/>
      <c r="AH10086" s="188"/>
      <c r="AI10086" s="188"/>
      <c r="AJ10086" s="188"/>
      <c r="AK10086" s="188"/>
    </row>
    <row r="10087" spans="20:37">
      <c r="T10087" s="188"/>
      <c r="U10087" s="188"/>
      <c r="V10087" s="188"/>
      <c r="W10087" s="188"/>
      <c r="X10087" s="188"/>
      <c r="AG10087" s="188"/>
      <c r="AH10087" s="188"/>
      <c r="AI10087" s="188"/>
      <c r="AJ10087" s="188"/>
      <c r="AK10087" s="188"/>
    </row>
    <row r="10088" spans="20:37">
      <c r="T10088" s="188"/>
      <c r="U10088" s="188"/>
      <c r="V10088" s="188"/>
      <c r="W10088" s="188"/>
      <c r="X10088" s="188"/>
      <c r="AG10088" s="188"/>
      <c r="AH10088" s="188"/>
      <c r="AI10088" s="188"/>
      <c r="AJ10088" s="188"/>
      <c r="AK10088" s="188"/>
    </row>
    <row r="10089" spans="20:37">
      <c r="T10089" s="188"/>
      <c r="U10089" s="188"/>
      <c r="V10089" s="188"/>
      <c r="W10089" s="188"/>
      <c r="X10089" s="188"/>
      <c r="AG10089" s="188"/>
      <c r="AH10089" s="188"/>
      <c r="AI10089" s="188"/>
      <c r="AJ10089" s="188"/>
      <c r="AK10089" s="188"/>
    </row>
    <row r="10090" spans="20:37">
      <c r="T10090" s="188"/>
      <c r="U10090" s="188"/>
      <c r="V10090" s="188"/>
      <c r="W10090" s="188"/>
      <c r="X10090" s="188"/>
      <c r="AG10090" s="188"/>
      <c r="AH10090" s="188"/>
      <c r="AI10090" s="188"/>
      <c r="AJ10090" s="188"/>
      <c r="AK10090" s="188"/>
    </row>
    <row r="10091" spans="20:37">
      <c r="T10091" s="188"/>
      <c r="U10091" s="188"/>
      <c r="V10091" s="188"/>
      <c r="W10091" s="188"/>
      <c r="X10091" s="188"/>
      <c r="AG10091" s="188"/>
      <c r="AH10091" s="188"/>
      <c r="AI10091" s="188"/>
      <c r="AJ10091" s="188"/>
      <c r="AK10091" s="188"/>
    </row>
    <row r="10092" spans="20:37">
      <c r="T10092" s="188"/>
      <c r="U10092" s="188"/>
      <c r="V10092" s="188"/>
      <c r="W10092" s="188"/>
      <c r="X10092" s="188"/>
      <c r="AG10092" s="188"/>
      <c r="AH10092" s="188"/>
      <c r="AI10092" s="188"/>
      <c r="AJ10092" s="188"/>
      <c r="AK10092" s="188"/>
    </row>
    <row r="10093" spans="20:37">
      <c r="T10093" s="188"/>
      <c r="U10093" s="188"/>
      <c r="V10093" s="188"/>
      <c r="W10093" s="188"/>
      <c r="X10093" s="188"/>
      <c r="AG10093" s="188"/>
      <c r="AH10093" s="188"/>
      <c r="AI10093" s="188"/>
      <c r="AJ10093" s="188"/>
      <c r="AK10093" s="188"/>
    </row>
    <row r="10094" spans="20:37">
      <c r="T10094" s="188"/>
      <c r="U10094" s="188"/>
      <c r="V10094" s="188"/>
      <c r="W10094" s="188"/>
      <c r="X10094" s="188"/>
      <c r="AG10094" s="188"/>
      <c r="AH10094" s="188"/>
      <c r="AI10094" s="188"/>
      <c r="AJ10094" s="188"/>
      <c r="AK10094" s="188"/>
    </row>
    <row r="10095" spans="20:37">
      <c r="T10095" s="188"/>
      <c r="U10095" s="188"/>
      <c r="V10095" s="188"/>
      <c r="W10095" s="188"/>
      <c r="X10095" s="188"/>
      <c r="AG10095" s="188"/>
      <c r="AH10095" s="188"/>
      <c r="AI10095" s="188"/>
      <c r="AJ10095" s="188"/>
      <c r="AK10095" s="188"/>
    </row>
    <row r="10096" spans="20:37">
      <c r="T10096" s="188"/>
      <c r="U10096" s="188"/>
      <c r="V10096" s="188"/>
      <c r="W10096" s="188"/>
      <c r="X10096" s="188"/>
      <c r="AG10096" s="188"/>
      <c r="AH10096" s="188"/>
      <c r="AI10096" s="188"/>
      <c r="AJ10096" s="188"/>
      <c r="AK10096" s="188"/>
    </row>
    <row r="10097" spans="20:37">
      <c r="T10097" s="188"/>
      <c r="U10097" s="188"/>
      <c r="V10097" s="188"/>
      <c r="W10097" s="188"/>
      <c r="X10097" s="188"/>
      <c r="AG10097" s="188"/>
      <c r="AH10097" s="188"/>
      <c r="AI10097" s="188"/>
      <c r="AJ10097" s="188"/>
      <c r="AK10097" s="188"/>
    </row>
    <row r="10098" spans="20:37">
      <c r="T10098" s="188"/>
      <c r="U10098" s="188"/>
      <c r="V10098" s="188"/>
      <c r="W10098" s="188"/>
      <c r="X10098" s="188"/>
      <c r="AG10098" s="188"/>
      <c r="AH10098" s="188"/>
      <c r="AI10098" s="188"/>
      <c r="AJ10098" s="188"/>
      <c r="AK10098" s="188"/>
    </row>
    <row r="10099" spans="20:37">
      <c r="T10099" s="188"/>
      <c r="U10099" s="188"/>
      <c r="V10099" s="188"/>
      <c r="W10099" s="188"/>
      <c r="X10099" s="188"/>
      <c r="AG10099" s="188"/>
      <c r="AH10099" s="188"/>
      <c r="AI10099" s="188"/>
      <c r="AJ10099" s="188"/>
      <c r="AK10099" s="188"/>
    </row>
    <row r="10100" spans="20:37">
      <c r="T10100" s="188"/>
      <c r="U10100" s="188"/>
      <c r="V10100" s="188"/>
      <c r="W10100" s="188"/>
      <c r="X10100" s="188"/>
      <c r="AG10100" s="188"/>
      <c r="AH10100" s="188"/>
      <c r="AI10100" s="188"/>
      <c r="AJ10100" s="188"/>
      <c r="AK10100" s="188"/>
    </row>
    <row r="10101" spans="20:37">
      <c r="T10101" s="188"/>
      <c r="U10101" s="188"/>
      <c r="V10101" s="188"/>
      <c r="W10101" s="188"/>
      <c r="X10101" s="188"/>
      <c r="AG10101" s="188"/>
      <c r="AH10101" s="188"/>
      <c r="AI10101" s="188"/>
      <c r="AJ10101" s="188"/>
      <c r="AK10101" s="188"/>
    </row>
    <row r="10102" spans="20:37">
      <c r="T10102" s="188"/>
      <c r="U10102" s="188"/>
      <c r="V10102" s="188"/>
      <c r="W10102" s="188"/>
      <c r="X10102" s="188"/>
      <c r="AG10102" s="188"/>
      <c r="AH10102" s="188"/>
      <c r="AI10102" s="188"/>
      <c r="AJ10102" s="188"/>
      <c r="AK10102" s="188"/>
    </row>
    <row r="10103" spans="20:37">
      <c r="T10103" s="188"/>
      <c r="U10103" s="188"/>
      <c r="V10103" s="188"/>
      <c r="W10103" s="188"/>
      <c r="X10103" s="188"/>
      <c r="AG10103" s="188"/>
      <c r="AH10103" s="188"/>
      <c r="AI10103" s="188"/>
      <c r="AJ10103" s="188"/>
      <c r="AK10103" s="188"/>
    </row>
    <row r="10104" spans="20:37">
      <c r="T10104" s="188"/>
      <c r="U10104" s="188"/>
      <c r="V10104" s="188"/>
      <c r="W10104" s="188"/>
      <c r="X10104" s="188"/>
      <c r="AG10104" s="188"/>
      <c r="AH10104" s="188"/>
      <c r="AI10104" s="188"/>
      <c r="AJ10104" s="188"/>
      <c r="AK10104" s="188"/>
    </row>
    <row r="10105" spans="20:37">
      <c r="T10105" s="188"/>
      <c r="U10105" s="188"/>
      <c r="V10105" s="188"/>
      <c r="W10105" s="188"/>
      <c r="X10105" s="188"/>
      <c r="AG10105" s="188"/>
      <c r="AH10105" s="188"/>
      <c r="AI10105" s="188"/>
      <c r="AJ10105" s="188"/>
      <c r="AK10105" s="188"/>
    </row>
    <row r="10106" spans="20:37">
      <c r="T10106" s="188"/>
      <c r="U10106" s="188"/>
      <c r="V10106" s="188"/>
      <c r="W10106" s="188"/>
      <c r="X10106" s="188"/>
      <c r="AG10106" s="188"/>
      <c r="AH10106" s="188"/>
      <c r="AI10106" s="188"/>
      <c r="AJ10106" s="188"/>
      <c r="AK10106" s="188"/>
    </row>
    <row r="10107" spans="20:37">
      <c r="T10107" s="188"/>
      <c r="U10107" s="188"/>
      <c r="V10107" s="188"/>
      <c r="W10107" s="188"/>
      <c r="X10107" s="188"/>
      <c r="AG10107" s="188"/>
      <c r="AH10107" s="188"/>
      <c r="AI10107" s="188"/>
      <c r="AJ10107" s="188"/>
      <c r="AK10107" s="188"/>
    </row>
    <row r="10108" spans="20:37">
      <c r="T10108" s="188"/>
      <c r="U10108" s="188"/>
      <c r="V10108" s="188"/>
      <c r="W10108" s="188"/>
      <c r="X10108" s="188"/>
      <c r="AG10108" s="188"/>
      <c r="AH10108" s="188"/>
      <c r="AI10108" s="188"/>
      <c r="AJ10108" s="188"/>
      <c r="AK10108" s="188"/>
    </row>
    <row r="10109" spans="20:37">
      <c r="T10109" s="188"/>
      <c r="U10109" s="188"/>
      <c r="V10109" s="188"/>
      <c r="W10109" s="188"/>
      <c r="X10109" s="188"/>
      <c r="AG10109" s="188"/>
      <c r="AH10109" s="188"/>
      <c r="AI10109" s="188"/>
      <c r="AJ10109" s="188"/>
      <c r="AK10109" s="188"/>
    </row>
    <row r="10110" spans="20:37">
      <c r="T10110" s="188"/>
      <c r="U10110" s="188"/>
      <c r="V10110" s="188"/>
      <c r="W10110" s="188"/>
      <c r="X10110" s="188"/>
      <c r="AG10110" s="188"/>
      <c r="AH10110" s="188"/>
      <c r="AI10110" s="188"/>
      <c r="AJ10110" s="188"/>
      <c r="AK10110" s="188"/>
    </row>
    <row r="10111" spans="20:37">
      <c r="T10111" s="188"/>
      <c r="U10111" s="188"/>
      <c r="V10111" s="188"/>
      <c r="W10111" s="188"/>
      <c r="X10111" s="188"/>
      <c r="AG10111" s="188"/>
      <c r="AH10111" s="188"/>
      <c r="AI10111" s="188"/>
      <c r="AJ10111" s="188"/>
      <c r="AK10111" s="188"/>
    </row>
    <row r="10112" spans="20:37">
      <c r="T10112" s="188"/>
      <c r="U10112" s="188"/>
      <c r="V10112" s="188"/>
      <c r="W10112" s="188"/>
      <c r="X10112" s="188"/>
      <c r="AG10112" s="188"/>
      <c r="AH10112" s="188"/>
      <c r="AI10112" s="188"/>
      <c r="AJ10112" s="188"/>
      <c r="AK10112" s="188"/>
    </row>
    <row r="10113" spans="20:37">
      <c r="T10113" s="188"/>
      <c r="U10113" s="188"/>
      <c r="V10113" s="188"/>
      <c r="W10113" s="188"/>
      <c r="X10113" s="188"/>
      <c r="AG10113" s="188"/>
      <c r="AH10113" s="188"/>
      <c r="AI10113" s="188"/>
      <c r="AJ10113" s="188"/>
      <c r="AK10113" s="188"/>
    </row>
    <row r="10114" spans="20:37">
      <c r="T10114" s="188"/>
      <c r="U10114" s="188"/>
      <c r="V10114" s="188"/>
      <c r="W10114" s="188"/>
      <c r="X10114" s="188"/>
      <c r="AG10114" s="188"/>
      <c r="AH10114" s="188"/>
      <c r="AI10114" s="188"/>
      <c r="AJ10114" s="188"/>
      <c r="AK10114" s="188"/>
    </row>
    <row r="10115" spans="20:37">
      <c r="T10115" s="188"/>
      <c r="U10115" s="188"/>
      <c r="V10115" s="188"/>
      <c r="W10115" s="188"/>
      <c r="X10115" s="188"/>
      <c r="AG10115" s="188"/>
      <c r="AH10115" s="188"/>
      <c r="AI10115" s="188"/>
      <c r="AJ10115" s="188"/>
      <c r="AK10115" s="188"/>
    </row>
    <row r="10116" spans="20:37">
      <c r="T10116" s="188"/>
      <c r="U10116" s="188"/>
      <c r="V10116" s="188"/>
      <c r="W10116" s="188"/>
      <c r="X10116" s="188"/>
      <c r="AG10116" s="188"/>
      <c r="AH10116" s="188"/>
      <c r="AI10116" s="188"/>
      <c r="AJ10116" s="188"/>
      <c r="AK10116" s="188"/>
    </row>
    <row r="10117" spans="20:37">
      <c r="T10117" s="188"/>
      <c r="U10117" s="188"/>
      <c r="V10117" s="188"/>
      <c r="W10117" s="188"/>
      <c r="X10117" s="188"/>
      <c r="AG10117" s="188"/>
      <c r="AH10117" s="188"/>
      <c r="AI10117" s="188"/>
      <c r="AJ10117" s="188"/>
      <c r="AK10117" s="188"/>
    </row>
    <row r="10118" spans="20:37">
      <c r="T10118" s="188"/>
      <c r="U10118" s="188"/>
      <c r="V10118" s="188"/>
      <c r="W10118" s="188"/>
      <c r="X10118" s="188"/>
      <c r="AG10118" s="188"/>
      <c r="AH10118" s="188"/>
      <c r="AI10118" s="188"/>
      <c r="AJ10118" s="188"/>
      <c r="AK10118" s="188"/>
    </row>
    <row r="10119" spans="20:37">
      <c r="T10119" s="188"/>
      <c r="U10119" s="188"/>
      <c r="V10119" s="188"/>
      <c r="W10119" s="188"/>
      <c r="X10119" s="188"/>
      <c r="AG10119" s="188"/>
      <c r="AH10119" s="188"/>
      <c r="AI10119" s="188"/>
      <c r="AJ10119" s="188"/>
      <c r="AK10119" s="188"/>
    </row>
    <row r="10120" spans="20:37">
      <c r="T10120" s="188"/>
      <c r="U10120" s="188"/>
      <c r="V10120" s="188"/>
      <c r="W10120" s="188"/>
      <c r="X10120" s="188"/>
      <c r="AG10120" s="188"/>
      <c r="AH10120" s="188"/>
      <c r="AI10120" s="188"/>
      <c r="AJ10120" s="188"/>
      <c r="AK10120" s="188"/>
    </row>
    <row r="10121" spans="20:37">
      <c r="T10121" s="188"/>
      <c r="U10121" s="188"/>
      <c r="V10121" s="188"/>
      <c r="W10121" s="188"/>
      <c r="X10121" s="188"/>
      <c r="AG10121" s="188"/>
      <c r="AH10121" s="188"/>
      <c r="AI10121" s="188"/>
      <c r="AJ10121" s="188"/>
      <c r="AK10121" s="188"/>
    </row>
    <row r="10122" spans="20:37">
      <c r="T10122" s="188"/>
      <c r="U10122" s="188"/>
      <c r="V10122" s="188"/>
      <c r="W10122" s="188"/>
      <c r="X10122" s="188"/>
      <c r="AG10122" s="188"/>
      <c r="AH10122" s="188"/>
      <c r="AI10122" s="188"/>
      <c r="AJ10122" s="188"/>
      <c r="AK10122" s="188"/>
    </row>
    <row r="10123" spans="20:37">
      <c r="T10123" s="188"/>
      <c r="U10123" s="188"/>
      <c r="V10123" s="188"/>
      <c r="W10123" s="188"/>
      <c r="X10123" s="188"/>
      <c r="AG10123" s="188"/>
      <c r="AH10123" s="188"/>
      <c r="AI10123" s="188"/>
      <c r="AJ10123" s="188"/>
      <c r="AK10123" s="188"/>
    </row>
    <row r="10124" spans="20:37">
      <c r="T10124" s="188"/>
      <c r="U10124" s="188"/>
      <c r="V10124" s="188"/>
      <c r="W10124" s="188"/>
      <c r="X10124" s="188"/>
      <c r="AG10124" s="188"/>
      <c r="AH10124" s="188"/>
      <c r="AI10124" s="188"/>
      <c r="AJ10124" s="188"/>
      <c r="AK10124" s="188"/>
    </row>
    <row r="10125" spans="20:37">
      <c r="T10125" s="188"/>
      <c r="U10125" s="188"/>
      <c r="V10125" s="188"/>
      <c r="W10125" s="188"/>
      <c r="X10125" s="188"/>
      <c r="AG10125" s="188"/>
      <c r="AH10125" s="188"/>
      <c r="AI10125" s="188"/>
      <c r="AJ10125" s="188"/>
      <c r="AK10125" s="188"/>
    </row>
    <row r="10126" spans="20:37">
      <c r="T10126" s="188"/>
      <c r="U10126" s="188"/>
      <c r="V10126" s="188"/>
      <c r="W10126" s="188"/>
      <c r="X10126" s="188"/>
      <c r="AG10126" s="188"/>
      <c r="AH10126" s="188"/>
      <c r="AI10126" s="188"/>
      <c r="AJ10126" s="188"/>
      <c r="AK10126" s="188"/>
    </row>
    <row r="10127" spans="20:37">
      <c r="T10127" s="188"/>
      <c r="U10127" s="188"/>
      <c r="V10127" s="188"/>
      <c r="W10127" s="188"/>
      <c r="X10127" s="188"/>
      <c r="AG10127" s="188"/>
      <c r="AH10127" s="188"/>
      <c r="AI10127" s="188"/>
      <c r="AJ10127" s="188"/>
      <c r="AK10127" s="188"/>
    </row>
    <row r="10128" spans="20:37">
      <c r="T10128" s="188"/>
      <c r="U10128" s="188"/>
      <c r="V10128" s="188"/>
      <c r="W10128" s="188"/>
      <c r="X10128" s="188"/>
      <c r="AG10128" s="188"/>
      <c r="AH10128" s="188"/>
      <c r="AI10128" s="188"/>
      <c r="AJ10128" s="188"/>
      <c r="AK10128" s="188"/>
    </row>
    <row r="10129" spans="20:37">
      <c r="T10129" s="188"/>
      <c r="U10129" s="188"/>
      <c r="V10129" s="188"/>
      <c r="W10129" s="188"/>
      <c r="X10129" s="188"/>
      <c r="AG10129" s="188"/>
      <c r="AH10129" s="188"/>
      <c r="AI10129" s="188"/>
      <c r="AJ10129" s="188"/>
      <c r="AK10129" s="188"/>
    </row>
    <row r="10130" spans="20:37">
      <c r="T10130" s="188"/>
      <c r="U10130" s="188"/>
      <c r="V10130" s="188"/>
      <c r="W10130" s="188"/>
      <c r="X10130" s="188"/>
      <c r="AG10130" s="188"/>
      <c r="AH10130" s="188"/>
      <c r="AI10130" s="188"/>
      <c r="AJ10130" s="188"/>
      <c r="AK10130" s="188"/>
    </row>
    <row r="10131" spans="20:37">
      <c r="T10131" s="188"/>
      <c r="U10131" s="188"/>
      <c r="V10131" s="188"/>
      <c r="W10131" s="188"/>
      <c r="X10131" s="188"/>
      <c r="AG10131" s="188"/>
      <c r="AH10131" s="188"/>
      <c r="AI10131" s="188"/>
      <c r="AJ10131" s="188"/>
      <c r="AK10131" s="188"/>
    </row>
    <row r="10132" spans="20:37">
      <c r="T10132" s="188"/>
      <c r="U10132" s="188"/>
      <c r="V10132" s="188"/>
      <c r="W10132" s="188"/>
      <c r="X10132" s="188"/>
      <c r="AG10132" s="188"/>
      <c r="AH10132" s="188"/>
      <c r="AI10132" s="188"/>
      <c r="AJ10132" s="188"/>
      <c r="AK10132" s="188"/>
    </row>
    <row r="10133" spans="20:37">
      <c r="T10133" s="188"/>
      <c r="U10133" s="188"/>
      <c r="V10133" s="188"/>
      <c r="W10133" s="188"/>
      <c r="X10133" s="188"/>
      <c r="AG10133" s="188"/>
      <c r="AH10133" s="188"/>
      <c r="AI10133" s="188"/>
      <c r="AJ10133" s="188"/>
      <c r="AK10133" s="188"/>
    </row>
    <row r="10134" spans="20:37">
      <c r="T10134" s="188"/>
      <c r="U10134" s="188"/>
      <c r="V10134" s="188"/>
      <c r="W10134" s="188"/>
      <c r="X10134" s="188"/>
      <c r="AG10134" s="188"/>
      <c r="AH10134" s="188"/>
      <c r="AI10134" s="188"/>
      <c r="AJ10134" s="188"/>
      <c r="AK10134" s="188"/>
    </row>
    <row r="10135" spans="20:37">
      <c r="T10135" s="188"/>
      <c r="U10135" s="188"/>
      <c r="V10135" s="188"/>
      <c r="W10135" s="188"/>
      <c r="X10135" s="188"/>
      <c r="AG10135" s="188"/>
      <c r="AH10135" s="188"/>
      <c r="AI10135" s="188"/>
      <c r="AJ10135" s="188"/>
      <c r="AK10135" s="188"/>
    </row>
    <row r="10136" spans="20:37">
      <c r="T10136" s="188"/>
      <c r="U10136" s="188"/>
      <c r="V10136" s="188"/>
      <c r="W10136" s="188"/>
      <c r="X10136" s="188"/>
      <c r="AG10136" s="188"/>
      <c r="AH10136" s="188"/>
      <c r="AI10136" s="188"/>
      <c r="AJ10136" s="188"/>
      <c r="AK10136" s="188"/>
    </row>
    <row r="10137" spans="20:37">
      <c r="T10137" s="188"/>
      <c r="U10137" s="188"/>
      <c r="V10137" s="188"/>
      <c r="W10137" s="188"/>
      <c r="X10137" s="188"/>
      <c r="AG10137" s="188"/>
      <c r="AH10137" s="188"/>
      <c r="AI10137" s="188"/>
      <c r="AJ10137" s="188"/>
      <c r="AK10137" s="188"/>
    </row>
    <row r="10138" spans="20:37">
      <c r="T10138" s="188"/>
      <c r="U10138" s="188"/>
      <c r="V10138" s="188"/>
      <c r="W10138" s="188"/>
      <c r="X10138" s="188"/>
      <c r="AG10138" s="188"/>
      <c r="AH10138" s="188"/>
      <c r="AI10138" s="188"/>
      <c r="AJ10138" s="188"/>
      <c r="AK10138" s="188"/>
    </row>
    <row r="10139" spans="20:37">
      <c r="T10139" s="188"/>
      <c r="U10139" s="188"/>
      <c r="V10139" s="188"/>
      <c r="W10139" s="188"/>
      <c r="X10139" s="188"/>
      <c r="AG10139" s="188"/>
      <c r="AH10139" s="188"/>
      <c r="AI10139" s="188"/>
      <c r="AJ10139" s="188"/>
      <c r="AK10139" s="188"/>
    </row>
    <row r="10140" spans="20:37">
      <c r="T10140" s="188"/>
      <c r="U10140" s="188"/>
      <c r="V10140" s="188"/>
      <c r="W10140" s="188"/>
      <c r="X10140" s="188"/>
      <c r="AG10140" s="188"/>
      <c r="AH10140" s="188"/>
      <c r="AI10140" s="188"/>
      <c r="AJ10140" s="188"/>
      <c r="AK10140" s="188"/>
    </row>
    <row r="10141" spans="20:37">
      <c r="T10141" s="188"/>
      <c r="U10141" s="188"/>
      <c r="V10141" s="188"/>
      <c r="W10141" s="188"/>
      <c r="X10141" s="188"/>
      <c r="AG10141" s="188"/>
      <c r="AH10141" s="188"/>
      <c r="AI10141" s="188"/>
      <c r="AJ10141" s="188"/>
      <c r="AK10141" s="188"/>
    </row>
    <row r="10142" spans="20:37">
      <c r="T10142" s="188"/>
      <c r="U10142" s="188"/>
      <c r="V10142" s="188"/>
      <c r="W10142" s="188"/>
      <c r="X10142" s="188"/>
      <c r="AG10142" s="188"/>
      <c r="AH10142" s="188"/>
      <c r="AI10142" s="188"/>
      <c r="AJ10142" s="188"/>
      <c r="AK10142" s="188"/>
    </row>
    <row r="10143" spans="20:37">
      <c r="T10143" s="188"/>
      <c r="U10143" s="188"/>
      <c r="V10143" s="188"/>
      <c r="W10143" s="188"/>
      <c r="X10143" s="188"/>
      <c r="AG10143" s="188"/>
      <c r="AH10143" s="188"/>
      <c r="AI10143" s="188"/>
      <c r="AJ10143" s="188"/>
      <c r="AK10143" s="188"/>
    </row>
    <row r="10144" spans="20:37">
      <c r="T10144" s="188"/>
      <c r="U10144" s="188"/>
      <c r="V10144" s="188"/>
      <c r="W10144" s="188"/>
      <c r="X10144" s="188"/>
      <c r="AG10144" s="188"/>
      <c r="AH10144" s="188"/>
      <c r="AI10144" s="188"/>
      <c r="AJ10144" s="188"/>
      <c r="AK10144" s="188"/>
    </row>
    <row r="10145" spans="20:37">
      <c r="T10145" s="188"/>
      <c r="U10145" s="188"/>
      <c r="V10145" s="188"/>
      <c r="W10145" s="188"/>
      <c r="X10145" s="188"/>
      <c r="AG10145" s="188"/>
      <c r="AH10145" s="188"/>
      <c r="AI10145" s="188"/>
      <c r="AJ10145" s="188"/>
      <c r="AK10145" s="188"/>
    </row>
    <row r="10146" spans="20:37">
      <c r="T10146" s="188"/>
      <c r="U10146" s="188"/>
      <c r="V10146" s="188"/>
      <c r="W10146" s="188"/>
      <c r="X10146" s="188"/>
      <c r="AG10146" s="188"/>
      <c r="AH10146" s="188"/>
      <c r="AI10146" s="188"/>
      <c r="AJ10146" s="188"/>
      <c r="AK10146" s="188"/>
    </row>
    <row r="10147" spans="20:37">
      <c r="T10147" s="188"/>
      <c r="U10147" s="188"/>
      <c r="V10147" s="188"/>
      <c r="W10147" s="188"/>
      <c r="X10147" s="188"/>
      <c r="AG10147" s="188"/>
      <c r="AH10147" s="188"/>
      <c r="AI10147" s="188"/>
      <c r="AJ10147" s="188"/>
      <c r="AK10147" s="188"/>
    </row>
    <row r="10148" spans="20:37">
      <c r="T10148" s="188"/>
      <c r="U10148" s="188"/>
      <c r="V10148" s="188"/>
      <c r="W10148" s="188"/>
      <c r="X10148" s="188"/>
      <c r="AG10148" s="188"/>
      <c r="AH10148" s="188"/>
      <c r="AI10148" s="188"/>
      <c r="AJ10148" s="188"/>
      <c r="AK10148" s="188"/>
    </row>
    <row r="10149" spans="20:37">
      <c r="T10149" s="188"/>
      <c r="U10149" s="188"/>
      <c r="V10149" s="188"/>
      <c r="W10149" s="188"/>
      <c r="X10149" s="188"/>
      <c r="AG10149" s="188"/>
      <c r="AH10149" s="188"/>
      <c r="AI10149" s="188"/>
      <c r="AJ10149" s="188"/>
      <c r="AK10149" s="188"/>
    </row>
    <row r="10150" spans="20:37">
      <c r="T10150" s="188"/>
      <c r="U10150" s="188"/>
      <c r="V10150" s="188"/>
      <c r="W10150" s="188"/>
      <c r="X10150" s="188"/>
      <c r="AG10150" s="188"/>
      <c r="AH10150" s="188"/>
      <c r="AI10150" s="188"/>
      <c r="AJ10150" s="188"/>
      <c r="AK10150" s="188"/>
    </row>
    <row r="10151" spans="20:37">
      <c r="T10151" s="188"/>
      <c r="U10151" s="188"/>
      <c r="V10151" s="188"/>
      <c r="W10151" s="188"/>
      <c r="X10151" s="188"/>
      <c r="AG10151" s="188"/>
      <c r="AH10151" s="188"/>
      <c r="AI10151" s="188"/>
      <c r="AJ10151" s="188"/>
      <c r="AK10151" s="188"/>
    </row>
    <row r="10152" spans="20:37">
      <c r="T10152" s="188"/>
      <c r="U10152" s="188"/>
      <c r="V10152" s="188"/>
      <c r="W10152" s="188"/>
      <c r="X10152" s="188"/>
      <c r="AG10152" s="188"/>
      <c r="AH10152" s="188"/>
      <c r="AI10152" s="188"/>
      <c r="AJ10152" s="188"/>
      <c r="AK10152" s="188"/>
    </row>
    <row r="10153" spans="20:37">
      <c r="T10153" s="188"/>
      <c r="U10153" s="188"/>
      <c r="V10153" s="188"/>
      <c r="W10153" s="188"/>
      <c r="X10153" s="188"/>
      <c r="AG10153" s="188"/>
      <c r="AH10153" s="188"/>
      <c r="AI10153" s="188"/>
      <c r="AJ10153" s="188"/>
      <c r="AK10153" s="188"/>
    </row>
    <row r="10154" spans="20:37">
      <c r="T10154" s="188"/>
      <c r="U10154" s="188"/>
      <c r="V10154" s="188"/>
      <c r="W10154" s="188"/>
      <c r="X10154" s="188"/>
      <c r="AG10154" s="188"/>
      <c r="AH10154" s="188"/>
      <c r="AI10154" s="188"/>
      <c r="AJ10154" s="188"/>
      <c r="AK10154" s="188"/>
    </row>
    <row r="10155" spans="20:37">
      <c r="T10155" s="188"/>
      <c r="U10155" s="188"/>
      <c r="V10155" s="188"/>
      <c r="W10155" s="188"/>
      <c r="X10155" s="188"/>
      <c r="AG10155" s="188"/>
      <c r="AH10155" s="188"/>
      <c r="AI10155" s="188"/>
      <c r="AJ10155" s="188"/>
      <c r="AK10155" s="188"/>
    </row>
    <row r="10156" spans="20:37">
      <c r="T10156" s="188"/>
      <c r="U10156" s="188"/>
      <c r="V10156" s="188"/>
      <c r="W10156" s="188"/>
      <c r="X10156" s="188"/>
      <c r="AG10156" s="188"/>
      <c r="AH10156" s="188"/>
      <c r="AI10156" s="188"/>
      <c r="AJ10156" s="188"/>
      <c r="AK10156" s="188"/>
    </row>
    <row r="10157" spans="20:37">
      <c r="T10157" s="188"/>
      <c r="U10157" s="188"/>
      <c r="V10157" s="188"/>
      <c r="W10157" s="188"/>
      <c r="X10157" s="188"/>
      <c r="AG10157" s="188"/>
      <c r="AH10157" s="188"/>
      <c r="AI10157" s="188"/>
      <c r="AJ10157" s="188"/>
      <c r="AK10157" s="188"/>
    </row>
    <row r="10158" spans="20:37">
      <c r="T10158" s="188"/>
      <c r="U10158" s="188"/>
      <c r="V10158" s="188"/>
      <c r="W10158" s="188"/>
      <c r="X10158" s="188"/>
      <c r="AG10158" s="188"/>
      <c r="AH10158" s="188"/>
      <c r="AI10158" s="188"/>
      <c r="AJ10158" s="188"/>
      <c r="AK10158" s="188"/>
    </row>
    <row r="10159" spans="20:37">
      <c r="T10159" s="188"/>
      <c r="U10159" s="188"/>
      <c r="V10159" s="188"/>
      <c r="W10159" s="188"/>
      <c r="X10159" s="188"/>
      <c r="AG10159" s="188"/>
      <c r="AH10159" s="188"/>
      <c r="AI10159" s="188"/>
      <c r="AJ10159" s="188"/>
      <c r="AK10159" s="188"/>
    </row>
    <row r="10160" spans="20:37">
      <c r="T10160" s="188"/>
      <c r="U10160" s="188"/>
      <c r="V10160" s="188"/>
      <c r="W10160" s="188"/>
      <c r="X10160" s="188"/>
      <c r="AG10160" s="188"/>
      <c r="AH10160" s="188"/>
      <c r="AI10160" s="188"/>
      <c r="AJ10160" s="188"/>
      <c r="AK10160" s="188"/>
    </row>
    <row r="10161" spans="20:37">
      <c r="T10161" s="188"/>
      <c r="U10161" s="188"/>
      <c r="V10161" s="188"/>
      <c r="W10161" s="188"/>
      <c r="X10161" s="188"/>
      <c r="AG10161" s="188"/>
      <c r="AH10161" s="188"/>
      <c r="AI10161" s="188"/>
      <c r="AJ10161" s="188"/>
      <c r="AK10161" s="188"/>
    </row>
    <row r="10162" spans="20:37">
      <c r="T10162" s="188"/>
      <c r="U10162" s="188"/>
      <c r="V10162" s="188"/>
      <c r="W10162" s="188"/>
      <c r="X10162" s="188"/>
      <c r="AG10162" s="188"/>
      <c r="AH10162" s="188"/>
      <c r="AI10162" s="188"/>
      <c r="AJ10162" s="188"/>
      <c r="AK10162" s="188"/>
    </row>
    <row r="10163" spans="20:37">
      <c r="T10163" s="188"/>
      <c r="U10163" s="188"/>
      <c r="V10163" s="188"/>
      <c r="W10163" s="188"/>
      <c r="X10163" s="188"/>
      <c r="AG10163" s="188"/>
      <c r="AH10163" s="188"/>
      <c r="AI10163" s="188"/>
      <c r="AJ10163" s="188"/>
      <c r="AK10163" s="188"/>
    </row>
    <row r="10164" spans="20:37">
      <c r="T10164" s="188"/>
      <c r="U10164" s="188"/>
      <c r="V10164" s="188"/>
      <c r="W10164" s="188"/>
      <c r="X10164" s="188"/>
      <c r="AG10164" s="188"/>
      <c r="AH10164" s="188"/>
      <c r="AI10164" s="188"/>
      <c r="AJ10164" s="188"/>
      <c r="AK10164" s="188"/>
    </row>
    <row r="10165" spans="20:37">
      <c r="T10165" s="188"/>
      <c r="U10165" s="188"/>
      <c r="V10165" s="188"/>
      <c r="W10165" s="188"/>
      <c r="X10165" s="188"/>
      <c r="AG10165" s="188"/>
      <c r="AH10165" s="188"/>
      <c r="AI10165" s="188"/>
      <c r="AJ10165" s="188"/>
      <c r="AK10165" s="188"/>
    </row>
    <row r="10166" spans="20:37">
      <c r="T10166" s="188"/>
      <c r="U10166" s="188"/>
      <c r="V10166" s="188"/>
      <c r="W10166" s="188"/>
      <c r="X10166" s="188"/>
      <c r="AG10166" s="188"/>
      <c r="AH10166" s="188"/>
      <c r="AI10166" s="188"/>
      <c r="AJ10166" s="188"/>
      <c r="AK10166" s="188"/>
    </row>
    <row r="10167" spans="20:37">
      <c r="T10167" s="188"/>
      <c r="U10167" s="188"/>
      <c r="V10167" s="188"/>
      <c r="W10167" s="188"/>
      <c r="X10167" s="188"/>
      <c r="AG10167" s="188"/>
      <c r="AH10167" s="188"/>
      <c r="AI10167" s="188"/>
      <c r="AJ10167" s="188"/>
      <c r="AK10167" s="188"/>
    </row>
    <row r="10168" spans="20:37">
      <c r="T10168" s="188"/>
      <c r="U10168" s="188"/>
      <c r="V10168" s="188"/>
      <c r="W10168" s="188"/>
      <c r="X10168" s="188"/>
      <c r="AG10168" s="188"/>
      <c r="AH10168" s="188"/>
      <c r="AI10168" s="188"/>
      <c r="AJ10168" s="188"/>
      <c r="AK10168" s="188"/>
    </row>
    <row r="10169" spans="20:37">
      <c r="T10169" s="188"/>
      <c r="U10169" s="188"/>
      <c r="V10169" s="188"/>
      <c r="W10169" s="188"/>
      <c r="X10169" s="188"/>
      <c r="AG10169" s="188"/>
      <c r="AH10169" s="188"/>
      <c r="AI10169" s="188"/>
      <c r="AJ10169" s="188"/>
      <c r="AK10169" s="188"/>
    </row>
    <row r="10170" spans="20:37">
      <c r="T10170" s="188"/>
      <c r="U10170" s="188"/>
      <c r="V10170" s="188"/>
      <c r="W10170" s="188"/>
      <c r="X10170" s="188"/>
      <c r="AG10170" s="188"/>
      <c r="AH10170" s="188"/>
      <c r="AI10170" s="188"/>
      <c r="AJ10170" s="188"/>
      <c r="AK10170" s="188"/>
    </row>
    <row r="10171" spans="20:37">
      <c r="T10171" s="188"/>
      <c r="U10171" s="188"/>
      <c r="V10171" s="188"/>
      <c r="W10171" s="188"/>
      <c r="X10171" s="188"/>
      <c r="AG10171" s="188"/>
      <c r="AH10171" s="188"/>
      <c r="AI10171" s="188"/>
      <c r="AJ10171" s="188"/>
      <c r="AK10171" s="188"/>
    </row>
    <row r="10172" spans="20:37">
      <c r="T10172" s="188"/>
      <c r="U10172" s="188"/>
      <c r="V10172" s="188"/>
      <c r="W10172" s="188"/>
      <c r="X10172" s="188"/>
      <c r="AG10172" s="188"/>
      <c r="AH10172" s="188"/>
      <c r="AI10172" s="188"/>
      <c r="AJ10172" s="188"/>
      <c r="AK10172" s="188"/>
    </row>
    <row r="10173" spans="20:37">
      <c r="T10173" s="188"/>
      <c r="U10173" s="188"/>
      <c r="V10173" s="188"/>
      <c r="W10173" s="188"/>
      <c r="X10173" s="188"/>
      <c r="AG10173" s="188"/>
      <c r="AH10173" s="188"/>
      <c r="AI10173" s="188"/>
      <c r="AJ10173" s="188"/>
      <c r="AK10173" s="188"/>
    </row>
    <row r="10174" spans="20:37">
      <c r="T10174" s="188"/>
      <c r="U10174" s="188"/>
      <c r="V10174" s="188"/>
      <c r="W10174" s="188"/>
      <c r="X10174" s="188"/>
      <c r="AG10174" s="188"/>
      <c r="AH10174" s="188"/>
      <c r="AI10174" s="188"/>
      <c r="AJ10174" s="188"/>
      <c r="AK10174" s="188"/>
    </row>
    <row r="10175" spans="20:37">
      <c r="T10175" s="188"/>
      <c r="U10175" s="188"/>
      <c r="V10175" s="188"/>
      <c r="W10175" s="188"/>
      <c r="X10175" s="188"/>
      <c r="AG10175" s="188"/>
      <c r="AH10175" s="188"/>
      <c r="AI10175" s="188"/>
      <c r="AJ10175" s="188"/>
      <c r="AK10175" s="188"/>
    </row>
    <row r="10176" spans="20:37">
      <c r="T10176" s="188"/>
      <c r="U10176" s="188"/>
      <c r="V10176" s="188"/>
      <c r="W10176" s="188"/>
      <c r="X10176" s="188"/>
      <c r="AG10176" s="188"/>
      <c r="AH10176" s="188"/>
      <c r="AI10176" s="188"/>
      <c r="AJ10176" s="188"/>
      <c r="AK10176" s="188"/>
    </row>
    <row r="10177" spans="20:37">
      <c r="T10177" s="188"/>
      <c r="U10177" s="188"/>
      <c r="V10177" s="188"/>
      <c r="W10177" s="188"/>
      <c r="X10177" s="188"/>
      <c r="AG10177" s="188"/>
      <c r="AH10177" s="188"/>
      <c r="AI10177" s="188"/>
      <c r="AJ10177" s="188"/>
      <c r="AK10177" s="188"/>
    </row>
    <row r="10178" spans="20:37">
      <c r="T10178" s="188"/>
      <c r="U10178" s="188"/>
      <c r="V10178" s="188"/>
      <c r="W10178" s="188"/>
      <c r="X10178" s="188"/>
      <c r="AG10178" s="188"/>
      <c r="AH10178" s="188"/>
      <c r="AI10178" s="188"/>
      <c r="AJ10178" s="188"/>
      <c r="AK10178" s="188"/>
    </row>
    <row r="10179" spans="20:37">
      <c r="T10179" s="188"/>
      <c r="U10179" s="188"/>
      <c r="V10179" s="188"/>
      <c r="W10179" s="188"/>
      <c r="X10179" s="188"/>
      <c r="AG10179" s="188"/>
      <c r="AH10179" s="188"/>
      <c r="AI10179" s="188"/>
      <c r="AJ10179" s="188"/>
      <c r="AK10179" s="188"/>
    </row>
    <row r="10180" spans="20:37">
      <c r="T10180" s="188"/>
      <c r="U10180" s="188"/>
      <c r="V10180" s="188"/>
      <c r="W10180" s="188"/>
      <c r="X10180" s="188"/>
      <c r="AG10180" s="188"/>
      <c r="AH10180" s="188"/>
      <c r="AI10180" s="188"/>
      <c r="AJ10180" s="188"/>
      <c r="AK10180" s="188"/>
    </row>
    <row r="10181" spans="20:37">
      <c r="T10181" s="188"/>
      <c r="U10181" s="188"/>
      <c r="V10181" s="188"/>
      <c r="W10181" s="188"/>
      <c r="X10181" s="188"/>
      <c r="AG10181" s="188"/>
      <c r="AH10181" s="188"/>
      <c r="AI10181" s="188"/>
      <c r="AJ10181" s="188"/>
      <c r="AK10181" s="188"/>
    </row>
    <row r="10182" spans="20:37">
      <c r="T10182" s="188"/>
      <c r="U10182" s="188"/>
      <c r="V10182" s="188"/>
      <c r="W10182" s="188"/>
      <c r="X10182" s="188"/>
      <c r="AG10182" s="188"/>
      <c r="AH10182" s="188"/>
      <c r="AI10182" s="188"/>
      <c r="AJ10182" s="188"/>
      <c r="AK10182" s="188"/>
    </row>
    <row r="10183" spans="20:37">
      <c r="T10183" s="188"/>
      <c r="U10183" s="188"/>
      <c r="V10183" s="188"/>
      <c r="W10183" s="188"/>
      <c r="X10183" s="188"/>
      <c r="AG10183" s="188"/>
      <c r="AH10183" s="188"/>
      <c r="AI10183" s="188"/>
      <c r="AJ10183" s="188"/>
      <c r="AK10183" s="188"/>
    </row>
    <row r="10184" spans="20:37">
      <c r="T10184" s="188"/>
      <c r="U10184" s="188"/>
      <c r="V10184" s="188"/>
      <c r="W10184" s="188"/>
      <c r="X10184" s="188"/>
      <c r="AG10184" s="188"/>
      <c r="AH10184" s="188"/>
      <c r="AI10184" s="188"/>
      <c r="AJ10184" s="188"/>
      <c r="AK10184" s="188"/>
    </row>
    <row r="10185" spans="20:37">
      <c r="T10185" s="188"/>
      <c r="U10185" s="188"/>
      <c r="V10185" s="188"/>
      <c r="W10185" s="188"/>
      <c r="X10185" s="188"/>
      <c r="AG10185" s="188"/>
      <c r="AH10185" s="188"/>
      <c r="AI10185" s="188"/>
      <c r="AJ10185" s="188"/>
      <c r="AK10185" s="188"/>
    </row>
    <row r="10186" spans="20:37">
      <c r="T10186" s="188"/>
      <c r="U10186" s="188"/>
      <c r="V10186" s="188"/>
      <c r="W10186" s="188"/>
      <c r="X10186" s="188"/>
      <c r="AG10186" s="188"/>
      <c r="AH10186" s="188"/>
      <c r="AI10186" s="188"/>
      <c r="AJ10186" s="188"/>
      <c r="AK10186" s="188"/>
    </row>
    <row r="10187" spans="20:37">
      <c r="T10187" s="188"/>
      <c r="U10187" s="188"/>
      <c r="V10187" s="188"/>
      <c r="W10187" s="188"/>
      <c r="X10187" s="188"/>
      <c r="AG10187" s="188"/>
      <c r="AH10187" s="188"/>
      <c r="AI10187" s="188"/>
      <c r="AJ10187" s="188"/>
      <c r="AK10187" s="188"/>
    </row>
    <row r="10188" spans="20:37">
      <c r="T10188" s="188"/>
      <c r="U10188" s="188"/>
      <c r="V10188" s="188"/>
      <c r="W10188" s="188"/>
      <c r="X10188" s="188"/>
      <c r="AG10188" s="188"/>
      <c r="AH10188" s="188"/>
      <c r="AI10188" s="188"/>
      <c r="AJ10188" s="188"/>
      <c r="AK10188" s="188"/>
    </row>
    <row r="10189" spans="20:37">
      <c r="T10189" s="188"/>
      <c r="U10189" s="188"/>
      <c r="V10189" s="188"/>
      <c r="W10189" s="188"/>
      <c r="X10189" s="188"/>
      <c r="AG10189" s="188"/>
      <c r="AH10189" s="188"/>
      <c r="AI10189" s="188"/>
      <c r="AJ10189" s="188"/>
      <c r="AK10189" s="188"/>
    </row>
    <row r="10190" spans="20:37">
      <c r="T10190" s="188"/>
      <c r="U10190" s="188"/>
      <c r="V10190" s="188"/>
      <c r="W10190" s="188"/>
      <c r="X10190" s="188"/>
      <c r="AG10190" s="188"/>
      <c r="AH10190" s="188"/>
      <c r="AI10190" s="188"/>
      <c r="AJ10190" s="188"/>
      <c r="AK10190" s="188"/>
    </row>
    <row r="10191" spans="20:37">
      <c r="T10191" s="188"/>
      <c r="U10191" s="188"/>
      <c r="V10191" s="188"/>
      <c r="W10191" s="188"/>
      <c r="X10191" s="188"/>
      <c r="AG10191" s="188"/>
      <c r="AH10191" s="188"/>
      <c r="AI10191" s="188"/>
      <c r="AJ10191" s="188"/>
      <c r="AK10191" s="188"/>
    </row>
    <row r="10192" spans="20:37">
      <c r="T10192" s="188"/>
      <c r="U10192" s="188"/>
      <c r="V10192" s="188"/>
      <c r="W10192" s="188"/>
      <c r="X10192" s="188"/>
      <c r="AG10192" s="188"/>
      <c r="AH10192" s="188"/>
      <c r="AI10192" s="188"/>
      <c r="AJ10192" s="188"/>
      <c r="AK10192" s="188"/>
    </row>
    <row r="10193" spans="20:37">
      <c r="T10193" s="188"/>
      <c r="U10193" s="188"/>
      <c r="V10193" s="188"/>
      <c r="W10193" s="188"/>
      <c r="X10193" s="188"/>
      <c r="AG10193" s="188"/>
      <c r="AH10193" s="188"/>
      <c r="AI10193" s="188"/>
      <c r="AJ10193" s="188"/>
      <c r="AK10193" s="188"/>
    </row>
    <row r="10194" spans="20:37">
      <c r="T10194" s="188"/>
      <c r="U10194" s="188"/>
      <c r="V10194" s="188"/>
      <c r="W10194" s="188"/>
      <c r="X10194" s="188"/>
      <c r="AG10194" s="188"/>
      <c r="AH10194" s="188"/>
      <c r="AI10194" s="188"/>
      <c r="AJ10194" s="188"/>
      <c r="AK10194" s="188"/>
    </row>
    <row r="10195" spans="20:37">
      <c r="T10195" s="188"/>
      <c r="U10195" s="188"/>
      <c r="V10195" s="188"/>
      <c r="W10195" s="188"/>
      <c r="X10195" s="188"/>
      <c r="AG10195" s="188"/>
      <c r="AH10195" s="188"/>
      <c r="AI10195" s="188"/>
      <c r="AJ10195" s="188"/>
      <c r="AK10195" s="188"/>
    </row>
    <row r="10196" spans="20:37">
      <c r="T10196" s="188"/>
      <c r="U10196" s="188"/>
      <c r="V10196" s="188"/>
      <c r="W10196" s="188"/>
      <c r="X10196" s="188"/>
      <c r="AG10196" s="188"/>
      <c r="AH10196" s="188"/>
      <c r="AI10196" s="188"/>
      <c r="AJ10196" s="188"/>
      <c r="AK10196" s="188"/>
    </row>
    <row r="10197" spans="20:37">
      <c r="T10197" s="188"/>
      <c r="U10197" s="188"/>
      <c r="V10197" s="188"/>
      <c r="W10197" s="188"/>
      <c r="X10197" s="188"/>
      <c r="AG10197" s="188"/>
      <c r="AH10197" s="188"/>
      <c r="AI10197" s="188"/>
      <c r="AJ10197" s="188"/>
      <c r="AK10197" s="188"/>
    </row>
    <row r="10198" spans="20:37">
      <c r="T10198" s="188"/>
      <c r="U10198" s="188"/>
      <c r="V10198" s="188"/>
      <c r="W10198" s="188"/>
      <c r="X10198" s="188"/>
      <c r="AG10198" s="188"/>
      <c r="AH10198" s="188"/>
      <c r="AI10198" s="188"/>
      <c r="AJ10198" s="188"/>
      <c r="AK10198" s="188"/>
    </row>
    <row r="10199" spans="20:37">
      <c r="T10199" s="188"/>
      <c r="U10199" s="188"/>
      <c r="V10199" s="188"/>
      <c r="W10199" s="188"/>
      <c r="X10199" s="188"/>
      <c r="AG10199" s="188"/>
      <c r="AH10199" s="188"/>
      <c r="AI10199" s="188"/>
      <c r="AJ10199" s="188"/>
      <c r="AK10199" s="188"/>
    </row>
    <row r="10200" spans="20:37">
      <c r="T10200" s="188"/>
      <c r="U10200" s="188"/>
      <c r="V10200" s="188"/>
      <c r="W10200" s="188"/>
      <c r="X10200" s="188"/>
      <c r="AG10200" s="188"/>
      <c r="AH10200" s="188"/>
      <c r="AI10200" s="188"/>
      <c r="AJ10200" s="188"/>
      <c r="AK10200" s="188"/>
    </row>
    <row r="10201" spans="20:37">
      <c r="T10201" s="188"/>
      <c r="U10201" s="188"/>
      <c r="V10201" s="188"/>
      <c r="W10201" s="188"/>
      <c r="X10201" s="188"/>
      <c r="AG10201" s="188"/>
      <c r="AH10201" s="188"/>
      <c r="AI10201" s="188"/>
      <c r="AJ10201" s="188"/>
      <c r="AK10201" s="188"/>
    </row>
    <row r="10202" spans="20:37">
      <c r="T10202" s="188"/>
      <c r="U10202" s="188"/>
      <c r="V10202" s="188"/>
      <c r="W10202" s="188"/>
      <c r="X10202" s="188"/>
      <c r="AG10202" s="188"/>
      <c r="AH10202" s="188"/>
      <c r="AI10202" s="188"/>
      <c r="AJ10202" s="188"/>
      <c r="AK10202" s="188"/>
    </row>
    <row r="10203" spans="20:37">
      <c r="T10203" s="188"/>
      <c r="U10203" s="188"/>
      <c r="V10203" s="188"/>
      <c r="W10203" s="188"/>
      <c r="X10203" s="188"/>
      <c r="AG10203" s="188"/>
      <c r="AH10203" s="188"/>
      <c r="AI10203" s="188"/>
      <c r="AJ10203" s="188"/>
      <c r="AK10203" s="188"/>
    </row>
    <row r="10204" spans="20:37">
      <c r="T10204" s="188"/>
      <c r="U10204" s="188"/>
      <c r="V10204" s="188"/>
      <c r="W10204" s="188"/>
      <c r="X10204" s="188"/>
      <c r="AG10204" s="188"/>
      <c r="AH10204" s="188"/>
      <c r="AI10204" s="188"/>
      <c r="AJ10204" s="188"/>
      <c r="AK10204" s="188"/>
    </row>
    <row r="10205" spans="20:37">
      <c r="T10205" s="188"/>
      <c r="U10205" s="188"/>
      <c r="V10205" s="188"/>
      <c r="W10205" s="188"/>
      <c r="X10205" s="188"/>
      <c r="AG10205" s="188"/>
      <c r="AH10205" s="188"/>
      <c r="AI10205" s="188"/>
      <c r="AJ10205" s="188"/>
      <c r="AK10205" s="188"/>
    </row>
    <row r="10206" spans="20:37">
      <c r="T10206" s="188"/>
      <c r="U10206" s="188"/>
      <c r="V10206" s="188"/>
      <c r="W10206" s="188"/>
      <c r="X10206" s="188"/>
      <c r="AG10206" s="188"/>
      <c r="AH10206" s="188"/>
      <c r="AI10206" s="188"/>
      <c r="AJ10206" s="188"/>
      <c r="AK10206" s="188"/>
    </row>
    <row r="10207" spans="20:37">
      <c r="T10207" s="188"/>
      <c r="U10207" s="188"/>
      <c r="V10207" s="188"/>
      <c r="W10207" s="188"/>
      <c r="X10207" s="188"/>
      <c r="AG10207" s="188"/>
      <c r="AH10207" s="188"/>
      <c r="AI10207" s="188"/>
      <c r="AJ10207" s="188"/>
      <c r="AK10207" s="188"/>
    </row>
    <row r="10208" spans="20:37">
      <c r="T10208" s="188"/>
      <c r="U10208" s="188"/>
      <c r="V10208" s="188"/>
      <c r="W10208" s="188"/>
      <c r="X10208" s="188"/>
      <c r="AG10208" s="188"/>
      <c r="AH10208" s="188"/>
      <c r="AI10208" s="188"/>
      <c r="AJ10208" s="188"/>
      <c r="AK10208" s="188"/>
    </row>
    <row r="10209" spans="20:37">
      <c r="T10209" s="188"/>
      <c r="U10209" s="188"/>
      <c r="V10209" s="188"/>
      <c r="W10209" s="188"/>
      <c r="X10209" s="188"/>
      <c r="AG10209" s="188"/>
      <c r="AH10209" s="188"/>
      <c r="AI10209" s="188"/>
      <c r="AJ10209" s="188"/>
      <c r="AK10209" s="188"/>
    </row>
    <row r="10210" spans="20:37">
      <c r="T10210" s="188"/>
      <c r="U10210" s="188"/>
      <c r="V10210" s="188"/>
      <c r="W10210" s="188"/>
      <c r="X10210" s="188"/>
      <c r="AG10210" s="188"/>
      <c r="AH10210" s="188"/>
      <c r="AI10210" s="188"/>
      <c r="AJ10210" s="188"/>
      <c r="AK10210" s="188"/>
    </row>
    <row r="10211" spans="20:37">
      <c r="T10211" s="188"/>
      <c r="U10211" s="188"/>
      <c r="V10211" s="188"/>
      <c r="W10211" s="188"/>
      <c r="X10211" s="188"/>
      <c r="AG10211" s="188"/>
      <c r="AH10211" s="188"/>
      <c r="AI10211" s="188"/>
      <c r="AJ10211" s="188"/>
      <c r="AK10211" s="188"/>
    </row>
    <row r="10212" spans="20:37">
      <c r="T10212" s="188"/>
      <c r="U10212" s="188"/>
      <c r="V10212" s="188"/>
      <c r="W10212" s="188"/>
      <c r="X10212" s="188"/>
      <c r="AG10212" s="188"/>
      <c r="AH10212" s="188"/>
      <c r="AI10212" s="188"/>
      <c r="AJ10212" s="188"/>
      <c r="AK10212" s="188"/>
    </row>
    <row r="10213" spans="20:37">
      <c r="T10213" s="188"/>
      <c r="U10213" s="188"/>
      <c r="V10213" s="188"/>
      <c r="W10213" s="188"/>
      <c r="X10213" s="188"/>
      <c r="AG10213" s="188"/>
      <c r="AH10213" s="188"/>
      <c r="AI10213" s="188"/>
      <c r="AJ10213" s="188"/>
      <c r="AK10213" s="188"/>
    </row>
    <row r="10214" spans="20:37">
      <c r="T10214" s="188"/>
      <c r="U10214" s="188"/>
      <c r="V10214" s="188"/>
      <c r="W10214" s="188"/>
      <c r="X10214" s="188"/>
      <c r="AG10214" s="188"/>
      <c r="AH10214" s="188"/>
      <c r="AI10214" s="188"/>
      <c r="AJ10214" s="188"/>
      <c r="AK10214" s="188"/>
    </row>
    <row r="10215" spans="20:37">
      <c r="T10215" s="188"/>
      <c r="U10215" s="188"/>
      <c r="V10215" s="188"/>
      <c r="W10215" s="188"/>
      <c r="X10215" s="188"/>
      <c r="AG10215" s="188"/>
      <c r="AH10215" s="188"/>
      <c r="AI10215" s="188"/>
      <c r="AJ10215" s="188"/>
      <c r="AK10215" s="188"/>
    </row>
    <row r="10216" spans="20:37">
      <c r="T10216" s="188"/>
      <c r="U10216" s="188"/>
      <c r="V10216" s="188"/>
      <c r="W10216" s="188"/>
      <c r="X10216" s="188"/>
      <c r="AG10216" s="188"/>
      <c r="AH10216" s="188"/>
      <c r="AI10216" s="188"/>
      <c r="AJ10216" s="188"/>
      <c r="AK10216" s="188"/>
    </row>
    <row r="10217" spans="20:37">
      <c r="T10217" s="188"/>
      <c r="U10217" s="188"/>
      <c r="V10217" s="188"/>
      <c r="W10217" s="188"/>
      <c r="X10217" s="188"/>
      <c r="AG10217" s="188"/>
      <c r="AH10217" s="188"/>
      <c r="AI10217" s="188"/>
      <c r="AJ10217" s="188"/>
      <c r="AK10217" s="188"/>
    </row>
    <row r="10218" spans="20:37">
      <c r="T10218" s="188"/>
      <c r="U10218" s="188"/>
      <c r="V10218" s="188"/>
      <c r="W10218" s="188"/>
      <c r="X10218" s="188"/>
      <c r="AG10218" s="188"/>
      <c r="AH10218" s="188"/>
      <c r="AI10218" s="188"/>
      <c r="AJ10218" s="188"/>
      <c r="AK10218" s="188"/>
    </row>
    <row r="10219" spans="20:37">
      <c r="T10219" s="188"/>
      <c r="U10219" s="188"/>
      <c r="V10219" s="188"/>
      <c r="W10219" s="188"/>
      <c r="X10219" s="188"/>
      <c r="AG10219" s="188"/>
      <c r="AH10219" s="188"/>
      <c r="AI10219" s="188"/>
      <c r="AJ10219" s="188"/>
      <c r="AK10219" s="188"/>
    </row>
    <row r="10220" spans="20:37">
      <c r="T10220" s="188"/>
      <c r="U10220" s="188"/>
      <c r="V10220" s="188"/>
      <c r="W10220" s="188"/>
      <c r="X10220" s="188"/>
      <c r="AG10220" s="188"/>
      <c r="AH10220" s="188"/>
      <c r="AI10220" s="188"/>
      <c r="AJ10220" s="188"/>
      <c r="AK10220" s="188"/>
    </row>
    <row r="10221" spans="20:37">
      <c r="T10221" s="188"/>
      <c r="U10221" s="188"/>
      <c r="V10221" s="188"/>
      <c r="W10221" s="188"/>
      <c r="X10221" s="188"/>
      <c r="AG10221" s="188"/>
      <c r="AH10221" s="188"/>
      <c r="AI10221" s="188"/>
      <c r="AJ10221" s="188"/>
      <c r="AK10221" s="188"/>
    </row>
    <row r="10222" spans="20:37">
      <c r="T10222" s="188"/>
      <c r="U10222" s="188"/>
      <c r="V10222" s="188"/>
      <c r="W10222" s="188"/>
      <c r="X10222" s="188"/>
      <c r="AG10222" s="188"/>
      <c r="AH10222" s="188"/>
      <c r="AI10222" s="188"/>
      <c r="AJ10222" s="188"/>
      <c r="AK10222" s="188"/>
    </row>
    <row r="10223" spans="20:37">
      <c r="T10223" s="188"/>
      <c r="U10223" s="188"/>
      <c r="V10223" s="188"/>
      <c r="W10223" s="188"/>
      <c r="X10223" s="188"/>
      <c r="AG10223" s="188"/>
      <c r="AH10223" s="188"/>
      <c r="AI10223" s="188"/>
      <c r="AJ10223" s="188"/>
      <c r="AK10223" s="188"/>
    </row>
    <row r="10224" spans="20:37">
      <c r="T10224" s="188"/>
      <c r="U10224" s="188"/>
      <c r="V10224" s="188"/>
      <c r="W10224" s="188"/>
      <c r="X10224" s="188"/>
      <c r="AG10224" s="188"/>
      <c r="AH10224" s="188"/>
      <c r="AI10224" s="188"/>
      <c r="AJ10224" s="188"/>
      <c r="AK10224" s="188"/>
    </row>
    <row r="10225" spans="20:37">
      <c r="T10225" s="188"/>
      <c r="U10225" s="188"/>
      <c r="V10225" s="188"/>
      <c r="W10225" s="188"/>
      <c r="X10225" s="188"/>
      <c r="AG10225" s="188"/>
      <c r="AH10225" s="188"/>
      <c r="AI10225" s="188"/>
      <c r="AJ10225" s="188"/>
      <c r="AK10225" s="188"/>
    </row>
    <row r="10226" spans="20:37">
      <c r="T10226" s="188"/>
      <c r="U10226" s="188"/>
      <c r="V10226" s="188"/>
      <c r="W10226" s="188"/>
      <c r="X10226" s="188"/>
      <c r="AG10226" s="188"/>
      <c r="AH10226" s="188"/>
      <c r="AI10226" s="188"/>
      <c r="AJ10226" s="188"/>
      <c r="AK10226" s="188"/>
    </row>
    <row r="10227" spans="20:37">
      <c r="T10227" s="188"/>
      <c r="U10227" s="188"/>
      <c r="V10227" s="188"/>
      <c r="W10227" s="188"/>
      <c r="X10227" s="188"/>
      <c r="AG10227" s="188"/>
      <c r="AH10227" s="188"/>
      <c r="AI10227" s="188"/>
      <c r="AJ10227" s="188"/>
      <c r="AK10227" s="188"/>
    </row>
    <row r="10228" spans="20:37">
      <c r="T10228" s="188"/>
      <c r="U10228" s="188"/>
      <c r="V10228" s="188"/>
      <c r="W10228" s="188"/>
      <c r="X10228" s="188"/>
      <c r="AG10228" s="188"/>
      <c r="AH10228" s="188"/>
      <c r="AI10228" s="188"/>
      <c r="AJ10228" s="188"/>
      <c r="AK10228" s="188"/>
    </row>
    <row r="10229" spans="20:37">
      <c r="T10229" s="188"/>
      <c r="U10229" s="188"/>
      <c r="V10229" s="188"/>
      <c r="W10229" s="188"/>
      <c r="X10229" s="188"/>
      <c r="AG10229" s="188"/>
      <c r="AH10229" s="188"/>
      <c r="AI10229" s="188"/>
      <c r="AJ10229" s="188"/>
      <c r="AK10229" s="188"/>
    </row>
    <row r="10230" spans="20:37">
      <c r="T10230" s="188"/>
      <c r="U10230" s="188"/>
      <c r="V10230" s="188"/>
      <c r="W10230" s="188"/>
      <c r="X10230" s="188"/>
      <c r="AG10230" s="188"/>
      <c r="AH10230" s="188"/>
      <c r="AI10230" s="188"/>
      <c r="AJ10230" s="188"/>
      <c r="AK10230" s="188"/>
    </row>
    <row r="10231" spans="20:37">
      <c r="T10231" s="188"/>
      <c r="U10231" s="188"/>
      <c r="V10231" s="188"/>
      <c r="W10231" s="188"/>
      <c r="X10231" s="188"/>
      <c r="AG10231" s="188"/>
      <c r="AH10231" s="188"/>
      <c r="AI10231" s="188"/>
      <c r="AJ10231" s="188"/>
      <c r="AK10231" s="188"/>
    </row>
    <row r="10232" spans="20:37">
      <c r="T10232" s="188"/>
      <c r="U10232" s="188"/>
      <c r="V10232" s="188"/>
      <c r="W10232" s="188"/>
      <c r="X10232" s="188"/>
      <c r="AG10232" s="188"/>
      <c r="AH10232" s="188"/>
      <c r="AI10232" s="188"/>
      <c r="AJ10232" s="188"/>
      <c r="AK10232" s="188"/>
    </row>
    <row r="10233" spans="20:37">
      <c r="T10233" s="188"/>
      <c r="U10233" s="188"/>
      <c r="V10233" s="188"/>
      <c r="W10233" s="188"/>
      <c r="X10233" s="188"/>
      <c r="AG10233" s="188"/>
      <c r="AH10233" s="188"/>
      <c r="AI10233" s="188"/>
      <c r="AJ10233" s="188"/>
      <c r="AK10233" s="188"/>
    </row>
    <row r="10234" spans="20:37">
      <c r="T10234" s="188"/>
      <c r="U10234" s="188"/>
      <c r="V10234" s="188"/>
      <c r="W10234" s="188"/>
      <c r="X10234" s="188"/>
      <c r="AG10234" s="188"/>
      <c r="AH10234" s="188"/>
      <c r="AI10234" s="188"/>
      <c r="AJ10234" s="188"/>
      <c r="AK10234" s="188"/>
    </row>
    <row r="10235" spans="20:37">
      <c r="T10235" s="188"/>
      <c r="U10235" s="188"/>
      <c r="V10235" s="188"/>
      <c r="W10235" s="188"/>
      <c r="X10235" s="188"/>
      <c r="AG10235" s="188"/>
      <c r="AH10235" s="188"/>
      <c r="AI10235" s="188"/>
      <c r="AJ10235" s="188"/>
      <c r="AK10235" s="188"/>
    </row>
    <row r="10236" spans="20:37">
      <c r="T10236" s="188"/>
      <c r="U10236" s="188"/>
      <c r="V10236" s="188"/>
      <c r="W10236" s="188"/>
      <c r="X10236" s="188"/>
      <c r="AG10236" s="188"/>
      <c r="AH10236" s="188"/>
      <c r="AI10236" s="188"/>
      <c r="AJ10236" s="188"/>
      <c r="AK10236" s="188"/>
    </row>
    <row r="10237" spans="20:37">
      <c r="T10237" s="188"/>
      <c r="U10237" s="188"/>
      <c r="V10237" s="188"/>
      <c r="W10237" s="188"/>
      <c r="X10237" s="188"/>
      <c r="AG10237" s="188"/>
      <c r="AH10237" s="188"/>
      <c r="AI10237" s="188"/>
      <c r="AJ10237" s="188"/>
      <c r="AK10237" s="188"/>
    </row>
    <row r="10238" spans="20:37">
      <c r="T10238" s="188"/>
      <c r="U10238" s="188"/>
      <c r="V10238" s="188"/>
      <c r="W10238" s="188"/>
      <c r="X10238" s="188"/>
      <c r="AG10238" s="188"/>
      <c r="AH10238" s="188"/>
      <c r="AI10238" s="188"/>
      <c r="AJ10238" s="188"/>
      <c r="AK10238" s="188"/>
    </row>
    <row r="10239" spans="20:37">
      <c r="T10239" s="188"/>
      <c r="U10239" s="188"/>
      <c r="V10239" s="188"/>
      <c r="W10239" s="188"/>
      <c r="X10239" s="188"/>
      <c r="AG10239" s="188"/>
      <c r="AH10239" s="188"/>
      <c r="AI10239" s="188"/>
      <c r="AJ10239" s="188"/>
      <c r="AK10239" s="188"/>
    </row>
    <row r="10240" spans="20:37">
      <c r="T10240" s="188"/>
      <c r="U10240" s="188"/>
      <c r="V10240" s="188"/>
      <c r="W10240" s="188"/>
      <c r="X10240" s="188"/>
      <c r="AG10240" s="188"/>
      <c r="AH10240" s="188"/>
      <c r="AI10240" s="188"/>
      <c r="AJ10240" s="188"/>
      <c r="AK10240" s="188"/>
    </row>
    <row r="10241" spans="20:37">
      <c r="T10241" s="188"/>
      <c r="U10241" s="188"/>
      <c r="V10241" s="188"/>
      <c r="W10241" s="188"/>
      <c r="X10241" s="188"/>
      <c r="AG10241" s="188"/>
      <c r="AH10241" s="188"/>
      <c r="AI10241" s="188"/>
      <c r="AJ10241" s="188"/>
      <c r="AK10241" s="188"/>
    </row>
    <row r="10242" spans="20:37">
      <c r="T10242" s="188"/>
      <c r="U10242" s="188"/>
      <c r="V10242" s="188"/>
      <c r="W10242" s="188"/>
      <c r="X10242" s="188"/>
      <c r="AG10242" s="188"/>
      <c r="AH10242" s="188"/>
      <c r="AI10242" s="188"/>
      <c r="AJ10242" s="188"/>
      <c r="AK10242" s="188"/>
    </row>
    <row r="10243" spans="20:37">
      <c r="T10243" s="188"/>
      <c r="U10243" s="188"/>
      <c r="V10243" s="188"/>
      <c r="W10243" s="188"/>
      <c r="X10243" s="188"/>
      <c r="AG10243" s="188"/>
      <c r="AH10243" s="188"/>
      <c r="AI10243" s="188"/>
      <c r="AJ10243" s="188"/>
      <c r="AK10243" s="188"/>
    </row>
    <row r="10244" spans="20:37">
      <c r="T10244" s="188"/>
      <c r="U10244" s="188"/>
      <c r="V10244" s="188"/>
      <c r="W10244" s="188"/>
      <c r="X10244" s="188"/>
      <c r="AG10244" s="188"/>
      <c r="AH10244" s="188"/>
      <c r="AI10244" s="188"/>
      <c r="AJ10244" s="188"/>
      <c r="AK10244" s="188"/>
    </row>
    <row r="10245" spans="20:37">
      <c r="T10245" s="188"/>
      <c r="U10245" s="188"/>
      <c r="V10245" s="188"/>
      <c r="W10245" s="188"/>
      <c r="X10245" s="188"/>
      <c r="AG10245" s="188"/>
      <c r="AH10245" s="188"/>
      <c r="AI10245" s="188"/>
      <c r="AJ10245" s="188"/>
      <c r="AK10245" s="188"/>
    </row>
    <row r="10246" spans="20:37">
      <c r="T10246" s="188"/>
      <c r="U10246" s="188"/>
      <c r="V10246" s="188"/>
      <c r="W10246" s="188"/>
      <c r="X10246" s="188"/>
      <c r="AG10246" s="188"/>
      <c r="AH10246" s="188"/>
      <c r="AI10246" s="188"/>
      <c r="AJ10246" s="188"/>
      <c r="AK10246" s="188"/>
    </row>
    <row r="10247" spans="20:37">
      <c r="T10247" s="188"/>
      <c r="U10247" s="188"/>
      <c r="V10247" s="188"/>
      <c r="W10247" s="188"/>
      <c r="X10247" s="188"/>
      <c r="AG10247" s="188"/>
      <c r="AH10247" s="188"/>
      <c r="AI10247" s="188"/>
      <c r="AJ10247" s="188"/>
      <c r="AK10247" s="188"/>
    </row>
    <row r="10248" spans="20:37">
      <c r="T10248" s="188"/>
      <c r="U10248" s="188"/>
      <c r="V10248" s="188"/>
      <c r="W10248" s="188"/>
      <c r="X10248" s="188"/>
      <c r="AG10248" s="188"/>
      <c r="AH10248" s="188"/>
      <c r="AI10248" s="188"/>
      <c r="AJ10248" s="188"/>
      <c r="AK10248" s="188"/>
    </row>
    <row r="10249" spans="20:37">
      <c r="T10249" s="188"/>
      <c r="U10249" s="188"/>
      <c r="V10249" s="188"/>
      <c r="W10249" s="188"/>
      <c r="X10249" s="188"/>
      <c r="AG10249" s="188"/>
      <c r="AH10249" s="188"/>
      <c r="AI10249" s="188"/>
      <c r="AJ10249" s="188"/>
      <c r="AK10249" s="188"/>
    </row>
    <row r="10250" spans="20:37">
      <c r="T10250" s="188"/>
      <c r="U10250" s="188"/>
      <c r="V10250" s="188"/>
      <c r="W10250" s="188"/>
      <c r="X10250" s="188"/>
      <c r="AG10250" s="188"/>
      <c r="AH10250" s="188"/>
      <c r="AI10250" s="188"/>
      <c r="AJ10250" s="188"/>
      <c r="AK10250" s="188"/>
    </row>
    <row r="10251" spans="20:37">
      <c r="T10251" s="188"/>
      <c r="U10251" s="188"/>
      <c r="V10251" s="188"/>
      <c r="W10251" s="188"/>
      <c r="X10251" s="188"/>
      <c r="AG10251" s="188"/>
      <c r="AH10251" s="188"/>
      <c r="AI10251" s="188"/>
      <c r="AJ10251" s="188"/>
      <c r="AK10251" s="188"/>
    </row>
    <row r="10252" spans="20:37">
      <c r="T10252" s="188"/>
      <c r="U10252" s="188"/>
      <c r="V10252" s="188"/>
      <c r="W10252" s="188"/>
      <c r="X10252" s="188"/>
      <c r="AG10252" s="188"/>
      <c r="AH10252" s="188"/>
      <c r="AI10252" s="188"/>
      <c r="AJ10252" s="188"/>
      <c r="AK10252" s="188"/>
    </row>
    <row r="10253" spans="20:37">
      <c r="T10253" s="188"/>
      <c r="U10253" s="188"/>
      <c r="V10253" s="188"/>
      <c r="W10253" s="188"/>
      <c r="X10253" s="188"/>
      <c r="AG10253" s="188"/>
      <c r="AH10253" s="188"/>
      <c r="AI10253" s="188"/>
      <c r="AJ10253" s="188"/>
      <c r="AK10253" s="188"/>
    </row>
    <row r="10254" spans="20:37">
      <c r="T10254" s="188"/>
      <c r="U10254" s="188"/>
      <c r="V10254" s="188"/>
      <c r="W10254" s="188"/>
      <c r="X10254" s="188"/>
      <c r="AG10254" s="188"/>
      <c r="AH10254" s="188"/>
      <c r="AI10254" s="188"/>
      <c r="AJ10254" s="188"/>
      <c r="AK10254" s="188"/>
    </row>
    <row r="10255" spans="20:37">
      <c r="T10255" s="188"/>
      <c r="U10255" s="188"/>
      <c r="V10255" s="188"/>
      <c r="W10255" s="188"/>
      <c r="X10255" s="188"/>
      <c r="AG10255" s="188"/>
      <c r="AH10255" s="188"/>
      <c r="AI10255" s="188"/>
      <c r="AJ10255" s="188"/>
      <c r="AK10255" s="188"/>
    </row>
    <row r="10256" spans="20:37">
      <c r="T10256" s="188"/>
      <c r="U10256" s="188"/>
      <c r="V10256" s="188"/>
      <c r="W10256" s="188"/>
      <c r="X10256" s="188"/>
      <c r="AG10256" s="188"/>
      <c r="AH10256" s="188"/>
      <c r="AI10256" s="188"/>
      <c r="AJ10256" s="188"/>
      <c r="AK10256" s="188"/>
    </row>
    <row r="10257" spans="20:37">
      <c r="T10257" s="188"/>
      <c r="U10257" s="188"/>
      <c r="V10257" s="188"/>
      <c r="W10257" s="188"/>
      <c r="X10257" s="188"/>
      <c r="AG10257" s="188"/>
      <c r="AH10257" s="188"/>
      <c r="AI10257" s="188"/>
      <c r="AJ10257" s="188"/>
      <c r="AK10257" s="188"/>
    </row>
    <row r="10258" spans="20:37">
      <c r="T10258" s="188"/>
      <c r="U10258" s="188"/>
      <c r="V10258" s="188"/>
      <c r="W10258" s="188"/>
      <c r="X10258" s="188"/>
      <c r="AG10258" s="188"/>
      <c r="AH10258" s="188"/>
      <c r="AI10258" s="188"/>
      <c r="AJ10258" s="188"/>
      <c r="AK10258" s="188"/>
    </row>
    <row r="10259" spans="20:37">
      <c r="T10259" s="188"/>
      <c r="U10259" s="188"/>
      <c r="V10259" s="188"/>
      <c r="W10259" s="188"/>
      <c r="X10259" s="188"/>
      <c r="AG10259" s="188"/>
      <c r="AH10259" s="188"/>
      <c r="AI10259" s="188"/>
      <c r="AJ10259" s="188"/>
      <c r="AK10259" s="188"/>
    </row>
    <row r="10260" spans="20:37">
      <c r="T10260" s="188"/>
      <c r="U10260" s="188"/>
      <c r="V10260" s="188"/>
      <c r="W10260" s="188"/>
      <c r="X10260" s="188"/>
      <c r="AG10260" s="188"/>
      <c r="AH10260" s="188"/>
      <c r="AI10260" s="188"/>
      <c r="AJ10260" s="188"/>
      <c r="AK10260" s="188"/>
    </row>
    <row r="10261" spans="20:37">
      <c r="T10261" s="188"/>
      <c r="U10261" s="188"/>
      <c r="V10261" s="188"/>
      <c r="W10261" s="188"/>
      <c r="X10261" s="188"/>
      <c r="AG10261" s="188"/>
      <c r="AH10261" s="188"/>
      <c r="AI10261" s="188"/>
      <c r="AJ10261" s="188"/>
      <c r="AK10261" s="188"/>
    </row>
    <row r="10262" spans="20:37">
      <c r="T10262" s="188"/>
      <c r="U10262" s="188"/>
      <c r="V10262" s="188"/>
      <c r="W10262" s="188"/>
      <c r="X10262" s="188"/>
      <c r="AG10262" s="188"/>
      <c r="AH10262" s="188"/>
      <c r="AI10262" s="188"/>
      <c r="AJ10262" s="188"/>
      <c r="AK10262" s="188"/>
    </row>
    <row r="10263" spans="20:37">
      <c r="T10263" s="188"/>
      <c r="U10263" s="188"/>
      <c r="V10263" s="188"/>
      <c r="W10263" s="188"/>
      <c r="X10263" s="188"/>
      <c r="AG10263" s="188"/>
      <c r="AH10263" s="188"/>
      <c r="AI10263" s="188"/>
      <c r="AJ10263" s="188"/>
      <c r="AK10263" s="188"/>
    </row>
    <row r="10264" spans="20:37">
      <c r="T10264" s="188"/>
      <c r="U10264" s="188"/>
      <c r="V10264" s="188"/>
      <c r="W10264" s="188"/>
      <c r="X10264" s="188"/>
      <c r="AG10264" s="188"/>
      <c r="AH10264" s="188"/>
      <c r="AI10264" s="188"/>
      <c r="AJ10264" s="188"/>
      <c r="AK10264" s="188"/>
    </row>
    <row r="10265" spans="20:37">
      <c r="T10265" s="188"/>
      <c r="U10265" s="188"/>
      <c r="V10265" s="188"/>
      <c r="W10265" s="188"/>
      <c r="X10265" s="188"/>
      <c r="AG10265" s="188"/>
      <c r="AH10265" s="188"/>
      <c r="AI10265" s="188"/>
      <c r="AJ10265" s="188"/>
      <c r="AK10265" s="188"/>
    </row>
    <row r="10266" spans="20:37">
      <c r="T10266" s="188"/>
      <c r="U10266" s="188"/>
      <c r="V10266" s="188"/>
      <c r="W10266" s="188"/>
      <c r="X10266" s="188"/>
      <c r="AG10266" s="188"/>
      <c r="AH10266" s="188"/>
      <c r="AI10266" s="188"/>
      <c r="AJ10266" s="188"/>
      <c r="AK10266" s="188"/>
    </row>
    <row r="10267" spans="20:37">
      <c r="T10267" s="188"/>
      <c r="U10267" s="188"/>
      <c r="V10267" s="188"/>
      <c r="W10267" s="188"/>
      <c r="X10267" s="188"/>
      <c r="AG10267" s="188"/>
      <c r="AH10267" s="188"/>
      <c r="AI10267" s="188"/>
      <c r="AJ10267" s="188"/>
      <c r="AK10267" s="188"/>
    </row>
    <row r="10268" spans="20:37">
      <c r="T10268" s="188"/>
      <c r="U10268" s="188"/>
      <c r="V10268" s="188"/>
      <c r="W10268" s="188"/>
      <c r="X10268" s="188"/>
      <c r="AG10268" s="188"/>
      <c r="AH10268" s="188"/>
      <c r="AI10268" s="188"/>
      <c r="AJ10268" s="188"/>
      <c r="AK10268" s="188"/>
    </row>
    <row r="10269" spans="20:37">
      <c r="T10269" s="188"/>
      <c r="U10269" s="188"/>
      <c r="V10269" s="188"/>
      <c r="W10269" s="188"/>
      <c r="X10269" s="188"/>
      <c r="AG10269" s="188"/>
      <c r="AH10269" s="188"/>
      <c r="AI10269" s="188"/>
      <c r="AJ10269" s="188"/>
      <c r="AK10269" s="188"/>
    </row>
    <row r="10270" spans="20:37">
      <c r="T10270" s="188"/>
      <c r="U10270" s="188"/>
      <c r="V10270" s="188"/>
      <c r="W10270" s="188"/>
      <c r="X10270" s="188"/>
      <c r="AG10270" s="188"/>
      <c r="AH10270" s="188"/>
      <c r="AI10270" s="188"/>
      <c r="AJ10270" s="188"/>
      <c r="AK10270" s="188"/>
    </row>
    <row r="10271" spans="20:37">
      <c r="T10271" s="188"/>
      <c r="U10271" s="188"/>
      <c r="V10271" s="188"/>
      <c r="W10271" s="188"/>
      <c r="X10271" s="188"/>
      <c r="AG10271" s="188"/>
      <c r="AH10271" s="188"/>
      <c r="AI10271" s="188"/>
      <c r="AJ10271" s="188"/>
      <c r="AK10271" s="188"/>
    </row>
    <row r="10272" spans="20:37">
      <c r="T10272" s="188"/>
      <c r="U10272" s="188"/>
      <c r="V10272" s="188"/>
      <c r="W10272" s="188"/>
      <c r="X10272" s="188"/>
      <c r="AG10272" s="188"/>
      <c r="AH10272" s="188"/>
      <c r="AI10272" s="188"/>
      <c r="AJ10272" s="188"/>
      <c r="AK10272" s="188"/>
    </row>
    <row r="10273" spans="20:37">
      <c r="T10273" s="188"/>
      <c r="U10273" s="188"/>
      <c r="V10273" s="188"/>
      <c r="W10273" s="188"/>
      <c r="X10273" s="188"/>
      <c r="AG10273" s="188"/>
      <c r="AH10273" s="188"/>
      <c r="AI10273" s="188"/>
      <c r="AJ10273" s="188"/>
      <c r="AK10273" s="188"/>
    </row>
    <row r="10274" spans="20:37">
      <c r="T10274" s="188"/>
      <c r="U10274" s="188"/>
      <c r="V10274" s="188"/>
      <c r="W10274" s="188"/>
      <c r="X10274" s="188"/>
      <c r="AG10274" s="188"/>
      <c r="AH10274" s="188"/>
      <c r="AI10274" s="188"/>
      <c r="AJ10274" s="188"/>
      <c r="AK10274" s="188"/>
    </row>
    <row r="10275" spans="20:37">
      <c r="T10275" s="188"/>
      <c r="U10275" s="188"/>
      <c r="V10275" s="188"/>
      <c r="W10275" s="188"/>
      <c r="X10275" s="188"/>
      <c r="AG10275" s="188"/>
      <c r="AH10275" s="188"/>
      <c r="AI10275" s="188"/>
      <c r="AJ10275" s="188"/>
      <c r="AK10275" s="188"/>
    </row>
    <row r="10276" spans="20:37">
      <c r="T10276" s="188"/>
      <c r="U10276" s="188"/>
      <c r="V10276" s="188"/>
      <c r="W10276" s="188"/>
      <c r="X10276" s="188"/>
      <c r="AG10276" s="188"/>
      <c r="AH10276" s="188"/>
      <c r="AI10276" s="188"/>
      <c r="AJ10276" s="188"/>
      <c r="AK10276" s="188"/>
    </row>
    <row r="10277" spans="20:37">
      <c r="T10277" s="188"/>
      <c r="U10277" s="188"/>
      <c r="V10277" s="188"/>
      <c r="W10277" s="188"/>
      <c r="X10277" s="188"/>
      <c r="AG10277" s="188"/>
      <c r="AH10277" s="188"/>
      <c r="AI10277" s="188"/>
      <c r="AJ10277" s="188"/>
      <c r="AK10277" s="188"/>
    </row>
    <row r="10278" spans="20:37">
      <c r="T10278" s="188"/>
      <c r="U10278" s="188"/>
      <c r="V10278" s="188"/>
      <c r="W10278" s="188"/>
      <c r="X10278" s="188"/>
      <c r="AG10278" s="188"/>
      <c r="AH10278" s="188"/>
      <c r="AI10278" s="188"/>
      <c r="AJ10278" s="188"/>
      <c r="AK10278" s="188"/>
    </row>
    <row r="10279" spans="20:37">
      <c r="T10279" s="188"/>
      <c r="U10279" s="188"/>
      <c r="V10279" s="188"/>
      <c r="W10279" s="188"/>
      <c r="X10279" s="188"/>
      <c r="AG10279" s="188"/>
      <c r="AH10279" s="188"/>
      <c r="AI10279" s="188"/>
      <c r="AJ10279" s="188"/>
      <c r="AK10279" s="188"/>
    </row>
    <row r="10280" spans="20:37">
      <c r="T10280" s="188"/>
      <c r="U10280" s="188"/>
      <c r="V10280" s="188"/>
      <c r="W10280" s="188"/>
      <c r="X10280" s="188"/>
      <c r="AG10280" s="188"/>
      <c r="AH10280" s="188"/>
      <c r="AI10280" s="188"/>
      <c r="AJ10280" s="188"/>
      <c r="AK10280" s="188"/>
    </row>
    <row r="10281" spans="20:37">
      <c r="T10281" s="188"/>
      <c r="U10281" s="188"/>
      <c r="V10281" s="188"/>
      <c r="W10281" s="188"/>
      <c r="X10281" s="188"/>
      <c r="AG10281" s="188"/>
      <c r="AH10281" s="188"/>
      <c r="AI10281" s="188"/>
      <c r="AJ10281" s="188"/>
      <c r="AK10281" s="188"/>
    </row>
    <row r="10282" spans="20:37">
      <c r="T10282" s="188"/>
      <c r="U10282" s="188"/>
      <c r="V10282" s="188"/>
      <c r="W10282" s="188"/>
      <c r="X10282" s="188"/>
      <c r="AG10282" s="188"/>
      <c r="AH10282" s="188"/>
      <c r="AI10282" s="188"/>
      <c r="AJ10282" s="188"/>
      <c r="AK10282" s="188"/>
    </row>
    <row r="10283" spans="20:37">
      <c r="T10283" s="188"/>
      <c r="U10283" s="188"/>
      <c r="V10283" s="188"/>
      <c r="W10283" s="188"/>
      <c r="X10283" s="188"/>
      <c r="AG10283" s="188"/>
      <c r="AH10283" s="188"/>
      <c r="AI10283" s="188"/>
      <c r="AJ10283" s="188"/>
      <c r="AK10283" s="188"/>
    </row>
    <row r="10284" spans="20:37">
      <c r="T10284" s="188"/>
      <c r="U10284" s="188"/>
      <c r="V10284" s="188"/>
      <c r="W10284" s="188"/>
      <c r="X10284" s="188"/>
      <c r="AG10284" s="188"/>
      <c r="AH10284" s="188"/>
      <c r="AI10284" s="188"/>
      <c r="AJ10284" s="188"/>
      <c r="AK10284" s="188"/>
    </row>
    <row r="10285" spans="20:37">
      <c r="T10285" s="188"/>
      <c r="U10285" s="188"/>
      <c r="V10285" s="188"/>
      <c r="W10285" s="188"/>
      <c r="X10285" s="188"/>
      <c r="AG10285" s="188"/>
      <c r="AH10285" s="188"/>
      <c r="AI10285" s="188"/>
      <c r="AJ10285" s="188"/>
      <c r="AK10285" s="188"/>
    </row>
    <row r="10286" spans="20:37">
      <c r="T10286" s="188"/>
      <c r="U10286" s="188"/>
      <c r="V10286" s="188"/>
      <c r="W10286" s="188"/>
      <c r="X10286" s="188"/>
      <c r="AG10286" s="188"/>
      <c r="AH10286" s="188"/>
      <c r="AI10286" s="188"/>
      <c r="AJ10286" s="188"/>
      <c r="AK10286" s="188"/>
    </row>
    <row r="10287" spans="20:37">
      <c r="T10287" s="188"/>
      <c r="U10287" s="188"/>
      <c r="V10287" s="188"/>
      <c r="W10287" s="188"/>
      <c r="X10287" s="188"/>
      <c r="AG10287" s="188"/>
      <c r="AH10287" s="188"/>
      <c r="AI10287" s="188"/>
      <c r="AJ10287" s="188"/>
      <c r="AK10287" s="188"/>
    </row>
    <row r="10288" spans="20:37">
      <c r="T10288" s="188"/>
      <c r="U10288" s="188"/>
      <c r="V10288" s="188"/>
      <c r="W10288" s="188"/>
      <c r="X10288" s="188"/>
      <c r="AG10288" s="188"/>
      <c r="AH10288" s="188"/>
      <c r="AI10288" s="188"/>
      <c r="AJ10288" s="188"/>
      <c r="AK10288" s="188"/>
    </row>
    <row r="10289" spans="20:37">
      <c r="T10289" s="188"/>
      <c r="U10289" s="188"/>
      <c r="V10289" s="188"/>
      <c r="W10289" s="188"/>
      <c r="X10289" s="188"/>
      <c r="AG10289" s="188"/>
      <c r="AH10289" s="188"/>
      <c r="AI10289" s="188"/>
      <c r="AJ10289" s="188"/>
      <c r="AK10289" s="188"/>
    </row>
    <row r="10290" spans="20:37">
      <c r="T10290" s="188"/>
      <c r="U10290" s="188"/>
      <c r="V10290" s="188"/>
      <c r="W10290" s="188"/>
      <c r="X10290" s="188"/>
      <c r="AG10290" s="188"/>
      <c r="AH10290" s="188"/>
      <c r="AI10290" s="188"/>
      <c r="AJ10290" s="188"/>
      <c r="AK10290" s="188"/>
    </row>
    <row r="10291" spans="20:37">
      <c r="T10291" s="188"/>
      <c r="U10291" s="188"/>
      <c r="V10291" s="188"/>
      <c r="W10291" s="188"/>
      <c r="X10291" s="188"/>
      <c r="AG10291" s="188"/>
      <c r="AH10291" s="188"/>
      <c r="AI10291" s="188"/>
      <c r="AJ10291" s="188"/>
      <c r="AK10291" s="188"/>
    </row>
    <row r="10292" spans="20:37">
      <c r="T10292" s="188"/>
      <c r="U10292" s="188"/>
      <c r="V10292" s="188"/>
      <c r="W10292" s="188"/>
      <c r="X10292" s="188"/>
      <c r="AG10292" s="188"/>
      <c r="AH10292" s="188"/>
      <c r="AI10292" s="188"/>
      <c r="AJ10292" s="188"/>
      <c r="AK10292" s="188"/>
    </row>
    <row r="10293" spans="20:37">
      <c r="T10293" s="188"/>
      <c r="U10293" s="188"/>
      <c r="V10293" s="188"/>
      <c r="W10293" s="188"/>
      <c r="X10293" s="188"/>
      <c r="AG10293" s="188"/>
      <c r="AH10293" s="188"/>
      <c r="AI10293" s="188"/>
      <c r="AJ10293" s="188"/>
      <c r="AK10293" s="188"/>
    </row>
    <row r="10294" spans="20:37">
      <c r="T10294" s="188"/>
      <c r="U10294" s="188"/>
      <c r="V10294" s="188"/>
      <c r="W10294" s="188"/>
      <c r="X10294" s="188"/>
      <c r="AG10294" s="188"/>
      <c r="AH10294" s="188"/>
      <c r="AI10294" s="188"/>
      <c r="AJ10294" s="188"/>
      <c r="AK10294" s="188"/>
    </row>
    <row r="10295" spans="20:37">
      <c r="T10295" s="188"/>
      <c r="U10295" s="188"/>
      <c r="V10295" s="188"/>
      <c r="W10295" s="188"/>
      <c r="X10295" s="188"/>
      <c r="AG10295" s="188"/>
      <c r="AH10295" s="188"/>
      <c r="AI10295" s="188"/>
      <c r="AJ10295" s="188"/>
      <c r="AK10295" s="188"/>
    </row>
    <row r="10296" spans="20:37">
      <c r="T10296" s="188"/>
      <c r="U10296" s="188"/>
      <c r="V10296" s="188"/>
      <c r="W10296" s="188"/>
      <c r="X10296" s="188"/>
      <c r="AG10296" s="188"/>
      <c r="AH10296" s="188"/>
      <c r="AI10296" s="188"/>
      <c r="AJ10296" s="188"/>
      <c r="AK10296" s="188"/>
    </row>
    <row r="10297" spans="20:37">
      <c r="T10297" s="188"/>
      <c r="U10297" s="188"/>
      <c r="V10297" s="188"/>
      <c r="W10297" s="188"/>
      <c r="X10297" s="188"/>
      <c r="AG10297" s="188"/>
      <c r="AH10297" s="188"/>
      <c r="AI10297" s="188"/>
      <c r="AJ10297" s="188"/>
      <c r="AK10297" s="188"/>
    </row>
    <row r="10298" spans="20:37">
      <c r="T10298" s="188"/>
      <c r="U10298" s="188"/>
      <c r="V10298" s="188"/>
      <c r="W10298" s="188"/>
      <c r="X10298" s="188"/>
      <c r="AG10298" s="188"/>
      <c r="AH10298" s="188"/>
      <c r="AI10298" s="188"/>
      <c r="AJ10298" s="188"/>
      <c r="AK10298" s="188"/>
    </row>
    <row r="10299" spans="20:37">
      <c r="T10299" s="188"/>
      <c r="U10299" s="188"/>
      <c r="V10299" s="188"/>
      <c r="W10299" s="188"/>
      <c r="X10299" s="188"/>
      <c r="AG10299" s="188"/>
      <c r="AH10299" s="188"/>
      <c r="AI10299" s="188"/>
      <c r="AJ10299" s="188"/>
      <c r="AK10299" s="188"/>
    </row>
    <row r="10300" spans="20:37">
      <c r="T10300" s="188"/>
      <c r="U10300" s="188"/>
      <c r="V10300" s="188"/>
      <c r="W10300" s="188"/>
      <c r="X10300" s="188"/>
      <c r="AG10300" s="188"/>
      <c r="AH10300" s="188"/>
      <c r="AI10300" s="188"/>
      <c r="AJ10300" s="188"/>
      <c r="AK10300" s="188"/>
    </row>
    <row r="10301" spans="20:37">
      <c r="T10301" s="188"/>
      <c r="U10301" s="188"/>
      <c r="V10301" s="188"/>
      <c r="W10301" s="188"/>
      <c r="X10301" s="188"/>
      <c r="AG10301" s="188"/>
      <c r="AH10301" s="188"/>
      <c r="AI10301" s="188"/>
      <c r="AJ10301" s="188"/>
      <c r="AK10301" s="188"/>
    </row>
    <row r="10302" spans="20:37">
      <c r="T10302" s="188"/>
      <c r="U10302" s="188"/>
      <c r="V10302" s="188"/>
      <c r="W10302" s="188"/>
      <c r="X10302" s="188"/>
      <c r="AG10302" s="188"/>
      <c r="AH10302" s="188"/>
      <c r="AI10302" s="188"/>
      <c r="AJ10302" s="188"/>
      <c r="AK10302" s="188"/>
    </row>
    <row r="10303" spans="20:37">
      <c r="T10303" s="188"/>
      <c r="U10303" s="188"/>
      <c r="V10303" s="188"/>
      <c r="W10303" s="188"/>
      <c r="X10303" s="188"/>
      <c r="AG10303" s="188"/>
      <c r="AH10303" s="188"/>
      <c r="AI10303" s="188"/>
      <c r="AJ10303" s="188"/>
      <c r="AK10303" s="188"/>
    </row>
    <row r="10304" spans="20:37">
      <c r="T10304" s="188"/>
      <c r="U10304" s="188"/>
      <c r="V10304" s="188"/>
      <c r="W10304" s="188"/>
      <c r="X10304" s="188"/>
      <c r="AG10304" s="188"/>
      <c r="AH10304" s="188"/>
      <c r="AI10304" s="188"/>
      <c r="AJ10304" s="188"/>
      <c r="AK10304" s="188"/>
    </row>
    <row r="10305" spans="20:37">
      <c r="T10305" s="188"/>
      <c r="U10305" s="188"/>
      <c r="V10305" s="188"/>
      <c r="W10305" s="188"/>
      <c r="X10305" s="188"/>
      <c r="AG10305" s="188"/>
      <c r="AH10305" s="188"/>
      <c r="AI10305" s="188"/>
      <c r="AJ10305" s="188"/>
      <c r="AK10305" s="188"/>
    </row>
    <row r="10306" spans="20:37">
      <c r="T10306" s="188"/>
      <c r="U10306" s="188"/>
      <c r="V10306" s="188"/>
      <c r="W10306" s="188"/>
      <c r="X10306" s="188"/>
      <c r="AG10306" s="188"/>
      <c r="AH10306" s="188"/>
      <c r="AI10306" s="188"/>
      <c r="AJ10306" s="188"/>
      <c r="AK10306" s="188"/>
    </row>
    <row r="10307" spans="20:37">
      <c r="T10307" s="188"/>
      <c r="U10307" s="188"/>
      <c r="V10307" s="188"/>
      <c r="W10307" s="188"/>
      <c r="X10307" s="188"/>
      <c r="AG10307" s="188"/>
      <c r="AH10307" s="188"/>
      <c r="AI10307" s="188"/>
      <c r="AJ10307" s="188"/>
      <c r="AK10307" s="188"/>
    </row>
    <row r="10308" spans="20:37">
      <c r="T10308" s="188"/>
      <c r="U10308" s="188"/>
      <c r="V10308" s="188"/>
      <c r="W10308" s="188"/>
      <c r="X10308" s="188"/>
      <c r="AG10308" s="188"/>
      <c r="AH10308" s="188"/>
      <c r="AI10308" s="188"/>
      <c r="AJ10308" s="188"/>
      <c r="AK10308" s="188"/>
    </row>
    <row r="10309" spans="20:37">
      <c r="T10309" s="188"/>
      <c r="U10309" s="188"/>
      <c r="V10309" s="188"/>
      <c r="W10309" s="188"/>
      <c r="X10309" s="188"/>
      <c r="AG10309" s="188"/>
      <c r="AH10309" s="188"/>
      <c r="AI10309" s="188"/>
      <c r="AJ10309" s="188"/>
      <c r="AK10309" s="188"/>
    </row>
    <row r="10310" spans="20:37">
      <c r="T10310" s="188"/>
      <c r="U10310" s="188"/>
      <c r="V10310" s="188"/>
      <c r="W10310" s="188"/>
      <c r="X10310" s="188"/>
      <c r="AG10310" s="188"/>
      <c r="AH10310" s="188"/>
      <c r="AI10310" s="188"/>
      <c r="AJ10310" s="188"/>
      <c r="AK10310" s="188"/>
    </row>
    <row r="10311" spans="20:37">
      <c r="T10311" s="188"/>
      <c r="U10311" s="188"/>
      <c r="V10311" s="188"/>
      <c r="W10311" s="188"/>
      <c r="X10311" s="188"/>
      <c r="AG10311" s="188"/>
      <c r="AH10311" s="188"/>
      <c r="AI10311" s="188"/>
      <c r="AJ10311" s="188"/>
      <c r="AK10311" s="188"/>
    </row>
    <row r="10312" spans="20:37">
      <c r="T10312" s="188"/>
      <c r="U10312" s="188"/>
      <c r="V10312" s="188"/>
      <c r="W10312" s="188"/>
      <c r="X10312" s="188"/>
      <c r="AG10312" s="188"/>
      <c r="AH10312" s="188"/>
      <c r="AI10312" s="188"/>
      <c r="AJ10312" s="188"/>
      <c r="AK10312" s="188"/>
    </row>
    <row r="10313" spans="20:37">
      <c r="T10313" s="188"/>
      <c r="U10313" s="188"/>
      <c r="V10313" s="188"/>
      <c r="W10313" s="188"/>
      <c r="X10313" s="188"/>
      <c r="AG10313" s="188"/>
      <c r="AH10313" s="188"/>
      <c r="AI10313" s="188"/>
      <c r="AJ10313" s="188"/>
      <c r="AK10313" s="188"/>
    </row>
    <row r="10314" spans="20:37">
      <c r="T10314" s="188"/>
      <c r="U10314" s="188"/>
      <c r="V10314" s="188"/>
      <c r="W10314" s="188"/>
      <c r="X10314" s="188"/>
      <c r="AG10314" s="188"/>
      <c r="AH10314" s="188"/>
      <c r="AI10314" s="188"/>
      <c r="AJ10314" s="188"/>
      <c r="AK10314" s="188"/>
    </row>
    <row r="10315" spans="20:37">
      <c r="T10315" s="188"/>
      <c r="U10315" s="188"/>
      <c r="V10315" s="188"/>
      <c r="W10315" s="188"/>
      <c r="X10315" s="188"/>
      <c r="AG10315" s="188"/>
      <c r="AH10315" s="188"/>
      <c r="AI10315" s="188"/>
      <c r="AJ10315" s="188"/>
      <c r="AK10315" s="188"/>
    </row>
    <row r="10316" spans="20:37">
      <c r="T10316" s="188"/>
      <c r="U10316" s="188"/>
      <c r="V10316" s="188"/>
      <c r="W10316" s="188"/>
      <c r="X10316" s="188"/>
      <c r="AG10316" s="188"/>
      <c r="AH10316" s="188"/>
      <c r="AI10316" s="188"/>
      <c r="AJ10316" s="188"/>
      <c r="AK10316" s="188"/>
    </row>
    <row r="10317" spans="20:37">
      <c r="T10317" s="188"/>
      <c r="U10317" s="188"/>
      <c r="V10317" s="188"/>
      <c r="W10317" s="188"/>
      <c r="X10317" s="188"/>
      <c r="AG10317" s="188"/>
      <c r="AH10317" s="188"/>
      <c r="AI10317" s="188"/>
      <c r="AJ10317" s="188"/>
      <c r="AK10317" s="188"/>
    </row>
    <row r="10318" spans="20:37">
      <c r="T10318" s="188"/>
      <c r="U10318" s="188"/>
      <c r="V10318" s="188"/>
      <c r="W10318" s="188"/>
      <c r="X10318" s="188"/>
      <c r="AG10318" s="188"/>
      <c r="AH10318" s="188"/>
      <c r="AI10318" s="188"/>
      <c r="AJ10318" s="188"/>
      <c r="AK10318" s="188"/>
    </row>
    <row r="10319" spans="20:37">
      <c r="T10319" s="188"/>
      <c r="U10319" s="188"/>
      <c r="V10319" s="188"/>
      <c r="W10319" s="188"/>
      <c r="X10319" s="188"/>
      <c r="AG10319" s="188"/>
      <c r="AH10319" s="188"/>
      <c r="AI10319" s="188"/>
      <c r="AJ10319" s="188"/>
      <c r="AK10319" s="188"/>
    </row>
    <row r="10320" spans="20:37">
      <c r="T10320" s="188"/>
      <c r="U10320" s="188"/>
      <c r="V10320" s="188"/>
      <c r="W10320" s="188"/>
      <c r="X10320" s="188"/>
      <c r="AG10320" s="188"/>
      <c r="AH10320" s="188"/>
      <c r="AI10320" s="188"/>
      <c r="AJ10320" s="188"/>
      <c r="AK10320" s="188"/>
    </row>
    <row r="10321" spans="20:37">
      <c r="T10321" s="188"/>
      <c r="U10321" s="188"/>
      <c r="V10321" s="188"/>
      <c r="W10321" s="188"/>
      <c r="X10321" s="188"/>
      <c r="AG10321" s="188"/>
      <c r="AH10321" s="188"/>
      <c r="AI10321" s="188"/>
      <c r="AJ10321" s="188"/>
      <c r="AK10321" s="188"/>
    </row>
    <row r="10322" spans="20:37">
      <c r="T10322" s="188"/>
      <c r="U10322" s="188"/>
      <c r="V10322" s="188"/>
      <c r="W10322" s="188"/>
      <c r="X10322" s="188"/>
      <c r="AG10322" s="188"/>
      <c r="AH10322" s="188"/>
      <c r="AI10322" s="188"/>
      <c r="AJ10322" s="188"/>
      <c r="AK10322" s="188"/>
    </row>
    <row r="10323" spans="20:37">
      <c r="T10323" s="188"/>
      <c r="U10323" s="188"/>
      <c r="V10323" s="188"/>
      <c r="W10323" s="188"/>
      <c r="X10323" s="188"/>
      <c r="AG10323" s="188"/>
      <c r="AH10323" s="188"/>
      <c r="AI10323" s="188"/>
      <c r="AJ10323" s="188"/>
      <c r="AK10323" s="188"/>
    </row>
    <row r="10324" spans="20:37">
      <c r="T10324" s="188"/>
      <c r="U10324" s="188"/>
      <c r="V10324" s="188"/>
      <c r="W10324" s="188"/>
      <c r="X10324" s="188"/>
      <c r="AG10324" s="188"/>
      <c r="AH10324" s="188"/>
      <c r="AI10324" s="188"/>
      <c r="AJ10324" s="188"/>
      <c r="AK10324" s="188"/>
    </row>
    <row r="10325" spans="20:37">
      <c r="T10325" s="188"/>
      <c r="U10325" s="188"/>
      <c r="V10325" s="188"/>
      <c r="W10325" s="188"/>
      <c r="X10325" s="188"/>
      <c r="AG10325" s="188"/>
      <c r="AH10325" s="188"/>
      <c r="AI10325" s="188"/>
      <c r="AJ10325" s="188"/>
      <c r="AK10325" s="188"/>
    </row>
    <row r="10326" spans="20:37">
      <c r="T10326" s="188"/>
      <c r="U10326" s="188"/>
      <c r="V10326" s="188"/>
      <c r="W10326" s="188"/>
      <c r="X10326" s="188"/>
      <c r="AG10326" s="188"/>
      <c r="AH10326" s="188"/>
      <c r="AI10326" s="188"/>
      <c r="AJ10326" s="188"/>
      <c r="AK10326" s="188"/>
    </row>
    <row r="10327" spans="20:37">
      <c r="T10327" s="188"/>
      <c r="U10327" s="188"/>
      <c r="V10327" s="188"/>
      <c r="W10327" s="188"/>
      <c r="X10327" s="188"/>
      <c r="AG10327" s="188"/>
      <c r="AH10327" s="188"/>
      <c r="AI10327" s="188"/>
      <c r="AJ10327" s="188"/>
      <c r="AK10327" s="188"/>
    </row>
    <row r="10328" spans="20:37">
      <c r="T10328" s="188"/>
      <c r="U10328" s="188"/>
      <c r="V10328" s="188"/>
      <c r="W10328" s="188"/>
      <c r="X10328" s="188"/>
      <c r="AG10328" s="188"/>
      <c r="AH10328" s="188"/>
      <c r="AI10328" s="188"/>
      <c r="AJ10328" s="188"/>
      <c r="AK10328" s="188"/>
    </row>
    <row r="10329" spans="20:37">
      <c r="T10329" s="188"/>
      <c r="U10329" s="188"/>
      <c r="V10329" s="188"/>
      <c r="W10329" s="188"/>
      <c r="X10329" s="188"/>
      <c r="AG10329" s="188"/>
      <c r="AH10329" s="188"/>
      <c r="AI10329" s="188"/>
      <c r="AJ10329" s="188"/>
      <c r="AK10329" s="188"/>
    </row>
    <row r="10330" spans="20:37">
      <c r="T10330" s="188"/>
      <c r="U10330" s="188"/>
      <c r="V10330" s="188"/>
      <c r="W10330" s="188"/>
      <c r="X10330" s="188"/>
      <c r="AG10330" s="188"/>
      <c r="AH10330" s="188"/>
      <c r="AI10330" s="188"/>
      <c r="AJ10330" s="188"/>
      <c r="AK10330" s="188"/>
    </row>
    <row r="10331" spans="20:37">
      <c r="T10331" s="188"/>
      <c r="U10331" s="188"/>
      <c r="V10331" s="188"/>
      <c r="W10331" s="188"/>
      <c r="X10331" s="188"/>
      <c r="AG10331" s="188"/>
      <c r="AH10331" s="188"/>
      <c r="AI10331" s="188"/>
      <c r="AJ10331" s="188"/>
      <c r="AK10331" s="188"/>
    </row>
    <row r="10332" spans="20:37">
      <c r="T10332" s="188"/>
      <c r="U10332" s="188"/>
      <c r="V10332" s="188"/>
      <c r="W10332" s="188"/>
      <c r="X10332" s="188"/>
      <c r="AG10332" s="188"/>
      <c r="AH10332" s="188"/>
      <c r="AI10332" s="188"/>
      <c r="AJ10332" s="188"/>
      <c r="AK10332" s="188"/>
    </row>
    <row r="10333" spans="20:37">
      <c r="T10333" s="188"/>
      <c r="U10333" s="188"/>
      <c r="V10333" s="188"/>
      <c r="W10333" s="188"/>
      <c r="X10333" s="188"/>
      <c r="AG10333" s="188"/>
      <c r="AH10333" s="188"/>
      <c r="AI10333" s="188"/>
      <c r="AJ10333" s="188"/>
      <c r="AK10333" s="188"/>
    </row>
    <row r="10334" spans="20:37">
      <c r="T10334" s="188"/>
      <c r="U10334" s="188"/>
      <c r="V10334" s="188"/>
      <c r="W10334" s="188"/>
      <c r="X10334" s="188"/>
      <c r="AG10334" s="188"/>
      <c r="AH10334" s="188"/>
      <c r="AI10334" s="188"/>
      <c r="AJ10334" s="188"/>
      <c r="AK10334" s="188"/>
    </row>
    <row r="10335" spans="20:37">
      <c r="T10335" s="188"/>
      <c r="U10335" s="188"/>
      <c r="V10335" s="188"/>
      <c r="W10335" s="188"/>
      <c r="X10335" s="188"/>
      <c r="AG10335" s="188"/>
      <c r="AH10335" s="188"/>
      <c r="AI10335" s="188"/>
      <c r="AJ10335" s="188"/>
      <c r="AK10335" s="188"/>
    </row>
    <row r="10336" spans="20:37">
      <c r="T10336" s="188"/>
      <c r="U10336" s="188"/>
      <c r="V10336" s="188"/>
      <c r="W10336" s="188"/>
      <c r="X10336" s="188"/>
      <c r="AG10336" s="188"/>
      <c r="AH10336" s="188"/>
      <c r="AI10336" s="188"/>
      <c r="AJ10336" s="188"/>
      <c r="AK10336" s="188"/>
    </row>
    <row r="10337" spans="20:37">
      <c r="T10337" s="188"/>
      <c r="U10337" s="188"/>
      <c r="V10337" s="188"/>
      <c r="W10337" s="188"/>
      <c r="X10337" s="188"/>
      <c r="AG10337" s="188"/>
      <c r="AH10337" s="188"/>
      <c r="AI10337" s="188"/>
      <c r="AJ10337" s="188"/>
      <c r="AK10337" s="188"/>
    </row>
    <row r="10338" spans="20:37">
      <c r="T10338" s="188"/>
      <c r="U10338" s="188"/>
      <c r="V10338" s="188"/>
      <c r="W10338" s="188"/>
      <c r="X10338" s="188"/>
      <c r="AG10338" s="188"/>
      <c r="AH10338" s="188"/>
      <c r="AI10338" s="188"/>
      <c r="AJ10338" s="188"/>
      <c r="AK10338" s="188"/>
    </row>
    <row r="10339" spans="20:37">
      <c r="T10339" s="188"/>
      <c r="U10339" s="188"/>
      <c r="V10339" s="188"/>
      <c r="W10339" s="188"/>
      <c r="X10339" s="188"/>
      <c r="AG10339" s="188"/>
      <c r="AH10339" s="188"/>
      <c r="AI10339" s="188"/>
      <c r="AJ10339" s="188"/>
      <c r="AK10339" s="188"/>
    </row>
    <row r="10340" spans="20:37">
      <c r="T10340" s="188"/>
      <c r="U10340" s="188"/>
      <c r="V10340" s="188"/>
      <c r="W10340" s="188"/>
      <c r="X10340" s="188"/>
      <c r="AG10340" s="188"/>
      <c r="AH10340" s="188"/>
      <c r="AI10340" s="188"/>
      <c r="AJ10340" s="188"/>
      <c r="AK10340" s="188"/>
    </row>
    <row r="10341" spans="20:37">
      <c r="T10341" s="188"/>
      <c r="U10341" s="188"/>
      <c r="V10341" s="188"/>
      <c r="W10341" s="188"/>
      <c r="X10341" s="188"/>
      <c r="AG10341" s="188"/>
      <c r="AH10341" s="188"/>
      <c r="AI10341" s="188"/>
      <c r="AJ10341" s="188"/>
      <c r="AK10341" s="188"/>
    </row>
    <row r="10342" spans="20:37">
      <c r="T10342" s="188"/>
      <c r="U10342" s="188"/>
      <c r="V10342" s="188"/>
      <c r="W10342" s="188"/>
      <c r="X10342" s="188"/>
      <c r="AG10342" s="188"/>
      <c r="AH10342" s="188"/>
      <c r="AI10342" s="188"/>
      <c r="AJ10342" s="188"/>
      <c r="AK10342" s="188"/>
    </row>
    <row r="10343" spans="20:37">
      <c r="T10343" s="188"/>
      <c r="U10343" s="188"/>
      <c r="V10343" s="188"/>
      <c r="W10343" s="188"/>
      <c r="X10343" s="188"/>
      <c r="AG10343" s="188"/>
      <c r="AH10343" s="188"/>
      <c r="AI10343" s="188"/>
      <c r="AJ10343" s="188"/>
      <c r="AK10343" s="188"/>
    </row>
    <row r="10344" spans="20:37">
      <c r="T10344" s="188"/>
      <c r="U10344" s="188"/>
      <c r="V10344" s="188"/>
      <c r="W10344" s="188"/>
      <c r="X10344" s="188"/>
      <c r="AG10344" s="188"/>
      <c r="AH10344" s="188"/>
      <c r="AI10344" s="188"/>
      <c r="AJ10344" s="188"/>
      <c r="AK10344" s="188"/>
    </row>
    <row r="10345" spans="20:37">
      <c r="T10345" s="188"/>
      <c r="U10345" s="188"/>
      <c r="V10345" s="188"/>
      <c r="W10345" s="188"/>
      <c r="X10345" s="188"/>
      <c r="AG10345" s="188"/>
      <c r="AH10345" s="188"/>
      <c r="AI10345" s="188"/>
      <c r="AJ10345" s="188"/>
      <c r="AK10345" s="188"/>
    </row>
    <row r="10346" spans="20:37">
      <c r="T10346" s="188"/>
      <c r="U10346" s="188"/>
      <c r="V10346" s="188"/>
      <c r="W10346" s="188"/>
      <c r="X10346" s="188"/>
      <c r="AG10346" s="188"/>
      <c r="AH10346" s="188"/>
      <c r="AI10346" s="188"/>
      <c r="AJ10346" s="188"/>
      <c r="AK10346" s="188"/>
    </row>
    <row r="10347" spans="20:37">
      <c r="T10347" s="188"/>
      <c r="U10347" s="188"/>
      <c r="V10347" s="188"/>
      <c r="W10347" s="188"/>
      <c r="X10347" s="188"/>
      <c r="AG10347" s="188"/>
      <c r="AH10347" s="188"/>
      <c r="AI10347" s="188"/>
      <c r="AJ10347" s="188"/>
      <c r="AK10347" s="188"/>
    </row>
    <row r="10348" spans="20:37">
      <c r="T10348" s="188"/>
      <c r="U10348" s="188"/>
      <c r="V10348" s="188"/>
      <c r="W10348" s="188"/>
      <c r="X10348" s="188"/>
      <c r="AG10348" s="188"/>
      <c r="AH10348" s="188"/>
      <c r="AI10348" s="188"/>
      <c r="AJ10348" s="188"/>
      <c r="AK10348" s="188"/>
    </row>
    <row r="10349" spans="20:37">
      <c r="T10349" s="188"/>
      <c r="U10349" s="188"/>
      <c r="V10349" s="188"/>
      <c r="W10349" s="188"/>
      <c r="X10349" s="188"/>
      <c r="AG10349" s="188"/>
      <c r="AH10349" s="188"/>
      <c r="AI10349" s="188"/>
      <c r="AJ10349" s="188"/>
      <c r="AK10349" s="188"/>
    </row>
    <row r="10350" spans="20:37">
      <c r="T10350" s="188"/>
      <c r="U10350" s="188"/>
      <c r="V10350" s="188"/>
      <c r="W10350" s="188"/>
      <c r="X10350" s="188"/>
      <c r="AG10350" s="188"/>
      <c r="AH10350" s="188"/>
      <c r="AI10350" s="188"/>
      <c r="AJ10350" s="188"/>
      <c r="AK10350" s="188"/>
    </row>
    <row r="10351" spans="20:37">
      <c r="T10351" s="188"/>
      <c r="U10351" s="188"/>
      <c r="V10351" s="188"/>
      <c r="W10351" s="188"/>
      <c r="X10351" s="188"/>
      <c r="AG10351" s="188"/>
      <c r="AH10351" s="188"/>
      <c r="AI10351" s="188"/>
      <c r="AJ10351" s="188"/>
      <c r="AK10351" s="188"/>
    </row>
    <row r="10352" spans="20:37">
      <c r="T10352" s="188"/>
      <c r="U10352" s="188"/>
      <c r="V10352" s="188"/>
      <c r="W10352" s="188"/>
      <c r="X10352" s="188"/>
      <c r="AG10352" s="188"/>
      <c r="AH10352" s="188"/>
      <c r="AI10352" s="188"/>
      <c r="AJ10352" s="188"/>
      <c r="AK10352" s="188"/>
    </row>
    <row r="10353" spans="20:37">
      <c r="T10353" s="188"/>
      <c r="U10353" s="188"/>
      <c r="V10353" s="188"/>
      <c r="W10353" s="188"/>
      <c r="X10353" s="188"/>
      <c r="AG10353" s="188"/>
      <c r="AH10353" s="188"/>
      <c r="AI10353" s="188"/>
      <c r="AJ10353" s="188"/>
      <c r="AK10353" s="188"/>
    </row>
    <row r="10354" spans="20:37">
      <c r="T10354" s="188"/>
      <c r="U10354" s="188"/>
      <c r="V10354" s="188"/>
      <c r="W10354" s="188"/>
      <c r="X10354" s="188"/>
      <c r="AG10354" s="188"/>
      <c r="AH10354" s="188"/>
      <c r="AI10354" s="188"/>
      <c r="AJ10354" s="188"/>
      <c r="AK10354" s="188"/>
    </row>
    <row r="10355" spans="20:37">
      <c r="T10355" s="188"/>
      <c r="U10355" s="188"/>
      <c r="V10355" s="188"/>
      <c r="W10355" s="188"/>
      <c r="X10355" s="188"/>
      <c r="AG10355" s="188"/>
      <c r="AH10355" s="188"/>
      <c r="AI10355" s="188"/>
      <c r="AJ10355" s="188"/>
      <c r="AK10355" s="188"/>
    </row>
    <row r="10356" spans="20:37">
      <c r="T10356" s="188"/>
      <c r="U10356" s="188"/>
      <c r="V10356" s="188"/>
      <c r="W10356" s="188"/>
      <c r="X10356" s="188"/>
      <c r="AG10356" s="188"/>
      <c r="AH10356" s="188"/>
      <c r="AI10356" s="188"/>
      <c r="AJ10356" s="188"/>
      <c r="AK10356" s="188"/>
    </row>
    <row r="10357" spans="20:37">
      <c r="T10357" s="188"/>
      <c r="U10357" s="188"/>
      <c r="V10357" s="188"/>
      <c r="W10357" s="188"/>
      <c r="X10357" s="188"/>
      <c r="AG10357" s="188"/>
      <c r="AH10357" s="188"/>
      <c r="AI10357" s="188"/>
      <c r="AJ10357" s="188"/>
      <c r="AK10357" s="188"/>
    </row>
    <row r="10358" spans="20:37">
      <c r="T10358" s="188"/>
      <c r="U10358" s="188"/>
      <c r="V10358" s="188"/>
      <c r="W10358" s="188"/>
      <c r="X10358" s="188"/>
      <c r="AG10358" s="188"/>
      <c r="AH10358" s="188"/>
      <c r="AI10358" s="188"/>
      <c r="AJ10358" s="188"/>
      <c r="AK10358" s="188"/>
    </row>
    <row r="10359" spans="20:37">
      <c r="T10359" s="188"/>
      <c r="U10359" s="188"/>
      <c r="V10359" s="188"/>
      <c r="W10359" s="188"/>
      <c r="X10359" s="188"/>
      <c r="AG10359" s="188"/>
      <c r="AH10359" s="188"/>
      <c r="AI10359" s="188"/>
      <c r="AJ10359" s="188"/>
      <c r="AK10359" s="188"/>
    </row>
    <row r="10360" spans="20:37">
      <c r="T10360" s="188"/>
      <c r="U10360" s="188"/>
      <c r="V10360" s="188"/>
      <c r="W10360" s="188"/>
      <c r="X10360" s="188"/>
      <c r="AG10360" s="188"/>
      <c r="AH10360" s="188"/>
      <c r="AI10360" s="188"/>
      <c r="AJ10360" s="188"/>
      <c r="AK10360" s="188"/>
    </row>
    <row r="10361" spans="20:37">
      <c r="T10361" s="188"/>
      <c r="U10361" s="188"/>
      <c r="V10361" s="188"/>
      <c r="W10361" s="188"/>
      <c r="X10361" s="188"/>
      <c r="AG10361" s="188"/>
      <c r="AH10361" s="188"/>
      <c r="AI10361" s="188"/>
      <c r="AJ10361" s="188"/>
      <c r="AK10361" s="188"/>
    </row>
    <row r="10362" spans="20:37">
      <c r="T10362" s="188"/>
      <c r="U10362" s="188"/>
      <c r="V10362" s="188"/>
      <c r="W10362" s="188"/>
      <c r="X10362" s="188"/>
      <c r="AG10362" s="188"/>
      <c r="AH10362" s="188"/>
      <c r="AI10362" s="188"/>
      <c r="AJ10362" s="188"/>
      <c r="AK10362" s="188"/>
    </row>
    <row r="10363" spans="20:37">
      <c r="T10363" s="188"/>
      <c r="U10363" s="188"/>
      <c r="V10363" s="188"/>
      <c r="W10363" s="188"/>
      <c r="X10363" s="188"/>
      <c r="AG10363" s="188"/>
      <c r="AH10363" s="188"/>
      <c r="AI10363" s="188"/>
      <c r="AJ10363" s="188"/>
      <c r="AK10363" s="188"/>
    </row>
    <row r="10364" spans="20:37">
      <c r="T10364" s="188"/>
      <c r="U10364" s="188"/>
      <c r="V10364" s="188"/>
      <c r="W10364" s="188"/>
      <c r="X10364" s="188"/>
      <c r="AG10364" s="188"/>
      <c r="AH10364" s="188"/>
      <c r="AI10364" s="188"/>
      <c r="AJ10364" s="188"/>
      <c r="AK10364" s="188"/>
    </row>
    <row r="10365" spans="20:37">
      <c r="T10365" s="188"/>
      <c r="U10365" s="188"/>
      <c r="V10365" s="188"/>
      <c r="W10365" s="188"/>
      <c r="X10365" s="188"/>
      <c r="AG10365" s="188"/>
      <c r="AH10365" s="188"/>
      <c r="AI10365" s="188"/>
      <c r="AJ10365" s="188"/>
      <c r="AK10365" s="188"/>
    </row>
    <row r="10366" spans="20:37">
      <c r="T10366" s="188"/>
      <c r="U10366" s="188"/>
      <c r="V10366" s="188"/>
      <c r="W10366" s="188"/>
      <c r="X10366" s="188"/>
      <c r="AG10366" s="188"/>
      <c r="AH10366" s="188"/>
      <c r="AI10366" s="188"/>
      <c r="AJ10366" s="188"/>
      <c r="AK10366" s="188"/>
    </row>
    <row r="10367" spans="20:37">
      <c r="T10367" s="188"/>
      <c r="U10367" s="188"/>
      <c r="V10367" s="188"/>
      <c r="W10367" s="188"/>
      <c r="X10367" s="188"/>
      <c r="AG10367" s="188"/>
      <c r="AH10367" s="188"/>
      <c r="AI10367" s="188"/>
      <c r="AJ10367" s="188"/>
      <c r="AK10367" s="188"/>
    </row>
    <row r="10368" spans="20:37">
      <c r="T10368" s="188"/>
      <c r="U10368" s="188"/>
      <c r="V10368" s="188"/>
      <c r="W10368" s="188"/>
      <c r="X10368" s="188"/>
      <c r="AG10368" s="188"/>
      <c r="AH10368" s="188"/>
      <c r="AI10368" s="188"/>
      <c r="AJ10368" s="188"/>
      <c r="AK10368" s="188"/>
    </row>
    <row r="10369" spans="20:37">
      <c r="T10369" s="188"/>
      <c r="U10369" s="188"/>
      <c r="V10369" s="188"/>
      <c r="W10369" s="188"/>
      <c r="X10369" s="188"/>
      <c r="AG10369" s="188"/>
      <c r="AH10369" s="188"/>
      <c r="AI10369" s="188"/>
      <c r="AJ10369" s="188"/>
      <c r="AK10369" s="188"/>
    </row>
    <row r="10370" spans="20:37">
      <c r="T10370" s="188"/>
      <c r="U10370" s="188"/>
      <c r="V10370" s="188"/>
      <c r="W10370" s="188"/>
      <c r="X10370" s="188"/>
      <c r="AG10370" s="188"/>
      <c r="AH10370" s="188"/>
      <c r="AI10370" s="188"/>
      <c r="AJ10370" s="188"/>
      <c r="AK10370" s="188"/>
    </row>
    <row r="10371" spans="20:37">
      <c r="T10371" s="188"/>
      <c r="U10371" s="188"/>
      <c r="V10371" s="188"/>
      <c r="W10371" s="188"/>
      <c r="X10371" s="188"/>
      <c r="AG10371" s="188"/>
      <c r="AH10371" s="188"/>
      <c r="AI10371" s="188"/>
      <c r="AJ10371" s="188"/>
      <c r="AK10371" s="188"/>
    </row>
    <row r="10372" spans="20:37">
      <c r="T10372" s="188"/>
      <c r="U10372" s="188"/>
      <c r="V10372" s="188"/>
      <c r="W10372" s="188"/>
      <c r="X10372" s="188"/>
      <c r="AG10372" s="188"/>
      <c r="AH10372" s="188"/>
      <c r="AI10372" s="188"/>
      <c r="AJ10372" s="188"/>
      <c r="AK10372" s="188"/>
    </row>
    <row r="10373" spans="20:37">
      <c r="T10373" s="188"/>
      <c r="U10373" s="188"/>
      <c r="V10373" s="188"/>
      <c r="W10373" s="188"/>
      <c r="X10373" s="188"/>
      <c r="AG10373" s="188"/>
      <c r="AH10373" s="188"/>
      <c r="AI10373" s="188"/>
      <c r="AJ10373" s="188"/>
      <c r="AK10373" s="188"/>
    </row>
    <row r="10374" spans="20:37">
      <c r="T10374" s="188"/>
      <c r="U10374" s="188"/>
      <c r="V10374" s="188"/>
      <c r="W10374" s="188"/>
      <c r="X10374" s="188"/>
      <c r="AG10374" s="188"/>
      <c r="AH10374" s="188"/>
      <c r="AI10374" s="188"/>
      <c r="AJ10374" s="188"/>
      <c r="AK10374" s="188"/>
    </row>
    <row r="10375" spans="20:37">
      <c r="T10375" s="188"/>
      <c r="U10375" s="188"/>
      <c r="V10375" s="188"/>
      <c r="W10375" s="188"/>
      <c r="X10375" s="188"/>
      <c r="AG10375" s="188"/>
      <c r="AH10375" s="188"/>
      <c r="AI10375" s="188"/>
      <c r="AJ10375" s="188"/>
      <c r="AK10375" s="188"/>
    </row>
    <row r="10376" spans="20:37">
      <c r="T10376" s="188"/>
      <c r="U10376" s="188"/>
      <c r="V10376" s="188"/>
      <c r="W10376" s="188"/>
      <c r="X10376" s="188"/>
      <c r="AG10376" s="188"/>
      <c r="AH10376" s="188"/>
      <c r="AI10376" s="188"/>
      <c r="AJ10376" s="188"/>
      <c r="AK10376" s="188"/>
    </row>
    <row r="10377" spans="20:37">
      <c r="T10377" s="188"/>
      <c r="U10377" s="188"/>
      <c r="V10377" s="188"/>
      <c r="W10377" s="188"/>
      <c r="X10377" s="188"/>
      <c r="AG10377" s="188"/>
      <c r="AH10377" s="188"/>
      <c r="AI10377" s="188"/>
      <c r="AJ10377" s="188"/>
      <c r="AK10377" s="188"/>
    </row>
    <row r="10378" spans="20:37">
      <c r="T10378" s="188"/>
      <c r="U10378" s="188"/>
      <c r="V10378" s="188"/>
      <c r="W10378" s="188"/>
      <c r="X10378" s="188"/>
      <c r="AG10378" s="188"/>
      <c r="AH10378" s="188"/>
      <c r="AI10378" s="188"/>
      <c r="AJ10378" s="188"/>
      <c r="AK10378" s="188"/>
    </row>
    <row r="10379" spans="20:37">
      <c r="T10379" s="188"/>
      <c r="U10379" s="188"/>
      <c r="V10379" s="188"/>
      <c r="W10379" s="188"/>
      <c r="X10379" s="188"/>
      <c r="AG10379" s="188"/>
      <c r="AH10379" s="188"/>
      <c r="AI10379" s="188"/>
      <c r="AJ10379" s="188"/>
      <c r="AK10379" s="188"/>
    </row>
    <row r="10380" spans="20:37">
      <c r="T10380" s="188"/>
      <c r="U10380" s="188"/>
      <c r="V10380" s="188"/>
      <c r="W10380" s="188"/>
      <c r="X10380" s="188"/>
      <c r="AG10380" s="188"/>
      <c r="AH10380" s="188"/>
      <c r="AI10380" s="188"/>
      <c r="AJ10380" s="188"/>
      <c r="AK10380" s="188"/>
    </row>
    <row r="10381" spans="20:37">
      <c r="T10381" s="188"/>
      <c r="U10381" s="188"/>
      <c r="V10381" s="188"/>
      <c r="W10381" s="188"/>
      <c r="X10381" s="188"/>
      <c r="AG10381" s="188"/>
      <c r="AH10381" s="188"/>
      <c r="AI10381" s="188"/>
      <c r="AJ10381" s="188"/>
      <c r="AK10381" s="188"/>
    </row>
    <row r="10382" spans="20:37">
      <c r="T10382" s="188"/>
      <c r="U10382" s="188"/>
      <c r="V10382" s="188"/>
      <c r="W10382" s="188"/>
      <c r="X10382" s="188"/>
      <c r="AG10382" s="188"/>
      <c r="AH10382" s="188"/>
      <c r="AI10382" s="188"/>
      <c r="AJ10382" s="188"/>
      <c r="AK10382" s="188"/>
    </row>
    <row r="10383" spans="20:37">
      <c r="T10383" s="188"/>
      <c r="U10383" s="188"/>
      <c r="V10383" s="188"/>
      <c r="W10383" s="188"/>
      <c r="X10383" s="188"/>
      <c r="AG10383" s="188"/>
      <c r="AH10383" s="188"/>
      <c r="AI10383" s="188"/>
      <c r="AJ10383" s="188"/>
      <c r="AK10383" s="188"/>
    </row>
    <row r="10384" spans="20:37">
      <c r="T10384" s="188"/>
      <c r="U10384" s="188"/>
      <c r="V10384" s="188"/>
      <c r="W10384" s="188"/>
      <c r="X10384" s="188"/>
      <c r="AG10384" s="188"/>
      <c r="AH10384" s="188"/>
      <c r="AI10384" s="188"/>
      <c r="AJ10384" s="188"/>
      <c r="AK10384" s="188"/>
    </row>
    <row r="10385" spans="20:37">
      <c r="T10385" s="188"/>
      <c r="U10385" s="188"/>
      <c r="V10385" s="188"/>
      <c r="W10385" s="188"/>
      <c r="X10385" s="188"/>
      <c r="AG10385" s="188"/>
      <c r="AH10385" s="188"/>
      <c r="AI10385" s="188"/>
      <c r="AJ10385" s="188"/>
      <c r="AK10385" s="188"/>
    </row>
    <row r="10386" spans="20:37">
      <c r="T10386" s="188"/>
      <c r="U10386" s="188"/>
      <c r="V10386" s="188"/>
      <c r="W10386" s="188"/>
      <c r="X10386" s="188"/>
      <c r="AG10386" s="188"/>
      <c r="AH10386" s="188"/>
      <c r="AI10386" s="188"/>
      <c r="AJ10386" s="188"/>
      <c r="AK10386" s="188"/>
    </row>
    <row r="10387" spans="20:37">
      <c r="T10387" s="188"/>
      <c r="U10387" s="188"/>
      <c r="V10387" s="188"/>
      <c r="W10387" s="188"/>
      <c r="X10387" s="188"/>
      <c r="AG10387" s="188"/>
      <c r="AH10387" s="188"/>
      <c r="AI10387" s="188"/>
      <c r="AJ10387" s="188"/>
      <c r="AK10387" s="188"/>
    </row>
    <row r="10388" spans="20:37">
      <c r="T10388" s="188"/>
      <c r="U10388" s="188"/>
      <c r="V10388" s="188"/>
      <c r="W10388" s="188"/>
      <c r="X10388" s="188"/>
      <c r="AG10388" s="188"/>
      <c r="AH10388" s="188"/>
      <c r="AI10388" s="188"/>
      <c r="AJ10388" s="188"/>
      <c r="AK10388" s="188"/>
    </row>
    <row r="10389" spans="20:37">
      <c r="T10389" s="188"/>
      <c r="U10389" s="188"/>
      <c r="V10389" s="188"/>
      <c r="W10389" s="188"/>
      <c r="X10389" s="188"/>
      <c r="AG10389" s="188"/>
      <c r="AH10389" s="188"/>
      <c r="AI10389" s="188"/>
      <c r="AJ10389" s="188"/>
      <c r="AK10389" s="188"/>
    </row>
    <row r="10390" spans="20:37">
      <c r="T10390" s="188"/>
      <c r="U10390" s="188"/>
      <c r="V10390" s="188"/>
      <c r="W10390" s="188"/>
      <c r="X10390" s="188"/>
      <c r="AG10390" s="188"/>
      <c r="AH10390" s="188"/>
      <c r="AI10390" s="188"/>
      <c r="AJ10390" s="188"/>
      <c r="AK10390" s="188"/>
    </row>
    <row r="10391" spans="20:37">
      <c r="T10391" s="188"/>
      <c r="U10391" s="188"/>
      <c r="V10391" s="188"/>
      <c r="W10391" s="188"/>
      <c r="X10391" s="188"/>
      <c r="AG10391" s="188"/>
      <c r="AH10391" s="188"/>
      <c r="AI10391" s="188"/>
      <c r="AJ10391" s="188"/>
      <c r="AK10391" s="188"/>
    </row>
    <row r="10392" spans="20:37">
      <c r="T10392" s="188"/>
      <c r="U10392" s="188"/>
      <c r="V10392" s="188"/>
      <c r="W10392" s="188"/>
      <c r="X10392" s="188"/>
      <c r="AG10392" s="188"/>
      <c r="AH10392" s="188"/>
      <c r="AI10392" s="188"/>
      <c r="AJ10392" s="188"/>
      <c r="AK10392" s="188"/>
    </row>
    <row r="10393" spans="20:37">
      <c r="T10393" s="188"/>
      <c r="U10393" s="188"/>
      <c r="V10393" s="188"/>
      <c r="W10393" s="188"/>
      <c r="X10393" s="188"/>
      <c r="AG10393" s="188"/>
      <c r="AH10393" s="188"/>
      <c r="AI10393" s="188"/>
      <c r="AJ10393" s="188"/>
      <c r="AK10393" s="188"/>
    </row>
    <row r="10394" spans="20:37">
      <c r="T10394" s="188"/>
      <c r="U10394" s="188"/>
      <c r="V10394" s="188"/>
      <c r="W10394" s="188"/>
      <c r="X10394" s="188"/>
      <c r="AG10394" s="188"/>
      <c r="AH10394" s="188"/>
      <c r="AI10394" s="188"/>
      <c r="AJ10394" s="188"/>
      <c r="AK10394" s="188"/>
    </row>
    <row r="10395" spans="20:37">
      <c r="T10395" s="188"/>
      <c r="U10395" s="188"/>
      <c r="V10395" s="188"/>
      <c r="W10395" s="188"/>
      <c r="X10395" s="188"/>
      <c r="AG10395" s="188"/>
      <c r="AH10395" s="188"/>
      <c r="AI10395" s="188"/>
      <c r="AJ10395" s="188"/>
      <c r="AK10395" s="188"/>
    </row>
    <row r="10396" spans="20:37">
      <c r="T10396" s="188"/>
      <c r="U10396" s="188"/>
      <c r="V10396" s="188"/>
      <c r="W10396" s="188"/>
      <c r="X10396" s="188"/>
      <c r="AG10396" s="188"/>
      <c r="AH10396" s="188"/>
      <c r="AI10396" s="188"/>
      <c r="AJ10396" s="188"/>
      <c r="AK10396" s="188"/>
    </row>
    <row r="10397" spans="20:37">
      <c r="T10397" s="188"/>
      <c r="U10397" s="188"/>
      <c r="V10397" s="188"/>
      <c r="W10397" s="188"/>
      <c r="X10397" s="188"/>
      <c r="AG10397" s="188"/>
      <c r="AH10397" s="188"/>
      <c r="AI10397" s="188"/>
      <c r="AJ10397" s="188"/>
      <c r="AK10397" s="188"/>
    </row>
    <row r="10398" spans="20:37">
      <c r="T10398" s="188"/>
      <c r="U10398" s="188"/>
      <c r="V10398" s="188"/>
      <c r="W10398" s="188"/>
      <c r="X10398" s="188"/>
      <c r="AG10398" s="188"/>
      <c r="AH10398" s="188"/>
      <c r="AI10398" s="188"/>
      <c r="AJ10398" s="188"/>
      <c r="AK10398" s="188"/>
    </row>
    <row r="10399" spans="20:37">
      <c r="T10399" s="188"/>
      <c r="U10399" s="188"/>
      <c r="V10399" s="188"/>
      <c r="W10399" s="188"/>
      <c r="X10399" s="188"/>
      <c r="AG10399" s="188"/>
      <c r="AH10399" s="188"/>
      <c r="AI10399" s="188"/>
      <c r="AJ10399" s="188"/>
      <c r="AK10399" s="188"/>
    </row>
    <row r="10400" spans="20:37">
      <c r="T10400" s="188"/>
      <c r="U10400" s="188"/>
      <c r="V10400" s="188"/>
      <c r="W10400" s="188"/>
      <c r="X10400" s="188"/>
      <c r="AG10400" s="188"/>
      <c r="AH10400" s="188"/>
      <c r="AI10400" s="188"/>
      <c r="AJ10400" s="188"/>
      <c r="AK10400" s="188"/>
    </row>
    <row r="10401" spans="20:37">
      <c r="T10401" s="188"/>
      <c r="U10401" s="188"/>
      <c r="V10401" s="188"/>
      <c r="W10401" s="188"/>
      <c r="X10401" s="188"/>
      <c r="AG10401" s="188"/>
      <c r="AH10401" s="188"/>
      <c r="AI10401" s="188"/>
      <c r="AJ10401" s="188"/>
      <c r="AK10401" s="188"/>
    </row>
    <row r="10402" spans="20:37">
      <c r="T10402" s="188"/>
      <c r="U10402" s="188"/>
      <c r="V10402" s="188"/>
      <c r="W10402" s="188"/>
      <c r="X10402" s="188"/>
      <c r="AG10402" s="188"/>
      <c r="AH10402" s="188"/>
      <c r="AI10402" s="188"/>
      <c r="AJ10402" s="188"/>
      <c r="AK10402" s="188"/>
    </row>
    <row r="10403" spans="20:37">
      <c r="T10403" s="188"/>
      <c r="U10403" s="188"/>
      <c r="V10403" s="188"/>
      <c r="W10403" s="188"/>
      <c r="X10403" s="188"/>
      <c r="AG10403" s="188"/>
      <c r="AH10403" s="188"/>
      <c r="AI10403" s="188"/>
      <c r="AJ10403" s="188"/>
      <c r="AK10403" s="188"/>
    </row>
    <row r="10404" spans="20:37">
      <c r="T10404" s="188"/>
      <c r="U10404" s="188"/>
      <c r="V10404" s="188"/>
      <c r="W10404" s="188"/>
      <c r="X10404" s="188"/>
      <c r="AG10404" s="188"/>
      <c r="AH10404" s="188"/>
      <c r="AI10404" s="188"/>
      <c r="AJ10404" s="188"/>
      <c r="AK10404" s="188"/>
    </row>
    <row r="10405" spans="20:37">
      <c r="T10405" s="188"/>
      <c r="U10405" s="188"/>
      <c r="V10405" s="188"/>
      <c r="W10405" s="188"/>
      <c r="X10405" s="188"/>
      <c r="AG10405" s="188"/>
      <c r="AH10405" s="188"/>
      <c r="AI10405" s="188"/>
      <c r="AJ10405" s="188"/>
      <c r="AK10405" s="188"/>
    </row>
    <row r="10406" spans="20:37">
      <c r="T10406" s="188"/>
      <c r="U10406" s="188"/>
      <c r="V10406" s="188"/>
      <c r="W10406" s="188"/>
      <c r="X10406" s="188"/>
      <c r="AG10406" s="188"/>
      <c r="AH10406" s="188"/>
      <c r="AI10406" s="188"/>
      <c r="AJ10406" s="188"/>
      <c r="AK10406" s="188"/>
    </row>
    <row r="10407" spans="20:37">
      <c r="T10407" s="188"/>
      <c r="U10407" s="188"/>
      <c r="V10407" s="188"/>
      <c r="W10407" s="188"/>
      <c r="X10407" s="188"/>
      <c r="AG10407" s="188"/>
      <c r="AH10407" s="188"/>
      <c r="AI10407" s="188"/>
      <c r="AJ10407" s="188"/>
      <c r="AK10407" s="188"/>
    </row>
    <row r="10408" spans="20:37">
      <c r="T10408" s="188"/>
      <c r="U10408" s="188"/>
      <c r="V10408" s="188"/>
      <c r="W10408" s="188"/>
      <c r="X10408" s="188"/>
      <c r="AG10408" s="188"/>
      <c r="AH10408" s="188"/>
      <c r="AI10408" s="188"/>
      <c r="AJ10408" s="188"/>
      <c r="AK10408" s="188"/>
    </row>
    <row r="10409" spans="20:37">
      <c r="T10409" s="188"/>
      <c r="U10409" s="188"/>
      <c r="V10409" s="188"/>
      <c r="W10409" s="188"/>
      <c r="X10409" s="188"/>
      <c r="AG10409" s="188"/>
      <c r="AH10409" s="188"/>
      <c r="AI10409" s="188"/>
      <c r="AJ10409" s="188"/>
      <c r="AK10409" s="188"/>
    </row>
    <row r="10410" spans="20:37">
      <c r="T10410" s="188"/>
      <c r="U10410" s="188"/>
      <c r="V10410" s="188"/>
      <c r="W10410" s="188"/>
      <c r="X10410" s="188"/>
      <c r="AG10410" s="188"/>
      <c r="AH10410" s="188"/>
      <c r="AI10410" s="188"/>
      <c r="AJ10410" s="188"/>
      <c r="AK10410" s="188"/>
    </row>
    <row r="10411" spans="20:37">
      <c r="T10411" s="188"/>
      <c r="U10411" s="188"/>
      <c r="V10411" s="188"/>
      <c r="W10411" s="188"/>
      <c r="X10411" s="188"/>
      <c r="AG10411" s="188"/>
      <c r="AH10411" s="188"/>
      <c r="AI10411" s="188"/>
      <c r="AJ10411" s="188"/>
      <c r="AK10411" s="188"/>
    </row>
    <row r="10412" spans="20:37">
      <c r="T10412" s="188"/>
      <c r="U10412" s="188"/>
      <c r="V10412" s="188"/>
      <c r="W10412" s="188"/>
      <c r="X10412" s="188"/>
      <c r="AG10412" s="188"/>
      <c r="AH10412" s="188"/>
      <c r="AI10412" s="188"/>
      <c r="AJ10412" s="188"/>
      <c r="AK10412" s="188"/>
    </row>
    <row r="10413" spans="20:37">
      <c r="T10413" s="188"/>
      <c r="U10413" s="188"/>
      <c r="V10413" s="188"/>
      <c r="W10413" s="188"/>
      <c r="X10413" s="188"/>
      <c r="AG10413" s="188"/>
      <c r="AH10413" s="188"/>
      <c r="AI10413" s="188"/>
      <c r="AJ10413" s="188"/>
      <c r="AK10413" s="188"/>
    </row>
    <row r="10414" spans="20:37">
      <c r="T10414" s="188"/>
      <c r="U10414" s="188"/>
      <c r="V10414" s="188"/>
      <c r="W10414" s="188"/>
      <c r="X10414" s="188"/>
      <c r="AG10414" s="188"/>
      <c r="AH10414" s="188"/>
      <c r="AI10414" s="188"/>
      <c r="AJ10414" s="188"/>
      <c r="AK10414" s="188"/>
    </row>
    <row r="10415" spans="20:37">
      <c r="T10415" s="188"/>
      <c r="U10415" s="188"/>
      <c r="V10415" s="188"/>
      <c r="W10415" s="188"/>
      <c r="X10415" s="188"/>
      <c r="AG10415" s="188"/>
      <c r="AH10415" s="188"/>
      <c r="AI10415" s="188"/>
      <c r="AJ10415" s="188"/>
      <c r="AK10415" s="188"/>
    </row>
    <row r="10416" spans="20:37">
      <c r="T10416" s="188"/>
      <c r="U10416" s="188"/>
      <c r="V10416" s="188"/>
      <c r="W10416" s="188"/>
      <c r="X10416" s="188"/>
      <c r="AG10416" s="188"/>
      <c r="AH10416" s="188"/>
      <c r="AI10416" s="188"/>
      <c r="AJ10416" s="188"/>
      <c r="AK10416" s="188"/>
    </row>
    <row r="10417" spans="20:37">
      <c r="T10417" s="188"/>
      <c r="U10417" s="188"/>
      <c r="V10417" s="188"/>
      <c r="W10417" s="188"/>
      <c r="X10417" s="188"/>
      <c r="AG10417" s="188"/>
      <c r="AH10417" s="188"/>
      <c r="AI10417" s="188"/>
      <c r="AJ10417" s="188"/>
      <c r="AK10417" s="188"/>
    </row>
    <row r="10418" spans="20:37">
      <c r="T10418" s="188"/>
      <c r="U10418" s="188"/>
      <c r="V10418" s="188"/>
      <c r="W10418" s="188"/>
      <c r="X10418" s="188"/>
      <c r="AG10418" s="188"/>
      <c r="AH10418" s="188"/>
      <c r="AI10418" s="188"/>
      <c r="AJ10418" s="188"/>
      <c r="AK10418" s="188"/>
    </row>
    <row r="10419" spans="20:37">
      <c r="T10419" s="188"/>
      <c r="U10419" s="188"/>
      <c r="V10419" s="188"/>
      <c r="W10419" s="188"/>
      <c r="X10419" s="188"/>
      <c r="AG10419" s="188"/>
      <c r="AH10419" s="188"/>
      <c r="AI10419" s="188"/>
      <c r="AJ10419" s="188"/>
      <c r="AK10419" s="188"/>
    </row>
    <row r="10420" spans="20:37">
      <c r="T10420" s="188"/>
      <c r="U10420" s="188"/>
      <c r="V10420" s="188"/>
      <c r="W10420" s="188"/>
      <c r="X10420" s="188"/>
      <c r="AG10420" s="188"/>
      <c r="AH10420" s="188"/>
      <c r="AI10420" s="188"/>
      <c r="AJ10420" s="188"/>
      <c r="AK10420" s="188"/>
    </row>
    <row r="10421" spans="20:37">
      <c r="T10421" s="188"/>
      <c r="U10421" s="188"/>
      <c r="V10421" s="188"/>
      <c r="W10421" s="188"/>
      <c r="X10421" s="188"/>
      <c r="AG10421" s="188"/>
      <c r="AH10421" s="188"/>
      <c r="AI10421" s="188"/>
      <c r="AJ10421" s="188"/>
      <c r="AK10421" s="188"/>
    </row>
    <row r="10422" spans="20:37">
      <c r="T10422" s="188"/>
      <c r="U10422" s="188"/>
      <c r="V10422" s="188"/>
      <c r="W10422" s="188"/>
      <c r="X10422" s="188"/>
      <c r="AG10422" s="188"/>
      <c r="AH10422" s="188"/>
      <c r="AI10422" s="188"/>
      <c r="AJ10422" s="188"/>
      <c r="AK10422" s="188"/>
    </row>
    <row r="10423" spans="20:37">
      <c r="T10423" s="188"/>
      <c r="U10423" s="188"/>
      <c r="V10423" s="188"/>
      <c r="W10423" s="188"/>
      <c r="X10423" s="188"/>
      <c r="AG10423" s="188"/>
      <c r="AH10423" s="188"/>
      <c r="AI10423" s="188"/>
      <c r="AJ10423" s="188"/>
      <c r="AK10423" s="188"/>
    </row>
    <row r="10424" spans="20:37">
      <c r="T10424" s="188"/>
      <c r="U10424" s="188"/>
      <c r="V10424" s="188"/>
      <c r="W10424" s="188"/>
      <c r="X10424" s="188"/>
      <c r="AG10424" s="188"/>
      <c r="AH10424" s="188"/>
      <c r="AI10424" s="188"/>
      <c r="AJ10424" s="188"/>
      <c r="AK10424" s="188"/>
    </row>
    <row r="10425" spans="20:37">
      <c r="T10425" s="188"/>
      <c r="U10425" s="188"/>
      <c r="V10425" s="188"/>
      <c r="W10425" s="188"/>
      <c r="X10425" s="188"/>
      <c r="AG10425" s="188"/>
      <c r="AH10425" s="188"/>
      <c r="AI10425" s="188"/>
      <c r="AJ10425" s="188"/>
      <c r="AK10425" s="188"/>
    </row>
    <row r="10426" spans="20:37">
      <c r="T10426" s="188"/>
      <c r="U10426" s="188"/>
      <c r="V10426" s="188"/>
      <c r="W10426" s="188"/>
      <c r="X10426" s="188"/>
      <c r="AG10426" s="188"/>
      <c r="AH10426" s="188"/>
      <c r="AI10426" s="188"/>
      <c r="AJ10426" s="188"/>
      <c r="AK10426" s="188"/>
    </row>
    <row r="10427" spans="20:37">
      <c r="T10427" s="188"/>
      <c r="U10427" s="188"/>
      <c r="V10427" s="188"/>
      <c r="W10427" s="188"/>
      <c r="X10427" s="188"/>
      <c r="AG10427" s="188"/>
      <c r="AH10427" s="188"/>
      <c r="AI10427" s="188"/>
      <c r="AJ10427" s="188"/>
      <c r="AK10427" s="188"/>
    </row>
    <row r="10428" spans="20:37">
      <c r="T10428" s="188"/>
      <c r="U10428" s="188"/>
      <c r="V10428" s="188"/>
      <c r="W10428" s="188"/>
      <c r="X10428" s="188"/>
      <c r="AG10428" s="188"/>
      <c r="AH10428" s="188"/>
      <c r="AI10428" s="188"/>
      <c r="AJ10428" s="188"/>
      <c r="AK10428" s="188"/>
    </row>
    <row r="10429" spans="20:37">
      <c r="T10429" s="188"/>
      <c r="U10429" s="188"/>
      <c r="V10429" s="188"/>
      <c r="W10429" s="188"/>
      <c r="X10429" s="188"/>
      <c r="AG10429" s="188"/>
      <c r="AH10429" s="188"/>
      <c r="AI10429" s="188"/>
      <c r="AJ10429" s="188"/>
      <c r="AK10429" s="188"/>
    </row>
    <row r="10430" spans="20:37">
      <c r="T10430" s="188"/>
      <c r="U10430" s="188"/>
      <c r="V10430" s="188"/>
      <c r="W10430" s="188"/>
      <c r="X10430" s="188"/>
      <c r="AG10430" s="188"/>
      <c r="AH10430" s="188"/>
      <c r="AI10430" s="188"/>
      <c r="AJ10430" s="188"/>
      <c r="AK10430" s="188"/>
    </row>
    <row r="10431" spans="20:37">
      <c r="T10431" s="188"/>
      <c r="U10431" s="188"/>
      <c r="V10431" s="188"/>
      <c r="W10431" s="188"/>
      <c r="X10431" s="188"/>
      <c r="AG10431" s="188"/>
      <c r="AH10431" s="188"/>
      <c r="AI10431" s="188"/>
      <c r="AJ10431" s="188"/>
      <c r="AK10431" s="188"/>
    </row>
    <row r="10432" spans="20:37">
      <c r="T10432" s="188"/>
      <c r="U10432" s="188"/>
      <c r="V10432" s="188"/>
      <c r="W10432" s="188"/>
      <c r="X10432" s="188"/>
      <c r="AG10432" s="188"/>
      <c r="AH10432" s="188"/>
      <c r="AI10432" s="188"/>
      <c r="AJ10432" s="188"/>
      <c r="AK10432" s="188"/>
    </row>
    <row r="10433" spans="20:37">
      <c r="T10433" s="188"/>
      <c r="U10433" s="188"/>
      <c r="V10433" s="188"/>
      <c r="W10433" s="188"/>
      <c r="X10433" s="188"/>
      <c r="AG10433" s="188"/>
      <c r="AH10433" s="188"/>
      <c r="AI10433" s="188"/>
      <c r="AJ10433" s="188"/>
      <c r="AK10433" s="188"/>
    </row>
    <row r="10434" spans="20:37">
      <c r="T10434" s="188"/>
      <c r="U10434" s="188"/>
      <c r="V10434" s="188"/>
      <c r="W10434" s="188"/>
      <c r="X10434" s="188"/>
      <c r="AG10434" s="188"/>
      <c r="AH10434" s="188"/>
      <c r="AI10434" s="188"/>
      <c r="AJ10434" s="188"/>
      <c r="AK10434" s="188"/>
    </row>
    <row r="10435" spans="20:37">
      <c r="T10435" s="188"/>
      <c r="U10435" s="188"/>
      <c r="V10435" s="188"/>
      <c r="W10435" s="188"/>
      <c r="X10435" s="188"/>
      <c r="AG10435" s="188"/>
      <c r="AH10435" s="188"/>
      <c r="AI10435" s="188"/>
      <c r="AJ10435" s="188"/>
      <c r="AK10435" s="188"/>
    </row>
    <row r="10436" spans="20:37">
      <c r="T10436" s="188"/>
      <c r="U10436" s="188"/>
      <c r="V10436" s="188"/>
      <c r="W10436" s="188"/>
      <c r="X10436" s="188"/>
      <c r="AG10436" s="188"/>
      <c r="AH10436" s="188"/>
      <c r="AI10436" s="188"/>
      <c r="AJ10436" s="188"/>
      <c r="AK10436" s="188"/>
    </row>
    <row r="10437" spans="20:37">
      <c r="T10437" s="188"/>
      <c r="U10437" s="188"/>
      <c r="V10437" s="188"/>
      <c r="W10437" s="188"/>
      <c r="X10437" s="188"/>
      <c r="AG10437" s="188"/>
      <c r="AH10437" s="188"/>
      <c r="AI10437" s="188"/>
      <c r="AJ10437" s="188"/>
      <c r="AK10437" s="188"/>
    </row>
    <row r="10438" spans="20:37">
      <c r="T10438" s="188"/>
      <c r="U10438" s="188"/>
      <c r="V10438" s="188"/>
      <c r="W10438" s="188"/>
      <c r="X10438" s="188"/>
      <c r="AG10438" s="188"/>
      <c r="AH10438" s="188"/>
      <c r="AI10438" s="188"/>
      <c r="AJ10438" s="188"/>
      <c r="AK10438" s="188"/>
    </row>
    <row r="10439" spans="20:37">
      <c r="T10439" s="188"/>
      <c r="U10439" s="188"/>
      <c r="V10439" s="188"/>
      <c r="W10439" s="188"/>
      <c r="X10439" s="188"/>
      <c r="AG10439" s="188"/>
      <c r="AH10439" s="188"/>
      <c r="AI10439" s="188"/>
      <c r="AJ10439" s="188"/>
      <c r="AK10439" s="188"/>
    </row>
    <row r="10440" spans="20:37">
      <c r="T10440" s="188"/>
      <c r="U10440" s="188"/>
      <c r="V10440" s="188"/>
      <c r="W10440" s="188"/>
      <c r="X10440" s="188"/>
      <c r="AG10440" s="188"/>
      <c r="AH10440" s="188"/>
      <c r="AI10440" s="188"/>
      <c r="AJ10440" s="188"/>
      <c r="AK10440" s="188"/>
    </row>
    <row r="10441" spans="20:37">
      <c r="T10441" s="188"/>
      <c r="U10441" s="188"/>
      <c r="V10441" s="188"/>
      <c r="W10441" s="188"/>
      <c r="X10441" s="188"/>
      <c r="AG10441" s="188"/>
      <c r="AH10441" s="188"/>
      <c r="AI10441" s="188"/>
      <c r="AJ10441" s="188"/>
      <c r="AK10441" s="188"/>
    </row>
    <row r="10442" spans="20:37">
      <c r="T10442" s="188"/>
      <c r="U10442" s="188"/>
      <c r="V10442" s="188"/>
      <c r="W10442" s="188"/>
      <c r="X10442" s="188"/>
      <c r="AG10442" s="188"/>
      <c r="AH10442" s="188"/>
      <c r="AI10442" s="188"/>
      <c r="AJ10442" s="188"/>
      <c r="AK10442" s="188"/>
    </row>
    <row r="10443" spans="20:37">
      <c r="T10443" s="188"/>
      <c r="U10443" s="188"/>
      <c r="V10443" s="188"/>
      <c r="W10443" s="188"/>
      <c r="X10443" s="188"/>
      <c r="AG10443" s="188"/>
      <c r="AH10443" s="188"/>
      <c r="AI10443" s="188"/>
      <c r="AJ10443" s="188"/>
      <c r="AK10443" s="188"/>
    </row>
    <row r="10444" spans="20:37">
      <c r="T10444" s="188"/>
      <c r="U10444" s="188"/>
      <c r="V10444" s="188"/>
      <c r="W10444" s="188"/>
      <c r="X10444" s="188"/>
      <c r="AG10444" s="188"/>
      <c r="AH10444" s="188"/>
      <c r="AI10444" s="188"/>
      <c r="AJ10444" s="188"/>
      <c r="AK10444" s="188"/>
    </row>
    <row r="10445" spans="20:37">
      <c r="T10445" s="188"/>
      <c r="U10445" s="188"/>
      <c r="V10445" s="188"/>
      <c r="W10445" s="188"/>
      <c r="X10445" s="188"/>
      <c r="AG10445" s="188"/>
      <c r="AH10445" s="188"/>
      <c r="AI10445" s="188"/>
      <c r="AJ10445" s="188"/>
      <c r="AK10445" s="188"/>
    </row>
    <row r="10446" spans="20:37">
      <c r="T10446" s="188"/>
      <c r="U10446" s="188"/>
      <c r="V10446" s="188"/>
      <c r="W10446" s="188"/>
      <c r="X10446" s="188"/>
      <c r="AG10446" s="188"/>
      <c r="AH10446" s="188"/>
      <c r="AI10446" s="188"/>
      <c r="AJ10446" s="188"/>
      <c r="AK10446" s="188"/>
    </row>
    <row r="10447" spans="20:37">
      <c r="T10447" s="188"/>
      <c r="U10447" s="188"/>
      <c r="V10447" s="188"/>
      <c r="W10447" s="188"/>
      <c r="X10447" s="188"/>
      <c r="AG10447" s="188"/>
      <c r="AH10447" s="188"/>
      <c r="AI10447" s="188"/>
      <c r="AJ10447" s="188"/>
      <c r="AK10447" s="188"/>
    </row>
    <row r="10448" spans="20:37">
      <c r="T10448" s="188"/>
      <c r="U10448" s="188"/>
      <c r="V10448" s="188"/>
      <c r="W10448" s="188"/>
      <c r="X10448" s="188"/>
      <c r="AG10448" s="188"/>
      <c r="AH10448" s="188"/>
      <c r="AI10448" s="188"/>
      <c r="AJ10448" s="188"/>
      <c r="AK10448" s="188"/>
    </row>
    <row r="10449" spans="20:37">
      <c r="T10449" s="188"/>
      <c r="U10449" s="188"/>
      <c r="V10449" s="188"/>
      <c r="W10449" s="188"/>
      <c r="X10449" s="188"/>
      <c r="AG10449" s="188"/>
      <c r="AH10449" s="188"/>
      <c r="AI10449" s="188"/>
      <c r="AJ10449" s="188"/>
      <c r="AK10449" s="188"/>
    </row>
    <row r="10450" spans="20:37">
      <c r="T10450" s="188"/>
      <c r="U10450" s="188"/>
      <c r="V10450" s="188"/>
      <c r="W10450" s="188"/>
      <c r="X10450" s="188"/>
      <c r="AG10450" s="188"/>
      <c r="AH10450" s="188"/>
      <c r="AI10450" s="188"/>
      <c r="AJ10450" s="188"/>
      <c r="AK10450" s="188"/>
    </row>
    <row r="10451" spans="20:37">
      <c r="T10451" s="188"/>
      <c r="U10451" s="188"/>
      <c r="V10451" s="188"/>
      <c r="W10451" s="188"/>
      <c r="X10451" s="188"/>
      <c r="AG10451" s="188"/>
      <c r="AH10451" s="188"/>
      <c r="AI10451" s="188"/>
      <c r="AJ10451" s="188"/>
      <c r="AK10451" s="188"/>
    </row>
    <row r="10452" spans="20:37">
      <c r="T10452" s="188"/>
      <c r="U10452" s="188"/>
      <c r="V10452" s="188"/>
      <c r="W10452" s="188"/>
      <c r="X10452" s="188"/>
      <c r="AG10452" s="188"/>
      <c r="AH10452" s="188"/>
      <c r="AI10452" s="188"/>
      <c r="AJ10452" s="188"/>
      <c r="AK10452" s="188"/>
    </row>
    <row r="10453" spans="20:37">
      <c r="T10453" s="188"/>
      <c r="U10453" s="188"/>
      <c r="V10453" s="188"/>
      <c r="W10453" s="188"/>
      <c r="X10453" s="188"/>
      <c r="AG10453" s="188"/>
      <c r="AH10453" s="188"/>
      <c r="AI10453" s="188"/>
      <c r="AJ10453" s="188"/>
      <c r="AK10453" s="188"/>
    </row>
    <row r="10454" spans="20:37">
      <c r="T10454" s="188"/>
      <c r="U10454" s="188"/>
      <c r="V10454" s="188"/>
      <c r="W10454" s="188"/>
      <c r="X10454" s="188"/>
      <c r="AG10454" s="188"/>
      <c r="AH10454" s="188"/>
      <c r="AI10454" s="188"/>
      <c r="AJ10454" s="188"/>
      <c r="AK10454" s="188"/>
    </row>
    <row r="10455" spans="20:37">
      <c r="T10455" s="188"/>
      <c r="U10455" s="188"/>
      <c r="V10455" s="188"/>
      <c r="W10455" s="188"/>
      <c r="X10455" s="188"/>
      <c r="AG10455" s="188"/>
      <c r="AH10455" s="188"/>
      <c r="AI10455" s="188"/>
      <c r="AJ10455" s="188"/>
      <c r="AK10455" s="188"/>
    </row>
    <row r="10456" spans="20:37">
      <c r="T10456" s="188"/>
      <c r="U10456" s="188"/>
      <c r="V10456" s="188"/>
      <c r="W10456" s="188"/>
      <c r="X10456" s="188"/>
      <c r="AG10456" s="188"/>
      <c r="AH10456" s="188"/>
      <c r="AI10456" s="188"/>
      <c r="AJ10456" s="188"/>
      <c r="AK10456" s="188"/>
    </row>
    <row r="10457" spans="20:37">
      <c r="T10457" s="188"/>
      <c r="U10457" s="188"/>
      <c r="V10457" s="188"/>
      <c r="W10457" s="188"/>
      <c r="X10457" s="188"/>
      <c r="AG10457" s="188"/>
      <c r="AH10457" s="188"/>
      <c r="AI10457" s="188"/>
      <c r="AJ10457" s="188"/>
      <c r="AK10457" s="188"/>
    </row>
    <row r="10458" spans="20:37">
      <c r="T10458" s="188"/>
      <c r="U10458" s="188"/>
      <c r="V10458" s="188"/>
      <c r="W10458" s="188"/>
      <c r="X10458" s="188"/>
      <c r="AG10458" s="188"/>
      <c r="AH10458" s="188"/>
      <c r="AI10458" s="188"/>
      <c r="AJ10458" s="188"/>
      <c r="AK10458" s="188"/>
    </row>
    <row r="10459" spans="20:37">
      <c r="T10459" s="188"/>
      <c r="U10459" s="188"/>
      <c r="V10459" s="188"/>
      <c r="W10459" s="188"/>
      <c r="X10459" s="188"/>
      <c r="AG10459" s="188"/>
      <c r="AH10459" s="188"/>
      <c r="AI10459" s="188"/>
      <c r="AJ10459" s="188"/>
      <c r="AK10459" s="188"/>
    </row>
    <row r="10460" spans="20:37">
      <c r="T10460" s="188"/>
      <c r="U10460" s="188"/>
      <c r="V10460" s="188"/>
      <c r="W10460" s="188"/>
      <c r="X10460" s="188"/>
      <c r="AG10460" s="188"/>
      <c r="AH10460" s="188"/>
      <c r="AI10460" s="188"/>
      <c r="AJ10460" s="188"/>
      <c r="AK10460" s="188"/>
    </row>
    <row r="10461" spans="20:37">
      <c r="T10461" s="188"/>
      <c r="U10461" s="188"/>
      <c r="V10461" s="188"/>
      <c r="W10461" s="188"/>
      <c r="X10461" s="188"/>
      <c r="AG10461" s="188"/>
      <c r="AH10461" s="188"/>
      <c r="AI10461" s="188"/>
      <c r="AJ10461" s="188"/>
      <c r="AK10461" s="188"/>
    </row>
    <row r="10462" spans="20:37">
      <c r="T10462" s="188"/>
      <c r="U10462" s="188"/>
      <c r="V10462" s="188"/>
      <c r="W10462" s="188"/>
      <c r="X10462" s="188"/>
      <c r="AG10462" s="188"/>
      <c r="AH10462" s="188"/>
      <c r="AI10462" s="188"/>
      <c r="AJ10462" s="188"/>
      <c r="AK10462" s="188"/>
    </row>
    <row r="10463" spans="20:37">
      <c r="T10463" s="188"/>
      <c r="U10463" s="188"/>
      <c r="V10463" s="188"/>
      <c r="W10463" s="188"/>
      <c r="X10463" s="188"/>
      <c r="AG10463" s="188"/>
      <c r="AH10463" s="188"/>
      <c r="AI10463" s="188"/>
      <c r="AJ10463" s="188"/>
      <c r="AK10463" s="188"/>
    </row>
    <row r="10464" spans="20:37">
      <c r="T10464" s="188"/>
      <c r="U10464" s="188"/>
      <c r="V10464" s="188"/>
      <c r="W10464" s="188"/>
      <c r="X10464" s="188"/>
      <c r="AG10464" s="188"/>
      <c r="AH10464" s="188"/>
      <c r="AI10464" s="188"/>
      <c r="AJ10464" s="188"/>
      <c r="AK10464" s="188"/>
    </row>
    <row r="10465" spans="20:37">
      <c r="T10465" s="188"/>
      <c r="U10465" s="188"/>
      <c r="V10465" s="188"/>
      <c r="W10465" s="188"/>
      <c r="X10465" s="188"/>
      <c r="AG10465" s="188"/>
      <c r="AH10465" s="188"/>
      <c r="AI10465" s="188"/>
      <c r="AJ10465" s="188"/>
      <c r="AK10465" s="188"/>
    </row>
    <row r="10466" spans="20:37">
      <c r="T10466" s="188"/>
      <c r="U10466" s="188"/>
      <c r="V10466" s="188"/>
      <c r="W10466" s="188"/>
      <c r="X10466" s="188"/>
      <c r="AG10466" s="188"/>
      <c r="AH10466" s="188"/>
      <c r="AI10466" s="188"/>
      <c r="AJ10466" s="188"/>
      <c r="AK10466" s="188"/>
    </row>
    <row r="10467" spans="20:37">
      <c r="T10467" s="188"/>
      <c r="U10467" s="188"/>
      <c r="V10467" s="188"/>
      <c r="W10467" s="188"/>
      <c r="X10467" s="188"/>
      <c r="AG10467" s="188"/>
      <c r="AH10467" s="188"/>
      <c r="AI10467" s="188"/>
      <c r="AJ10467" s="188"/>
      <c r="AK10467" s="188"/>
    </row>
    <row r="10468" spans="20:37">
      <c r="T10468" s="188"/>
      <c r="U10468" s="188"/>
      <c r="V10468" s="188"/>
      <c r="W10468" s="188"/>
      <c r="X10468" s="188"/>
      <c r="AG10468" s="188"/>
      <c r="AH10468" s="188"/>
      <c r="AI10468" s="188"/>
      <c r="AJ10468" s="188"/>
      <c r="AK10468" s="188"/>
    </row>
    <row r="10469" spans="20:37">
      <c r="T10469" s="188"/>
      <c r="U10469" s="188"/>
      <c r="V10469" s="188"/>
      <c r="W10469" s="188"/>
      <c r="X10469" s="188"/>
      <c r="AG10469" s="188"/>
      <c r="AH10469" s="188"/>
      <c r="AI10469" s="188"/>
      <c r="AJ10469" s="188"/>
      <c r="AK10469" s="188"/>
    </row>
    <row r="10470" spans="20:37">
      <c r="T10470" s="188"/>
      <c r="U10470" s="188"/>
      <c r="V10470" s="188"/>
      <c r="W10470" s="188"/>
      <c r="X10470" s="188"/>
      <c r="AG10470" s="188"/>
      <c r="AH10470" s="188"/>
      <c r="AI10470" s="188"/>
      <c r="AJ10470" s="188"/>
      <c r="AK10470" s="188"/>
    </row>
    <row r="10471" spans="20:37">
      <c r="T10471" s="188"/>
      <c r="U10471" s="188"/>
      <c r="V10471" s="188"/>
      <c r="W10471" s="188"/>
      <c r="X10471" s="188"/>
      <c r="AG10471" s="188"/>
      <c r="AH10471" s="188"/>
      <c r="AI10471" s="188"/>
      <c r="AJ10471" s="188"/>
      <c r="AK10471" s="188"/>
    </row>
    <row r="10472" spans="20:37">
      <c r="T10472" s="188"/>
      <c r="U10472" s="188"/>
      <c r="V10472" s="188"/>
      <c r="W10472" s="188"/>
      <c r="X10472" s="188"/>
      <c r="AG10472" s="188"/>
      <c r="AH10472" s="188"/>
      <c r="AI10472" s="188"/>
      <c r="AJ10472" s="188"/>
      <c r="AK10472" s="188"/>
    </row>
    <row r="10473" spans="20:37">
      <c r="T10473" s="188"/>
      <c r="U10473" s="188"/>
      <c r="V10473" s="188"/>
      <c r="W10473" s="188"/>
      <c r="X10473" s="188"/>
      <c r="AG10473" s="188"/>
      <c r="AH10473" s="188"/>
      <c r="AI10473" s="188"/>
      <c r="AJ10473" s="188"/>
      <c r="AK10473" s="188"/>
    </row>
    <row r="10474" spans="20:37">
      <c r="T10474" s="188"/>
      <c r="U10474" s="188"/>
      <c r="V10474" s="188"/>
      <c r="W10474" s="188"/>
      <c r="X10474" s="188"/>
      <c r="AG10474" s="188"/>
      <c r="AH10474" s="188"/>
      <c r="AI10474" s="188"/>
      <c r="AJ10474" s="188"/>
      <c r="AK10474" s="188"/>
    </row>
    <row r="10475" spans="20:37">
      <c r="T10475" s="188"/>
      <c r="U10475" s="188"/>
      <c r="V10475" s="188"/>
      <c r="W10475" s="188"/>
      <c r="X10475" s="188"/>
      <c r="AG10475" s="188"/>
      <c r="AH10475" s="188"/>
      <c r="AI10475" s="188"/>
      <c r="AJ10475" s="188"/>
      <c r="AK10475" s="188"/>
    </row>
    <row r="10476" spans="20:37">
      <c r="T10476" s="188"/>
      <c r="U10476" s="188"/>
      <c r="V10476" s="188"/>
      <c r="W10476" s="188"/>
      <c r="X10476" s="188"/>
      <c r="AG10476" s="188"/>
      <c r="AH10476" s="188"/>
      <c r="AI10476" s="188"/>
      <c r="AJ10476" s="188"/>
      <c r="AK10476" s="188"/>
    </row>
    <row r="10477" spans="20:37">
      <c r="T10477" s="188"/>
      <c r="U10477" s="188"/>
      <c r="V10477" s="188"/>
      <c r="W10477" s="188"/>
      <c r="X10477" s="188"/>
      <c r="AG10477" s="188"/>
      <c r="AH10477" s="188"/>
      <c r="AI10477" s="188"/>
      <c r="AJ10477" s="188"/>
      <c r="AK10477" s="188"/>
    </row>
    <row r="10478" spans="20:37">
      <c r="T10478" s="188"/>
      <c r="U10478" s="188"/>
      <c r="V10478" s="188"/>
      <c r="W10478" s="188"/>
      <c r="X10478" s="188"/>
      <c r="AG10478" s="188"/>
      <c r="AH10478" s="188"/>
      <c r="AI10478" s="188"/>
      <c r="AJ10478" s="188"/>
      <c r="AK10478" s="188"/>
    </row>
    <row r="10479" spans="20:37">
      <c r="T10479" s="188"/>
      <c r="U10479" s="188"/>
      <c r="V10479" s="188"/>
      <c r="W10479" s="188"/>
      <c r="X10479" s="188"/>
      <c r="AG10479" s="188"/>
      <c r="AH10479" s="188"/>
      <c r="AI10479" s="188"/>
      <c r="AJ10479" s="188"/>
      <c r="AK10479" s="188"/>
    </row>
    <row r="10480" spans="20:37">
      <c r="T10480" s="188"/>
      <c r="U10480" s="188"/>
      <c r="V10480" s="188"/>
      <c r="W10480" s="188"/>
      <c r="X10480" s="188"/>
      <c r="AG10480" s="188"/>
      <c r="AH10480" s="188"/>
      <c r="AI10480" s="188"/>
      <c r="AJ10480" s="188"/>
      <c r="AK10480" s="188"/>
    </row>
    <row r="10481" spans="20:37">
      <c r="T10481" s="188"/>
      <c r="U10481" s="188"/>
      <c r="V10481" s="188"/>
      <c r="W10481" s="188"/>
      <c r="X10481" s="188"/>
      <c r="AG10481" s="188"/>
      <c r="AH10481" s="188"/>
      <c r="AI10481" s="188"/>
      <c r="AJ10481" s="188"/>
      <c r="AK10481" s="188"/>
    </row>
    <row r="10482" spans="20:37">
      <c r="T10482" s="188"/>
      <c r="U10482" s="188"/>
      <c r="V10482" s="188"/>
      <c r="W10482" s="188"/>
      <c r="X10482" s="188"/>
      <c r="AG10482" s="188"/>
      <c r="AH10482" s="188"/>
      <c r="AI10482" s="188"/>
      <c r="AJ10482" s="188"/>
      <c r="AK10482" s="188"/>
    </row>
    <row r="10483" spans="20:37">
      <c r="T10483" s="188"/>
      <c r="U10483" s="188"/>
      <c r="V10483" s="188"/>
      <c r="W10483" s="188"/>
      <c r="X10483" s="188"/>
      <c r="AG10483" s="188"/>
      <c r="AH10483" s="188"/>
      <c r="AI10483" s="188"/>
      <c r="AJ10483" s="188"/>
      <c r="AK10483" s="188"/>
    </row>
    <row r="10484" spans="20:37">
      <c r="T10484" s="188"/>
      <c r="U10484" s="188"/>
      <c r="V10484" s="188"/>
      <c r="W10484" s="188"/>
      <c r="X10484" s="188"/>
      <c r="AG10484" s="188"/>
      <c r="AH10484" s="188"/>
      <c r="AI10484" s="188"/>
      <c r="AJ10484" s="188"/>
      <c r="AK10484" s="188"/>
    </row>
    <row r="10485" spans="20:37">
      <c r="T10485" s="188"/>
      <c r="U10485" s="188"/>
      <c r="V10485" s="188"/>
      <c r="W10485" s="188"/>
      <c r="X10485" s="188"/>
      <c r="AG10485" s="188"/>
      <c r="AH10485" s="188"/>
      <c r="AI10485" s="188"/>
      <c r="AJ10485" s="188"/>
      <c r="AK10485" s="188"/>
    </row>
    <row r="10486" spans="20:37">
      <c r="T10486" s="188"/>
      <c r="U10486" s="188"/>
      <c r="V10486" s="188"/>
      <c r="W10486" s="188"/>
      <c r="X10486" s="188"/>
      <c r="AG10486" s="188"/>
      <c r="AH10486" s="188"/>
      <c r="AI10486" s="188"/>
      <c r="AJ10486" s="188"/>
      <c r="AK10486" s="188"/>
    </row>
    <row r="10487" spans="20:37">
      <c r="T10487" s="188"/>
      <c r="U10487" s="188"/>
      <c r="V10487" s="188"/>
      <c r="W10487" s="188"/>
      <c r="X10487" s="188"/>
      <c r="AG10487" s="188"/>
      <c r="AH10487" s="188"/>
      <c r="AI10487" s="188"/>
      <c r="AJ10487" s="188"/>
      <c r="AK10487" s="188"/>
    </row>
    <row r="10488" spans="20:37">
      <c r="T10488" s="188"/>
      <c r="U10488" s="188"/>
      <c r="V10488" s="188"/>
      <c r="W10488" s="188"/>
      <c r="X10488" s="188"/>
      <c r="AG10488" s="188"/>
      <c r="AH10488" s="188"/>
      <c r="AI10488" s="188"/>
      <c r="AJ10488" s="188"/>
      <c r="AK10488" s="188"/>
    </row>
    <row r="10489" spans="20:37">
      <c r="T10489" s="188"/>
      <c r="U10489" s="188"/>
      <c r="V10489" s="188"/>
      <c r="W10489" s="188"/>
      <c r="X10489" s="188"/>
      <c r="AG10489" s="188"/>
      <c r="AH10489" s="188"/>
      <c r="AI10489" s="188"/>
      <c r="AJ10489" s="188"/>
      <c r="AK10489" s="188"/>
    </row>
    <row r="10490" spans="20:37">
      <c r="T10490" s="188"/>
      <c r="U10490" s="188"/>
      <c r="V10490" s="188"/>
      <c r="W10490" s="188"/>
      <c r="X10490" s="188"/>
      <c r="AG10490" s="188"/>
      <c r="AH10490" s="188"/>
      <c r="AI10490" s="188"/>
      <c r="AJ10490" s="188"/>
      <c r="AK10490" s="188"/>
    </row>
    <row r="10491" spans="20:37">
      <c r="T10491" s="188"/>
      <c r="U10491" s="188"/>
      <c r="V10491" s="188"/>
      <c r="W10491" s="188"/>
      <c r="X10491" s="188"/>
      <c r="AG10491" s="188"/>
      <c r="AH10491" s="188"/>
      <c r="AI10491" s="188"/>
      <c r="AJ10491" s="188"/>
      <c r="AK10491" s="188"/>
    </row>
    <row r="10492" spans="20:37">
      <c r="T10492" s="188"/>
      <c r="U10492" s="188"/>
      <c r="V10492" s="188"/>
      <c r="W10492" s="188"/>
      <c r="X10492" s="188"/>
      <c r="AG10492" s="188"/>
      <c r="AH10492" s="188"/>
      <c r="AI10492" s="188"/>
      <c r="AJ10492" s="188"/>
      <c r="AK10492" s="188"/>
    </row>
    <row r="10493" spans="20:37">
      <c r="T10493" s="188"/>
      <c r="U10493" s="188"/>
      <c r="V10493" s="188"/>
      <c r="W10493" s="188"/>
      <c r="X10493" s="188"/>
      <c r="AG10493" s="188"/>
      <c r="AH10493" s="188"/>
      <c r="AI10493" s="188"/>
      <c r="AJ10493" s="188"/>
      <c r="AK10493" s="188"/>
    </row>
    <row r="10494" spans="20:37">
      <c r="T10494" s="188"/>
      <c r="U10494" s="188"/>
      <c r="V10494" s="188"/>
      <c r="W10494" s="188"/>
      <c r="X10494" s="188"/>
      <c r="AG10494" s="188"/>
      <c r="AH10494" s="188"/>
      <c r="AI10494" s="188"/>
      <c r="AJ10494" s="188"/>
      <c r="AK10494" s="188"/>
    </row>
    <row r="10495" spans="20:37">
      <c r="T10495" s="188"/>
      <c r="U10495" s="188"/>
      <c r="V10495" s="188"/>
      <c r="W10495" s="188"/>
      <c r="X10495" s="188"/>
      <c r="AG10495" s="188"/>
      <c r="AH10495" s="188"/>
      <c r="AI10495" s="188"/>
      <c r="AJ10495" s="188"/>
      <c r="AK10495" s="188"/>
    </row>
    <row r="10496" spans="20:37">
      <c r="T10496" s="188"/>
      <c r="U10496" s="188"/>
      <c r="V10496" s="188"/>
      <c r="W10496" s="188"/>
      <c r="X10496" s="188"/>
      <c r="AG10496" s="188"/>
      <c r="AH10496" s="188"/>
      <c r="AI10496" s="188"/>
      <c r="AJ10496" s="188"/>
      <c r="AK10496" s="188"/>
    </row>
    <row r="10497" spans="20:37">
      <c r="T10497" s="188"/>
      <c r="U10497" s="188"/>
      <c r="V10497" s="188"/>
      <c r="W10497" s="188"/>
      <c r="X10497" s="188"/>
      <c r="AG10497" s="188"/>
      <c r="AH10497" s="188"/>
      <c r="AI10497" s="188"/>
      <c r="AJ10497" s="188"/>
      <c r="AK10497" s="188"/>
    </row>
    <row r="10498" spans="20:37">
      <c r="T10498" s="188"/>
      <c r="U10498" s="188"/>
      <c r="V10498" s="188"/>
      <c r="W10498" s="188"/>
      <c r="X10498" s="188"/>
      <c r="AG10498" s="188"/>
      <c r="AH10498" s="188"/>
      <c r="AI10498" s="188"/>
      <c r="AJ10498" s="188"/>
      <c r="AK10498" s="188"/>
    </row>
    <row r="10499" spans="20:37">
      <c r="T10499" s="188"/>
      <c r="U10499" s="188"/>
      <c r="V10499" s="188"/>
      <c r="W10499" s="188"/>
      <c r="X10499" s="188"/>
      <c r="AG10499" s="188"/>
      <c r="AH10499" s="188"/>
      <c r="AI10499" s="188"/>
      <c r="AJ10499" s="188"/>
      <c r="AK10499" s="188"/>
    </row>
    <row r="10500" spans="20:37">
      <c r="T10500" s="188"/>
      <c r="U10500" s="188"/>
      <c r="V10500" s="188"/>
      <c r="W10500" s="188"/>
      <c r="X10500" s="188"/>
      <c r="AG10500" s="188"/>
      <c r="AH10500" s="188"/>
      <c r="AI10500" s="188"/>
      <c r="AJ10500" s="188"/>
      <c r="AK10500" s="188"/>
    </row>
    <row r="10501" spans="20:37">
      <c r="T10501" s="188"/>
      <c r="U10501" s="188"/>
      <c r="V10501" s="188"/>
      <c r="W10501" s="188"/>
      <c r="X10501" s="188"/>
      <c r="AG10501" s="188"/>
      <c r="AH10501" s="188"/>
      <c r="AI10501" s="188"/>
      <c r="AJ10501" s="188"/>
      <c r="AK10501" s="188"/>
    </row>
    <row r="10502" spans="20:37">
      <c r="T10502" s="188"/>
      <c r="U10502" s="188"/>
      <c r="V10502" s="188"/>
      <c r="W10502" s="188"/>
      <c r="X10502" s="188"/>
      <c r="AG10502" s="188"/>
      <c r="AH10502" s="188"/>
      <c r="AI10502" s="188"/>
      <c r="AJ10502" s="188"/>
      <c r="AK10502" s="188"/>
    </row>
    <row r="10503" spans="20:37">
      <c r="T10503" s="188"/>
      <c r="U10503" s="188"/>
      <c r="V10503" s="188"/>
      <c r="W10503" s="188"/>
      <c r="X10503" s="188"/>
      <c r="AG10503" s="188"/>
      <c r="AH10503" s="188"/>
      <c r="AI10503" s="188"/>
      <c r="AJ10503" s="188"/>
      <c r="AK10503" s="188"/>
    </row>
    <row r="10504" spans="20:37">
      <c r="T10504" s="188"/>
      <c r="U10504" s="188"/>
      <c r="V10504" s="188"/>
      <c r="W10504" s="188"/>
      <c r="X10504" s="188"/>
      <c r="AG10504" s="188"/>
      <c r="AH10504" s="188"/>
      <c r="AI10504" s="188"/>
      <c r="AJ10504" s="188"/>
      <c r="AK10504" s="188"/>
    </row>
    <row r="10505" spans="20:37">
      <c r="T10505" s="188"/>
      <c r="U10505" s="188"/>
      <c r="V10505" s="188"/>
      <c r="W10505" s="188"/>
      <c r="X10505" s="188"/>
      <c r="AG10505" s="188"/>
      <c r="AH10505" s="188"/>
      <c r="AI10505" s="188"/>
      <c r="AJ10505" s="188"/>
      <c r="AK10505" s="188"/>
    </row>
    <row r="10506" spans="20:37">
      <c r="T10506" s="188"/>
      <c r="U10506" s="188"/>
      <c r="V10506" s="188"/>
      <c r="W10506" s="188"/>
      <c r="X10506" s="188"/>
      <c r="AG10506" s="188"/>
      <c r="AH10506" s="188"/>
      <c r="AI10506" s="188"/>
      <c r="AJ10506" s="188"/>
      <c r="AK10506" s="188"/>
    </row>
    <row r="10507" spans="20:37">
      <c r="T10507" s="188"/>
      <c r="U10507" s="188"/>
      <c r="V10507" s="188"/>
      <c r="W10507" s="188"/>
      <c r="X10507" s="188"/>
      <c r="AG10507" s="188"/>
      <c r="AH10507" s="188"/>
      <c r="AI10507" s="188"/>
      <c r="AJ10507" s="188"/>
      <c r="AK10507" s="188"/>
    </row>
    <row r="10508" spans="20:37">
      <c r="T10508" s="188"/>
      <c r="U10508" s="188"/>
      <c r="V10508" s="188"/>
      <c r="W10508" s="188"/>
      <c r="X10508" s="188"/>
      <c r="AG10508" s="188"/>
      <c r="AH10508" s="188"/>
      <c r="AI10508" s="188"/>
      <c r="AJ10508" s="188"/>
      <c r="AK10508" s="188"/>
    </row>
    <row r="10509" spans="20:37">
      <c r="T10509" s="188"/>
      <c r="U10509" s="188"/>
      <c r="V10509" s="188"/>
      <c r="W10509" s="188"/>
      <c r="X10509" s="188"/>
      <c r="AG10509" s="188"/>
      <c r="AH10509" s="188"/>
      <c r="AI10509" s="188"/>
      <c r="AJ10509" s="188"/>
      <c r="AK10509" s="188"/>
    </row>
    <row r="10510" spans="20:37">
      <c r="T10510" s="188"/>
      <c r="U10510" s="188"/>
      <c r="V10510" s="188"/>
      <c r="W10510" s="188"/>
      <c r="X10510" s="188"/>
      <c r="AG10510" s="188"/>
      <c r="AH10510" s="188"/>
      <c r="AI10510" s="188"/>
      <c r="AJ10510" s="188"/>
      <c r="AK10510" s="188"/>
    </row>
    <row r="10511" spans="20:37">
      <c r="T10511" s="188"/>
      <c r="U10511" s="188"/>
      <c r="V10511" s="188"/>
      <c r="W10511" s="188"/>
      <c r="X10511" s="188"/>
      <c r="AG10511" s="188"/>
      <c r="AH10511" s="188"/>
      <c r="AI10511" s="188"/>
      <c r="AJ10511" s="188"/>
      <c r="AK10511" s="188"/>
    </row>
    <row r="10512" spans="20:37">
      <c r="T10512" s="188"/>
      <c r="U10512" s="188"/>
      <c r="V10512" s="188"/>
      <c r="W10512" s="188"/>
      <c r="X10512" s="188"/>
      <c r="AG10512" s="188"/>
      <c r="AH10512" s="188"/>
      <c r="AI10512" s="188"/>
      <c r="AJ10512" s="188"/>
      <c r="AK10512" s="188"/>
    </row>
    <row r="10513" spans="20:37">
      <c r="T10513" s="188"/>
      <c r="U10513" s="188"/>
      <c r="V10513" s="188"/>
      <c r="W10513" s="188"/>
      <c r="X10513" s="188"/>
      <c r="AG10513" s="188"/>
      <c r="AH10513" s="188"/>
      <c r="AI10513" s="188"/>
      <c r="AJ10513" s="188"/>
      <c r="AK10513" s="188"/>
    </row>
    <row r="10514" spans="20:37">
      <c r="T10514" s="188"/>
      <c r="U10514" s="188"/>
      <c r="V10514" s="188"/>
      <c r="W10514" s="188"/>
      <c r="X10514" s="188"/>
      <c r="AG10514" s="188"/>
      <c r="AH10514" s="188"/>
      <c r="AI10514" s="188"/>
      <c r="AJ10514" s="188"/>
      <c r="AK10514" s="188"/>
    </row>
    <row r="10515" spans="20:37">
      <c r="T10515" s="188"/>
      <c r="U10515" s="188"/>
      <c r="V10515" s="188"/>
      <c r="W10515" s="188"/>
      <c r="X10515" s="188"/>
      <c r="AG10515" s="188"/>
      <c r="AH10515" s="188"/>
      <c r="AI10515" s="188"/>
      <c r="AJ10515" s="188"/>
      <c r="AK10515" s="188"/>
    </row>
    <row r="10516" spans="20:37">
      <c r="T10516" s="188"/>
      <c r="U10516" s="188"/>
      <c r="V10516" s="188"/>
      <c r="W10516" s="188"/>
      <c r="X10516" s="188"/>
      <c r="AG10516" s="188"/>
      <c r="AH10516" s="188"/>
      <c r="AI10516" s="188"/>
      <c r="AJ10516" s="188"/>
      <c r="AK10516" s="188"/>
    </row>
    <row r="10517" spans="20:37">
      <c r="T10517" s="188"/>
      <c r="U10517" s="188"/>
      <c r="V10517" s="188"/>
      <c r="W10517" s="188"/>
      <c r="X10517" s="188"/>
      <c r="AG10517" s="188"/>
      <c r="AH10517" s="188"/>
      <c r="AI10517" s="188"/>
      <c r="AJ10517" s="188"/>
      <c r="AK10517" s="188"/>
    </row>
    <row r="10518" spans="20:37">
      <c r="T10518" s="188"/>
      <c r="U10518" s="188"/>
      <c r="V10518" s="188"/>
      <c r="W10518" s="188"/>
      <c r="X10518" s="188"/>
      <c r="AG10518" s="188"/>
      <c r="AH10518" s="188"/>
      <c r="AI10518" s="188"/>
      <c r="AJ10518" s="188"/>
      <c r="AK10518" s="188"/>
    </row>
    <row r="10519" spans="20:37">
      <c r="T10519" s="188"/>
      <c r="U10519" s="188"/>
      <c r="V10519" s="188"/>
      <c r="W10519" s="188"/>
      <c r="X10519" s="188"/>
      <c r="AG10519" s="188"/>
      <c r="AH10519" s="188"/>
      <c r="AI10519" s="188"/>
      <c r="AJ10519" s="188"/>
      <c r="AK10519" s="188"/>
    </row>
    <row r="10520" spans="20:37">
      <c r="T10520" s="188"/>
      <c r="U10520" s="188"/>
      <c r="V10520" s="188"/>
      <c r="W10520" s="188"/>
      <c r="X10520" s="188"/>
      <c r="AG10520" s="188"/>
      <c r="AH10520" s="188"/>
      <c r="AI10520" s="188"/>
      <c r="AJ10520" s="188"/>
      <c r="AK10520" s="188"/>
    </row>
    <row r="10521" spans="20:37">
      <c r="T10521" s="188"/>
      <c r="U10521" s="188"/>
      <c r="V10521" s="188"/>
      <c r="W10521" s="188"/>
      <c r="X10521" s="188"/>
      <c r="AG10521" s="188"/>
      <c r="AH10521" s="188"/>
      <c r="AI10521" s="188"/>
      <c r="AJ10521" s="188"/>
      <c r="AK10521" s="188"/>
    </row>
    <row r="10522" spans="20:37">
      <c r="T10522" s="188"/>
      <c r="U10522" s="188"/>
      <c r="V10522" s="188"/>
      <c r="W10522" s="188"/>
      <c r="X10522" s="188"/>
      <c r="AG10522" s="188"/>
      <c r="AH10522" s="188"/>
      <c r="AI10522" s="188"/>
      <c r="AJ10522" s="188"/>
      <c r="AK10522" s="188"/>
    </row>
    <row r="10523" spans="20:37">
      <c r="T10523" s="188"/>
      <c r="U10523" s="188"/>
      <c r="V10523" s="188"/>
      <c r="W10523" s="188"/>
      <c r="X10523" s="188"/>
      <c r="AG10523" s="188"/>
      <c r="AH10523" s="188"/>
      <c r="AI10523" s="188"/>
      <c r="AJ10523" s="188"/>
      <c r="AK10523" s="188"/>
    </row>
    <row r="10524" spans="20:37">
      <c r="T10524" s="188"/>
      <c r="U10524" s="188"/>
      <c r="V10524" s="188"/>
      <c r="W10524" s="188"/>
      <c r="X10524" s="188"/>
      <c r="AG10524" s="188"/>
      <c r="AH10524" s="188"/>
      <c r="AI10524" s="188"/>
      <c r="AJ10524" s="188"/>
      <c r="AK10524" s="188"/>
    </row>
    <row r="10525" spans="20:37">
      <c r="T10525" s="188"/>
      <c r="U10525" s="188"/>
      <c r="V10525" s="188"/>
      <c r="W10525" s="188"/>
      <c r="X10525" s="188"/>
      <c r="AG10525" s="188"/>
      <c r="AH10525" s="188"/>
      <c r="AI10525" s="188"/>
      <c r="AJ10525" s="188"/>
      <c r="AK10525" s="188"/>
    </row>
    <row r="10526" spans="20:37">
      <c r="T10526" s="188"/>
      <c r="U10526" s="188"/>
      <c r="V10526" s="188"/>
      <c r="W10526" s="188"/>
      <c r="X10526" s="188"/>
      <c r="AG10526" s="188"/>
      <c r="AH10526" s="188"/>
      <c r="AI10526" s="188"/>
      <c r="AJ10526" s="188"/>
      <c r="AK10526" s="188"/>
    </row>
    <row r="10527" spans="20:37">
      <c r="T10527" s="188"/>
      <c r="U10527" s="188"/>
      <c r="V10527" s="188"/>
      <c r="W10527" s="188"/>
      <c r="X10527" s="188"/>
      <c r="AG10527" s="188"/>
      <c r="AH10527" s="188"/>
      <c r="AI10527" s="188"/>
      <c r="AJ10527" s="188"/>
      <c r="AK10527" s="188"/>
    </row>
    <row r="10528" spans="20:37">
      <c r="T10528" s="188"/>
      <c r="U10528" s="188"/>
      <c r="V10528" s="188"/>
      <c r="W10528" s="188"/>
      <c r="X10528" s="188"/>
      <c r="AG10528" s="188"/>
      <c r="AH10528" s="188"/>
      <c r="AI10528" s="188"/>
      <c r="AJ10528" s="188"/>
      <c r="AK10528" s="188"/>
    </row>
    <row r="10529" spans="20:37">
      <c r="T10529" s="188"/>
      <c r="U10529" s="188"/>
      <c r="V10529" s="188"/>
      <c r="W10529" s="188"/>
      <c r="X10529" s="188"/>
      <c r="AG10529" s="188"/>
      <c r="AH10529" s="188"/>
      <c r="AI10529" s="188"/>
      <c r="AJ10529" s="188"/>
      <c r="AK10529" s="188"/>
    </row>
    <row r="10530" spans="20:37">
      <c r="T10530" s="188"/>
      <c r="U10530" s="188"/>
      <c r="V10530" s="188"/>
      <c r="W10530" s="188"/>
      <c r="X10530" s="188"/>
      <c r="AG10530" s="188"/>
      <c r="AH10530" s="188"/>
      <c r="AI10530" s="188"/>
      <c r="AJ10530" s="188"/>
      <c r="AK10530" s="188"/>
    </row>
    <row r="10531" spans="20:37">
      <c r="T10531" s="188"/>
      <c r="U10531" s="188"/>
      <c r="V10531" s="188"/>
      <c r="W10531" s="188"/>
      <c r="X10531" s="188"/>
      <c r="AG10531" s="188"/>
      <c r="AH10531" s="188"/>
      <c r="AI10531" s="188"/>
      <c r="AJ10531" s="188"/>
      <c r="AK10531" s="188"/>
    </row>
    <row r="10532" spans="20:37">
      <c r="T10532" s="188"/>
      <c r="U10532" s="188"/>
      <c r="V10532" s="188"/>
      <c r="W10532" s="188"/>
      <c r="X10532" s="188"/>
      <c r="AG10532" s="188"/>
      <c r="AH10532" s="188"/>
      <c r="AI10532" s="188"/>
      <c r="AJ10532" s="188"/>
      <c r="AK10532" s="188"/>
    </row>
    <row r="10533" spans="20:37">
      <c r="T10533" s="188"/>
      <c r="U10533" s="188"/>
      <c r="V10533" s="188"/>
      <c r="W10533" s="188"/>
      <c r="X10533" s="188"/>
      <c r="AG10533" s="188"/>
      <c r="AH10533" s="188"/>
      <c r="AI10533" s="188"/>
      <c r="AJ10533" s="188"/>
      <c r="AK10533" s="188"/>
    </row>
    <row r="10534" spans="20:37">
      <c r="T10534" s="188"/>
      <c r="U10534" s="188"/>
      <c r="V10534" s="188"/>
      <c r="W10534" s="188"/>
      <c r="X10534" s="188"/>
      <c r="AG10534" s="188"/>
      <c r="AH10534" s="188"/>
      <c r="AI10534" s="188"/>
      <c r="AJ10534" s="188"/>
      <c r="AK10534" s="188"/>
    </row>
    <row r="10535" spans="20:37">
      <c r="T10535" s="188"/>
      <c r="U10535" s="188"/>
      <c r="V10535" s="188"/>
      <c r="W10535" s="188"/>
      <c r="X10535" s="188"/>
      <c r="AG10535" s="188"/>
      <c r="AH10535" s="188"/>
      <c r="AI10535" s="188"/>
      <c r="AJ10535" s="188"/>
      <c r="AK10535" s="188"/>
    </row>
    <row r="10536" spans="20:37">
      <c r="T10536" s="188"/>
      <c r="U10536" s="188"/>
      <c r="V10536" s="188"/>
      <c r="W10536" s="188"/>
      <c r="X10536" s="188"/>
      <c r="AG10536" s="188"/>
      <c r="AH10536" s="188"/>
      <c r="AI10536" s="188"/>
      <c r="AJ10536" s="188"/>
      <c r="AK10536" s="188"/>
    </row>
    <row r="10537" spans="20:37">
      <c r="T10537" s="188"/>
      <c r="U10537" s="188"/>
      <c r="V10537" s="188"/>
      <c r="W10537" s="188"/>
      <c r="X10537" s="188"/>
      <c r="AG10537" s="188"/>
      <c r="AH10537" s="188"/>
      <c r="AI10537" s="188"/>
      <c r="AJ10537" s="188"/>
      <c r="AK10537" s="188"/>
    </row>
    <row r="10538" spans="20:37">
      <c r="T10538" s="188"/>
      <c r="U10538" s="188"/>
      <c r="V10538" s="188"/>
      <c r="W10538" s="188"/>
      <c r="X10538" s="188"/>
      <c r="AG10538" s="188"/>
      <c r="AH10538" s="188"/>
      <c r="AI10538" s="188"/>
      <c r="AJ10538" s="188"/>
      <c r="AK10538" s="188"/>
    </row>
    <row r="10539" spans="20:37">
      <c r="T10539" s="188"/>
      <c r="U10539" s="188"/>
      <c r="V10539" s="188"/>
      <c r="W10539" s="188"/>
      <c r="X10539" s="188"/>
      <c r="AG10539" s="188"/>
      <c r="AH10539" s="188"/>
      <c r="AI10539" s="188"/>
      <c r="AJ10539" s="188"/>
      <c r="AK10539" s="188"/>
    </row>
    <row r="10540" spans="20:37">
      <c r="T10540" s="188"/>
      <c r="U10540" s="188"/>
      <c r="V10540" s="188"/>
      <c r="W10540" s="188"/>
      <c r="X10540" s="188"/>
      <c r="AG10540" s="188"/>
      <c r="AH10540" s="188"/>
      <c r="AI10540" s="188"/>
      <c r="AJ10540" s="188"/>
      <c r="AK10540" s="188"/>
    </row>
    <row r="10541" spans="20:37">
      <c r="T10541" s="188"/>
      <c r="U10541" s="188"/>
      <c r="V10541" s="188"/>
      <c r="W10541" s="188"/>
      <c r="X10541" s="188"/>
      <c r="AG10541" s="188"/>
      <c r="AH10541" s="188"/>
      <c r="AI10541" s="188"/>
      <c r="AJ10541" s="188"/>
      <c r="AK10541" s="188"/>
    </row>
    <row r="10542" spans="20:37">
      <c r="T10542" s="188"/>
      <c r="U10542" s="188"/>
      <c r="V10542" s="188"/>
      <c r="W10542" s="188"/>
      <c r="X10542" s="188"/>
      <c r="AG10542" s="188"/>
      <c r="AH10542" s="188"/>
      <c r="AI10542" s="188"/>
      <c r="AJ10542" s="188"/>
      <c r="AK10542" s="188"/>
    </row>
    <row r="10543" spans="20:37">
      <c r="T10543" s="188"/>
      <c r="U10543" s="188"/>
      <c r="V10543" s="188"/>
      <c r="W10543" s="188"/>
      <c r="X10543" s="188"/>
      <c r="AG10543" s="188"/>
      <c r="AH10543" s="188"/>
      <c r="AI10543" s="188"/>
      <c r="AJ10543" s="188"/>
      <c r="AK10543" s="188"/>
    </row>
    <row r="10544" spans="20:37">
      <c r="T10544" s="188"/>
      <c r="U10544" s="188"/>
      <c r="V10544" s="188"/>
      <c r="W10544" s="188"/>
      <c r="X10544" s="188"/>
      <c r="AG10544" s="188"/>
      <c r="AH10544" s="188"/>
      <c r="AI10544" s="188"/>
      <c r="AJ10544" s="188"/>
      <c r="AK10544" s="188"/>
    </row>
    <row r="10545" spans="20:37">
      <c r="T10545" s="188"/>
      <c r="U10545" s="188"/>
      <c r="V10545" s="188"/>
      <c r="W10545" s="188"/>
      <c r="X10545" s="188"/>
      <c r="AG10545" s="188"/>
      <c r="AH10545" s="188"/>
      <c r="AI10545" s="188"/>
      <c r="AJ10545" s="188"/>
      <c r="AK10545" s="188"/>
    </row>
    <row r="10546" spans="20:37">
      <c r="T10546" s="188"/>
      <c r="U10546" s="188"/>
      <c r="V10546" s="188"/>
      <c r="W10546" s="188"/>
      <c r="X10546" s="188"/>
      <c r="AG10546" s="188"/>
      <c r="AH10546" s="188"/>
      <c r="AI10546" s="188"/>
      <c r="AJ10546" s="188"/>
      <c r="AK10546" s="188"/>
    </row>
    <row r="10547" spans="20:37">
      <c r="T10547" s="188"/>
      <c r="U10547" s="188"/>
      <c r="V10547" s="188"/>
      <c r="W10547" s="188"/>
      <c r="X10547" s="188"/>
      <c r="AG10547" s="188"/>
      <c r="AH10547" s="188"/>
      <c r="AI10547" s="188"/>
      <c r="AJ10547" s="188"/>
      <c r="AK10547" s="188"/>
    </row>
    <row r="10548" spans="20:37">
      <c r="T10548" s="188"/>
      <c r="U10548" s="188"/>
      <c r="V10548" s="188"/>
      <c r="W10548" s="188"/>
      <c r="X10548" s="188"/>
      <c r="AG10548" s="188"/>
      <c r="AH10548" s="188"/>
      <c r="AI10548" s="188"/>
      <c r="AJ10548" s="188"/>
      <c r="AK10548" s="188"/>
    </row>
    <row r="10549" spans="20:37">
      <c r="T10549" s="188"/>
      <c r="U10549" s="188"/>
      <c r="V10549" s="188"/>
      <c r="W10549" s="188"/>
      <c r="X10549" s="188"/>
      <c r="AG10549" s="188"/>
      <c r="AH10549" s="188"/>
      <c r="AI10549" s="188"/>
      <c r="AJ10549" s="188"/>
      <c r="AK10549" s="188"/>
    </row>
    <row r="10550" spans="20:37">
      <c r="T10550" s="188"/>
      <c r="U10550" s="188"/>
      <c r="V10550" s="188"/>
      <c r="W10550" s="188"/>
      <c r="X10550" s="188"/>
      <c r="AG10550" s="188"/>
      <c r="AH10550" s="188"/>
      <c r="AI10550" s="188"/>
      <c r="AJ10550" s="188"/>
      <c r="AK10550" s="188"/>
    </row>
    <row r="10551" spans="20:37">
      <c r="T10551" s="188"/>
      <c r="U10551" s="188"/>
      <c r="V10551" s="188"/>
      <c r="W10551" s="188"/>
      <c r="X10551" s="188"/>
      <c r="AG10551" s="188"/>
      <c r="AH10551" s="188"/>
      <c r="AI10551" s="188"/>
      <c r="AJ10551" s="188"/>
      <c r="AK10551" s="188"/>
    </row>
    <row r="10552" spans="20:37">
      <c r="T10552" s="188"/>
      <c r="U10552" s="188"/>
      <c r="V10552" s="188"/>
      <c r="W10552" s="188"/>
      <c r="X10552" s="188"/>
      <c r="AG10552" s="188"/>
      <c r="AH10552" s="188"/>
      <c r="AI10552" s="188"/>
      <c r="AJ10552" s="188"/>
      <c r="AK10552" s="188"/>
    </row>
    <row r="10553" spans="20:37">
      <c r="T10553" s="188"/>
      <c r="U10553" s="188"/>
      <c r="V10553" s="188"/>
      <c r="W10553" s="188"/>
      <c r="X10553" s="188"/>
      <c r="AG10553" s="188"/>
      <c r="AH10553" s="188"/>
      <c r="AI10553" s="188"/>
      <c r="AJ10553" s="188"/>
      <c r="AK10553" s="188"/>
    </row>
    <row r="10554" spans="20:37">
      <c r="T10554" s="188"/>
      <c r="U10554" s="188"/>
      <c r="V10554" s="188"/>
      <c r="W10554" s="188"/>
      <c r="X10554" s="188"/>
      <c r="AG10554" s="188"/>
      <c r="AH10554" s="188"/>
      <c r="AI10554" s="188"/>
      <c r="AJ10554" s="188"/>
      <c r="AK10554" s="188"/>
    </row>
    <row r="10555" spans="20:37">
      <c r="T10555" s="188"/>
      <c r="U10555" s="188"/>
      <c r="V10555" s="188"/>
      <c r="W10555" s="188"/>
      <c r="X10555" s="188"/>
      <c r="AG10555" s="188"/>
      <c r="AH10555" s="188"/>
      <c r="AI10555" s="188"/>
      <c r="AJ10555" s="188"/>
      <c r="AK10555" s="188"/>
    </row>
    <row r="10556" spans="20:37">
      <c r="T10556" s="188"/>
      <c r="U10556" s="188"/>
      <c r="V10556" s="188"/>
      <c r="W10556" s="188"/>
      <c r="X10556" s="188"/>
      <c r="AG10556" s="188"/>
      <c r="AH10556" s="188"/>
      <c r="AI10556" s="188"/>
      <c r="AJ10556" s="188"/>
      <c r="AK10556" s="188"/>
    </row>
    <row r="10557" spans="20:37">
      <c r="T10557" s="188"/>
      <c r="U10557" s="188"/>
      <c r="V10557" s="188"/>
      <c r="W10557" s="188"/>
      <c r="X10557" s="188"/>
      <c r="AG10557" s="188"/>
      <c r="AH10557" s="188"/>
      <c r="AI10557" s="188"/>
      <c r="AJ10557" s="188"/>
      <c r="AK10557" s="188"/>
    </row>
    <row r="10558" spans="20:37">
      <c r="T10558" s="188"/>
      <c r="U10558" s="188"/>
      <c r="V10558" s="188"/>
      <c r="W10558" s="188"/>
      <c r="X10558" s="188"/>
      <c r="AG10558" s="188"/>
      <c r="AH10558" s="188"/>
      <c r="AI10558" s="188"/>
      <c r="AJ10558" s="188"/>
      <c r="AK10558" s="188"/>
    </row>
    <row r="10559" spans="20:37">
      <c r="T10559" s="188"/>
      <c r="U10559" s="188"/>
      <c r="V10559" s="188"/>
      <c r="W10559" s="188"/>
      <c r="X10559" s="188"/>
      <c r="AG10559" s="188"/>
      <c r="AH10559" s="188"/>
      <c r="AI10559" s="188"/>
      <c r="AJ10559" s="188"/>
      <c r="AK10559" s="188"/>
    </row>
    <row r="10560" spans="20:37">
      <c r="T10560" s="188"/>
      <c r="U10560" s="188"/>
      <c r="V10560" s="188"/>
      <c r="W10560" s="188"/>
      <c r="X10560" s="188"/>
      <c r="AG10560" s="188"/>
      <c r="AH10560" s="188"/>
      <c r="AI10560" s="188"/>
      <c r="AJ10560" s="188"/>
      <c r="AK10560" s="188"/>
    </row>
    <row r="10561" spans="20:37">
      <c r="T10561" s="188"/>
      <c r="U10561" s="188"/>
      <c r="V10561" s="188"/>
      <c r="W10561" s="188"/>
      <c r="X10561" s="188"/>
      <c r="AG10561" s="188"/>
      <c r="AH10561" s="188"/>
      <c r="AI10561" s="188"/>
      <c r="AJ10561" s="188"/>
      <c r="AK10561" s="188"/>
    </row>
    <row r="10562" spans="20:37">
      <c r="T10562" s="188"/>
      <c r="U10562" s="188"/>
      <c r="V10562" s="188"/>
      <c r="W10562" s="188"/>
      <c r="X10562" s="188"/>
      <c r="AG10562" s="188"/>
      <c r="AH10562" s="188"/>
      <c r="AI10562" s="188"/>
      <c r="AJ10562" s="188"/>
      <c r="AK10562" s="188"/>
    </row>
    <row r="10563" spans="20:37">
      <c r="T10563" s="188"/>
      <c r="U10563" s="188"/>
      <c r="V10563" s="188"/>
      <c r="W10563" s="188"/>
      <c r="X10563" s="188"/>
      <c r="AG10563" s="188"/>
      <c r="AH10563" s="188"/>
      <c r="AI10563" s="188"/>
      <c r="AJ10563" s="188"/>
      <c r="AK10563" s="188"/>
    </row>
    <row r="10564" spans="20:37">
      <c r="T10564" s="188"/>
      <c r="U10564" s="188"/>
      <c r="V10564" s="188"/>
      <c r="W10564" s="188"/>
      <c r="X10564" s="188"/>
      <c r="AG10564" s="188"/>
      <c r="AH10564" s="188"/>
      <c r="AI10564" s="188"/>
      <c r="AJ10564" s="188"/>
      <c r="AK10564" s="188"/>
    </row>
    <row r="10565" spans="20:37">
      <c r="T10565" s="188"/>
      <c r="U10565" s="188"/>
      <c r="V10565" s="188"/>
      <c r="W10565" s="188"/>
      <c r="X10565" s="188"/>
      <c r="AG10565" s="188"/>
      <c r="AH10565" s="188"/>
      <c r="AI10565" s="188"/>
      <c r="AJ10565" s="188"/>
      <c r="AK10565" s="188"/>
    </row>
    <row r="10566" spans="20:37">
      <c r="T10566" s="188"/>
      <c r="U10566" s="188"/>
      <c r="V10566" s="188"/>
      <c r="W10566" s="188"/>
      <c r="X10566" s="188"/>
      <c r="AG10566" s="188"/>
      <c r="AH10566" s="188"/>
      <c r="AI10566" s="188"/>
      <c r="AJ10566" s="188"/>
      <c r="AK10566" s="188"/>
    </row>
    <row r="10567" spans="20:37">
      <c r="T10567" s="188"/>
      <c r="U10567" s="188"/>
      <c r="V10567" s="188"/>
      <c r="W10567" s="188"/>
      <c r="X10567" s="188"/>
      <c r="AG10567" s="188"/>
      <c r="AH10567" s="188"/>
      <c r="AI10567" s="188"/>
      <c r="AJ10567" s="188"/>
      <c r="AK10567" s="188"/>
    </row>
    <row r="10568" spans="20:37">
      <c r="T10568" s="188"/>
      <c r="U10568" s="188"/>
      <c r="V10568" s="188"/>
      <c r="W10568" s="188"/>
      <c r="X10568" s="188"/>
      <c r="AG10568" s="188"/>
      <c r="AH10568" s="188"/>
      <c r="AI10568" s="188"/>
      <c r="AJ10568" s="188"/>
      <c r="AK10568" s="188"/>
    </row>
    <row r="10569" spans="20:37">
      <c r="T10569" s="188"/>
      <c r="U10569" s="188"/>
      <c r="V10569" s="188"/>
      <c r="W10569" s="188"/>
      <c r="X10569" s="188"/>
      <c r="AG10569" s="188"/>
      <c r="AH10569" s="188"/>
      <c r="AI10569" s="188"/>
      <c r="AJ10569" s="188"/>
      <c r="AK10569" s="188"/>
    </row>
    <row r="10570" spans="20:37">
      <c r="T10570" s="188"/>
      <c r="U10570" s="188"/>
      <c r="V10570" s="188"/>
      <c r="W10570" s="188"/>
      <c r="X10570" s="188"/>
      <c r="AG10570" s="188"/>
      <c r="AH10570" s="188"/>
      <c r="AI10570" s="188"/>
      <c r="AJ10570" s="188"/>
      <c r="AK10570" s="188"/>
    </row>
    <row r="10571" spans="20:37">
      <c r="T10571" s="188"/>
      <c r="U10571" s="188"/>
      <c r="V10571" s="188"/>
      <c r="W10571" s="188"/>
      <c r="X10571" s="188"/>
      <c r="AG10571" s="188"/>
      <c r="AH10571" s="188"/>
      <c r="AI10571" s="188"/>
      <c r="AJ10571" s="188"/>
      <c r="AK10571" s="188"/>
    </row>
    <row r="10572" spans="20:37">
      <c r="T10572" s="188"/>
      <c r="U10572" s="188"/>
      <c r="V10572" s="188"/>
      <c r="W10572" s="188"/>
      <c r="X10572" s="188"/>
      <c r="AG10572" s="188"/>
      <c r="AH10572" s="188"/>
      <c r="AI10572" s="188"/>
      <c r="AJ10572" s="188"/>
      <c r="AK10572" s="188"/>
    </row>
    <row r="10573" spans="20:37">
      <c r="T10573" s="188"/>
      <c r="U10573" s="188"/>
      <c r="V10573" s="188"/>
      <c r="W10573" s="188"/>
      <c r="X10573" s="188"/>
      <c r="AG10573" s="188"/>
      <c r="AH10573" s="188"/>
      <c r="AI10573" s="188"/>
      <c r="AJ10573" s="188"/>
      <c r="AK10573" s="188"/>
    </row>
    <row r="10574" spans="20:37">
      <c r="T10574" s="188"/>
      <c r="U10574" s="188"/>
      <c r="V10574" s="188"/>
      <c r="W10574" s="188"/>
      <c r="X10574" s="188"/>
      <c r="AG10574" s="188"/>
      <c r="AH10574" s="188"/>
      <c r="AI10574" s="188"/>
      <c r="AJ10574" s="188"/>
      <c r="AK10574" s="188"/>
    </row>
    <row r="10575" spans="20:37">
      <c r="T10575" s="188"/>
      <c r="U10575" s="188"/>
      <c r="V10575" s="188"/>
      <c r="W10575" s="188"/>
      <c r="X10575" s="188"/>
      <c r="AG10575" s="188"/>
      <c r="AH10575" s="188"/>
      <c r="AI10575" s="188"/>
      <c r="AJ10575" s="188"/>
      <c r="AK10575" s="188"/>
    </row>
    <row r="10576" spans="20:37">
      <c r="T10576" s="188"/>
      <c r="U10576" s="188"/>
      <c r="V10576" s="188"/>
      <c r="W10576" s="188"/>
      <c r="X10576" s="188"/>
      <c r="AG10576" s="188"/>
      <c r="AH10576" s="188"/>
      <c r="AI10576" s="188"/>
      <c r="AJ10576" s="188"/>
      <c r="AK10576" s="188"/>
    </row>
    <row r="10577" spans="20:37">
      <c r="T10577" s="188"/>
      <c r="U10577" s="188"/>
      <c r="V10577" s="188"/>
      <c r="W10577" s="188"/>
      <c r="X10577" s="188"/>
      <c r="AG10577" s="188"/>
      <c r="AH10577" s="188"/>
      <c r="AI10577" s="188"/>
      <c r="AJ10577" s="188"/>
      <c r="AK10577" s="188"/>
    </row>
    <row r="10578" spans="20:37">
      <c r="T10578" s="188"/>
      <c r="U10578" s="188"/>
      <c r="V10578" s="188"/>
      <c r="W10578" s="188"/>
      <c r="X10578" s="188"/>
      <c r="AG10578" s="188"/>
      <c r="AH10578" s="188"/>
      <c r="AI10578" s="188"/>
      <c r="AJ10578" s="188"/>
      <c r="AK10578" s="188"/>
    </row>
    <row r="10579" spans="20:37">
      <c r="T10579" s="188"/>
      <c r="U10579" s="188"/>
      <c r="V10579" s="188"/>
      <c r="W10579" s="188"/>
      <c r="X10579" s="188"/>
      <c r="AG10579" s="188"/>
      <c r="AH10579" s="188"/>
      <c r="AI10579" s="188"/>
      <c r="AJ10579" s="188"/>
      <c r="AK10579" s="188"/>
    </row>
    <row r="10580" spans="20:37">
      <c r="T10580" s="188"/>
      <c r="U10580" s="188"/>
      <c r="V10580" s="188"/>
      <c r="W10580" s="188"/>
      <c r="X10580" s="188"/>
      <c r="AG10580" s="188"/>
      <c r="AH10580" s="188"/>
      <c r="AI10580" s="188"/>
      <c r="AJ10580" s="188"/>
      <c r="AK10580" s="188"/>
    </row>
    <row r="10581" spans="20:37">
      <c r="T10581" s="188"/>
      <c r="U10581" s="188"/>
      <c r="V10581" s="188"/>
      <c r="W10581" s="188"/>
      <c r="X10581" s="188"/>
      <c r="AG10581" s="188"/>
      <c r="AH10581" s="188"/>
      <c r="AI10581" s="188"/>
      <c r="AJ10581" s="188"/>
      <c r="AK10581" s="188"/>
    </row>
    <row r="10582" spans="20:37">
      <c r="T10582" s="188"/>
      <c r="U10582" s="188"/>
      <c r="V10582" s="188"/>
      <c r="W10582" s="188"/>
      <c r="X10582" s="188"/>
      <c r="AG10582" s="188"/>
      <c r="AH10582" s="188"/>
      <c r="AI10582" s="188"/>
      <c r="AJ10582" s="188"/>
      <c r="AK10582" s="188"/>
    </row>
    <row r="10583" spans="20:37">
      <c r="T10583" s="188"/>
      <c r="U10583" s="188"/>
      <c r="V10583" s="188"/>
      <c r="W10583" s="188"/>
      <c r="X10583" s="188"/>
      <c r="AG10583" s="188"/>
      <c r="AH10583" s="188"/>
      <c r="AI10583" s="188"/>
      <c r="AJ10583" s="188"/>
      <c r="AK10583" s="188"/>
    </row>
    <row r="10584" spans="20:37">
      <c r="T10584" s="188"/>
      <c r="U10584" s="188"/>
      <c r="V10584" s="188"/>
      <c r="W10584" s="188"/>
      <c r="X10584" s="188"/>
      <c r="AG10584" s="188"/>
      <c r="AH10584" s="188"/>
      <c r="AI10584" s="188"/>
      <c r="AJ10584" s="188"/>
      <c r="AK10584" s="188"/>
    </row>
    <row r="10585" spans="20:37">
      <c r="T10585" s="188"/>
      <c r="U10585" s="188"/>
      <c r="V10585" s="188"/>
      <c r="W10585" s="188"/>
      <c r="X10585" s="188"/>
      <c r="AG10585" s="188"/>
      <c r="AH10585" s="188"/>
      <c r="AI10585" s="188"/>
      <c r="AJ10585" s="188"/>
      <c r="AK10585" s="188"/>
    </row>
    <row r="10586" spans="20:37">
      <c r="T10586" s="188"/>
      <c r="U10586" s="188"/>
      <c r="V10586" s="188"/>
      <c r="W10586" s="188"/>
      <c r="X10586" s="188"/>
      <c r="AG10586" s="188"/>
      <c r="AH10586" s="188"/>
      <c r="AI10586" s="188"/>
      <c r="AJ10586" s="188"/>
      <c r="AK10586" s="188"/>
    </row>
    <row r="10587" spans="20:37">
      <c r="T10587" s="188"/>
      <c r="U10587" s="188"/>
      <c r="V10587" s="188"/>
      <c r="W10587" s="188"/>
      <c r="X10587" s="188"/>
      <c r="AG10587" s="188"/>
      <c r="AH10587" s="188"/>
      <c r="AI10587" s="188"/>
      <c r="AJ10587" s="188"/>
      <c r="AK10587" s="188"/>
    </row>
    <row r="10588" spans="20:37">
      <c r="T10588" s="188"/>
      <c r="U10588" s="188"/>
      <c r="V10588" s="188"/>
      <c r="W10588" s="188"/>
      <c r="X10588" s="188"/>
      <c r="AG10588" s="188"/>
      <c r="AH10588" s="188"/>
      <c r="AI10588" s="188"/>
      <c r="AJ10588" s="188"/>
      <c r="AK10588" s="188"/>
    </row>
    <row r="10589" spans="20:37">
      <c r="T10589" s="188"/>
      <c r="U10589" s="188"/>
      <c r="V10589" s="188"/>
      <c r="W10589" s="188"/>
      <c r="X10589" s="188"/>
      <c r="AG10589" s="188"/>
      <c r="AH10589" s="188"/>
      <c r="AI10589" s="188"/>
      <c r="AJ10589" s="188"/>
      <c r="AK10589" s="188"/>
    </row>
    <row r="10590" spans="20:37">
      <c r="T10590" s="188"/>
      <c r="U10590" s="188"/>
      <c r="V10590" s="188"/>
      <c r="W10590" s="188"/>
      <c r="X10590" s="188"/>
      <c r="AG10590" s="188"/>
      <c r="AH10590" s="188"/>
      <c r="AI10590" s="188"/>
      <c r="AJ10590" s="188"/>
      <c r="AK10590" s="188"/>
    </row>
    <row r="10591" spans="20:37">
      <c r="T10591" s="188"/>
      <c r="U10591" s="188"/>
      <c r="V10591" s="188"/>
      <c r="W10591" s="188"/>
      <c r="X10591" s="188"/>
      <c r="AG10591" s="188"/>
      <c r="AH10591" s="188"/>
      <c r="AI10591" s="188"/>
      <c r="AJ10591" s="188"/>
      <c r="AK10591" s="188"/>
    </row>
    <row r="10592" spans="20:37">
      <c r="T10592" s="188"/>
      <c r="U10592" s="188"/>
      <c r="V10592" s="188"/>
      <c r="W10592" s="188"/>
      <c r="X10592" s="188"/>
      <c r="AG10592" s="188"/>
      <c r="AH10592" s="188"/>
      <c r="AI10592" s="188"/>
      <c r="AJ10592" s="188"/>
      <c r="AK10592" s="188"/>
    </row>
    <row r="10593" spans="20:37">
      <c r="T10593" s="188"/>
      <c r="U10593" s="188"/>
      <c r="V10593" s="188"/>
      <c r="W10593" s="188"/>
      <c r="X10593" s="188"/>
      <c r="AG10593" s="188"/>
      <c r="AH10593" s="188"/>
      <c r="AI10593" s="188"/>
      <c r="AJ10593" s="188"/>
      <c r="AK10593" s="188"/>
    </row>
    <row r="10594" spans="20:37">
      <c r="T10594" s="188"/>
      <c r="U10594" s="188"/>
      <c r="V10594" s="188"/>
      <c r="W10594" s="188"/>
      <c r="X10594" s="188"/>
      <c r="AG10594" s="188"/>
      <c r="AH10594" s="188"/>
      <c r="AI10594" s="188"/>
      <c r="AJ10594" s="188"/>
      <c r="AK10594" s="188"/>
    </row>
    <row r="10595" spans="20:37">
      <c r="T10595" s="188"/>
      <c r="U10595" s="188"/>
      <c r="V10595" s="188"/>
      <c r="W10595" s="188"/>
      <c r="X10595" s="188"/>
      <c r="AG10595" s="188"/>
      <c r="AH10595" s="188"/>
      <c r="AI10595" s="188"/>
      <c r="AJ10595" s="188"/>
      <c r="AK10595" s="188"/>
    </row>
    <row r="10596" spans="20:37">
      <c r="T10596" s="188"/>
      <c r="U10596" s="188"/>
      <c r="V10596" s="188"/>
      <c r="W10596" s="188"/>
      <c r="X10596" s="188"/>
      <c r="AG10596" s="188"/>
      <c r="AH10596" s="188"/>
      <c r="AI10596" s="188"/>
      <c r="AJ10596" s="188"/>
      <c r="AK10596" s="188"/>
    </row>
    <row r="10597" spans="20:37">
      <c r="T10597" s="188"/>
      <c r="U10597" s="188"/>
      <c r="V10597" s="188"/>
      <c r="W10597" s="188"/>
      <c r="X10597" s="188"/>
      <c r="AG10597" s="188"/>
      <c r="AH10597" s="188"/>
      <c r="AI10597" s="188"/>
      <c r="AJ10597" s="188"/>
      <c r="AK10597" s="188"/>
    </row>
    <row r="10598" spans="20:37">
      <c r="T10598" s="188"/>
      <c r="U10598" s="188"/>
      <c r="V10598" s="188"/>
      <c r="W10598" s="188"/>
      <c r="X10598" s="188"/>
      <c r="AG10598" s="188"/>
      <c r="AH10598" s="188"/>
      <c r="AI10598" s="188"/>
      <c r="AJ10598" s="188"/>
      <c r="AK10598" s="188"/>
    </row>
    <row r="10599" spans="20:37">
      <c r="T10599" s="188"/>
      <c r="U10599" s="188"/>
      <c r="V10599" s="188"/>
      <c r="W10599" s="188"/>
      <c r="X10599" s="188"/>
      <c r="AG10599" s="188"/>
      <c r="AH10599" s="188"/>
      <c r="AI10599" s="188"/>
      <c r="AJ10599" s="188"/>
      <c r="AK10599" s="188"/>
    </row>
    <row r="10600" spans="20:37">
      <c r="T10600" s="188"/>
      <c r="U10600" s="188"/>
      <c r="V10600" s="188"/>
      <c r="W10600" s="188"/>
      <c r="X10600" s="188"/>
      <c r="AG10600" s="188"/>
      <c r="AH10600" s="188"/>
      <c r="AI10600" s="188"/>
      <c r="AJ10600" s="188"/>
      <c r="AK10600" s="188"/>
    </row>
    <row r="10601" spans="20:37">
      <c r="T10601" s="188"/>
      <c r="U10601" s="188"/>
      <c r="V10601" s="188"/>
      <c r="W10601" s="188"/>
      <c r="X10601" s="188"/>
      <c r="AG10601" s="188"/>
      <c r="AH10601" s="188"/>
      <c r="AI10601" s="188"/>
      <c r="AJ10601" s="188"/>
      <c r="AK10601" s="188"/>
    </row>
    <row r="10602" spans="20:37">
      <c r="T10602" s="188"/>
      <c r="U10602" s="188"/>
      <c r="V10602" s="188"/>
      <c r="W10602" s="188"/>
      <c r="X10602" s="188"/>
      <c r="AG10602" s="188"/>
      <c r="AH10602" s="188"/>
      <c r="AI10602" s="188"/>
      <c r="AJ10602" s="188"/>
      <c r="AK10602" s="188"/>
    </row>
    <row r="10603" spans="20:37">
      <c r="T10603" s="188"/>
      <c r="U10603" s="188"/>
      <c r="V10603" s="188"/>
      <c r="W10603" s="188"/>
      <c r="X10603" s="188"/>
      <c r="AG10603" s="188"/>
      <c r="AH10603" s="188"/>
      <c r="AI10603" s="188"/>
      <c r="AJ10603" s="188"/>
      <c r="AK10603" s="188"/>
    </row>
    <row r="10604" spans="20:37">
      <c r="T10604" s="188"/>
      <c r="U10604" s="188"/>
      <c r="V10604" s="188"/>
      <c r="W10604" s="188"/>
      <c r="X10604" s="188"/>
      <c r="AG10604" s="188"/>
      <c r="AH10604" s="188"/>
      <c r="AI10604" s="188"/>
      <c r="AJ10604" s="188"/>
      <c r="AK10604" s="188"/>
    </row>
    <row r="10605" spans="20:37">
      <c r="T10605" s="188"/>
      <c r="U10605" s="188"/>
      <c r="V10605" s="188"/>
      <c r="W10605" s="188"/>
      <c r="X10605" s="188"/>
      <c r="AG10605" s="188"/>
      <c r="AH10605" s="188"/>
      <c r="AI10605" s="188"/>
      <c r="AJ10605" s="188"/>
      <c r="AK10605" s="188"/>
    </row>
    <row r="10606" spans="20:37">
      <c r="T10606" s="188"/>
      <c r="U10606" s="188"/>
      <c r="V10606" s="188"/>
      <c r="W10606" s="188"/>
      <c r="X10606" s="188"/>
      <c r="AG10606" s="188"/>
      <c r="AH10606" s="188"/>
      <c r="AI10606" s="188"/>
      <c r="AJ10606" s="188"/>
      <c r="AK10606" s="188"/>
    </row>
    <row r="10607" spans="20:37">
      <c r="T10607" s="188"/>
      <c r="U10607" s="188"/>
      <c r="V10607" s="188"/>
      <c r="W10607" s="188"/>
      <c r="X10607" s="188"/>
      <c r="AG10607" s="188"/>
      <c r="AH10607" s="188"/>
      <c r="AI10607" s="188"/>
      <c r="AJ10607" s="188"/>
      <c r="AK10607" s="188"/>
    </row>
    <row r="10608" spans="20:37">
      <c r="T10608" s="188"/>
      <c r="U10608" s="188"/>
      <c r="V10608" s="188"/>
      <c r="W10608" s="188"/>
      <c r="X10608" s="188"/>
      <c r="AG10608" s="188"/>
      <c r="AH10608" s="188"/>
      <c r="AI10608" s="188"/>
      <c r="AJ10608" s="188"/>
      <c r="AK10608" s="188"/>
    </row>
    <row r="10609" spans="20:37">
      <c r="T10609" s="188"/>
      <c r="U10609" s="188"/>
      <c r="V10609" s="188"/>
      <c r="W10609" s="188"/>
      <c r="X10609" s="188"/>
      <c r="AG10609" s="188"/>
      <c r="AH10609" s="188"/>
      <c r="AI10609" s="188"/>
      <c r="AJ10609" s="188"/>
      <c r="AK10609" s="188"/>
    </row>
    <row r="10610" spans="20:37">
      <c r="T10610" s="188"/>
      <c r="U10610" s="188"/>
      <c r="V10610" s="188"/>
      <c r="W10610" s="188"/>
      <c r="X10610" s="188"/>
      <c r="AG10610" s="188"/>
      <c r="AH10610" s="188"/>
      <c r="AI10610" s="188"/>
      <c r="AJ10610" s="188"/>
      <c r="AK10610" s="188"/>
    </row>
    <row r="10611" spans="20:37">
      <c r="T10611" s="188"/>
      <c r="U10611" s="188"/>
      <c r="V10611" s="188"/>
      <c r="W10611" s="188"/>
      <c r="X10611" s="188"/>
      <c r="AG10611" s="188"/>
      <c r="AH10611" s="188"/>
      <c r="AI10611" s="188"/>
      <c r="AJ10611" s="188"/>
      <c r="AK10611" s="188"/>
    </row>
    <row r="10612" spans="20:37">
      <c r="T10612" s="188"/>
      <c r="U10612" s="188"/>
      <c r="V10612" s="188"/>
      <c r="W10612" s="188"/>
      <c r="X10612" s="188"/>
      <c r="AG10612" s="188"/>
      <c r="AH10612" s="188"/>
      <c r="AI10612" s="188"/>
      <c r="AJ10612" s="188"/>
      <c r="AK10612" s="188"/>
    </row>
    <row r="10613" spans="20:37">
      <c r="T10613" s="188"/>
      <c r="U10613" s="188"/>
      <c r="V10613" s="188"/>
      <c r="W10613" s="188"/>
      <c r="X10613" s="188"/>
      <c r="AG10613" s="188"/>
      <c r="AH10613" s="188"/>
      <c r="AI10613" s="188"/>
      <c r="AJ10613" s="188"/>
      <c r="AK10613" s="188"/>
    </row>
    <row r="10614" spans="20:37">
      <c r="T10614" s="188"/>
      <c r="U10614" s="188"/>
      <c r="V10614" s="188"/>
      <c r="W10614" s="188"/>
      <c r="X10614" s="188"/>
      <c r="AG10614" s="188"/>
      <c r="AH10614" s="188"/>
      <c r="AI10614" s="188"/>
      <c r="AJ10614" s="188"/>
      <c r="AK10614" s="188"/>
    </row>
    <row r="10615" spans="20:37">
      <c r="T10615" s="188"/>
      <c r="U10615" s="188"/>
      <c r="V10615" s="188"/>
      <c r="W10615" s="188"/>
      <c r="X10615" s="188"/>
      <c r="AG10615" s="188"/>
      <c r="AH10615" s="188"/>
      <c r="AI10615" s="188"/>
      <c r="AJ10615" s="188"/>
      <c r="AK10615" s="188"/>
    </row>
    <row r="10616" spans="20:37">
      <c r="T10616" s="188"/>
      <c r="U10616" s="188"/>
      <c r="V10616" s="188"/>
      <c r="W10616" s="188"/>
      <c r="X10616" s="188"/>
      <c r="AG10616" s="188"/>
      <c r="AH10616" s="188"/>
      <c r="AI10616" s="188"/>
      <c r="AJ10616" s="188"/>
      <c r="AK10616" s="188"/>
    </row>
    <row r="10617" spans="20:37">
      <c r="T10617" s="188"/>
      <c r="U10617" s="188"/>
      <c r="V10617" s="188"/>
      <c r="W10617" s="188"/>
      <c r="X10617" s="188"/>
      <c r="AG10617" s="188"/>
      <c r="AH10617" s="188"/>
      <c r="AI10617" s="188"/>
      <c r="AJ10617" s="188"/>
      <c r="AK10617" s="188"/>
    </row>
    <row r="10618" spans="20:37">
      <c r="T10618" s="188"/>
      <c r="U10618" s="188"/>
      <c r="V10618" s="188"/>
      <c r="W10618" s="188"/>
      <c r="X10618" s="188"/>
      <c r="AG10618" s="188"/>
      <c r="AH10618" s="188"/>
      <c r="AI10618" s="188"/>
      <c r="AJ10618" s="188"/>
      <c r="AK10618" s="188"/>
    </row>
    <row r="10619" spans="20:37">
      <c r="T10619" s="188"/>
      <c r="U10619" s="188"/>
      <c r="V10619" s="188"/>
      <c r="W10619" s="188"/>
      <c r="X10619" s="188"/>
      <c r="AG10619" s="188"/>
      <c r="AH10619" s="188"/>
      <c r="AI10619" s="188"/>
      <c r="AJ10619" s="188"/>
      <c r="AK10619" s="188"/>
    </row>
    <row r="10620" spans="20:37">
      <c r="T10620" s="188"/>
      <c r="U10620" s="188"/>
      <c r="V10620" s="188"/>
      <c r="W10620" s="188"/>
      <c r="X10620" s="188"/>
      <c r="AG10620" s="188"/>
      <c r="AH10620" s="188"/>
      <c r="AI10620" s="188"/>
      <c r="AJ10620" s="188"/>
      <c r="AK10620" s="188"/>
    </row>
    <row r="10621" spans="20:37">
      <c r="T10621" s="188"/>
      <c r="U10621" s="188"/>
      <c r="V10621" s="188"/>
      <c r="W10621" s="188"/>
      <c r="X10621" s="188"/>
      <c r="AG10621" s="188"/>
      <c r="AH10621" s="188"/>
      <c r="AI10621" s="188"/>
      <c r="AJ10621" s="188"/>
      <c r="AK10621" s="188"/>
    </row>
    <row r="10622" spans="20:37">
      <c r="T10622" s="188"/>
      <c r="U10622" s="188"/>
      <c r="V10622" s="188"/>
      <c r="W10622" s="188"/>
      <c r="X10622" s="188"/>
      <c r="AG10622" s="188"/>
      <c r="AH10622" s="188"/>
      <c r="AI10622" s="188"/>
      <c r="AJ10622" s="188"/>
      <c r="AK10622" s="188"/>
    </row>
    <row r="10623" spans="20:37">
      <c r="T10623" s="188"/>
      <c r="U10623" s="188"/>
      <c r="V10623" s="188"/>
      <c r="W10623" s="188"/>
      <c r="X10623" s="188"/>
      <c r="AG10623" s="188"/>
      <c r="AH10623" s="188"/>
      <c r="AI10623" s="188"/>
      <c r="AJ10623" s="188"/>
      <c r="AK10623" s="188"/>
    </row>
    <row r="10624" spans="20:37">
      <c r="T10624" s="188"/>
      <c r="U10624" s="188"/>
      <c r="V10624" s="188"/>
      <c r="W10624" s="188"/>
      <c r="X10624" s="188"/>
      <c r="AG10624" s="188"/>
      <c r="AH10624" s="188"/>
      <c r="AI10624" s="188"/>
      <c r="AJ10624" s="188"/>
      <c r="AK10624" s="188"/>
    </row>
    <row r="10625" spans="20:37">
      <c r="T10625" s="188"/>
      <c r="U10625" s="188"/>
      <c r="V10625" s="188"/>
      <c r="W10625" s="188"/>
      <c r="X10625" s="188"/>
      <c r="AG10625" s="188"/>
      <c r="AH10625" s="188"/>
      <c r="AI10625" s="188"/>
      <c r="AJ10625" s="188"/>
      <c r="AK10625" s="188"/>
    </row>
    <row r="10626" spans="20:37">
      <c r="T10626" s="188"/>
      <c r="U10626" s="188"/>
      <c r="V10626" s="188"/>
      <c r="W10626" s="188"/>
      <c r="X10626" s="188"/>
      <c r="AG10626" s="188"/>
      <c r="AH10626" s="188"/>
      <c r="AI10626" s="188"/>
      <c r="AJ10626" s="188"/>
      <c r="AK10626" s="188"/>
    </row>
    <row r="10627" spans="20:37">
      <c r="T10627" s="188"/>
      <c r="U10627" s="188"/>
      <c r="V10627" s="188"/>
      <c r="W10627" s="188"/>
      <c r="X10627" s="188"/>
      <c r="AG10627" s="188"/>
      <c r="AH10627" s="188"/>
      <c r="AI10627" s="188"/>
      <c r="AJ10627" s="188"/>
      <c r="AK10627" s="188"/>
    </row>
    <row r="10628" spans="20:37">
      <c r="T10628" s="188"/>
      <c r="U10628" s="188"/>
      <c r="V10628" s="188"/>
      <c r="W10628" s="188"/>
      <c r="X10628" s="188"/>
      <c r="AG10628" s="188"/>
      <c r="AH10628" s="188"/>
      <c r="AI10628" s="188"/>
      <c r="AJ10628" s="188"/>
      <c r="AK10628" s="188"/>
    </row>
    <row r="10629" spans="20:37">
      <c r="T10629" s="188"/>
      <c r="U10629" s="188"/>
      <c r="V10629" s="188"/>
      <c r="W10629" s="188"/>
      <c r="X10629" s="188"/>
      <c r="AG10629" s="188"/>
      <c r="AH10629" s="188"/>
      <c r="AI10629" s="188"/>
      <c r="AJ10629" s="188"/>
      <c r="AK10629" s="188"/>
    </row>
    <row r="10630" spans="20:37">
      <c r="T10630" s="188"/>
      <c r="U10630" s="188"/>
      <c r="V10630" s="188"/>
      <c r="W10630" s="188"/>
      <c r="X10630" s="188"/>
      <c r="AG10630" s="188"/>
      <c r="AH10630" s="188"/>
      <c r="AI10630" s="188"/>
      <c r="AJ10630" s="188"/>
      <c r="AK10630" s="188"/>
    </row>
    <row r="10631" spans="20:37">
      <c r="T10631" s="188"/>
      <c r="U10631" s="188"/>
      <c r="V10631" s="188"/>
      <c r="W10631" s="188"/>
      <c r="X10631" s="188"/>
      <c r="AG10631" s="188"/>
      <c r="AH10631" s="188"/>
      <c r="AI10631" s="188"/>
      <c r="AJ10631" s="188"/>
      <c r="AK10631" s="188"/>
    </row>
    <row r="10632" spans="20:37">
      <c r="T10632" s="188"/>
      <c r="U10632" s="188"/>
      <c r="V10632" s="188"/>
      <c r="W10632" s="188"/>
      <c r="X10632" s="188"/>
      <c r="AG10632" s="188"/>
      <c r="AH10632" s="188"/>
      <c r="AI10632" s="188"/>
      <c r="AJ10632" s="188"/>
      <c r="AK10632" s="188"/>
    </row>
    <row r="10633" spans="20:37">
      <c r="T10633" s="188"/>
      <c r="U10633" s="188"/>
      <c r="V10633" s="188"/>
      <c r="W10633" s="188"/>
      <c r="X10633" s="188"/>
      <c r="AG10633" s="188"/>
      <c r="AH10633" s="188"/>
      <c r="AI10633" s="188"/>
      <c r="AJ10633" s="188"/>
      <c r="AK10633" s="188"/>
    </row>
    <row r="10634" spans="20:37">
      <c r="T10634" s="188"/>
      <c r="U10634" s="188"/>
      <c r="V10634" s="188"/>
      <c r="W10634" s="188"/>
      <c r="X10634" s="188"/>
      <c r="AG10634" s="188"/>
      <c r="AH10634" s="188"/>
      <c r="AI10634" s="188"/>
      <c r="AJ10634" s="188"/>
      <c r="AK10634" s="188"/>
    </row>
    <row r="10635" spans="20:37">
      <c r="T10635" s="188"/>
      <c r="U10635" s="188"/>
      <c r="V10635" s="188"/>
      <c r="W10635" s="188"/>
      <c r="X10635" s="188"/>
      <c r="AG10635" s="188"/>
      <c r="AH10635" s="188"/>
      <c r="AI10635" s="188"/>
      <c r="AJ10635" s="188"/>
      <c r="AK10635" s="188"/>
    </row>
    <row r="10636" spans="20:37">
      <c r="T10636" s="188"/>
      <c r="U10636" s="188"/>
      <c r="V10636" s="188"/>
      <c r="W10636" s="188"/>
      <c r="X10636" s="188"/>
      <c r="AG10636" s="188"/>
      <c r="AH10636" s="188"/>
      <c r="AI10636" s="188"/>
      <c r="AJ10636" s="188"/>
      <c r="AK10636" s="188"/>
    </row>
    <row r="10637" spans="20:37">
      <c r="T10637" s="188"/>
      <c r="U10637" s="188"/>
      <c r="V10637" s="188"/>
      <c r="W10637" s="188"/>
      <c r="X10637" s="188"/>
      <c r="AG10637" s="188"/>
      <c r="AH10637" s="188"/>
      <c r="AI10637" s="188"/>
      <c r="AJ10637" s="188"/>
      <c r="AK10637" s="188"/>
    </row>
    <row r="10638" spans="20:37">
      <c r="T10638" s="188"/>
      <c r="U10638" s="188"/>
      <c r="V10638" s="188"/>
      <c r="W10638" s="188"/>
      <c r="X10638" s="188"/>
      <c r="AG10638" s="188"/>
      <c r="AH10638" s="188"/>
      <c r="AI10638" s="188"/>
      <c r="AJ10638" s="188"/>
      <c r="AK10638" s="188"/>
    </row>
    <row r="10639" spans="20:37">
      <c r="T10639" s="188"/>
      <c r="U10639" s="188"/>
      <c r="V10639" s="188"/>
      <c r="W10639" s="188"/>
      <c r="X10639" s="188"/>
      <c r="AG10639" s="188"/>
      <c r="AH10639" s="188"/>
      <c r="AI10639" s="188"/>
      <c r="AJ10639" s="188"/>
      <c r="AK10639" s="188"/>
    </row>
    <row r="10640" spans="20:37">
      <c r="T10640" s="188"/>
      <c r="U10640" s="188"/>
      <c r="V10640" s="188"/>
      <c r="W10640" s="188"/>
      <c r="X10640" s="188"/>
      <c r="AG10640" s="188"/>
      <c r="AH10640" s="188"/>
      <c r="AI10640" s="188"/>
      <c r="AJ10640" s="188"/>
      <c r="AK10640" s="188"/>
    </row>
    <row r="10641" spans="20:37">
      <c r="T10641" s="188"/>
      <c r="U10641" s="188"/>
      <c r="V10641" s="188"/>
      <c r="W10641" s="188"/>
      <c r="X10641" s="188"/>
      <c r="AG10641" s="188"/>
      <c r="AH10641" s="188"/>
      <c r="AI10641" s="188"/>
      <c r="AJ10641" s="188"/>
      <c r="AK10641" s="188"/>
    </row>
    <row r="10642" spans="20:37">
      <c r="T10642" s="188"/>
      <c r="U10642" s="188"/>
      <c r="V10642" s="188"/>
      <c r="W10642" s="188"/>
      <c r="X10642" s="188"/>
      <c r="AG10642" s="188"/>
      <c r="AH10642" s="188"/>
      <c r="AI10642" s="188"/>
      <c r="AJ10642" s="188"/>
      <c r="AK10642" s="188"/>
    </row>
    <row r="10643" spans="20:37">
      <c r="T10643" s="188"/>
      <c r="U10643" s="188"/>
      <c r="V10643" s="188"/>
      <c r="W10643" s="188"/>
      <c r="X10643" s="188"/>
      <c r="AG10643" s="188"/>
      <c r="AH10643" s="188"/>
      <c r="AI10643" s="188"/>
      <c r="AJ10643" s="188"/>
      <c r="AK10643" s="188"/>
    </row>
    <row r="10644" spans="20:37">
      <c r="T10644" s="188"/>
      <c r="U10644" s="188"/>
      <c r="V10644" s="188"/>
      <c r="W10644" s="188"/>
      <c r="X10644" s="188"/>
      <c r="AG10644" s="188"/>
      <c r="AH10644" s="188"/>
      <c r="AI10644" s="188"/>
      <c r="AJ10644" s="188"/>
      <c r="AK10644" s="188"/>
    </row>
    <row r="10645" spans="20:37">
      <c r="T10645" s="188"/>
      <c r="U10645" s="188"/>
      <c r="V10645" s="188"/>
      <c r="W10645" s="188"/>
      <c r="X10645" s="188"/>
      <c r="AG10645" s="188"/>
      <c r="AH10645" s="188"/>
      <c r="AI10645" s="188"/>
      <c r="AJ10645" s="188"/>
      <c r="AK10645" s="188"/>
    </row>
    <row r="10646" spans="20:37">
      <c r="T10646" s="188"/>
      <c r="U10646" s="188"/>
      <c r="V10646" s="188"/>
      <c r="W10646" s="188"/>
      <c r="X10646" s="188"/>
      <c r="AG10646" s="188"/>
      <c r="AH10646" s="188"/>
      <c r="AI10646" s="188"/>
      <c r="AJ10646" s="188"/>
      <c r="AK10646" s="188"/>
    </row>
    <row r="10647" spans="20:37">
      <c r="T10647" s="188"/>
      <c r="U10647" s="188"/>
      <c r="V10647" s="188"/>
      <c r="W10647" s="188"/>
      <c r="X10647" s="188"/>
      <c r="AG10647" s="188"/>
      <c r="AH10647" s="188"/>
      <c r="AI10647" s="188"/>
      <c r="AJ10647" s="188"/>
      <c r="AK10647" s="188"/>
    </row>
    <row r="10648" spans="20:37">
      <c r="T10648" s="188"/>
      <c r="U10648" s="188"/>
      <c r="V10648" s="188"/>
      <c r="W10648" s="188"/>
      <c r="X10648" s="188"/>
      <c r="AG10648" s="188"/>
      <c r="AH10648" s="188"/>
      <c r="AI10648" s="188"/>
      <c r="AJ10648" s="188"/>
      <c r="AK10648" s="188"/>
    </row>
    <row r="10649" spans="20:37">
      <c r="T10649" s="188"/>
      <c r="U10649" s="188"/>
      <c r="V10649" s="188"/>
      <c r="W10649" s="188"/>
      <c r="X10649" s="188"/>
      <c r="AG10649" s="188"/>
      <c r="AH10649" s="188"/>
      <c r="AI10649" s="188"/>
      <c r="AJ10649" s="188"/>
      <c r="AK10649" s="188"/>
    </row>
    <row r="10650" spans="20:37">
      <c r="T10650" s="188"/>
      <c r="U10650" s="188"/>
      <c r="V10650" s="188"/>
      <c r="W10650" s="188"/>
      <c r="X10650" s="188"/>
      <c r="AG10650" s="188"/>
      <c r="AH10650" s="188"/>
      <c r="AI10650" s="188"/>
      <c r="AJ10650" s="188"/>
      <c r="AK10650" s="188"/>
    </row>
    <row r="10651" spans="20:37">
      <c r="T10651" s="188"/>
      <c r="U10651" s="188"/>
      <c r="V10651" s="188"/>
      <c r="W10651" s="188"/>
      <c r="X10651" s="188"/>
      <c r="AG10651" s="188"/>
      <c r="AH10651" s="188"/>
      <c r="AI10651" s="188"/>
      <c r="AJ10651" s="188"/>
      <c r="AK10651" s="188"/>
    </row>
    <row r="10652" spans="20:37">
      <c r="T10652" s="188"/>
      <c r="U10652" s="188"/>
      <c r="V10652" s="188"/>
      <c r="W10652" s="188"/>
      <c r="X10652" s="188"/>
      <c r="AG10652" s="188"/>
      <c r="AH10652" s="188"/>
      <c r="AI10652" s="188"/>
      <c r="AJ10652" s="188"/>
      <c r="AK10652" s="188"/>
    </row>
    <row r="10653" spans="20:37">
      <c r="T10653" s="188"/>
      <c r="U10653" s="188"/>
      <c r="V10653" s="188"/>
      <c r="W10653" s="188"/>
      <c r="X10653" s="188"/>
      <c r="AG10653" s="188"/>
      <c r="AH10653" s="188"/>
      <c r="AI10653" s="188"/>
      <c r="AJ10653" s="188"/>
      <c r="AK10653" s="188"/>
    </row>
    <row r="10654" spans="20:37">
      <c r="T10654" s="188"/>
      <c r="U10654" s="188"/>
      <c r="V10654" s="188"/>
      <c r="W10654" s="188"/>
      <c r="X10654" s="188"/>
      <c r="AG10654" s="188"/>
      <c r="AH10654" s="188"/>
      <c r="AI10654" s="188"/>
      <c r="AJ10654" s="188"/>
      <c r="AK10654" s="188"/>
    </row>
    <row r="10655" spans="20:37">
      <c r="T10655" s="188"/>
      <c r="U10655" s="188"/>
      <c r="V10655" s="188"/>
      <c r="W10655" s="188"/>
      <c r="X10655" s="188"/>
      <c r="AG10655" s="188"/>
      <c r="AH10655" s="188"/>
      <c r="AI10655" s="188"/>
      <c r="AJ10655" s="188"/>
      <c r="AK10655" s="188"/>
    </row>
    <row r="10656" spans="20:37">
      <c r="T10656" s="188"/>
      <c r="U10656" s="188"/>
      <c r="V10656" s="188"/>
      <c r="W10656" s="188"/>
      <c r="X10656" s="188"/>
      <c r="AG10656" s="188"/>
      <c r="AH10656" s="188"/>
      <c r="AI10656" s="188"/>
      <c r="AJ10656" s="188"/>
      <c r="AK10656" s="188"/>
    </row>
    <row r="10657" spans="20:37">
      <c r="T10657" s="188"/>
      <c r="U10657" s="188"/>
      <c r="V10657" s="188"/>
      <c r="W10657" s="188"/>
      <c r="X10657" s="188"/>
      <c r="AG10657" s="188"/>
      <c r="AH10657" s="188"/>
      <c r="AI10657" s="188"/>
      <c r="AJ10657" s="188"/>
      <c r="AK10657" s="188"/>
    </row>
    <row r="10658" spans="20:37">
      <c r="T10658" s="188"/>
      <c r="U10658" s="188"/>
      <c r="V10658" s="188"/>
      <c r="W10658" s="188"/>
      <c r="X10658" s="188"/>
      <c r="AG10658" s="188"/>
      <c r="AH10658" s="188"/>
      <c r="AI10658" s="188"/>
      <c r="AJ10658" s="188"/>
      <c r="AK10658" s="188"/>
    </row>
    <row r="10659" spans="20:37">
      <c r="T10659" s="188"/>
      <c r="U10659" s="188"/>
      <c r="V10659" s="188"/>
      <c r="W10659" s="188"/>
      <c r="X10659" s="188"/>
      <c r="AG10659" s="188"/>
      <c r="AH10659" s="188"/>
      <c r="AI10659" s="188"/>
      <c r="AJ10659" s="188"/>
      <c r="AK10659" s="188"/>
    </row>
    <row r="10660" spans="20:37">
      <c r="T10660" s="188"/>
      <c r="U10660" s="188"/>
      <c r="V10660" s="188"/>
      <c r="W10660" s="188"/>
      <c r="X10660" s="188"/>
      <c r="AG10660" s="188"/>
      <c r="AH10660" s="188"/>
      <c r="AI10660" s="188"/>
      <c r="AJ10660" s="188"/>
      <c r="AK10660" s="188"/>
    </row>
    <row r="10661" spans="20:37">
      <c r="T10661" s="188"/>
      <c r="U10661" s="188"/>
      <c r="V10661" s="188"/>
      <c r="W10661" s="188"/>
      <c r="X10661" s="188"/>
      <c r="AG10661" s="188"/>
      <c r="AH10661" s="188"/>
      <c r="AI10661" s="188"/>
      <c r="AJ10661" s="188"/>
      <c r="AK10661" s="188"/>
    </row>
    <row r="10662" spans="20:37">
      <c r="T10662" s="188"/>
      <c r="U10662" s="188"/>
      <c r="V10662" s="188"/>
      <c r="W10662" s="188"/>
      <c r="X10662" s="188"/>
      <c r="AG10662" s="188"/>
      <c r="AH10662" s="188"/>
      <c r="AI10662" s="188"/>
      <c r="AJ10662" s="188"/>
      <c r="AK10662" s="188"/>
    </row>
    <row r="10663" spans="20:37">
      <c r="T10663" s="188"/>
      <c r="U10663" s="188"/>
      <c r="V10663" s="188"/>
      <c r="W10663" s="188"/>
      <c r="X10663" s="188"/>
      <c r="AG10663" s="188"/>
      <c r="AH10663" s="188"/>
      <c r="AI10663" s="188"/>
      <c r="AJ10663" s="188"/>
      <c r="AK10663" s="188"/>
    </row>
    <row r="10664" spans="20:37">
      <c r="T10664" s="188"/>
      <c r="U10664" s="188"/>
      <c r="V10664" s="188"/>
      <c r="W10664" s="188"/>
      <c r="X10664" s="188"/>
      <c r="AG10664" s="188"/>
      <c r="AH10664" s="188"/>
      <c r="AI10664" s="188"/>
      <c r="AJ10664" s="188"/>
      <c r="AK10664" s="188"/>
    </row>
    <row r="10665" spans="20:37">
      <c r="T10665" s="188"/>
      <c r="U10665" s="188"/>
      <c r="V10665" s="188"/>
      <c r="W10665" s="188"/>
      <c r="X10665" s="188"/>
      <c r="AG10665" s="188"/>
      <c r="AH10665" s="188"/>
      <c r="AI10665" s="188"/>
      <c r="AJ10665" s="188"/>
      <c r="AK10665" s="188"/>
    </row>
    <row r="10666" spans="20:37">
      <c r="T10666" s="188"/>
      <c r="U10666" s="188"/>
      <c r="V10666" s="188"/>
      <c r="W10666" s="188"/>
      <c r="X10666" s="188"/>
      <c r="AG10666" s="188"/>
      <c r="AH10666" s="188"/>
      <c r="AI10666" s="188"/>
      <c r="AJ10666" s="188"/>
      <c r="AK10666" s="188"/>
    </row>
    <row r="10667" spans="20:37">
      <c r="T10667" s="188"/>
      <c r="U10667" s="188"/>
      <c r="V10667" s="188"/>
      <c r="W10667" s="188"/>
      <c r="X10667" s="188"/>
      <c r="AG10667" s="188"/>
      <c r="AH10667" s="188"/>
      <c r="AI10667" s="188"/>
      <c r="AJ10667" s="188"/>
      <c r="AK10667" s="188"/>
    </row>
    <row r="10668" spans="20:37">
      <c r="T10668" s="188"/>
      <c r="U10668" s="188"/>
      <c r="V10668" s="188"/>
      <c r="W10668" s="188"/>
      <c r="X10668" s="188"/>
      <c r="AG10668" s="188"/>
      <c r="AH10668" s="188"/>
      <c r="AI10668" s="188"/>
      <c r="AJ10668" s="188"/>
      <c r="AK10668" s="188"/>
    </row>
    <row r="10669" spans="20:37">
      <c r="T10669" s="188"/>
      <c r="U10669" s="188"/>
      <c r="V10669" s="188"/>
      <c r="W10669" s="188"/>
      <c r="X10669" s="188"/>
      <c r="AG10669" s="188"/>
      <c r="AH10669" s="188"/>
      <c r="AI10669" s="188"/>
      <c r="AJ10669" s="188"/>
      <c r="AK10669" s="188"/>
    </row>
    <row r="10670" spans="20:37">
      <c r="T10670" s="188"/>
      <c r="U10670" s="188"/>
      <c r="V10670" s="188"/>
      <c r="W10670" s="188"/>
      <c r="X10670" s="188"/>
      <c r="AG10670" s="188"/>
      <c r="AH10670" s="188"/>
      <c r="AI10670" s="188"/>
      <c r="AJ10670" s="188"/>
      <c r="AK10670" s="188"/>
    </row>
    <row r="10671" spans="20:37">
      <c r="T10671" s="188"/>
      <c r="U10671" s="188"/>
      <c r="V10671" s="188"/>
      <c r="W10671" s="188"/>
      <c r="X10671" s="188"/>
      <c r="AG10671" s="188"/>
      <c r="AH10671" s="188"/>
      <c r="AI10671" s="188"/>
      <c r="AJ10671" s="188"/>
      <c r="AK10671" s="188"/>
    </row>
    <row r="10672" spans="20:37">
      <c r="T10672" s="188"/>
      <c r="U10672" s="188"/>
      <c r="V10672" s="188"/>
      <c r="W10672" s="188"/>
      <c r="X10672" s="188"/>
      <c r="AG10672" s="188"/>
      <c r="AH10672" s="188"/>
      <c r="AI10672" s="188"/>
      <c r="AJ10672" s="188"/>
      <c r="AK10672" s="188"/>
    </row>
    <row r="10673" spans="20:37">
      <c r="T10673" s="188"/>
      <c r="U10673" s="188"/>
      <c r="V10673" s="188"/>
      <c r="W10673" s="188"/>
      <c r="X10673" s="188"/>
      <c r="AG10673" s="188"/>
      <c r="AH10673" s="188"/>
      <c r="AI10673" s="188"/>
      <c r="AJ10673" s="188"/>
      <c r="AK10673" s="188"/>
    </row>
    <row r="10674" spans="20:37">
      <c r="T10674" s="188"/>
      <c r="U10674" s="188"/>
      <c r="V10674" s="188"/>
      <c r="W10674" s="188"/>
      <c r="X10674" s="188"/>
      <c r="AG10674" s="188"/>
      <c r="AH10674" s="188"/>
      <c r="AI10674" s="188"/>
      <c r="AJ10674" s="188"/>
      <c r="AK10674" s="188"/>
    </row>
    <row r="10675" spans="20:37">
      <c r="T10675" s="188"/>
      <c r="U10675" s="188"/>
      <c r="V10675" s="188"/>
      <c r="W10675" s="188"/>
      <c r="X10675" s="188"/>
      <c r="AG10675" s="188"/>
      <c r="AH10675" s="188"/>
      <c r="AI10675" s="188"/>
      <c r="AJ10675" s="188"/>
      <c r="AK10675" s="188"/>
    </row>
    <row r="10676" spans="20:37">
      <c r="T10676" s="188"/>
      <c r="U10676" s="188"/>
      <c r="V10676" s="188"/>
      <c r="W10676" s="188"/>
      <c r="X10676" s="188"/>
      <c r="AG10676" s="188"/>
      <c r="AH10676" s="188"/>
      <c r="AI10676" s="188"/>
      <c r="AJ10676" s="188"/>
      <c r="AK10676" s="188"/>
    </row>
    <row r="10677" spans="20:37">
      <c r="T10677" s="188"/>
      <c r="U10677" s="188"/>
      <c r="V10677" s="188"/>
      <c r="W10677" s="188"/>
      <c r="X10677" s="188"/>
      <c r="AG10677" s="188"/>
      <c r="AH10677" s="188"/>
      <c r="AI10677" s="188"/>
      <c r="AJ10677" s="188"/>
      <c r="AK10677" s="188"/>
    </row>
    <row r="10678" spans="20:37">
      <c r="T10678" s="188"/>
      <c r="U10678" s="188"/>
      <c r="V10678" s="188"/>
      <c r="W10678" s="188"/>
      <c r="X10678" s="188"/>
      <c r="AG10678" s="188"/>
      <c r="AH10678" s="188"/>
      <c r="AI10678" s="188"/>
      <c r="AJ10678" s="188"/>
      <c r="AK10678" s="188"/>
    </row>
    <row r="10679" spans="20:37">
      <c r="T10679" s="188"/>
      <c r="U10679" s="188"/>
      <c r="V10679" s="188"/>
      <c r="W10679" s="188"/>
      <c r="X10679" s="188"/>
      <c r="AG10679" s="188"/>
      <c r="AH10679" s="188"/>
      <c r="AI10679" s="188"/>
      <c r="AJ10679" s="188"/>
      <c r="AK10679" s="188"/>
    </row>
    <row r="10680" spans="20:37">
      <c r="T10680" s="188"/>
      <c r="U10680" s="188"/>
      <c r="V10680" s="188"/>
      <c r="W10680" s="188"/>
      <c r="X10680" s="188"/>
      <c r="AG10680" s="188"/>
      <c r="AH10680" s="188"/>
      <c r="AI10680" s="188"/>
      <c r="AJ10680" s="188"/>
      <c r="AK10680" s="188"/>
    </row>
    <row r="10681" spans="20:37">
      <c r="T10681" s="188"/>
      <c r="U10681" s="188"/>
      <c r="V10681" s="188"/>
      <c r="W10681" s="188"/>
      <c r="X10681" s="188"/>
      <c r="AG10681" s="188"/>
      <c r="AH10681" s="188"/>
      <c r="AI10681" s="188"/>
      <c r="AJ10681" s="188"/>
      <c r="AK10681" s="188"/>
    </row>
    <row r="10682" spans="20:37">
      <c r="T10682" s="188"/>
      <c r="U10682" s="188"/>
      <c r="V10682" s="188"/>
      <c r="W10682" s="188"/>
      <c r="X10682" s="188"/>
      <c r="AG10682" s="188"/>
      <c r="AH10682" s="188"/>
      <c r="AI10682" s="188"/>
      <c r="AJ10682" s="188"/>
      <c r="AK10682" s="188"/>
    </row>
    <row r="10683" spans="20:37">
      <c r="T10683" s="188"/>
      <c r="U10683" s="188"/>
      <c r="V10683" s="188"/>
      <c r="W10683" s="188"/>
      <c r="X10683" s="188"/>
      <c r="AG10683" s="188"/>
      <c r="AH10683" s="188"/>
      <c r="AI10683" s="188"/>
      <c r="AJ10683" s="188"/>
      <c r="AK10683" s="188"/>
    </row>
    <row r="10684" spans="20:37">
      <c r="T10684" s="188"/>
      <c r="U10684" s="188"/>
      <c r="V10684" s="188"/>
      <c r="W10684" s="188"/>
      <c r="X10684" s="188"/>
      <c r="AG10684" s="188"/>
      <c r="AH10684" s="188"/>
      <c r="AI10684" s="188"/>
      <c r="AJ10684" s="188"/>
      <c r="AK10684" s="188"/>
    </row>
    <row r="10685" spans="20:37">
      <c r="T10685" s="188"/>
      <c r="U10685" s="188"/>
      <c r="V10685" s="188"/>
      <c r="W10685" s="188"/>
      <c r="X10685" s="188"/>
      <c r="AG10685" s="188"/>
      <c r="AH10685" s="188"/>
      <c r="AI10685" s="188"/>
      <c r="AJ10685" s="188"/>
      <c r="AK10685" s="188"/>
    </row>
    <row r="10686" spans="20:37">
      <c r="T10686" s="188"/>
      <c r="U10686" s="188"/>
      <c r="V10686" s="188"/>
      <c r="W10686" s="188"/>
      <c r="X10686" s="188"/>
      <c r="AG10686" s="188"/>
      <c r="AH10686" s="188"/>
      <c r="AI10686" s="188"/>
      <c r="AJ10686" s="188"/>
      <c r="AK10686" s="188"/>
    </row>
    <row r="10687" spans="20:37">
      <c r="T10687" s="188"/>
      <c r="U10687" s="188"/>
      <c r="V10687" s="188"/>
      <c r="W10687" s="188"/>
      <c r="X10687" s="188"/>
      <c r="AG10687" s="188"/>
      <c r="AH10687" s="188"/>
      <c r="AI10687" s="188"/>
      <c r="AJ10687" s="188"/>
      <c r="AK10687" s="188"/>
    </row>
    <row r="10688" spans="20:37">
      <c r="T10688" s="188"/>
      <c r="U10688" s="188"/>
      <c r="V10688" s="188"/>
      <c r="W10688" s="188"/>
      <c r="X10688" s="188"/>
      <c r="AG10688" s="188"/>
      <c r="AH10688" s="188"/>
      <c r="AI10688" s="188"/>
      <c r="AJ10688" s="188"/>
      <c r="AK10688" s="188"/>
    </row>
    <row r="10689" spans="20:37">
      <c r="T10689" s="188"/>
      <c r="U10689" s="188"/>
      <c r="V10689" s="188"/>
      <c r="W10689" s="188"/>
      <c r="X10689" s="188"/>
      <c r="AG10689" s="188"/>
      <c r="AH10689" s="188"/>
      <c r="AI10689" s="188"/>
      <c r="AJ10689" s="188"/>
      <c r="AK10689" s="188"/>
    </row>
    <row r="10690" spans="20:37">
      <c r="T10690" s="188"/>
      <c r="U10690" s="188"/>
      <c r="V10690" s="188"/>
      <c r="W10690" s="188"/>
      <c r="X10690" s="188"/>
      <c r="AG10690" s="188"/>
      <c r="AH10690" s="188"/>
      <c r="AI10690" s="188"/>
      <c r="AJ10690" s="188"/>
      <c r="AK10690" s="188"/>
    </row>
    <row r="10691" spans="20:37">
      <c r="T10691" s="188"/>
      <c r="U10691" s="188"/>
      <c r="V10691" s="188"/>
      <c r="W10691" s="188"/>
      <c r="X10691" s="188"/>
      <c r="AG10691" s="188"/>
      <c r="AH10691" s="188"/>
      <c r="AI10691" s="188"/>
      <c r="AJ10691" s="188"/>
      <c r="AK10691" s="188"/>
    </row>
    <row r="10692" spans="20:37">
      <c r="T10692" s="188"/>
      <c r="U10692" s="188"/>
      <c r="V10692" s="188"/>
      <c r="W10692" s="188"/>
      <c r="X10692" s="188"/>
      <c r="AG10692" s="188"/>
      <c r="AH10692" s="188"/>
      <c r="AI10692" s="188"/>
      <c r="AJ10692" s="188"/>
      <c r="AK10692" s="188"/>
    </row>
    <row r="10693" spans="20:37">
      <c r="T10693" s="188"/>
      <c r="U10693" s="188"/>
      <c r="V10693" s="188"/>
      <c r="W10693" s="188"/>
      <c r="X10693" s="188"/>
      <c r="AG10693" s="188"/>
      <c r="AH10693" s="188"/>
      <c r="AI10693" s="188"/>
      <c r="AJ10693" s="188"/>
      <c r="AK10693" s="188"/>
    </row>
    <row r="10694" spans="20:37">
      <c r="T10694" s="188"/>
      <c r="U10694" s="188"/>
      <c r="V10694" s="188"/>
      <c r="W10694" s="188"/>
      <c r="X10694" s="188"/>
      <c r="AG10694" s="188"/>
      <c r="AH10694" s="188"/>
      <c r="AI10694" s="188"/>
      <c r="AJ10694" s="188"/>
      <c r="AK10694" s="188"/>
    </row>
    <row r="10695" spans="20:37">
      <c r="T10695" s="188"/>
      <c r="U10695" s="188"/>
      <c r="V10695" s="188"/>
      <c r="W10695" s="188"/>
      <c r="X10695" s="188"/>
      <c r="AG10695" s="188"/>
      <c r="AH10695" s="188"/>
      <c r="AI10695" s="188"/>
      <c r="AJ10695" s="188"/>
      <c r="AK10695" s="188"/>
    </row>
    <row r="10696" spans="20:37">
      <c r="T10696" s="188"/>
      <c r="U10696" s="188"/>
      <c r="V10696" s="188"/>
      <c r="W10696" s="188"/>
      <c r="X10696" s="188"/>
      <c r="AG10696" s="188"/>
      <c r="AH10696" s="188"/>
      <c r="AI10696" s="188"/>
      <c r="AJ10696" s="188"/>
      <c r="AK10696" s="188"/>
    </row>
    <row r="10697" spans="20:37">
      <c r="T10697" s="188"/>
      <c r="U10697" s="188"/>
      <c r="V10697" s="188"/>
      <c r="W10697" s="188"/>
      <c r="X10697" s="188"/>
      <c r="AG10697" s="188"/>
      <c r="AH10697" s="188"/>
      <c r="AI10697" s="188"/>
      <c r="AJ10697" s="188"/>
      <c r="AK10697" s="188"/>
    </row>
    <row r="10698" spans="20:37">
      <c r="T10698" s="188"/>
      <c r="U10698" s="188"/>
      <c r="V10698" s="188"/>
      <c r="W10698" s="188"/>
      <c r="X10698" s="188"/>
      <c r="AG10698" s="188"/>
      <c r="AH10698" s="188"/>
      <c r="AI10698" s="188"/>
      <c r="AJ10698" s="188"/>
      <c r="AK10698" s="188"/>
    </row>
    <row r="10699" spans="20:37">
      <c r="T10699" s="188"/>
      <c r="U10699" s="188"/>
      <c r="V10699" s="188"/>
      <c r="W10699" s="188"/>
      <c r="X10699" s="188"/>
      <c r="AG10699" s="188"/>
      <c r="AH10699" s="188"/>
      <c r="AI10699" s="188"/>
      <c r="AJ10699" s="188"/>
      <c r="AK10699" s="188"/>
    </row>
    <row r="10700" spans="20:37">
      <c r="T10700" s="188"/>
      <c r="U10700" s="188"/>
      <c r="V10700" s="188"/>
      <c r="W10700" s="188"/>
      <c r="X10700" s="188"/>
      <c r="AG10700" s="188"/>
      <c r="AH10700" s="188"/>
      <c r="AI10700" s="188"/>
      <c r="AJ10700" s="188"/>
      <c r="AK10700" s="188"/>
    </row>
    <row r="10701" spans="20:37">
      <c r="T10701" s="188"/>
      <c r="U10701" s="188"/>
      <c r="V10701" s="188"/>
      <c r="W10701" s="188"/>
      <c r="X10701" s="188"/>
      <c r="AG10701" s="188"/>
      <c r="AH10701" s="188"/>
      <c r="AI10701" s="188"/>
      <c r="AJ10701" s="188"/>
      <c r="AK10701" s="188"/>
    </row>
    <row r="10702" spans="20:37">
      <c r="T10702" s="188"/>
      <c r="U10702" s="188"/>
      <c r="V10702" s="188"/>
      <c r="W10702" s="188"/>
      <c r="X10702" s="188"/>
      <c r="AG10702" s="188"/>
      <c r="AH10702" s="188"/>
      <c r="AI10702" s="188"/>
      <c r="AJ10702" s="188"/>
      <c r="AK10702" s="188"/>
    </row>
    <row r="10703" spans="20:37">
      <c r="T10703" s="188"/>
      <c r="U10703" s="188"/>
      <c r="V10703" s="188"/>
      <c r="W10703" s="188"/>
      <c r="X10703" s="188"/>
      <c r="AG10703" s="188"/>
      <c r="AH10703" s="188"/>
      <c r="AI10703" s="188"/>
      <c r="AJ10703" s="188"/>
      <c r="AK10703" s="188"/>
    </row>
    <row r="10704" spans="20:37">
      <c r="T10704" s="188"/>
      <c r="U10704" s="188"/>
      <c r="V10704" s="188"/>
      <c r="W10704" s="188"/>
      <c r="X10704" s="188"/>
      <c r="AG10704" s="188"/>
      <c r="AH10704" s="188"/>
      <c r="AI10704" s="188"/>
      <c r="AJ10704" s="188"/>
      <c r="AK10704" s="188"/>
    </row>
    <row r="10705" spans="20:37">
      <c r="T10705" s="188"/>
      <c r="U10705" s="188"/>
      <c r="V10705" s="188"/>
      <c r="W10705" s="188"/>
      <c r="X10705" s="188"/>
      <c r="AG10705" s="188"/>
      <c r="AH10705" s="188"/>
      <c r="AI10705" s="188"/>
      <c r="AJ10705" s="188"/>
      <c r="AK10705" s="188"/>
    </row>
    <row r="10706" spans="20:37">
      <c r="T10706" s="188"/>
      <c r="U10706" s="188"/>
      <c r="V10706" s="188"/>
      <c r="W10706" s="188"/>
      <c r="X10706" s="188"/>
      <c r="AG10706" s="188"/>
      <c r="AH10706" s="188"/>
      <c r="AI10706" s="188"/>
      <c r="AJ10706" s="188"/>
      <c r="AK10706" s="188"/>
    </row>
    <row r="10707" spans="20:37">
      <c r="T10707" s="188"/>
      <c r="U10707" s="188"/>
      <c r="V10707" s="188"/>
      <c r="W10707" s="188"/>
      <c r="X10707" s="188"/>
      <c r="AG10707" s="188"/>
      <c r="AH10707" s="188"/>
      <c r="AI10707" s="188"/>
      <c r="AJ10707" s="188"/>
      <c r="AK10707" s="188"/>
    </row>
    <row r="10708" spans="20:37">
      <c r="T10708" s="188"/>
      <c r="U10708" s="188"/>
      <c r="V10708" s="188"/>
      <c r="W10708" s="188"/>
      <c r="X10708" s="188"/>
      <c r="AG10708" s="188"/>
      <c r="AH10708" s="188"/>
      <c r="AI10708" s="188"/>
      <c r="AJ10708" s="188"/>
      <c r="AK10708" s="188"/>
    </row>
    <row r="10709" spans="20:37">
      <c r="T10709" s="188"/>
      <c r="U10709" s="188"/>
      <c r="V10709" s="188"/>
      <c r="W10709" s="188"/>
      <c r="X10709" s="188"/>
      <c r="AG10709" s="188"/>
      <c r="AH10709" s="188"/>
      <c r="AI10709" s="188"/>
      <c r="AJ10709" s="188"/>
      <c r="AK10709" s="188"/>
    </row>
    <row r="10710" spans="20:37">
      <c r="T10710" s="188"/>
      <c r="U10710" s="188"/>
      <c r="V10710" s="188"/>
      <c r="W10710" s="188"/>
      <c r="X10710" s="188"/>
      <c r="AG10710" s="188"/>
      <c r="AH10710" s="188"/>
      <c r="AI10710" s="188"/>
      <c r="AJ10710" s="188"/>
      <c r="AK10710" s="188"/>
    </row>
    <row r="10711" spans="20:37">
      <c r="T10711" s="188"/>
      <c r="U10711" s="188"/>
      <c r="V10711" s="188"/>
      <c r="W10711" s="188"/>
      <c r="X10711" s="188"/>
      <c r="AG10711" s="188"/>
      <c r="AH10711" s="188"/>
      <c r="AI10711" s="188"/>
      <c r="AJ10711" s="188"/>
      <c r="AK10711" s="188"/>
    </row>
    <row r="10712" spans="20:37">
      <c r="T10712" s="188"/>
      <c r="U10712" s="188"/>
      <c r="V10712" s="188"/>
      <c r="W10712" s="188"/>
      <c r="X10712" s="188"/>
      <c r="AG10712" s="188"/>
      <c r="AH10712" s="188"/>
      <c r="AI10712" s="188"/>
      <c r="AJ10712" s="188"/>
      <c r="AK10712" s="188"/>
    </row>
    <row r="10713" spans="20:37">
      <c r="T10713" s="188"/>
      <c r="U10713" s="188"/>
      <c r="V10713" s="188"/>
      <c r="W10713" s="188"/>
      <c r="X10713" s="188"/>
      <c r="AG10713" s="188"/>
      <c r="AH10713" s="188"/>
      <c r="AI10713" s="188"/>
      <c r="AJ10713" s="188"/>
      <c r="AK10713" s="188"/>
    </row>
    <row r="10714" spans="20:37">
      <c r="T10714" s="188"/>
      <c r="U10714" s="188"/>
      <c r="V10714" s="188"/>
      <c r="W10714" s="188"/>
      <c r="X10714" s="188"/>
      <c r="AG10714" s="188"/>
      <c r="AH10714" s="188"/>
      <c r="AI10714" s="188"/>
      <c r="AJ10714" s="188"/>
      <c r="AK10714" s="188"/>
    </row>
    <row r="10715" spans="20:37">
      <c r="T10715" s="188"/>
      <c r="U10715" s="188"/>
      <c r="V10715" s="188"/>
      <c r="W10715" s="188"/>
      <c r="X10715" s="188"/>
      <c r="AG10715" s="188"/>
      <c r="AH10715" s="188"/>
      <c r="AI10715" s="188"/>
      <c r="AJ10715" s="188"/>
      <c r="AK10715" s="188"/>
    </row>
    <row r="10716" spans="20:37">
      <c r="T10716" s="188"/>
      <c r="U10716" s="188"/>
      <c r="V10716" s="188"/>
      <c r="W10716" s="188"/>
      <c r="X10716" s="188"/>
      <c r="AG10716" s="188"/>
      <c r="AH10716" s="188"/>
      <c r="AI10716" s="188"/>
      <c r="AJ10716" s="188"/>
      <c r="AK10716" s="188"/>
    </row>
    <row r="10717" spans="20:37">
      <c r="T10717" s="188"/>
      <c r="U10717" s="188"/>
      <c r="V10717" s="188"/>
      <c r="W10717" s="188"/>
      <c r="X10717" s="188"/>
      <c r="AG10717" s="188"/>
      <c r="AH10717" s="188"/>
      <c r="AI10717" s="188"/>
      <c r="AJ10717" s="188"/>
      <c r="AK10717" s="188"/>
    </row>
    <row r="10718" spans="20:37">
      <c r="T10718" s="188"/>
      <c r="U10718" s="188"/>
      <c r="V10718" s="188"/>
      <c r="W10718" s="188"/>
      <c r="X10718" s="188"/>
      <c r="AG10718" s="188"/>
      <c r="AH10718" s="188"/>
      <c r="AI10718" s="188"/>
      <c r="AJ10718" s="188"/>
      <c r="AK10718" s="188"/>
    </row>
    <row r="10719" spans="20:37">
      <c r="T10719" s="188"/>
      <c r="U10719" s="188"/>
      <c r="V10719" s="188"/>
      <c r="W10719" s="188"/>
      <c r="X10719" s="188"/>
      <c r="AG10719" s="188"/>
      <c r="AH10719" s="188"/>
      <c r="AI10719" s="188"/>
      <c r="AJ10719" s="188"/>
      <c r="AK10719" s="188"/>
    </row>
    <row r="10720" spans="20:37">
      <c r="T10720" s="188"/>
      <c r="U10720" s="188"/>
      <c r="V10720" s="188"/>
      <c r="W10720" s="188"/>
      <c r="X10720" s="188"/>
      <c r="AG10720" s="188"/>
      <c r="AH10720" s="188"/>
      <c r="AI10720" s="188"/>
      <c r="AJ10720" s="188"/>
      <c r="AK10720" s="188"/>
    </row>
    <row r="10721" spans="20:37">
      <c r="T10721" s="188"/>
      <c r="U10721" s="188"/>
      <c r="V10721" s="188"/>
      <c r="W10721" s="188"/>
      <c r="X10721" s="188"/>
      <c r="AG10721" s="188"/>
      <c r="AH10721" s="188"/>
      <c r="AI10721" s="188"/>
      <c r="AJ10721" s="188"/>
      <c r="AK10721" s="188"/>
    </row>
    <row r="10722" spans="20:37">
      <c r="T10722" s="188"/>
      <c r="U10722" s="188"/>
      <c r="V10722" s="188"/>
      <c r="W10722" s="188"/>
      <c r="X10722" s="188"/>
      <c r="AG10722" s="188"/>
      <c r="AH10722" s="188"/>
      <c r="AI10722" s="188"/>
      <c r="AJ10722" s="188"/>
      <c r="AK10722" s="188"/>
    </row>
    <row r="10723" spans="20:37">
      <c r="T10723" s="188"/>
      <c r="U10723" s="188"/>
      <c r="V10723" s="188"/>
      <c r="W10723" s="188"/>
      <c r="X10723" s="188"/>
      <c r="AG10723" s="188"/>
      <c r="AH10723" s="188"/>
      <c r="AI10723" s="188"/>
      <c r="AJ10723" s="188"/>
      <c r="AK10723" s="188"/>
    </row>
    <row r="10724" spans="20:37">
      <c r="T10724" s="188"/>
      <c r="U10724" s="188"/>
      <c r="V10724" s="188"/>
      <c r="W10724" s="188"/>
      <c r="X10724" s="188"/>
      <c r="AG10724" s="188"/>
      <c r="AH10724" s="188"/>
      <c r="AI10724" s="188"/>
      <c r="AJ10724" s="188"/>
      <c r="AK10724" s="188"/>
    </row>
    <row r="10725" spans="20:37">
      <c r="T10725" s="188"/>
      <c r="U10725" s="188"/>
      <c r="V10725" s="188"/>
      <c r="W10725" s="188"/>
      <c r="X10725" s="188"/>
      <c r="AG10725" s="188"/>
      <c r="AH10725" s="188"/>
      <c r="AI10725" s="188"/>
      <c r="AJ10725" s="188"/>
      <c r="AK10725" s="188"/>
    </row>
    <row r="10726" spans="20:37">
      <c r="T10726" s="188"/>
      <c r="U10726" s="188"/>
      <c r="V10726" s="188"/>
      <c r="W10726" s="188"/>
      <c r="X10726" s="188"/>
      <c r="AG10726" s="188"/>
      <c r="AH10726" s="188"/>
      <c r="AI10726" s="188"/>
      <c r="AJ10726" s="188"/>
      <c r="AK10726" s="188"/>
    </row>
    <row r="10727" spans="20:37">
      <c r="T10727" s="188"/>
      <c r="U10727" s="188"/>
      <c r="V10727" s="188"/>
      <c r="W10727" s="188"/>
      <c r="X10727" s="188"/>
      <c r="AG10727" s="188"/>
      <c r="AH10727" s="188"/>
      <c r="AI10727" s="188"/>
      <c r="AJ10727" s="188"/>
      <c r="AK10727" s="188"/>
    </row>
    <row r="10728" spans="20:37">
      <c r="T10728" s="188"/>
      <c r="U10728" s="188"/>
      <c r="V10728" s="188"/>
      <c r="W10728" s="188"/>
      <c r="X10728" s="188"/>
      <c r="AG10728" s="188"/>
      <c r="AH10728" s="188"/>
      <c r="AI10728" s="188"/>
      <c r="AJ10728" s="188"/>
      <c r="AK10728" s="188"/>
    </row>
    <row r="10729" spans="20:37">
      <c r="T10729" s="188"/>
      <c r="U10729" s="188"/>
      <c r="V10729" s="188"/>
      <c r="W10729" s="188"/>
      <c r="X10729" s="188"/>
      <c r="AG10729" s="188"/>
      <c r="AH10729" s="188"/>
      <c r="AI10729" s="188"/>
      <c r="AJ10729" s="188"/>
      <c r="AK10729" s="188"/>
    </row>
    <row r="10730" spans="20:37">
      <c r="T10730" s="188"/>
      <c r="U10730" s="188"/>
      <c r="V10730" s="188"/>
      <c r="W10730" s="188"/>
      <c r="X10730" s="188"/>
      <c r="AG10730" s="188"/>
      <c r="AH10730" s="188"/>
      <c r="AI10730" s="188"/>
      <c r="AJ10730" s="188"/>
      <c r="AK10730" s="188"/>
    </row>
    <row r="10731" spans="20:37">
      <c r="T10731" s="188"/>
      <c r="U10731" s="188"/>
      <c r="V10731" s="188"/>
      <c r="W10731" s="188"/>
      <c r="X10731" s="188"/>
      <c r="AG10731" s="188"/>
      <c r="AH10731" s="188"/>
      <c r="AI10731" s="188"/>
      <c r="AJ10731" s="188"/>
      <c r="AK10731" s="188"/>
    </row>
    <row r="10732" spans="20:37">
      <c r="T10732" s="188"/>
      <c r="U10732" s="188"/>
      <c r="V10732" s="188"/>
      <c r="W10732" s="188"/>
      <c r="X10732" s="188"/>
      <c r="AG10732" s="188"/>
      <c r="AH10732" s="188"/>
      <c r="AI10732" s="188"/>
      <c r="AJ10732" s="188"/>
      <c r="AK10732" s="188"/>
    </row>
    <row r="10733" spans="20:37">
      <c r="T10733" s="188"/>
      <c r="U10733" s="188"/>
      <c r="V10733" s="188"/>
      <c r="W10733" s="188"/>
      <c r="X10733" s="188"/>
      <c r="AG10733" s="188"/>
      <c r="AH10733" s="188"/>
      <c r="AI10733" s="188"/>
      <c r="AJ10733" s="188"/>
      <c r="AK10733" s="188"/>
    </row>
    <row r="10734" spans="20:37">
      <c r="T10734" s="188"/>
      <c r="U10734" s="188"/>
      <c r="V10734" s="188"/>
      <c r="W10734" s="188"/>
      <c r="X10734" s="188"/>
      <c r="AG10734" s="188"/>
      <c r="AH10734" s="188"/>
      <c r="AI10734" s="188"/>
      <c r="AJ10734" s="188"/>
      <c r="AK10734" s="188"/>
    </row>
    <row r="10735" spans="20:37">
      <c r="T10735" s="188"/>
      <c r="U10735" s="188"/>
      <c r="V10735" s="188"/>
      <c r="W10735" s="188"/>
      <c r="X10735" s="188"/>
      <c r="AG10735" s="188"/>
      <c r="AH10735" s="188"/>
      <c r="AI10735" s="188"/>
      <c r="AJ10735" s="188"/>
      <c r="AK10735" s="188"/>
    </row>
    <row r="10736" spans="20:37">
      <c r="T10736" s="188"/>
      <c r="U10736" s="188"/>
      <c r="V10736" s="188"/>
      <c r="W10736" s="188"/>
      <c r="X10736" s="188"/>
      <c r="AG10736" s="188"/>
      <c r="AH10736" s="188"/>
      <c r="AI10736" s="188"/>
      <c r="AJ10736" s="188"/>
      <c r="AK10736" s="188"/>
    </row>
    <row r="10737" spans="20:37">
      <c r="T10737" s="188"/>
      <c r="U10737" s="188"/>
      <c r="V10737" s="188"/>
      <c r="W10737" s="188"/>
      <c r="X10737" s="188"/>
      <c r="AG10737" s="188"/>
      <c r="AH10737" s="188"/>
      <c r="AI10737" s="188"/>
      <c r="AJ10737" s="188"/>
      <c r="AK10737" s="188"/>
    </row>
    <row r="10738" spans="20:37">
      <c r="T10738" s="188"/>
      <c r="U10738" s="188"/>
      <c r="V10738" s="188"/>
      <c r="W10738" s="188"/>
      <c r="X10738" s="188"/>
      <c r="AG10738" s="188"/>
      <c r="AH10738" s="188"/>
      <c r="AI10738" s="188"/>
      <c r="AJ10738" s="188"/>
      <c r="AK10738" s="188"/>
    </row>
    <row r="10739" spans="20:37">
      <c r="T10739" s="188"/>
      <c r="U10739" s="188"/>
      <c r="V10739" s="188"/>
      <c r="W10739" s="188"/>
      <c r="X10739" s="188"/>
      <c r="AG10739" s="188"/>
      <c r="AH10739" s="188"/>
      <c r="AI10739" s="188"/>
      <c r="AJ10739" s="188"/>
      <c r="AK10739" s="188"/>
    </row>
    <row r="10740" spans="20:37">
      <c r="T10740" s="188"/>
      <c r="U10740" s="188"/>
      <c r="V10740" s="188"/>
      <c r="W10740" s="188"/>
      <c r="X10740" s="188"/>
      <c r="AG10740" s="188"/>
      <c r="AH10740" s="188"/>
      <c r="AI10740" s="188"/>
      <c r="AJ10740" s="188"/>
      <c r="AK10740" s="188"/>
    </row>
    <row r="10741" spans="20:37">
      <c r="T10741" s="188"/>
      <c r="U10741" s="188"/>
      <c r="V10741" s="188"/>
      <c r="W10741" s="188"/>
      <c r="X10741" s="188"/>
      <c r="AG10741" s="188"/>
      <c r="AH10741" s="188"/>
      <c r="AI10741" s="188"/>
      <c r="AJ10741" s="188"/>
      <c r="AK10741" s="188"/>
    </row>
    <row r="10742" spans="20:37">
      <c r="T10742" s="188"/>
      <c r="U10742" s="188"/>
      <c r="V10742" s="188"/>
      <c r="W10742" s="188"/>
      <c r="X10742" s="188"/>
      <c r="AG10742" s="188"/>
      <c r="AH10742" s="188"/>
      <c r="AI10742" s="188"/>
      <c r="AJ10742" s="188"/>
      <c r="AK10742" s="188"/>
    </row>
    <row r="10743" spans="20:37">
      <c r="T10743" s="188"/>
      <c r="U10743" s="188"/>
      <c r="V10743" s="188"/>
      <c r="W10743" s="188"/>
      <c r="X10743" s="188"/>
      <c r="AG10743" s="188"/>
      <c r="AH10743" s="188"/>
      <c r="AI10743" s="188"/>
      <c r="AJ10743" s="188"/>
      <c r="AK10743" s="188"/>
    </row>
    <row r="10744" spans="20:37">
      <c r="T10744" s="188"/>
      <c r="U10744" s="188"/>
      <c r="V10744" s="188"/>
      <c r="W10744" s="188"/>
      <c r="X10744" s="188"/>
      <c r="AG10744" s="188"/>
      <c r="AH10744" s="188"/>
      <c r="AI10744" s="188"/>
      <c r="AJ10744" s="188"/>
      <c r="AK10744" s="188"/>
    </row>
    <row r="10745" spans="20:37">
      <c r="T10745" s="188"/>
      <c r="U10745" s="188"/>
      <c r="V10745" s="188"/>
      <c r="W10745" s="188"/>
      <c r="X10745" s="188"/>
      <c r="AG10745" s="188"/>
      <c r="AH10745" s="188"/>
      <c r="AI10745" s="188"/>
      <c r="AJ10745" s="188"/>
      <c r="AK10745" s="188"/>
    </row>
    <row r="10746" spans="20:37">
      <c r="T10746" s="188"/>
      <c r="U10746" s="188"/>
      <c r="V10746" s="188"/>
      <c r="W10746" s="188"/>
      <c r="X10746" s="188"/>
      <c r="AG10746" s="188"/>
      <c r="AH10746" s="188"/>
      <c r="AI10746" s="188"/>
      <c r="AJ10746" s="188"/>
      <c r="AK10746" s="188"/>
    </row>
    <row r="10747" spans="20:37">
      <c r="T10747" s="188"/>
      <c r="U10747" s="188"/>
      <c r="V10747" s="188"/>
      <c r="W10747" s="188"/>
      <c r="X10747" s="188"/>
      <c r="AG10747" s="188"/>
      <c r="AH10747" s="188"/>
      <c r="AI10747" s="188"/>
      <c r="AJ10747" s="188"/>
      <c r="AK10747" s="188"/>
    </row>
    <row r="10748" spans="20:37">
      <c r="T10748" s="188"/>
      <c r="U10748" s="188"/>
      <c r="V10748" s="188"/>
      <c r="W10748" s="188"/>
      <c r="X10748" s="188"/>
      <c r="AG10748" s="188"/>
      <c r="AH10748" s="188"/>
      <c r="AI10748" s="188"/>
      <c r="AJ10748" s="188"/>
      <c r="AK10748" s="188"/>
    </row>
    <row r="10749" spans="20:37">
      <c r="T10749" s="188"/>
      <c r="U10749" s="188"/>
      <c r="V10749" s="188"/>
      <c r="W10749" s="188"/>
      <c r="X10749" s="188"/>
      <c r="AG10749" s="188"/>
      <c r="AH10749" s="188"/>
      <c r="AI10749" s="188"/>
      <c r="AJ10749" s="188"/>
      <c r="AK10749" s="188"/>
    </row>
    <row r="10750" spans="20:37">
      <c r="T10750" s="188"/>
      <c r="U10750" s="188"/>
      <c r="V10750" s="188"/>
      <c r="W10750" s="188"/>
      <c r="X10750" s="188"/>
      <c r="AG10750" s="188"/>
      <c r="AH10750" s="188"/>
      <c r="AI10750" s="188"/>
      <c r="AJ10750" s="188"/>
      <c r="AK10750" s="188"/>
    </row>
    <row r="10751" spans="20:37">
      <c r="T10751" s="188"/>
      <c r="U10751" s="188"/>
      <c r="V10751" s="188"/>
      <c r="W10751" s="188"/>
      <c r="X10751" s="188"/>
      <c r="AG10751" s="188"/>
      <c r="AH10751" s="188"/>
      <c r="AI10751" s="188"/>
      <c r="AJ10751" s="188"/>
      <c r="AK10751" s="188"/>
    </row>
    <row r="10752" spans="20:37">
      <c r="T10752" s="188"/>
      <c r="U10752" s="188"/>
      <c r="V10752" s="188"/>
      <c r="W10752" s="188"/>
      <c r="X10752" s="188"/>
      <c r="AG10752" s="188"/>
      <c r="AH10752" s="188"/>
      <c r="AI10752" s="188"/>
      <c r="AJ10752" s="188"/>
      <c r="AK10752" s="188"/>
    </row>
    <row r="10753" spans="20:37">
      <c r="T10753" s="188"/>
      <c r="U10753" s="188"/>
      <c r="V10753" s="188"/>
      <c r="W10753" s="188"/>
      <c r="X10753" s="188"/>
      <c r="AG10753" s="188"/>
      <c r="AH10753" s="188"/>
      <c r="AI10753" s="188"/>
      <c r="AJ10753" s="188"/>
      <c r="AK10753" s="188"/>
    </row>
    <row r="10754" spans="20:37">
      <c r="T10754" s="188"/>
      <c r="U10754" s="188"/>
      <c r="V10754" s="188"/>
      <c r="W10754" s="188"/>
      <c r="X10754" s="188"/>
      <c r="AG10754" s="188"/>
      <c r="AH10754" s="188"/>
      <c r="AI10754" s="188"/>
      <c r="AJ10754" s="188"/>
      <c r="AK10754" s="188"/>
    </row>
    <row r="10755" spans="20:37">
      <c r="T10755" s="188"/>
      <c r="U10755" s="188"/>
      <c r="V10755" s="188"/>
      <c r="W10755" s="188"/>
      <c r="X10755" s="188"/>
      <c r="AG10755" s="188"/>
      <c r="AH10755" s="188"/>
      <c r="AI10755" s="188"/>
      <c r="AJ10755" s="188"/>
      <c r="AK10755" s="188"/>
    </row>
    <row r="10756" spans="20:37">
      <c r="T10756" s="188"/>
      <c r="U10756" s="188"/>
      <c r="V10756" s="188"/>
      <c r="W10756" s="188"/>
      <c r="X10756" s="188"/>
      <c r="AG10756" s="188"/>
      <c r="AH10756" s="188"/>
      <c r="AI10756" s="188"/>
      <c r="AJ10756" s="188"/>
      <c r="AK10756" s="188"/>
    </row>
    <row r="10757" spans="20:37">
      <c r="T10757" s="188"/>
      <c r="U10757" s="188"/>
      <c r="V10757" s="188"/>
      <c r="W10757" s="188"/>
      <c r="X10757" s="188"/>
      <c r="AG10757" s="188"/>
      <c r="AH10757" s="188"/>
      <c r="AI10757" s="188"/>
      <c r="AJ10757" s="188"/>
      <c r="AK10757" s="188"/>
    </row>
    <row r="10758" spans="20:37">
      <c r="T10758" s="188"/>
      <c r="U10758" s="188"/>
      <c r="V10758" s="188"/>
      <c r="W10758" s="188"/>
      <c r="X10758" s="188"/>
      <c r="AG10758" s="188"/>
      <c r="AH10758" s="188"/>
      <c r="AI10758" s="188"/>
      <c r="AJ10758" s="188"/>
      <c r="AK10758" s="188"/>
    </row>
    <row r="10759" spans="20:37">
      <c r="T10759" s="188"/>
      <c r="U10759" s="188"/>
      <c r="V10759" s="188"/>
      <c r="W10759" s="188"/>
      <c r="X10759" s="188"/>
      <c r="AG10759" s="188"/>
      <c r="AH10759" s="188"/>
      <c r="AI10759" s="188"/>
      <c r="AJ10759" s="188"/>
      <c r="AK10759" s="188"/>
    </row>
    <row r="10760" spans="20:37">
      <c r="T10760" s="188"/>
      <c r="U10760" s="188"/>
      <c r="V10760" s="188"/>
      <c r="W10760" s="188"/>
      <c r="X10760" s="188"/>
      <c r="AG10760" s="188"/>
      <c r="AH10760" s="188"/>
      <c r="AI10760" s="188"/>
      <c r="AJ10760" s="188"/>
      <c r="AK10760" s="188"/>
    </row>
    <row r="10761" spans="20:37">
      <c r="T10761" s="188"/>
      <c r="U10761" s="188"/>
      <c r="V10761" s="188"/>
      <c r="W10761" s="188"/>
      <c r="X10761" s="188"/>
      <c r="AG10761" s="188"/>
      <c r="AH10761" s="188"/>
      <c r="AI10761" s="188"/>
      <c r="AJ10761" s="188"/>
      <c r="AK10761" s="188"/>
    </row>
    <row r="10762" spans="20:37">
      <c r="T10762" s="188"/>
      <c r="U10762" s="188"/>
      <c r="V10762" s="188"/>
      <c r="W10762" s="188"/>
      <c r="X10762" s="188"/>
      <c r="AG10762" s="188"/>
      <c r="AH10762" s="188"/>
      <c r="AI10762" s="188"/>
      <c r="AJ10762" s="188"/>
      <c r="AK10762" s="188"/>
    </row>
    <row r="10763" spans="20:37">
      <c r="T10763" s="188"/>
      <c r="U10763" s="188"/>
      <c r="V10763" s="188"/>
      <c r="W10763" s="188"/>
      <c r="X10763" s="188"/>
      <c r="AG10763" s="188"/>
      <c r="AH10763" s="188"/>
      <c r="AI10763" s="188"/>
      <c r="AJ10763" s="188"/>
      <c r="AK10763" s="188"/>
    </row>
    <row r="10764" spans="20:37">
      <c r="T10764" s="188"/>
      <c r="U10764" s="188"/>
      <c r="V10764" s="188"/>
      <c r="W10764" s="188"/>
      <c r="X10764" s="188"/>
      <c r="AG10764" s="188"/>
      <c r="AH10764" s="188"/>
      <c r="AI10764" s="188"/>
      <c r="AJ10764" s="188"/>
      <c r="AK10764" s="188"/>
    </row>
    <row r="10765" spans="20:37">
      <c r="T10765" s="188"/>
      <c r="U10765" s="188"/>
      <c r="V10765" s="188"/>
      <c r="W10765" s="188"/>
      <c r="X10765" s="188"/>
      <c r="AG10765" s="188"/>
      <c r="AH10765" s="188"/>
      <c r="AI10765" s="188"/>
      <c r="AJ10765" s="188"/>
      <c r="AK10765" s="188"/>
    </row>
    <row r="10766" spans="20:37">
      <c r="T10766" s="188"/>
      <c r="U10766" s="188"/>
      <c r="V10766" s="188"/>
      <c r="W10766" s="188"/>
      <c r="X10766" s="188"/>
      <c r="AG10766" s="188"/>
      <c r="AH10766" s="188"/>
      <c r="AI10766" s="188"/>
      <c r="AJ10766" s="188"/>
      <c r="AK10766" s="188"/>
    </row>
    <row r="10767" spans="20:37">
      <c r="T10767" s="188"/>
      <c r="U10767" s="188"/>
      <c r="V10767" s="188"/>
      <c r="W10767" s="188"/>
      <c r="X10767" s="188"/>
      <c r="AG10767" s="188"/>
      <c r="AH10767" s="188"/>
      <c r="AI10767" s="188"/>
      <c r="AJ10767" s="188"/>
      <c r="AK10767" s="188"/>
    </row>
    <row r="10768" spans="20:37">
      <c r="T10768" s="188"/>
      <c r="U10768" s="188"/>
      <c r="V10768" s="188"/>
      <c r="W10768" s="188"/>
      <c r="X10768" s="188"/>
      <c r="AG10768" s="188"/>
      <c r="AH10768" s="188"/>
      <c r="AI10768" s="188"/>
      <c r="AJ10768" s="188"/>
      <c r="AK10768" s="188"/>
    </row>
    <row r="10769" spans="20:37">
      <c r="T10769" s="188"/>
      <c r="U10769" s="188"/>
      <c r="V10769" s="188"/>
      <c r="W10769" s="188"/>
      <c r="X10769" s="188"/>
      <c r="AG10769" s="188"/>
      <c r="AH10769" s="188"/>
      <c r="AI10769" s="188"/>
      <c r="AJ10769" s="188"/>
      <c r="AK10769" s="188"/>
    </row>
    <row r="10770" spans="20:37">
      <c r="T10770" s="188"/>
      <c r="U10770" s="188"/>
      <c r="V10770" s="188"/>
      <c r="W10770" s="188"/>
      <c r="X10770" s="188"/>
      <c r="AG10770" s="188"/>
      <c r="AH10770" s="188"/>
      <c r="AI10770" s="188"/>
      <c r="AJ10770" s="188"/>
      <c r="AK10770" s="188"/>
    </row>
    <row r="10771" spans="20:37">
      <c r="T10771" s="188"/>
      <c r="U10771" s="188"/>
      <c r="V10771" s="188"/>
      <c r="W10771" s="188"/>
      <c r="X10771" s="188"/>
      <c r="AG10771" s="188"/>
      <c r="AH10771" s="188"/>
      <c r="AI10771" s="188"/>
      <c r="AJ10771" s="188"/>
      <c r="AK10771" s="188"/>
    </row>
    <row r="10772" spans="20:37">
      <c r="T10772" s="188"/>
      <c r="U10772" s="188"/>
      <c r="V10772" s="188"/>
      <c r="W10772" s="188"/>
      <c r="X10772" s="188"/>
      <c r="AG10772" s="188"/>
      <c r="AH10772" s="188"/>
      <c r="AI10772" s="188"/>
      <c r="AJ10772" s="188"/>
      <c r="AK10772" s="188"/>
    </row>
    <row r="10773" spans="20:37">
      <c r="T10773" s="188"/>
      <c r="U10773" s="188"/>
      <c r="V10773" s="188"/>
      <c r="W10773" s="188"/>
      <c r="X10773" s="188"/>
      <c r="AG10773" s="188"/>
      <c r="AH10773" s="188"/>
      <c r="AI10773" s="188"/>
      <c r="AJ10773" s="188"/>
      <c r="AK10773" s="188"/>
    </row>
    <row r="10774" spans="20:37">
      <c r="T10774" s="188"/>
      <c r="U10774" s="188"/>
      <c r="V10774" s="188"/>
      <c r="W10774" s="188"/>
      <c r="X10774" s="188"/>
      <c r="AG10774" s="188"/>
      <c r="AH10774" s="188"/>
      <c r="AI10774" s="188"/>
      <c r="AJ10774" s="188"/>
      <c r="AK10774" s="188"/>
    </row>
    <row r="10775" spans="20:37">
      <c r="T10775" s="188"/>
      <c r="U10775" s="188"/>
      <c r="V10775" s="188"/>
      <c r="W10775" s="188"/>
      <c r="X10775" s="188"/>
      <c r="AG10775" s="188"/>
      <c r="AH10775" s="188"/>
      <c r="AI10775" s="188"/>
      <c r="AJ10775" s="188"/>
      <c r="AK10775" s="188"/>
    </row>
    <row r="10776" spans="20:37">
      <c r="T10776" s="188"/>
      <c r="U10776" s="188"/>
      <c r="V10776" s="188"/>
      <c r="W10776" s="188"/>
      <c r="X10776" s="188"/>
      <c r="AG10776" s="188"/>
      <c r="AH10776" s="188"/>
      <c r="AI10776" s="188"/>
      <c r="AJ10776" s="188"/>
      <c r="AK10776" s="188"/>
    </row>
    <row r="10777" spans="20:37">
      <c r="T10777" s="188"/>
      <c r="U10777" s="188"/>
      <c r="V10777" s="188"/>
      <c r="W10777" s="188"/>
      <c r="X10777" s="188"/>
      <c r="AG10777" s="188"/>
      <c r="AH10777" s="188"/>
      <c r="AI10777" s="188"/>
      <c r="AJ10777" s="188"/>
      <c r="AK10777" s="188"/>
    </row>
    <row r="10778" spans="20:37">
      <c r="T10778" s="188"/>
      <c r="U10778" s="188"/>
      <c r="V10778" s="188"/>
      <c r="W10778" s="188"/>
      <c r="X10778" s="188"/>
      <c r="AG10778" s="188"/>
      <c r="AH10778" s="188"/>
      <c r="AI10778" s="188"/>
      <c r="AJ10778" s="188"/>
      <c r="AK10778" s="188"/>
    </row>
    <row r="10779" spans="20:37">
      <c r="T10779" s="188"/>
      <c r="U10779" s="188"/>
      <c r="V10779" s="188"/>
      <c r="W10779" s="188"/>
      <c r="X10779" s="188"/>
      <c r="AG10779" s="188"/>
      <c r="AH10779" s="188"/>
      <c r="AI10779" s="188"/>
      <c r="AJ10779" s="188"/>
      <c r="AK10779" s="188"/>
    </row>
    <row r="10780" spans="20:37">
      <c r="T10780" s="188"/>
      <c r="U10780" s="188"/>
      <c r="V10780" s="188"/>
      <c r="W10780" s="188"/>
      <c r="X10780" s="188"/>
      <c r="AG10780" s="188"/>
      <c r="AH10780" s="188"/>
      <c r="AI10780" s="188"/>
      <c r="AJ10780" s="188"/>
      <c r="AK10780" s="188"/>
    </row>
    <row r="10781" spans="20:37">
      <c r="T10781" s="188"/>
      <c r="U10781" s="188"/>
      <c r="V10781" s="188"/>
      <c r="W10781" s="188"/>
      <c r="X10781" s="188"/>
      <c r="AG10781" s="188"/>
      <c r="AH10781" s="188"/>
      <c r="AI10781" s="188"/>
      <c r="AJ10781" s="188"/>
      <c r="AK10781" s="188"/>
    </row>
    <row r="10782" spans="20:37">
      <c r="T10782" s="188"/>
      <c r="U10782" s="188"/>
      <c r="V10782" s="188"/>
      <c r="W10782" s="188"/>
      <c r="X10782" s="188"/>
      <c r="AG10782" s="188"/>
      <c r="AH10782" s="188"/>
      <c r="AI10782" s="188"/>
      <c r="AJ10782" s="188"/>
      <c r="AK10782" s="188"/>
    </row>
    <row r="10783" spans="20:37">
      <c r="T10783" s="188"/>
      <c r="U10783" s="188"/>
      <c r="V10783" s="188"/>
      <c r="W10783" s="188"/>
      <c r="X10783" s="188"/>
      <c r="AG10783" s="188"/>
      <c r="AH10783" s="188"/>
      <c r="AI10783" s="188"/>
      <c r="AJ10783" s="188"/>
      <c r="AK10783" s="188"/>
    </row>
    <row r="10784" spans="20:37">
      <c r="T10784" s="188"/>
      <c r="U10784" s="188"/>
      <c r="V10784" s="188"/>
      <c r="W10784" s="188"/>
      <c r="X10784" s="188"/>
      <c r="AG10784" s="188"/>
      <c r="AH10784" s="188"/>
      <c r="AI10784" s="188"/>
      <c r="AJ10784" s="188"/>
      <c r="AK10784" s="188"/>
    </row>
    <row r="10785" spans="20:37">
      <c r="T10785" s="188"/>
      <c r="U10785" s="188"/>
      <c r="V10785" s="188"/>
      <c r="W10785" s="188"/>
      <c r="X10785" s="188"/>
      <c r="AG10785" s="188"/>
      <c r="AH10785" s="188"/>
      <c r="AI10785" s="188"/>
      <c r="AJ10785" s="188"/>
      <c r="AK10785" s="188"/>
    </row>
    <row r="10786" spans="20:37">
      <c r="T10786" s="188"/>
      <c r="U10786" s="188"/>
      <c r="V10786" s="188"/>
      <c r="W10786" s="188"/>
      <c r="X10786" s="188"/>
      <c r="AG10786" s="188"/>
      <c r="AH10786" s="188"/>
      <c r="AI10786" s="188"/>
      <c r="AJ10786" s="188"/>
      <c r="AK10786" s="188"/>
    </row>
    <row r="10787" spans="20:37">
      <c r="T10787" s="188"/>
      <c r="U10787" s="188"/>
      <c r="V10787" s="188"/>
      <c r="W10787" s="188"/>
      <c r="X10787" s="188"/>
      <c r="AG10787" s="188"/>
      <c r="AH10787" s="188"/>
      <c r="AI10787" s="188"/>
      <c r="AJ10787" s="188"/>
      <c r="AK10787" s="188"/>
    </row>
    <row r="10788" spans="20:37">
      <c r="T10788" s="188"/>
      <c r="U10788" s="188"/>
      <c r="V10788" s="188"/>
      <c r="W10788" s="188"/>
      <c r="X10788" s="188"/>
      <c r="AG10788" s="188"/>
      <c r="AH10788" s="188"/>
      <c r="AI10788" s="188"/>
      <c r="AJ10788" s="188"/>
      <c r="AK10788" s="188"/>
    </row>
    <row r="10789" spans="20:37">
      <c r="T10789" s="188"/>
      <c r="U10789" s="188"/>
      <c r="V10789" s="188"/>
      <c r="W10789" s="188"/>
      <c r="X10789" s="188"/>
      <c r="AG10789" s="188"/>
      <c r="AH10789" s="188"/>
      <c r="AI10789" s="188"/>
      <c r="AJ10789" s="188"/>
      <c r="AK10789" s="188"/>
    </row>
    <row r="10790" spans="20:37">
      <c r="T10790" s="188"/>
      <c r="U10790" s="188"/>
      <c r="V10790" s="188"/>
      <c r="W10790" s="188"/>
      <c r="X10790" s="188"/>
      <c r="AG10790" s="188"/>
      <c r="AH10790" s="188"/>
      <c r="AI10790" s="188"/>
      <c r="AJ10790" s="188"/>
      <c r="AK10790" s="188"/>
    </row>
    <row r="10791" spans="20:37">
      <c r="T10791" s="188"/>
      <c r="U10791" s="188"/>
      <c r="V10791" s="188"/>
      <c r="W10791" s="188"/>
      <c r="X10791" s="188"/>
      <c r="AG10791" s="188"/>
      <c r="AH10791" s="188"/>
      <c r="AI10791" s="188"/>
      <c r="AJ10791" s="188"/>
      <c r="AK10791" s="188"/>
    </row>
    <row r="10792" spans="20:37">
      <c r="T10792" s="188"/>
      <c r="U10792" s="188"/>
      <c r="V10792" s="188"/>
      <c r="W10792" s="188"/>
      <c r="X10792" s="188"/>
      <c r="AG10792" s="188"/>
      <c r="AH10792" s="188"/>
      <c r="AI10792" s="188"/>
      <c r="AJ10792" s="188"/>
      <c r="AK10792" s="188"/>
    </row>
    <row r="10793" spans="20:37">
      <c r="T10793" s="188"/>
      <c r="U10793" s="188"/>
      <c r="V10793" s="188"/>
      <c r="W10793" s="188"/>
      <c r="X10793" s="188"/>
      <c r="AG10793" s="188"/>
      <c r="AH10793" s="188"/>
      <c r="AI10793" s="188"/>
      <c r="AJ10793" s="188"/>
      <c r="AK10793" s="188"/>
    </row>
    <row r="10794" spans="20:37">
      <c r="T10794" s="188"/>
      <c r="U10794" s="188"/>
      <c r="V10794" s="188"/>
      <c r="W10794" s="188"/>
      <c r="X10794" s="188"/>
      <c r="AG10794" s="188"/>
      <c r="AH10794" s="188"/>
      <c r="AI10794" s="188"/>
      <c r="AJ10794" s="188"/>
      <c r="AK10794" s="188"/>
    </row>
    <row r="10795" spans="20:37">
      <c r="T10795" s="188"/>
      <c r="U10795" s="188"/>
      <c r="V10795" s="188"/>
      <c r="W10795" s="188"/>
      <c r="X10795" s="188"/>
      <c r="AG10795" s="188"/>
      <c r="AH10795" s="188"/>
      <c r="AI10795" s="188"/>
      <c r="AJ10795" s="188"/>
      <c r="AK10795" s="188"/>
    </row>
    <row r="10796" spans="20:37">
      <c r="T10796" s="188"/>
      <c r="U10796" s="188"/>
      <c r="V10796" s="188"/>
      <c r="W10796" s="188"/>
      <c r="X10796" s="188"/>
      <c r="AG10796" s="188"/>
      <c r="AH10796" s="188"/>
      <c r="AI10796" s="188"/>
      <c r="AJ10796" s="188"/>
      <c r="AK10796" s="188"/>
    </row>
    <row r="10797" spans="20:37">
      <c r="T10797" s="188"/>
      <c r="U10797" s="188"/>
      <c r="V10797" s="188"/>
      <c r="W10797" s="188"/>
      <c r="X10797" s="188"/>
      <c r="AG10797" s="188"/>
      <c r="AH10797" s="188"/>
      <c r="AI10797" s="188"/>
      <c r="AJ10797" s="188"/>
      <c r="AK10797" s="188"/>
    </row>
    <row r="10798" spans="20:37">
      <c r="T10798" s="188"/>
      <c r="U10798" s="188"/>
      <c r="V10798" s="188"/>
      <c r="W10798" s="188"/>
      <c r="X10798" s="188"/>
      <c r="AG10798" s="188"/>
      <c r="AH10798" s="188"/>
      <c r="AI10798" s="188"/>
      <c r="AJ10798" s="188"/>
      <c r="AK10798" s="188"/>
    </row>
    <row r="10799" spans="20:37">
      <c r="T10799" s="188"/>
      <c r="U10799" s="188"/>
      <c r="V10799" s="188"/>
      <c r="W10799" s="188"/>
      <c r="X10799" s="188"/>
      <c r="AG10799" s="188"/>
      <c r="AH10799" s="188"/>
      <c r="AI10799" s="188"/>
      <c r="AJ10799" s="188"/>
      <c r="AK10799" s="188"/>
    </row>
    <row r="10800" spans="20:37">
      <c r="T10800" s="188"/>
      <c r="U10800" s="188"/>
      <c r="V10800" s="188"/>
      <c r="W10800" s="188"/>
      <c r="X10800" s="188"/>
      <c r="AG10800" s="188"/>
      <c r="AH10800" s="188"/>
      <c r="AI10800" s="188"/>
      <c r="AJ10800" s="188"/>
      <c r="AK10800" s="188"/>
    </row>
    <row r="10801" spans="20:37">
      <c r="T10801" s="188"/>
      <c r="U10801" s="188"/>
      <c r="V10801" s="188"/>
      <c r="W10801" s="188"/>
      <c r="X10801" s="188"/>
      <c r="AG10801" s="188"/>
      <c r="AH10801" s="188"/>
      <c r="AI10801" s="188"/>
      <c r="AJ10801" s="188"/>
      <c r="AK10801" s="188"/>
    </row>
    <row r="10802" spans="20:37">
      <c r="T10802" s="188"/>
      <c r="U10802" s="188"/>
      <c r="V10802" s="188"/>
      <c r="W10802" s="188"/>
      <c r="X10802" s="188"/>
      <c r="AG10802" s="188"/>
      <c r="AH10802" s="188"/>
      <c r="AI10802" s="188"/>
      <c r="AJ10802" s="188"/>
      <c r="AK10802" s="188"/>
    </row>
    <row r="10803" spans="20:37">
      <c r="T10803" s="188"/>
      <c r="U10803" s="188"/>
      <c r="V10803" s="188"/>
      <c r="W10803" s="188"/>
      <c r="X10803" s="188"/>
      <c r="AG10803" s="188"/>
      <c r="AH10803" s="188"/>
      <c r="AI10803" s="188"/>
      <c r="AJ10803" s="188"/>
      <c r="AK10803" s="188"/>
    </row>
    <row r="10804" spans="20:37">
      <c r="T10804" s="188"/>
      <c r="U10804" s="188"/>
      <c r="V10804" s="188"/>
      <c r="W10804" s="188"/>
      <c r="X10804" s="188"/>
      <c r="AG10804" s="188"/>
      <c r="AH10804" s="188"/>
      <c r="AI10804" s="188"/>
      <c r="AJ10804" s="188"/>
      <c r="AK10804" s="188"/>
    </row>
    <row r="10805" spans="20:37">
      <c r="T10805" s="188"/>
      <c r="U10805" s="188"/>
      <c r="V10805" s="188"/>
      <c r="W10805" s="188"/>
      <c r="X10805" s="188"/>
      <c r="AG10805" s="188"/>
      <c r="AH10805" s="188"/>
      <c r="AI10805" s="188"/>
      <c r="AJ10805" s="188"/>
      <c r="AK10805" s="188"/>
    </row>
    <row r="10806" spans="20:37">
      <c r="T10806" s="188"/>
      <c r="U10806" s="188"/>
      <c r="V10806" s="188"/>
      <c r="W10806" s="188"/>
      <c r="X10806" s="188"/>
      <c r="AG10806" s="188"/>
      <c r="AH10806" s="188"/>
      <c r="AI10806" s="188"/>
      <c r="AJ10806" s="188"/>
      <c r="AK10806" s="188"/>
    </row>
    <row r="10807" spans="20:37">
      <c r="T10807" s="188"/>
      <c r="U10807" s="188"/>
      <c r="V10807" s="188"/>
      <c r="W10807" s="188"/>
      <c r="X10807" s="188"/>
      <c r="AG10807" s="188"/>
      <c r="AH10807" s="188"/>
      <c r="AI10807" s="188"/>
      <c r="AJ10807" s="188"/>
      <c r="AK10807" s="188"/>
    </row>
    <row r="10808" spans="20:37">
      <c r="T10808" s="188"/>
      <c r="U10808" s="188"/>
      <c r="V10808" s="188"/>
      <c r="W10808" s="188"/>
      <c r="X10808" s="188"/>
      <c r="AG10808" s="188"/>
      <c r="AH10808" s="188"/>
      <c r="AI10808" s="188"/>
      <c r="AJ10808" s="188"/>
      <c r="AK10808" s="188"/>
    </row>
    <row r="10809" spans="20:37">
      <c r="T10809" s="188"/>
      <c r="U10809" s="188"/>
      <c r="V10809" s="188"/>
      <c r="W10809" s="188"/>
      <c r="X10809" s="188"/>
      <c r="AG10809" s="188"/>
      <c r="AH10809" s="188"/>
      <c r="AI10809" s="188"/>
      <c r="AJ10809" s="188"/>
      <c r="AK10809" s="188"/>
    </row>
    <row r="10810" spans="20:37">
      <c r="T10810" s="188"/>
      <c r="U10810" s="188"/>
      <c r="V10810" s="188"/>
      <c r="W10810" s="188"/>
      <c r="X10810" s="188"/>
      <c r="AG10810" s="188"/>
      <c r="AH10810" s="188"/>
      <c r="AI10810" s="188"/>
      <c r="AJ10810" s="188"/>
      <c r="AK10810" s="188"/>
    </row>
    <row r="10811" spans="20:37">
      <c r="T10811" s="188"/>
      <c r="U10811" s="188"/>
      <c r="V10811" s="188"/>
      <c r="W10811" s="188"/>
      <c r="X10811" s="188"/>
      <c r="AG10811" s="188"/>
      <c r="AH10811" s="188"/>
      <c r="AI10811" s="188"/>
      <c r="AJ10811" s="188"/>
      <c r="AK10811" s="188"/>
    </row>
    <row r="10812" spans="20:37">
      <c r="T10812" s="188"/>
      <c r="U10812" s="188"/>
      <c r="V10812" s="188"/>
      <c r="W10812" s="188"/>
      <c r="X10812" s="188"/>
      <c r="AG10812" s="188"/>
      <c r="AH10812" s="188"/>
      <c r="AI10812" s="188"/>
      <c r="AJ10812" s="188"/>
      <c r="AK10812" s="188"/>
    </row>
    <row r="10813" spans="20:37">
      <c r="T10813" s="188"/>
      <c r="U10813" s="188"/>
      <c r="V10813" s="188"/>
      <c r="W10813" s="188"/>
      <c r="X10813" s="188"/>
      <c r="AG10813" s="188"/>
      <c r="AH10813" s="188"/>
      <c r="AI10813" s="188"/>
      <c r="AJ10813" s="188"/>
      <c r="AK10813" s="188"/>
    </row>
    <row r="10814" spans="20:37">
      <c r="T10814" s="188"/>
      <c r="U10814" s="188"/>
      <c r="V10814" s="188"/>
      <c r="W10814" s="188"/>
      <c r="X10814" s="188"/>
      <c r="AG10814" s="188"/>
      <c r="AH10814" s="188"/>
      <c r="AI10814" s="188"/>
      <c r="AJ10814" s="188"/>
      <c r="AK10814" s="188"/>
    </row>
    <row r="10815" spans="20:37">
      <c r="T10815" s="188"/>
      <c r="U10815" s="188"/>
      <c r="V10815" s="188"/>
      <c r="W10815" s="188"/>
      <c r="X10815" s="188"/>
      <c r="AG10815" s="188"/>
      <c r="AH10815" s="188"/>
      <c r="AI10815" s="188"/>
      <c r="AJ10815" s="188"/>
      <c r="AK10815" s="188"/>
    </row>
    <row r="10816" spans="20:37">
      <c r="T10816" s="188"/>
      <c r="U10816" s="188"/>
      <c r="V10816" s="188"/>
      <c r="W10816" s="188"/>
      <c r="X10816" s="188"/>
      <c r="AG10816" s="188"/>
      <c r="AH10816" s="188"/>
      <c r="AI10816" s="188"/>
      <c r="AJ10816" s="188"/>
      <c r="AK10816" s="188"/>
    </row>
    <row r="10817" spans="20:37">
      <c r="T10817" s="188"/>
      <c r="U10817" s="188"/>
      <c r="V10817" s="188"/>
      <c r="W10817" s="188"/>
      <c r="X10817" s="188"/>
      <c r="AG10817" s="188"/>
      <c r="AH10817" s="188"/>
      <c r="AI10817" s="188"/>
      <c r="AJ10817" s="188"/>
      <c r="AK10817" s="188"/>
    </row>
    <row r="10818" spans="20:37">
      <c r="T10818" s="188"/>
      <c r="U10818" s="188"/>
      <c r="V10818" s="188"/>
      <c r="W10818" s="188"/>
      <c r="X10818" s="188"/>
      <c r="AG10818" s="188"/>
      <c r="AH10818" s="188"/>
      <c r="AI10818" s="188"/>
      <c r="AJ10818" s="188"/>
      <c r="AK10818" s="188"/>
    </row>
    <row r="10819" spans="20:37">
      <c r="T10819" s="188"/>
      <c r="U10819" s="188"/>
      <c r="V10819" s="188"/>
      <c r="W10819" s="188"/>
      <c r="X10819" s="188"/>
      <c r="AG10819" s="188"/>
      <c r="AH10819" s="188"/>
      <c r="AI10819" s="188"/>
      <c r="AJ10819" s="188"/>
      <c r="AK10819" s="188"/>
    </row>
    <row r="10820" spans="20:37">
      <c r="T10820" s="188"/>
      <c r="U10820" s="188"/>
      <c r="V10820" s="188"/>
      <c r="W10820" s="188"/>
      <c r="X10820" s="188"/>
      <c r="AG10820" s="188"/>
      <c r="AH10820" s="188"/>
      <c r="AI10820" s="188"/>
      <c r="AJ10820" s="188"/>
      <c r="AK10820" s="188"/>
    </row>
    <row r="10821" spans="20:37">
      <c r="T10821" s="188"/>
      <c r="U10821" s="188"/>
      <c r="V10821" s="188"/>
      <c r="W10821" s="188"/>
      <c r="X10821" s="188"/>
      <c r="AG10821" s="188"/>
      <c r="AH10821" s="188"/>
      <c r="AI10821" s="188"/>
      <c r="AJ10821" s="188"/>
      <c r="AK10821" s="188"/>
    </row>
    <row r="10822" spans="20:37">
      <c r="T10822" s="188"/>
      <c r="U10822" s="188"/>
      <c r="V10822" s="188"/>
      <c r="W10822" s="188"/>
      <c r="X10822" s="188"/>
      <c r="AG10822" s="188"/>
      <c r="AH10822" s="188"/>
      <c r="AI10822" s="188"/>
      <c r="AJ10822" s="188"/>
      <c r="AK10822" s="188"/>
    </row>
    <row r="10823" spans="20:37">
      <c r="T10823" s="188"/>
      <c r="U10823" s="188"/>
      <c r="V10823" s="188"/>
      <c r="W10823" s="188"/>
      <c r="X10823" s="188"/>
      <c r="AG10823" s="188"/>
      <c r="AH10823" s="188"/>
      <c r="AI10823" s="188"/>
      <c r="AJ10823" s="188"/>
      <c r="AK10823" s="188"/>
    </row>
    <row r="10824" spans="20:37">
      <c r="T10824" s="188"/>
      <c r="U10824" s="188"/>
      <c r="V10824" s="188"/>
      <c r="W10824" s="188"/>
      <c r="X10824" s="188"/>
      <c r="AG10824" s="188"/>
      <c r="AH10824" s="188"/>
      <c r="AI10824" s="188"/>
      <c r="AJ10824" s="188"/>
      <c r="AK10824" s="188"/>
    </row>
    <row r="10825" spans="20:37">
      <c r="T10825" s="188"/>
      <c r="U10825" s="188"/>
      <c r="V10825" s="188"/>
      <c r="W10825" s="188"/>
      <c r="X10825" s="188"/>
      <c r="AG10825" s="188"/>
      <c r="AH10825" s="188"/>
      <c r="AI10825" s="188"/>
      <c r="AJ10825" s="188"/>
      <c r="AK10825" s="188"/>
    </row>
    <row r="10826" spans="20:37">
      <c r="T10826" s="188"/>
      <c r="U10826" s="188"/>
      <c r="V10826" s="188"/>
      <c r="W10826" s="188"/>
      <c r="X10826" s="188"/>
      <c r="AG10826" s="188"/>
      <c r="AH10826" s="188"/>
      <c r="AI10826" s="188"/>
      <c r="AJ10826" s="188"/>
      <c r="AK10826" s="188"/>
    </row>
    <row r="10827" spans="20:37">
      <c r="T10827" s="188"/>
      <c r="U10827" s="188"/>
      <c r="V10827" s="188"/>
      <c r="W10827" s="188"/>
      <c r="X10827" s="188"/>
      <c r="AG10827" s="188"/>
      <c r="AH10827" s="188"/>
      <c r="AI10827" s="188"/>
      <c r="AJ10827" s="188"/>
      <c r="AK10827" s="188"/>
    </row>
    <row r="10828" spans="20:37">
      <c r="T10828" s="188"/>
      <c r="U10828" s="188"/>
      <c r="V10828" s="188"/>
      <c r="W10828" s="188"/>
      <c r="X10828" s="188"/>
      <c r="AG10828" s="188"/>
      <c r="AH10828" s="188"/>
      <c r="AI10828" s="188"/>
      <c r="AJ10828" s="188"/>
      <c r="AK10828" s="188"/>
    </row>
    <row r="10829" spans="20:37">
      <c r="T10829" s="188"/>
      <c r="U10829" s="188"/>
      <c r="V10829" s="188"/>
      <c r="W10829" s="188"/>
      <c r="X10829" s="188"/>
      <c r="AG10829" s="188"/>
      <c r="AH10829" s="188"/>
      <c r="AI10829" s="188"/>
      <c r="AJ10829" s="188"/>
      <c r="AK10829" s="188"/>
    </row>
    <row r="10830" spans="20:37">
      <c r="T10830" s="188"/>
      <c r="U10830" s="188"/>
      <c r="V10830" s="188"/>
      <c r="W10830" s="188"/>
      <c r="X10830" s="188"/>
      <c r="AG10830" s="188"/>
      <c r="AH10830" s="188"/>
      <c r="AI10830" s="188"/>
      <c r="AJ10830" s="188"/>
      <c r="AK10830" s="188"/>
    </row>
    <row r="10831" spans="20:37">
      <c r="T10831" s="188"/>
      <c r="U10831" s="188"/>
      <c r="V10831" s="188"/>
      <c r="W10831" s="188"/>
      <c r="X10831" s="188"/>
      <c r="AG10831" s="188"/>
      <c r="AH10831" s="188"/>
      <c r="AI10831" s="188"/>
      <c r="AJ10831" s="188"/>
      <c r="AK10831" s="188"/>
    </row>
    <row r="10832" spans="20:37">
      <c r="T10832" s="188"/>
      <c r="U10832" s="188"/>
      <c r="V10832" s="188"/>
      <c r="W10832" s="188"/>
      <c r="X10832" s="188"/>
      <c r="AG10832" s="188"/>
      <c r="AH10832" s="188"/>
      <c r="AI10832" s="188"/>
      <c r="AJ10832" s="188"/>
      <c r="AK10832" s="188"/>
    </row>
    <row r="10833" spans="20:37">
      <c r="T10833" s="188"/>
      <c r="U10833" s="188"/>
      <c r="V10833" s="188"/>
      <c r="W10833" s="188"/>
      <c r="X10833" s="188"/>
      <c r="AG10833" s="188"/>
      <c r="AH10833" s="188"/>
      <c r="AI10833" s="188"/>
      <c r="AJ10833" s="188"/>
      <c r="AK10833" s="188"/>
    </row>
    <row r="10834" spans="20:37">
      <c r="T10834" s="188"/>
      <c r="U10834" s="188"/>
      <c r="V10834" s="188"/>
      <c r="W10834" s="188"/>
      <c r="X10834" s="188"/>
      <c r="AG10834" s="188"/>
      <c r="AH10834" s="188"/>
      <c r="AI10834" s="188"/>
      <c r="AJ10834" s="188"/>
      <c r="AK10834" s="188"/>
    </row>
    <row r="10835" spans="20:37">
      <c r="T10835" s="188"/>
      <c r="U10835" s="188"/>
      <c r="V10835" s="188"/>
      <c r="W10835" s="188"/>
      <c r="X10835" s="188"/>
      <c r="AG10835" s="188"/>
      <c r="AH10835" s="188"/>
      <c r="AI10835" s="188"/>
      <c r="AJ10835" s="188"/>
      <c r="AK10835" s="188"/>
    </row>
    <row r="10836" spans="20:37">
      <c r="T10836" s="188"/>
      <c r="U10836" s="188"/>
      <c r="V10836" s="188"/>
      <c r="W10836" s="188"/>
      <c r="X10836" s="188"/>
      <c r="AG10836" s="188"/>
      <c r="AH10836" s="188"/>
      <c r="AI10836" s="188"/>
      <c r="AJ10836" s="188"/>
      <c r="AK10836" s="188"/>
    </row>
    <row r="10837" spans="20:37">
      <c r="T10837" s="188"/>
      <c r="U10837" s="188"/>
      <c r="V10837" s="188"/>
      <c r="W10837" s="188"/>
      <c r="X10837" s="188"/>
      <c r="AG10837" s="188"/>
      <c r="AH10837" s="188"/>
      <c r="AI10837" s="188"/>
      <c r="AJ10837" s="188"/>
      <c r="AK10837" s="188"/>
    </row>
    <row r="10838" spans="20:37">
      <c r="T10838" s="188"/>
      <c r="U10838" s="188"/>
      <c r="V10838" s="188"/>
      <c r="W10838" s="188"/>
      <c r="X10838" s="188"/>
      <c r="AG10838" s="188"/>
      <c r="AH10838" s="188"/>
      <c r="AI10838" s="188"/>
      <c r="AJ10838" s="188"/>
      <c r="AK10838" s="188"/>
    </row>
    <row r="10839" spans="20:37">
      <c r="T10839" s="188"/>
      <c r="U10839" s="188"/>
      <c r="V10839" s="188"/>
      <c r="W10839" s="188"/>
      <c r="X10839" s="188"/>
      <c r="AG10839" s="188"/>
      <c r="AH10839" s="188"/>
      <c r="AI10839" s="188"/>
      <c r="AJ10839" s="188"/>
      <c r="AK10839" s="188"/>
    </row>
    <row r="10840" spans="20:37">
      <c r="T10840" s="188"/>
      <c r="U10840" s="188"/>
      <c r="V10840" s="188"/>
      <c r="W10840" s="188"/>
      <c r="X10840" s="188"/>
      <c r="AG10840" s="188"/>
      <c r="AH10840" s="188"/>
      <c r="AI10840" s="188"/>
      <c r="AJ10840" s="188"/>
      <c r="AK10840" s="188"/>
    </row>
    <row r="10841" spans="20:37">
      <c r="T10841" s="188"/>
      <c r="U10841" s="188"/>
      <c r="V10841" s="188"/>
      <c r="W10841" s="188"/>
      <c r="X10841" s="188"/>
      <c r="AG10841" s="188"/>
      <c r="AH10841" s="188"/>
      <c r="AI10841" s="188"/>
      <c r="AJ10841" s="188"/>
      <c r="AK10841" s="188"/>
    </row>
    <row r="10842" spans="20:37">
      <c r="T10842" s="188"/>
      <c r="U10842" s="188"/>
      <c r="V10842" s="188"/>
      <c r="W10842" s="188"/>
      <c r="X10842" s="188"/>
      <c r="AG10842" s="188"/>
      <c r="AH10842" s="188"/>
      <c r="AI10842" s="188"/>
      <c r="AJ10842" s="188"/>
      <c r="AK10842" s="188"/>
    </row>
    <row r="10843" spans="20:37">
      <c r="T10843" s="188"/>
      <c r="U10843" s="188"/>
      <c r="V10843" s="188"/>
      <c r="W10843" s="188"/>
      <c r="X10843" s="188"/>
      <c r="AG10843" s="188"/>
      <c r="AH10843" s="188"/>
      <c r="AI10843" s="188"/>
      <c r="AJ10843" s="188"/>
      <c r="AK10843" s="188"/>
    </row>
    <row r="10844" spans="20:37">
      <c r="T10844" s="188"/>
      <c r="U10844" s="188"/>
      <c r="V10844" s="188"/>
      <c r="W10844" s="188"/>
      <c r="X10844" s="188"/>
      <c r="AG10844" s="188"/>
      <c r="AH10844" s="188"/>
      <c r="AI10844" s="188"/>
      <c r="AJ10844" s="188"/>
      <c r="AK10844" s="188"/>
    </row>
    <row r="10845" spans="20:37">
      <c r="T10845" s="188"/>
      <c r="U10845" s="188"/>
      <c r="V10845" s="188"/>
      <c r="W10845" s="188"/>
      <c r="X10845" s="188"/>
      <c r="AG10845" s="188"/>
      <c r="AH10845" s="188"/>
      <c r="AI10845" s="188"/>
      <c r="AJ10845" s="188"/>
      <c r="AK10845" s="188"/>
    </row>
    <row r="10846" spans="20:37">
      <c r="T10846" s="188"/>
      <c r="U10846" s="188"/>
      <c r="V10846" s="188"/>
      <c r="W10846" s="188"/>
      <c r="X10846" s="188"/>
      <c r="AG10846" s="188"/>
      <c r="AH10846" s="188"/>
      <c r="AI10846" s="188"/>
      <c r="AJ10846" s="188"/>
      <c r="AK10846" s="188"/>
    </row>
    <row r="10847" spans="20:37">
      <c r="T10847" s="188"/>
      <c r="U10847" s="188"/>
      <c r="V10847" s="188"/>
      <c r="W10847" s="188"/>
      <c r="X10847" s="188"/>
      <c r="AG10847" s="188"/>
      <c r="AH10847" s="188"/>
      <c r="AI10847" s="188"/>
      <c r="AJ10847" s="188"/>
      <c r="AK10847" s="188"/>
    </row>
    <row r="10848" spans="20:37">
      <c r="T10848" s="188"/>
      <c r="U10848" s="188"/>
      <c r="V10848" s="188"/>
      <c r="W10848" s="188"/>
      <c r="X10848" s="188"/>
      <c r="AG10848" s="188"/>
      <c r="AH10848" s="188"/>
      <c r="AI10848" s="188"/>
      <c r="AJ10848" s="188"/>
      <c r="AK10848" s="188"/>
    </row>
    <row r="10849" spans="20:37">
      <c r="T10849" s="188"/>
      <c r="U10849" s="188"/>
      <c r="V10849" s="188"/>
      <c r="W10849" s="188"/>
      <c r="X10849" s="188"/>
      <c r="AG10849" s="188"/>
      <c r="AH10849" s="188"/>
      <c r="AI10849" s="188"/>
      <c r="AJ10849" s="188"/>
      <c r="AK10849" s="188"/>
    </row>
    <row r="10850" spans="20:37">
      <c r="T10850" s="188"/>
      <c r="U10850" s="188"/>
      <c r="V10850" s="188"/>
      <c r="W10850" s="188"/>
      <c r="X10850" s="188"/>
      <c r="AG10850" s="188"/>
      <c r="AH10850" s="188"/>
      <c r="AI10850" s="188"/>
      <c r="AJ10850" s="188"/>
      <c r="AK10850" s="188"/>
    </row>
    <row r="10851" spans="20:37">
      <c r="T10851" s="188"/>
      <c r="U10851" s="188"/>
      <c r="V10851" s="188"/>
      <c r="W10851" s="188"/>
      <c r="X10851" s="188"/>
      <c r="AG10851" s="188"/>
      <c r="AH10851" s="188"/>
      <c r="AI10851" s="188"/>
      <c r="AJ10851" s="188"/>
      <c r="AK10851" s="188"/>
    </row>
    <row r="10852" spans="20:37">
      <c r="T10852" s="188"/>
      <c r="U10852" s="188"/>
      <c r="V10852" s="188"/>
      <c r="W10852" s="188"/>
      <c r="X10852" s="188"/>
      <c r="AG10852" s="188"/>
      <c r="AH10852" s="188"/>
      <c r="AI10852" s="188"/>
      <c r="AJ10852" s="188"/>
      <c r="AK10852" s="188"/>
    </row>
    <row r="10853" spans="20:37">
      <c r="T10853" s="188"/>
      <c r="U10853" s="188"/>
      <c r="V10853" s="188"/>
      <c r="W10853" s="188"/>
      <c r="X10853" s="188"/>
      <c r="AG10853" s="188"/>
      <c r="AH10853" s="188"/>
      <c r="AI10853" s="188"/>
      <c r="AJ10853" s="188"/>
      <c r="AK10853" s="188"/>
    </row>
    <row r="10854" spans="20:37">
      <c r="T10854" s="188"/>
      <c r="U10854" s="188"/>
      <c r="V10854" s="188"/>
      <c r="W10854" s="188"/>
      <c r="X10854" s="188"/>
      <c r="AG10854" s="188"/>
      <c r="AH10854" s="188"/>
      <c r="AI10854" s="188"/>
      <c r="AJ10854" s="188"/>
      <c r="AK10854" s="188"/>
    </row>
    <row r="10855" spans="20:37">
      <c r="T10855" s="188"/>
      <c r="U10855" s="188"/>
      <c r="V10855" s="188"/>
      <c r="W10855" s="188"/>
      <c r="X10855" s="188"/>
      <c r="AG10855" s="188"/>
      <c r="AH10855" s="188"/>
      <c r="AI10855" s="188"/>
      <c r="AJ10855" s="188"/>
      <c r="AK10855" s="188"/>
    </row>
    <row r="10856" spans="20:37">
      <c r="T10856" s="188"/>
      <c r="U10856" s="188"/>
      <c r="V10856" s="188"/>
      <c r="W10856" s="188"/>
      <c r="X10856" s="188"/>
      <c r="AG10856" s="188"/>
      <c r="AH10856" s="188"/>
      <c r="AI10856" s="188"/>
      <c r="AJ10856" s="188"/>
      <c r="AK10856" s="188"/>
    </row>
    <row r="10857" spans="20:37">
      <c r="T10857" s="188"/>
      <c r="U10857" s="188"/>
      <c r="V10857" s="188"/>
      <c r="W10857" s="188"/>
      <c r="X10857" s="188"/>
      <c r="AG10857" s="188"/>
      <c r="AH10857" s="188"/>
      <c r="AI10857" s="188"/>
      <c r="AJ10857" s="188"/>
      <c r="AK10857" s="188"/>
    </row>
    <row r="10858" spans="20:37">
      <c r="T10858" s="188"/>
      <c r="U10858" s="188"/>
      <c r="V10858" s="188"/>
      <c r="W10858" s="188"/>
      <c r="X10858" s="188"/>
      <c r="AG10858" s="188"/>
      <c r="AH10858" s="188"/>
      <c r="AI10858" s="188"/>
      <c r="AJ10858" s="188"/>
      <c r="AK10858" s="188"/>
    </row>
    <row r="10859" spans="20:37">
      <c r="T10859" s="188"/>
      <c r="U10859" s="188"/>
      <c r="V10859" s="188"/>
      <c r="W10859" s="188"/>
      <c r="X10859" s="188"/>
      <c r="AG10859" s="188"/>
      <c r="AH10859" s="188"/>
      <c r="AI10859" s="188"/>
      <c r="AJ10859" s="188"/>
      <c r="AK10859" s="188"/>
    </row>
    <row r="10860" spans="20:37">
      <c r="T10860" s="188"/>
      <c r="U10860" s="188"/>
      <c r="V10860" s="188"/>
      <c r="W10860" s="188"/>
      <c r="X10860" s="188"/>
      <c r="AG10860" s="188"/>
      <c r="AH10860" s="188"/>
      <c r="AI10860" s="188"/>
      <c r="AJ10860" s="188"/>
      <c r="AK10860" s="188"/>
    </row>
    <row r="10861" spans="20:37">
      <c r="T10861" s="188"/>
      <c r="U10861" s="188"/>
      <c r="V10861" s="188"/>
      <c r="W10861" s="188"/>
      <c r="X10861" s="188"/>
      <c r="AG10861" s="188"/>
      <c r="AH10861" s="188"/>
      <c r="AI10861" s="188"/>
      <c r="AJ10861" s="188"/>
      <c r="AK10861" s="188"/>
    </row>
    <row r="10862" spans="20:37">
      <c r="T10862" s="188"/>
      <c r="U10862" s="188"/>
      <c r="V10862" s="188"/>
      <c r="W10862" s="188"/>
      <c r="X10862" s="188"/>
      <c r="AG10862" s="188"/>
      <c r="AH10862" s="188"/>
      <c r="AI10862" s="188"/>
      <c r="AJ10862" s="188"/>
      <c r="AK10862" s="188"/>
    </row>
    <row r="10863" spans="20:37">
      <c r="T10863" s="188"/>
      <c r="U10863" s="188"/>
      <c r="V10863" s="188"/>
      <c r="W10863" s="188"/>
      <c r="X10863" s="188"/>
      <c r="AG10863" s="188"/>
      <c r="AH10863" s="188"/>
      <c r="AI10863" s="188"/>
      <c r="AJ10863" s="188"/>
      <c r="AK10863" s="188"/>
    </row>
    <row r="10864" spans="20:37">
      <c r="T10864" s="188"/>
      <c r="U10864" s="188"/>
      <c r="V10864" s="188"/>
      <c r="W10864" s="188"/>
      <c r="X10864" s="188"/>
      <c r="AG10864" s="188"/>
      <c r="AH10864" s="188"/>
      <c r="AI10864" s="188"/>
      <c r="AJ10864" s="188"/>
      <c r="AK10864" s="188"/>
    </row>
    <row r="10865" spans="20:37">
      <c r="T10865" s="188"/>
      <c r="U10865" s="188"/>
      <c r="V10865" s="188"/>
      <c r="W10865" s="188"/>
      <c r="X10865" s="188"/>
      <c r="AG10865" s="188"/>
      <c r="AH10865" s="188"/>
      <c r="AI10865" s="188"/>
      <c r="AJ10865" s="188"/>
      <c r="AK10865" s="188"/>
    </row>
    <row r="10866" spans="20:37">
      <c r="T10866" s="188"/>
      <c r="U10866" s="188"/>
      <c r="V10866" s="188"/>
      <c r="W10866" s="188"/>
      <c r="X10866" s="188"/>
      <c r="AG10866" s="188"/>
      <c r="AH10866" s="188"/>
      <c r="AI10866" s="188"/>
      <c r="AJ10866" s="188"/>
      <c r="AK10866" s="188"/>
    </row>
    <row r="10867" spans="20:37">
      <c r="T10867" s="188"/>
      <c r="U10867" s="188"/>
      <c r="V10867" s="188"/>
      <c r="W10867" s="188"/>
      <c r="X10867" s="188"/>
      <c r="AG10867" s="188"/>
      <c r="AH10867" s="188"/>
      <c r="AI10867" s="188"/>
      <c r="AJ10867" s="188"/>
      <c r="AK10867" s="188"/>
    </row>
    <row r="10868" spans="20:37">
      <c r="T10868" s="188"/>
      <c r="U10868" s="188"/>
      <c r="V10868" s="188"/>
      <c r="W10868" s="188"/>
      <c r="X10868" s="188"/>
      <c r="AG10868" s="188"/>
      <c r="AH10868" s="188"/>
      <c r="AI10868" s="188"/>
      <c r="AJ10868" s="188"/>
      <c r="AK10868" s="188"/>
    </row>
    <row r="10869" spans="20:37">
      <c r="T10869" s="188"/>
      <c r="U10869" s="188"/>
      <c r="V10869" s="188"/>
      <c r="W10869" s="188"/>
      <c r="X10869" s="188"/>
      <c r="AG10869" s="188"/>
      <c r="AH10869" s="188"/>
      <c r="AI10869" s="188"/>
      <c r="AJ10869" s="188"/>
      <c r="AK10869" s="188"/>
    </row>
    <row r="10870" spans="20:37">
      <c r="T10870" s="188"/>
      <c r="U10870" s="188"/>
      <c r="V10870" s="188"/>
      <c r="W10870" s="188"/>
      <c r="X10870" s="188"/>
      <c r="AG10870" s="188"/>
      <c r="AH10870" s="188"/>
      <c r="AI10870" s="188"/>
      <c r="AJ10870" s="188"/>
      <c r="AK10870" s="188"/>
    </row>
    <row r="10871" spans="20:37">
      <c r="T10871" s="188"/>
      <c r="U10871" s="188"/>
      <c r="V10871" s="188"/>
      <c r="W10871" s="188"/>
      <c r="X10871" s="188"/>
      <c r="AG10871" s="188"/>
      <c r="AH10871" s="188"/>
      <c r="AI10871" s="188"/>
      <c r="AJ10871" s="188"/>
      <c r="AK10871" s="188"/>
    </row>
    <row r="10872" spans="20:37">
      <c r="T10872" s="188"/>
      <c r="U10872" s="188"/>
      <c r="V10872" s="188"/>
      <c r="W10872" s="188"/>
      <c r="X10872" s="188"/>
      <c r="AG10872" s="188"/>
      <c r="AH10872" s="188"/>
      <c r="AI10872" s="188"/>
      <c r="AJ10872" s="188"/>
      <c r="AK10872" s="188"/>
    </row>
    <row r="10873" spans="20:37">
      <c r="T10873" s="188"/>
      <c r="U10873" s="188"/>
      <c r="V10873" s="188"/>
      <c r="W10873" s="188"/>
      <c r="X10873" s="188"/>
      <c r="AG10873" s="188"/>
      <c r="AH10873" s="188"/>
      <c r="AI10873" s="188"/>
      <c r="AJ10873" s="188"/>
      <c r="AK10873" s="188"/>
    </row>
    <row r="10874" spans="20:37">
      <c r="T10874" s="188"/>
      <c r="U10874" s="188"/>
      <c r="V10874" s="188"/>
      <c r="W10874" s="188"/>
      <c r="X10874" s="188"/>
      <c r="AG10874" s="188"/>
      <c r="AH10874" s="188"/>
      <c r="AI10874" s="188"/>
      <c r="AJ10874" s="188"/>
      <c r="AK10874" s="188"/>
    </row>
    <row r="10875" spans="20:37">
      <c r="T10875" s="188"/>
      <c r="U10875" s="188"/>
      <c r="V10875" s="188"/>
      <c r="W10875" s="188"/>
      <c r="X10875" s="188"/>
      <c r="AG10875" s="188"/>
      <c r="AH10875" s="188"/>
      <c r="AI10875" s="188"/>
      <c r="AJ10875" s="188"/>
      <c r="AK10875" s="188"/>
    </row>
    <row r="10876" spans="20:37">
      <c r="T10876" s="188"/>
      <c r="U10876" s="188"/>
      <c r="V10876" s="188"/>
      <c r="W10876" s="188"/>
      <c r="X10876" s="188"/>
      <c r="AG10876" s="188"/>
      <c r="AH10876" s="188"/>
      <c r="AI10876" s="188"/>
      <c r="AJ10876" s="188"/>
      <c r="AK10876" s="188"/>
    </row>
    <row r="10877" spans="20:37">
      <c r="T10877" s="188"/>
      <c r="U10877" s="188"/>
      <c r="V10877" s="188"/>
      <c r="W10877" s="188"/>
      <c r="X10877" s="188"/>
      <c r="AG10877" s="188"/>
      <c r="AH10877" s="188"/>
      <c r="AI10877" s="188"/>
      <c r="AJ10877" s="188"/>
      <c r="AK10877" s="188"/>
    </row>
    <row r="10878" spans="20:37">
      <c r="T10878" s="188"/>
      <c r="U10878" s="188"/>
      <c r="V10878" s="188"/>
      <c r="W10878" s="188"/>
      <c r="X10878" s="188"/>
      <c r="AG10878" s="188"/>
      <c r="AH10878" s="188"/>
      <c r="AI10878" s="188"/>
      <c r="AJ10878" s="188"/>
      <c r="AK10878" s="188"/>
    </row>
    <row r="10879" spans="20:37">
      <c r="T10879" s="188"/>
      <c r="U10879" s="188"/>
      <c r="V10879" s="188"/>
      <c r="W10879" s="188"/>
      <c r="X10879" s="188"/>
      <c r="AG10879" s="188"/>
      <c r="AH10879" s="188"/>
      <c r="AI10879" s="188"/>
      <c r="AJ10879" s="188"/>
      <c r="AK10879" s="188"/>
    </row>
    <row r="10880" spans="20:37">
      <c r="T10880" s="188"/>
      <c r="U10880" s="188"/>
      <c r="V10880" s="188"/>
      <c r="W10880" s="188"/>
      <c r="X10880" s="188"/>
      <c r="AG10880" s="188"/>
      <c r="AH10880" s="188"/>
      <c r="AI10880" s="188"/>
      <c r="AJ10880" s="188"/>
      <c r="AK10880" s="188"/>
    </row>
    <row r="10881" spans="20:37">
      <c r="T10881" s="188"/>
      <c r="U10881" s="188"/>
      <c r="V10881" s="188"/>
      <c r="W10881" s="188"/>
      <c r="X10881" s="188"/>
      <c r="AG10881" s="188"/>
      <c r="AH10881" s="188"/>
      <c r="AI10881" s="188"/>
      <c r="AJ10881" s="188"/>
      <c r="AK10881" s="188"/>
    </row>
    <row r="10882" spans="20:37">
      <c r="T10882" s="188"/>
      <c r="U10882" s="188"/>
      <c r="V10882" s="188"/>
      <c r="W10882" s="188"/>
      <c r="X10882" s="188"/>
      <c r="AG10882" s="188"/>
      <c r="AH10882" s="188"/>
      <c r="AI10882" s="188"/>
      <c r="AJ10882" s="188"/>
      <c r="AK10882" s="188"/>
    </row>
    <row r="10883" spans="20:37">
      <c r="T10883" s="188"/>
      <c r="U10883" s="188"/>
      <c r="V10883" s="188"/>
      <c r="W10883" s="188"/>
      <c r="X10883" s="188"/>
      <c r="AG10883" s="188"/>
      <c r="AH10883" s="188"/>
      <c r="AI10883" s="188"/>
      <c r="AJ10883" s="188"/>
      <c r="AK10883" s="188"/>
    </row>
    <row r="10884" spans="20:37">
      <c r="T10884" s="188"/>
      <c r="U10884" s="188"/>
      <c r="V10884" s="188"/>
      <c r="W10884" s="188"/>
      <c r="X10884" s="188"/>
      <c r="AG10884" s="188"/>
      <c r="AH10884" s="188"/>
      <c r="AI10884" s="188"/>
      <c r="AJ10884" s="188"/>
      <c r="AK10884" s="188"/>
    </row>
    <row r="10885" spans="20:37">
      <c r="T10885" s="188"/>
      <c r="U10885" s="188"/>
      <c r="V10885" s="188"/>
      <c r="W10885" s="188"/>
      <c r="X10885" s="188"/>
      <c r="AG10885" s="188"/>
      <c r="AH10885" s="188"/>
      <c r="AI10885" s="188"/>
      <c r="AJ10885" s="188"/>
      <c r="AK10885" s="188"/>
    </row>
    <row r="10886" spans="20:37">
      <c r="T10886" s="188"/>
      <c r="U10886" s="188"/>
      <c r="V10886" s="188"/>
      <c r="W10886" s="188"/>
      <c r="X10886" s="188"/>
      <c r="AG10886" s="188"/>
      <c r="AH10886" s="188"/>
      <c r="AI10886" s="188"/>
      <c r="AJ10886" s="188"/>
      <c r="AK10886" s="188"/>
    </row>
    <row r="10887" spans="20:37">
      <c r="T10887" s="188"/>
      <c r="U10887" s="188"/>
      <c r="V10887" s="188"/>
      <c r="W10887" s="188"/>
      <c r="X10887" s="188"/>
      <c r="AG10887" s="188"/>
      <c r="AH10887" s="188"/>
      <c r="AI10887" s="188"/>
      <c r="AJ10887" s="188"/>
      <c r="AK10887" s="188"/>
    </row>
    <row r="10888" spans="20:37">
      <c r="T10888" s="188"/>
      <c r="U10888" s="188"/>
      <c r="V10888" s="188"/>
      <c r="W10888" s="188"/>
      <c r="X10888" s="188"/>
      <c r="AG10888" s="188"/>
      <c r="AH10888" s="188"/>
      <c r="AI10888" s="188"/>
      <c r="AJ10888" s="188"/>
      <c r="AK10888" s="188"/>
    </row>
    <row r="10889" spans="20:37">
      <c r="T10889" s="188"/>
      <c r="U10889" s="188"/>
      <c r="V10889" s="188"/>
      <c r="W10889" s="188"/>
      <c r="X10889" s="188"/>
      <c r="AG10889" s="188"/>
      <c r="AH10889" s="188"/>
      <c r="AI10889" s="188"/>
      <c r="AJ10889" s="188"/>
      <c r="AK10889" s="188"/>
    </row>
    <row r="10890" spans="20:37">
      <c r="T10890" s="188"/>
      <c r="U10890" s="188"/>
      <c r="V10890" s="188"/>
      <c r="W10890" s="188"/>
      <c r="X10890" s="188"/>
      <c r="AG10890" s="188"/>
      <c r="AH10890" s="188"/>
      <c r="AI10890" s="188"/>
      <c r="AJ10890" s="188"/>
      <c r="AK10890" s="188"/>
    </row>
    <row r="10891" spans="20:37">
      <c r="T10891" s="188"/>
      <c r="U10891" s="188"/>
      <c r="V10891" s="188"/>
      <c r="W10891" s="188"/>
      <c r="X10891" s="188"/>
      <c r="AG10891" s="188"/>
      <c r="AH10891" s="188"/>
      <c r="AI10891" s="188"/>
      <c r="AJ10891" s="188"/>
      <c r="AK10891" s="188"/>
    </row>
    <row r="10892" spans="20:37">
      <c r="T10892" s="188"/>
      <c r="U10892" s="188"/>
      <c r="V10892" s="188"/>
      <c r="W10892" s="188"/>
      <c r="X10892" s="188"/>
      <c r="AG10892" s="188"/>
      <c r="AH10892" s="188"/>
      <c r="AI10892" s="188"/>
      <c r="AJ10892" s="188"/>
      <c r="AK10892" s="188"/>
    </row>
    <row r="10893" spans="20:37">
      <c r="T10893" s="188"/>
      <c r="U10893" s="188"/>
      <c r="V10893" s="188"/>
      <c r="W10893" s="188"/>
      <c r="X10893" s="188"/>
      <c r="AG10893" s="188"/>
      <c r="AH10893" s="188"/>
      <c r="AI10893" s="188"/>
      <c r="AJ10893" s="188"/>
      <c r="AK10893" s="188"/>
    </row>
    <row r="10894" spans="20:37">
      <c r="T10894" s="188"/>
      <c r="U10894" s="188"/>
      <c r="V10894" s="188"/>
      <c r="W10894" s="188"/>
      <c r="X10894" s="188"/>
      <c r="AG10894" s="188"/>
      <c r="AH10894" s="188"/>
      <c r="AI10894" s="188"/>
      <c r="AJ10894" s="188"/>
      <c r="AK10894" s="188"/>
    </row>
    <row r="10895" spans="20:37">
      <c r="T10895" s="188"/>
      <c r="U10895" s="188"/>
      <c r="V10895" s="188"/>
      <c r="W10895" s="188"/>
      <c r="X10895" s="188"/>
      <c r="AG10895" s="188"/>
      <c r="AH10895" s="188"/>
      <c r="AI10895" s="188"/>
      <c r="AJ10895" s="188"/>
      <c r="AK10895" s="188"/>
    </row>
    <row r="10896" spans="20:37">
      <c r="T10896" s="188"/>
      <c r="U10896" s="188"/>
      <c r="V10896" s="188"/>
      <c r="W10896" s="188"/>
      <c r="X10896" s="188"/>
      <c r="AG10896" s="188"/>
      <c r="AH10896" s="188"/>
      <c r="AI10896" s="188"/>
      <c r="AJ10896" s="188"/>
      <c r="AK10896" s="188"/>
    </row>
    <row r="10897" spans="20:37">
      <c r="T10897" s="188"/>
      <c r="U10897" s="188"/>
      <c r="V10897" s="188"/>
      <c r="W10897" s="188"/>
      <c r="X10897" s="188"/>
      <c r="AG10897" s="188"/>
      <c r="AH10897" s="188"/>
      <c r="AI10897" s="188"/>
      <c r="AJ10897" s="188"/>
      <c r="AK10897" s="188"/>
    </row>
    <row r="10898" spans="20:37">
      <c r="T10898" s="188"/>
      <c r="U10898" s="188"/>
      <c r="V10898" s="188"/>
      <c r="W10898" s="188"/>
      <c r="X10898" s="188"/>
      <c r="AG10898" s="188"/>
      <c r="AH10898" s="188"/>
      <c r="AI10898" s="188"/>
      <c r="AJ10898" s="188"/>
      <c r="AK10898" s="188"/>
    </row>
    <row r="10899" spans="20:37">
      <c r="T10899" s="188"/>
      <c r="U10899" s="188"/>
      <c r="V10899" s="188"/>
      <c r="W10899" s="188"/>
      <c r="X10899" s="188"/>
      <c r="AG10899" s="188"/>
      <c r="AH10899" s="188"/>
      <c r="AI10899" s="188"/>
      <c r="AJ10899" s="188"/>
      <c r="AK10899" s="188"/>
    </row>
    <row r="10900" spans="20:37">
      <c r="T10900" s="188"/>
      <c r="U10900" s="188"/>
      <c r="V10900" s="188"/>
      <c r="W10900" s="188"/>
      <c r="X10900" s="188"/>
      <c r="AG10900" s="188"/>
      <c r="AH10900" s="188"/>
      <c r="AI10900" s="188"/>
      <c r="AJ10900" s="188"/>
      <c r="AK10900" s="188"/>
    </row>
    <row r="10901" spans="20:37">
      <c r="T10901" s="188"/>
      <c r="U10901" s="188"/>
      <c r="V10901" s="188"/>
      <c r="W10901" s="188"/>
      <c r="X10901" s="188"/>
      <c r="AG10901" s="188"/>
      <c r="AH10901" s="188"/>
      <c r="AI10901" s="188"/>
      <c r="AJ10901" s="188"/>
      <c r="AK10901" s="188"/>
    </row>
    <row r="10902" spans="20:37">
      <c r="T10902" s="188"/>
      <c r="U10902" s="188"/>
      <c r="V10902" s="188"/>
      <c r="W10902" s="188"/>
      <c r="X10902" s="188"/>
      <c r="AG10902" s="188"/>
      <c r="AH10902" s="188"/>
      <c r="AI10902" s="188"/>
      <c r="AJ10902" s="188"/>
      <c r="AK10902" s="188"/>
    </row>
    <row r="10903" spans="20:37">
      <c r="T10903" s="188"/>
      <c r="U10903" s="188"/>
      <c r="V10903" s="188"/>
      <c r="W10903" s="188"/>
      <c r="X10903" s="188"/>
      <c r="AG10903" s="188"/>
      <c r="AH10903" s="188"/>
      <c r="AI10903" s="188"/>
      <c r="AJ10903" s="188"/>
      <c r="AK10903" s="188"/>
    </row>
    <row r="10904" spans="20:37">
      <c r="T10904" s="188"/>
      <c r="U10904" s="188"/>
      <c r="V10904" s="188"/>
      <c r="W10904" s="188"/>
      <c r="X10904" s="188"/>
      <c r="AG10904" s="188"/>
      <c r="AH10904" s="188"/>
      <c r="AI10904" s="188"/>
      <c r="AJ10904" s="188"/>
      <c r="AK10904" s="188"/>
    </row>
    <row r="10905" spans="20:37">
      <c r="T10905" s="188"/>
      <c r="U10905" s="188"/>
      <c r="V10905" s="188"/>
      <c r="W10905" s="188"/>
      <c r="X10905" s="188"/>
      <c r="AG10905" s="188"/>
      <c r="AH10905" s="188"/>
      <c r="AI10905" s="188"/>
      <c r="AJ10905" s="188"/>
      <c r="AK10905" s="188"/>
    </row>
    <row r="10906" spans="20:37">
      <c r="T10906" s="188"/>
      <c r="U10906" s="188"/>
      <c r="V10906" s="188"/>
      <c r="W10906" s="188"/>
      <c r="X10906" s="188"/>
      <c r="AG10906" s="188"/>
      <c r="AH10906" s="188"/>
      <c r="AI10906" s="188"/>
      <c r="AJ10906" s="188"/>
      <c r="AK10906" s="188"/>
    </row>
    <row r="10907" spans="20:37">
      <c r="T10907" s="188"/>
      <c r="U10907" s="188"/>
      <c r="V10907" s="188"/>
      <c r="W10907" s="188"/>
      <c r="X10907" s="188"/>
      <c r="AG10907" s="188"/>
      <c r="AH10907" s="188"/>
      <c r="AI10907" s="188"/>
      <c r="AJ10907" s="188"/>
      <c r="AK10907" s="188"/>
    </row>
    <row r="10908" spans="20:37">
      <c r="T10908" s="188"/>
      <c r="U10908" s="188"/>
      <c r="V10908" s="188"/>
      <c r="W10908" s="188"/>
      <c r="X10908" s="188"/>
      <c r="AG10908" s="188"/>
      <c r="AH10908" s="188"/>
      <c r="AI10908" s="188"/>
      <c r="AJ10908" s="188"/>
      <c r="AK10908" s="188"/>
    </row>
    <row r="10909" spans="20:37">
      <c r="T10909" s="188"/>
      <c r="U10909" s="188"/>
      <c r="V10909" s="188"/>
      <c r="W10909" s="188"/>
      <c r="X10909" s="188"/>
      <c r="AG10909" s="188"/>
      <c r="AH10909" s="188"/>
      <c r="AI10909" s="188"/>
      <c r="AJ10909" s="188"/>
      <c r="AK10909" s="188"/>
    </row>
    <row r="10910" spans="20:37">
      <c r="T10910" s="188"/>
      <c r="U10910" s="188"/>
      <c r="V10910" s="188"/>
      <c r="W10910" s="188"/>
      <c r="X10910" s="188"/>
      <c r="AG10910" s="188"/>
      <c r="AH10910" s="188"/>
      <c r="AI10910" s="188"/>
      <c r="AJ10910" s="188"/>
      <c r="AK10910" s="188"/>
    </row>
    <row r="10911" spans="20:37">
      <c r="T10911" s="188"/>
      <c r="U10911" s="188"/>
      <c r="V10911" s="188"/>
      <c r="W10911" s="188"/>
      <c r="X10911" s="188"/>
      <c r="AG10911" s="188"/>
      <c r="AH10911" s="188"/>
      <c r="AI10911" s="188"/>
      <c r="AJ10911" s="188"/>
      <c r="AK10911" s="188"/>
    </row>
    <row r="10912" spans="20:37">
      <c r="T10912" s="188"/>
      <c r="U10912" s="188"/>
      <c r="V10912" s="188"/>
      <c r="W10912" s="188"/>
      <c r="X10912" s="188"/>
      <c r="AG10912" s="188"/>
      <c r="AH10912" s="188"/>
      <c r="AI10912" s="188"/>
      <c r="AJ10912" s="188"/>
      <c r="AK10912" s="188"/>
    </row>
    <row r="10913" spans="20:37">
      <c r="T10913" s="188"/>
      <c r="U10913" s="188"/>
      <c r="V10913" s="188"/>
      <c r="W10913" s="188"/>
      <c r="X10913" s="188"/>
      <c r="AG10913" s="188"/>
      <c r="AH10913" s="188"/>
      <c r="AI10913" s="188"/>
      <c r="AJ10913" s="188"/>
      <c r="AK10913" s="188"/>
    </row>
    <row r="10914" spans="20:37">
      <c r="T10914" s="188"/>
      <c r="U10914" s="188"/>
      <c r="V10914" s="188"/>
      <c r="W10914" s="188"/>
      <c r="X10914" s="188"/>
      <c r="AG10914" s="188"/>
      <c r="AH10914" s="188"/>
      <c r="AI10914" s="188"/>
      <c r="AJ10914" s="188"/>
      <c r="AK10914" s="188"/>
    </row>
    <row r="10915" spans="20:37">
      <c r="T10915" s="188"/>
      <c r="U10915" s="188"/>
      <c r="V10915" s="188"/>
      <c r="W10915" s="188"/>
      <c r="X10915" s="188"/>
      <c r="AG10915" s="188"/>
      <c r="AH10915" s="188"/>
      <c r="AI10915" s="188"/>
      <c r="AJ10915" s="188"/>
      <c r="AK10915" s="188"/>
    </row>
    <row r="10916" spans="20:37">
      <c r="T10916" s="188"/>
      <c r="U10916" s="188"/>
      <c r="V10916" s="188"/>
      <c r="W10916" s="188"/>
      <c r="X10916" s="188"/>
      <c r="AG10916" s="188"/>
      <c r="AH10916" s="188"/>
      <c r="AI10916" s="188"/>
      <c r="AJ10916" s="188"/>
      <c r="AK10916" s="188"/>
    </row>
    <row r="10917" spans="20:37">
      <c r="T10917" s="188"/>
      <c r="U10917" s="188"/>
      <c r="V10917" s="188"/>
      <c r="W10917" s="188"/>
      <c r="X10917" s="188"/>
      <c r="AG10917" s="188"/>
      <c r="AH10917" s="188"/>
      <c r="AI10917" s="188"/>
      <c r="AJ10917" s="188"/>
      <c r="AK10917" s="188"/>
    </row>
    <row r="10918" spans="20:37">
      <c r="T10918" s="188"/>
      <c r="U10918" s="188"/>
      <c r="V10918" s="188"/>
      <c r="W10918" s="188"/>
      <c r="X10918" s="188"/>
      <c r="AG10918" s="188"/>
      <c r="AH10918" s="188"/>
      <c r="AI10918" s="188"/>
      <c r="AJ10918" s="188"/>
      <c r="AK10918" s="188"/>
    </row>
    <row r="10919" spans="20:37">
      <c r="T10919" s="188"/>
      <c r="U10919" s="188"/>
      <c r="V10919" s="188"/>
      <c r="W10919" s="188"/>
      <c r="X10919" s="188"/>
      <c r="AG10919" s="188"/>
      <c r="AH10919" s="188"/>
      <c r="AI10919" s="188"/>
      <c r="AJ10919" s="188"/>
      <c r="AK10919" s="188"/>
    </row>
    <row r="10920" spans="20:37">
      <c r="T10920" s="188"/>
      <c r="U10920" s="188"/>
      <c r="V10920" s="188"/>
      <c r="W10920" s="188"/>
      <c r="X10920" s="188"/>
      <c r="AG10920" s="188"/>
      <c r="AH10920" s="188"/>
      <c r="AI10920" s="188"/>
      <c r="AJ10920" s="188"/>
      <c r="AK10920" s="188"/>
    </row>
    <row r="10921" spans="20:37">
      <c r="T10921" s="188"/>
      <c r="U10921" s="188"/>
      <c r="V10921" s="188"/>
      <c r="W10921" s="188"/>
      <c r="X10921" s="188"/>
      <c r="AG10921" s="188"/>
      <c r="AH10921" s="188"/>
      <c r="AI10921" s="188"/>
      <c r="AJ10921" s="188"/>
      <c r="AK10921" s="188"/>
    </row>
    <row r="10922" spans="20:37">
      <c r="T10922" s="188"/>
      <c r="U10922" s="188"/>
      <c r="V10922" s="188"/>
      <c r="W10922" s="188"/>
      <c r="X10922" s="188"/>
      <c r="AG10922" s="188"/>
      <c r="AH10922" s="188"/>
      <c r="AI10922" s="188"/>
      <c r="AJ10922" s="188"/>
      <c r="AK10922" s="188"/>
    </row>
    <row r="10923" spans="20:37">
      <c r="T10923" s="188"/>
      <c r="U10923" s="188"/>
      <c r="V10923" s="188"/>
      <c r="W10923" s="188"/>
      <c r="X10923" s="188"/>
      <c r="AG10923" s="188"/>
      <c r="AH10923" s="188"/>
      <c r="AI10923" s="188"/>
      <c r="AJ10923" s="188"/>
      <c r="AK10923" s="188"/>
    </row>
    <row r="10924" spans="20:37">
      <c r="T10924" s="188"/>
      <c r="U10924" s="188"/>
      <c r="V10924" s="188"/>
      <c r="W10924" s="188"/>
      <c r="X10924" s="188"/>
      <c r="AG10924" s="188"/>
      <c r="AH10924" s="188"/>
      <c r="AI10924" s="188"/>
      <c r="AJ10924" s="188"/>
      <c r="AK10924" s="188"/>
    </row>
    <row r="10925" spans="20:37">
      <c r="T10925" s="188"/>
      <c r="U10925" s="188"/>
      <c r="V10925" s="188"/>
      <c r="W10925" s="188"/>
      <c r="X10925" s="188"/>
      <c r="AG10925" s="188"/>
      <c r="AH10925" s="188"/>
      <c r="AI10925" s="188"/>
      <c r="AJ10925" s="188"/>
      <c r="AK10925" s="188"/>
    </row>
    <row r="10926" spans="20:37">
      <c r="T10926" s="188"/>
      <c r="U10926" s="188"/>
      <c r="V10926" s="188"/>
      <c r="W10926" s="188"/>
      <c r="X10926" s="188"/>
      <c r="AG10926" s="188"/>
      <c r="AH10926" s="188"/>
      <c r="AI10926" s="188"/>
      <c r="AJ10926" s="188"/>
      <c r="AK10926" s="188"/>
    </row>
    <row r="10927" spans="20:37">
      <c r="T10927" s="188"/>
      <c r="U10927" s="188"/>
      <c r="V10927" s="188"/>
      <c r="W10927" s="188"/>
      <c r="X10927" s="188"/>
      <c r="AG10927" s="188"/>
      <c r="AH10927" s="188"/>
      <c r="AI10927" s="188"/>
      <c r="AJ10927" s="188"/>
      <c r="AK10927" s="188"/>
    </row>
    <row r="10928" spans="20:37">
      <c r="T10928" s="188"/>
      <c r="U10928" s="188"/>
      <c r="V10928" s="188"/>
      <c r="W10928" s="188"/>
      <c r="X10928" s="188"/>
      <c r="AG10928" s="188"/>
      <c r="AH10928" s="188"/>
      <c r="AI10928" s="188"/>
      <c r="AJ10928" s="188"/>
      <c r="AK10928" s="188"/>
    </row>
    <row r="10929" spans="20:37">
      <c r="T10929" s="188"/>
      <c r="U10929" s="188"/>
      <c r="V10929" s="188"/>
      <c r="W10929" s="188"/>
      <c r="X10929" s="188"/>
      <c r="AG10929" s="188"/>
      <c r="AH10929" s="188"/>
      <c r="AI10929" s="188"/>
      <c r="AJ10929" s="188"/>
      <c r="AK10929" s="188"/>
    </row>
    <row r="10930" spans="20:37">
      <c r="T10930" s="188"/>
      <c r="U10930" s="188"/>
      <c r="V10930" s="188"/>
      <c r="W10930" s="188"/>
      <c r="X10930" s="188"/>
      <c r="AG10930" s="188"/>
      <c r="AH10930" s="188"/>
      <c r="AI10930" s="188"/>
      <c r="AJ10930" s="188"/>
      <c r="AK10930" s="188"/>
    </row>
    <row r="10931" spans="20:37">
      <c r="T10931" s="188"/>
      <c r="U10931" s="188"/>
      <c r="V10931" s="188"/>
      <c r="W10931" s="188"/>
      <c r="X10931" s="188"/>
      <c r="AG10931" s="188"/>
      <c r="AH10931" s="188"/>
      <c r="AI10931" s="188"/>
      <c r="AJ10931" s="188"/>
      <c r="AK10931" s="188"/>
    </row>
    <row r="10932" spans="20:37">
      <c r="T10932" s="188"/>
      <c r="U10932" s="188"/>
      <c r="V10932" s="188"/>
      <c r="W10932" s="188"/>
      <c r="X10932" s="188"/>
      <c r="AG10932" s="188"/>
      <c r="AH10932" s="188"/>
      <c r="AI10932" s="188"/>
      <c r="AJ10932" s="188"/>
      <c r="AK10932" s="188"/>
    </row>
    <row r="10933" spans="20:37">
      <c r="T10933" s="188"/>
      <c r="U10933" s="188"/>
      <c r="V10933" s="188"/>
      <c r="W10933" s="188"/>
      <c r="X10933" s="188"/>
      <c r="AG10933" s="188"/>
      <c r="AH10933" s="188"/>
      <c r="AI10933" s="188"/>
      <c r="AJ10933" s="188"/>
      <c r="AK10933" s="188"/>
    </row>
    <row r="10934" spans="20:37">
      <c r="T10934" s="188"/>
      <c r="U10934" s="188"/>
      <c r="V10934" s="188"/>
      <c r="W10934" s="188"/>
      <c r="X10934" s="188"/>
      <c r="AG10934" s="188"/>
      <c r="AH10934" s="188"/>
      <c r="AI10934" s="188"/>
      <c r="AJ10934" s="188"/>
      <c r="AK10934" s="188"/>
    </row>
    <row r="10935" spans="20:37">
      <c r="T10935" s="188"/>
      <c r="U10935" s="188"/>
      <c r="V10935" s="188"/>
      <c r="W10935" s="188"/>
      <c r="X10935" s="188"/>
      <c r="AG10935" s="188"/>
      <c r="AH10935" s="188"/>
      <c r="AI10935" s="188"/>
      <c r="AJ10935" s="188"/>
      <c r="AK10935" s="188"/>
    </row>
    <row r="10936" spans="20:37">
      <c r="T10936" s="188"/>
      <c r="U10936" s="188"/>
      <c r="V10936" s="188"/>
      <c r="W10936" s="188"/>
      <c r="X10936" s="188"/>
      <c r="AG10936" s="188"/>
      <c r="AH10936" s="188"/>
      <c r="AI10936" s="188"/>
      <c r="AJ10936" s="188"/>
      <c r="AK10936" s="188"/>
    </row>
    <row r="10937" spans="20:37">
      <c r="T10937" s="188"/>
      <c r="U10937" s="188"/>
      <c r="V10937" s="188"/>
      <c r="W10937" s="188"/>
      <c r="X10937" s="188"/>
      <c r="AG10937" s="188"/>
      <c r="AH10937" s="188"/>
      <c r="AI10937" s="188"/>
      <c r="AJ10937" s="188"/>
      <c r="AK10937" s="188"/>
    </row>
    <row r="10938" spans="20:37">
      <c r="T10938" s="188"/>
      <c r="U10938" s="188"/>
      <c r="V10938" s="188"/>
      <c r="W10938" s="188"/>
      <c r="X10938" s="188"/>
      <c r="AG10938" s="188"/>
      <c r="AH10938" s="188"/>
      <c r="AI10938" s="188"/>
      <c r="AJ10938" s="188"/>
      <c r="AK10938" s="188"/>
    </row>
    <row r="10939" spans="20:37">
      <c r="T10939" s="188"/>
      <c r="U10939" s="188"/>
      <c r="V10939" s="188"/>
      <c r="W10939" s="188"/>
      <c r="X10939" s="188"/>
      <c r="AG10939" s="188"/>
      <c r="AH10939" s="188"/>
      <c r="AI10939" s="188"/>
      <c r="AJ10939" s="188"/>
      <c r="AK10939" s="188"/>
    </row>
    <row r="10940" spans="20:37">
      <c r="T10940" s="188"/>
      <c r="U10940" s="188"/>
      <c r="V10940" s="188"/>
      <c r="W10940" s="188"/>
      <c r="X10940" s="188"/>
      <c r="AG10940" s="188"/>
      <c r="AH10940" s="188"/>
      <c r="AI10940" s="188"/>
      <c r="AJ10940" s="188"/>
      <c r="AK10940" s="188"/>
    </row>
    <row r="10941" spans="20:37">
      <c r="T10941" s="188"/>
      <c r="U10941" s="188"/>
      <c r="V10941" s="188"/>
      <c r="W10941" s="188"/>
      <c r="X10941" s="188"/>
      <c r="AG10941" s="188"/>
      <c r="AH10941" s="188"/>
      <c r="AI10941" s="188"/>
      <c r="AJ10941" s="188"/>
      <c r="AK10941" s="188"/>
    </row>
    <row r="10942" spans="20:37">
      <c r="T10942" s="188"/>
      <c r="U10942" s="188"/>
      <c r="V10942" s="188"/>
      <c r="W10942" s="188"/>
      <c r="X10942" s="188"/>
      <c r="AG10942" s="188"/>
      <c r="AH10942" s="188"/>
      <c r="AI10942" s="188"/>
      <c r="AJ10942" s="188"/>
      <c r="AK10942" s="188"/>
    </row>
    <row r="10943" spans="20:37">
      <c r="T10943" s="188"/>
      <c r="U10943" s="188"/>
      <c r="V10943" s="188"/>
      <c r="W10943" s="188"/>
      <c r="X10943" s="188"/>
      <c r="AG10943" s="188"/>
      <c r="AH10943" s="188"/>
      <c r="AI10943" s="188"/>
      <c r="AJ10943" s="188"/>
      <c r="AK10943" s="188"/>
    </row>
    <row r="10944" spans="20:37">
      <c r="T10944" s="188"/>
      <c r="U10944" s="188"/>
      <c r="V10944" s="188"/>
      <c r="W10944" s="188"/>
      <c r="X10944" s="188"/>
      <c r="AG10944" s="188"/>
      <c r="AH10944" s="188"/>
      <c r="AI10944" s="188"/>
      <c r="AJ10944" s="188"/>
      <c r="AK10944" s="188"/>
    </row>
    <row r="10945" spans="20:37">
      <c r="T10945" s="188"/>
      <c r="U10945" s="188"/>
      <c r="V10945" s="188"/>
      <c r="W10945" s="188"/>
      <c r="X10945" s="188"/>
      <c r="AG10945" s="188"/>
      <c r="AH10945" s="188"/>
      <c r="AI10945" s="188"/>
      <c r="AJ10945" s="188"/>
      <c r="AK10945" s="188"/>
    </row>
    <row r="10946" spans="20:37">
      <c r="T10946" s="188"/>
      <c r="U10946" s="188"/>
      <c r="V10946" s="188"/>
      <c r="W10946" s="188"/>
      <c r="X10946" s="188"/>
      <c r="AG10946" s="188"/>
      <c r="AH10946" s="188"/>
      <c r="AI10946" s="188"/>
      <c r="AJ10946" s="188"/>
      <c r="AK10946" s="188"/>
    </row>
    <row r="10947" spans="20:37">
      <c r="T10947" s="188"/>
      <c r="U10947" s="188"/>
      <c r="V10947" s="188"/>
      <c r="W10947" s="188"/>
      <c r="X10947" s="188"/>
      <c r="AG10947" s="188"/>
      <c r="AH10947" s="188"/>
      <c r="AI10947" s="188"/>
      <c r="AJ10947" s="188"/>
      <c r="AK10947" s="188"/>
    </row>
    <row r="10948" spans="20:37">
      <c r="T10948" s="188"/>
      <c r="U10948" s="188"/>
      <c r="V10948" s="188"/>
      <c r="W10948" s="188"/>
      <c r="X10948" s="188"/>
      <c r="AG10948" s="188"/>
      <c r="AH10948" s="188"/>
      <c r="AI10948" s="188"/>
      <c r="AJ10948" s="188"/>
      <c r="AK10948" s="188"/>
    </row>
    <row r="10949" spans="20:37">
      <c r="T10949" s="188"/>
      <c r="U10949" s="188"/>
      <c r="V10949" s="188"/>
      <c r="W10949" s="188"/>
      <c r="X10949" s="188"/>
      <c r="AG10949" s="188"/>
      <c r="AH10949" s="188"/>
      <c r="AI10949" s="188"/>
      <c r="AJ10949" s="188"/>
      <c r="AK10949" s="188"/>
    </row>
    <row r="10950" spans="20:37">
      <c r="T10950" s="188"/>
      <c r="U10950" s="188"/>
      <c r="V10950" s="188"/>
      <c r="W10950" s="188"/>
      <c r="X10950" s="188"/>
      <c r="AG10950" s="188"/>
      <c r="AH10950" s="188"/>
      <c r="AI10950" s="188"/>
      <c r="AJ10950" s="188"/>
      <c r="AK10950" s="188"/>
    </row>
    <row r="10951" spans="20:37">
      <c r="T10951" s="188"/>
      <c r="U10951" s="188"/>
      <c r="V10951" s="188"/>
      <c r="W10951" s="188"/>
      <c r="X10951" s="188"/>
      <c r="AG10951" s="188"/>
      <c r="AH10951" s="188"/>
      <c r="AI10951" s="188"/>
      <c r="AJ10951" s="188"/>
      <c r="AK10951" s="188"/>
    </row>
    <row r="10952" spans="20:37">
      <c r="T10952" s="188"/>
      <c r="U10952" s="188"/>
      <c r="V10952" s="188"/>
      <c r="W10952" s="188"/>
      <c r="X10952" s="188"/>
      <c r="AG10952" s="188"/>
      <c r="AH10952" s="188"/>
      <c r="AI10952" s="188"/>
      <c r="AJ10952" s="188"/>
      <c r="AK10952" s="188"/>
    </row>
    <row r="10953" spans="20:37">
      <c r="T10953" s="188"/>
      <c r="U10953" s="188"/>
      <c r="V10953" s="188"/>
      <c r="W10953" s="188"/>
      <c r="X10953" s="188"/>
      <c r="AG10953" s="188"/>
      <c r="AH10953" s="188"/>
      <c r="AI10953" s="188"/>
      <c r="AJ10953" s="188"/>
      <c r="AK10953" s="188"/>
    </row>
    <row r="10954" spans="20:37">
      <c r="T10954" s="188"/>
      <c r="U10954" s="188"/>
      <c r="V10954" s="188"/>
      <c r="W10954" s="188"/>
      <c r="X10954" s="188"/>
      <c r="AG10954" s="188"/>
      <c r="AH10954" s="188"/>
      <c r="AI10954" s="188"/>
      <c r="AJ10954" s="188"/>
      <c r="AK10954" s="188"/>
    </row>
    <row r="10955" spans="20:37">
      <c r="T10955" s="188"/>
      <c r="U10955" s="188"/>
      <c r="V10955" s="188"/>
      <c r="W10955" s="188"/>
      <c r="X10955" s="188"/>
      <c r="AG10955" s="188"/>
      <c r="AH10955" s="188"/>
      <c r="AI10955" s="188"/>
      <c r="AJ10955" s="188"/>
      <c r="AK10955" s="188"/>
    </row>
    <row r="10956" spans="20:37">
      <c r="T10956" s="188"/>
      <c r="U10956" s="188"/>
      <c r="V10956" s="188"/>
      <c r="W10956" s="188"/>
      <c r="X10956" s="188"/>
      <c r="AG10956" s="188"/>
      <c r="AH10956" s="188"/>
      <c r="AI10956" s="188"/>
      <c r="AJ10956" s="188"/>
      <c r="AK10956" s="188"/>
    </row>
    <row r="10957" spans="20:37">
      <c r="T10957" s="188"/>
      <c r="U10957" s="188"/>
      <c r="V10957" s="188"/>
      <c r="W10957" s="188"/>
      <c r="X10957" s="188"/>
      <c r="AG10957" s="188"/>
      <c r="AH10957" s="188"/>
      <c r="AI10957" s="188"/>
      <c r="AJ10957" s="188"/>
      <c r="AK10957" s="188"/>
    </row>
    <row r="10958" spans="20:37">
      <c r="T10958" s="188"/>
      <c r="U10958" s="188"/>
      <c r="V10958" s="188"/>
      <c r="W10958" s="188"/>
      <c r="X10958" s="188"/>
      <c r="AG10958" s="188"/>
      <c r="AH10958" s="188"/>
      <c r="AI10958" s="188"/>
      <c r="AJ10958" s="188"/>
      <c r="AK10958" s="188"/>
    </row>
    <row r="10959" spans="20:37">
      <c r="T10959" s="188"/>
      <c r="U10959" s="188"/>
      <c r="V10959" s="188"/>
      <c r="W10959" s="188"/>
      <c r="X10959" s="188"/>
      <c r="AG10959" s="188"/>
      <c r="AH10959" s="188"/>
      <c r="AI10959" s="188"/>
      <c r="AJ10959" s="188"/>
      <c r="AK10959" s="188"/>
    </row>
    <row r="10960" spans="20:37">
      <c r="T10960" s="188"/>
      <c r="U10960" s="188"/>
      <c r="V10960" s="188"/>
      <c r="W10960" s="188"/>
      <c r="X10960" s="188"/>
      <c r="AG10960" s="188"/>
      <c r="AH10960" s="188"/>
      <c r="AI10960" s="188"/>
      <c r="AJ10960" s="188"/>
      <c r="AK10960" s="188"/>
    </row>
    <row r="10961" spans="20:37">
      <c r="T10961" s="188"/>
      <c r="U10961" s="188"/>
      <c r="V10961" s="188"/>
      <c r="W10961" s="188"/>
      <c r="X10961" s="188"/>
      <c r="AG10961" s="188"/>
      <c r="AH10961" s="188"/>
      <c r="AI10961" s="188"/>
      <c r="AJ10961" s="188"/>
      <c r="AK10961" s="188"/>
    </row>
    <row r="10962" spans="20:37">
      <c r="T10962" s="188"/>
      <c r="U10962" s="188"/>
      <c r="V10962" s="188"/>
      <c r="W10962" s="188"/>
      <c r="X10962" s="188"/>
      <c r="AG10962" s="188"/>
      <c r="AH10962" s="188"/>
      <c r="AI10962" s="188"/>
      <c r="AJ10962" s="188"/>
      <c r="AK10962" s="188"/>
    </row>
    <row r="10963" spans="20:37">
      <c r="T10963" s="188"/>
      <c r="U10963" s="188"/>
      <c r="V10963" s="188"/>
      <c r="W10963" s="188"/>
      <c r="X10963" s="188"/>
      <c r="AG10963" s="188"/>
      <c r="AH10963" s="188"/>
      <c r="AI10963" s="188"/>
      <c r="AJ10963" s="188"/>
      <c r="AK10963" s="188"/>
    </row>
    <row r="10964" spans="20:37">
      <c r="T10964" s="188"/>
      <c r="U10964" s="188"/>
      <c r="V10964" s="188"/>
      <c r="W10964" s="188"/>
      <c r="X10964" s="188"/>
      <c r="AG10964" s="188"/>
      <c r="AH10964" s="188"/>
      <c r="AI10964" s="188"/>
      <c r="AJ10964" s="188"/>
      <c r="AK10964" s="188"/>
    </row>
    <row r="10965" spans="20:37">
      <c r="T10965" s="188"/>
      <c r="U10965" s="188"/>
      <c r="V10965" s="188"/>
      <c r="W10965" s="188"/>
      <c r="X10965" s="188"/>
      <c r="AG10965" s="188"/>
      <c r="AH10965" s="188"/>
      <c r="AI10965" s="188"/>
      <c r="AJ10965" s="188"/>
      <c r="AK10965" s="188"/>
    </row>
    <row r="10966" spans="20:37">
      <c r="T10966" s="188"/>
      <c r="U10966" s="188"/>
      <c r="V10966" s="188"/>
      <c r="W10966" s="188"/>
      <c r="X10966" s="188"/>
      <c r="AG10966" s="188"/>
      <c r="AH10966" s="188"/>
      <c r="AI10966" s="188"/>
      <c r="AJ10966" s="188"/>
      <c r="AK10966" s="188"/>
    </row>
    <row r="10967" spans="20:37">
      <c r="T10967" s="188"/>
      <c r="U10967" s="188"/>
      <c r="V10967" s="188"/>
      <c r="W10967" s="188"/>
      <c r="X10967" s="188"/>
      <c r="AG10967" s="188"/>
      <c r="AH10967" s="188"/>
      <c r="AI10967" s="188"/>
      <c r="AJ10967" s="188"/>
      <c r="AK10967" s="188"/>
    </row>
    <row r="10968" spans="20:37">
      <c r="T10968" s="188"/>
      <c r="U10968" s="188"/>
      <c r="V10968" s="188"/>
      <c r="W10968" s="188"/>
      <c r="X10968" s="188"/>
      <c r="AG10968" s="188"/>
      <c r="AH10968" s="188"/>
      <c r="AI10968" s="188"/>
      <c r="AJ10968" s="188"/>
      <c r="AK10968" s="188"/>
    </row>
    <row r="10969" spans="20:37">
      <c r="T10969" s="188"/>
      <c r="U10969" s="188"/>
      <c r="V10969" s="188"/>
      <c r="W10969" s="188"/>
      <c r="X10969" s="188"/>
      <c r="AG10969" s="188"/>
      <c r="AH10969" s="188"/>
      <c r="AI10969" s="188"/>
      <c r="AJ10969" s="188"/>
      <c r="AK10969" s="188"/>
    </row>
    <row r="10970" spans="20:37">
      <c r="T10970" s="188"/>
      <c r="U10970" s="188"/>
      <c r="V10970" s="188"/>
      <c r="W10970" s="188"/>
      <c r="X10970" s="188"/>
      <c r="AG10970" s="188"/>
      <c r="AH10970" s="188"/>
      <c r="AI10970" s="188"/>
      <c r="AJ10970" s="188"/>
      <c r="AK10970" s="188"/>
    </row>
    <row r="10971" spans="20:37">
      <c r="T10971" s="188"/>
      <c r="U10971" s="188"/>
      <c r="V10971" s="188"/>
      <c r="W10971" s="188"/>
      <c r="X10971" s="188"/>
      <c r="AG10971" s="188"/>
      <c r="AH10971" s="188"/>
      <c r="AI10971" s="188"/>
      <c r="AJ10971" s="188"/>
      <c r="AK10971" s="188"/>
    </row>
    <row r="10972" spans="20:37">
      <c r="T10972" s="188"/>
      <c r="U10972" s="188"/>
      <c r="V10972" s="188"/>
      <c r="W10972" s="188"/>
      <c r="X10972" s="188"/>
      <c r="AG10972" s="188"/>
      <c r="AH10972" s="188"/>
      <c r="AI10972" s="188"/>
      <c r="AJ10972" s="188"/>
      <c r="AK10972" s="188"/>
    </row>
    <row r="10973" spans="20:37">
      <c r="T10973" s="188"/>
      <c r="U10973" s="188"/>
      <c r="V10973" s="188"/>
      <c r="W10973" s="188"/>
      <c r="X10973" s="188"/>
      <c r="AG10973" s="188"/>
      <c r="AH10973" s="188"/>
      <c r="AI10973" s="188"/>
      <c r="AJ10973" s="188"/>
      <c r="AK10973" s="188"/>
    </row>
    <row r="10974" spans="20:37">
      <c r="T10974" s="188"/>
      <c r="U10974" s="188"/>
      <c r="V10974" s="188"/>
      <c r="W10974" s="188"/>
      <c r="X10974" s="188"/>
      <c r="AG10974" s="188"/>
      <c r="AH10974" s="188"/>
      <c r="AI10974" s="188"/>
      <c r="AJ10974" s="188"/>
      <c r="AK10974" s="188"/>
    </row>
    <row r="10975" spans="20:37">
      <c r="T10975" s="188"/>
      <c r="U10975" s="188"/>
      <c r="V10975" s="188"/>
      <c r="W10975" s="188"/>
      <c r="X10975" s="188"/>
      <c r="AG10975" s="188"/>
      <c r="AH10975" s="188"/>
      <c r="AI10975" s="188"/>
      <c r="AJ10975" s="188"/>
      <c r="AK10975" s="188"/>
    </row>
    <row r="10976" spans="20:37">
      <c r="T10976" s="188"/>
      <c r="U10976" s="188"/>
      <c r="V10976" s="188"/>
      <c r="W10976" s="188"/>
      <c r="X10976" s="188"/>
      <c r="AG10976" s="188"/>
      <c r="AH10976" s="188"/>
      <c r="AI10976" s="188"/>
      <c r="AJ10976" s="188"/>
      <c r="AK10976" s="188"/>
    </row>
    <row r="10977" spans="20:37">
      <c r="T10977" s="188"/>
      <c r="U10977" s="188"/>
      <c r="V10977" s="188"/>
      <c r="W10977" s="188"/>
      <c r="X10977" s="188"/>
      <c r="AG10977" s="188"/>
      <c r="AH10977" s="188"/>
      <c r="AI10977" s="188"/>
      <c r="AJ10977" s="188"/>
      <c r="AK10977" s="188"/>
    </row>
    <row r="10978" spans="20:37">
      <c r="T10978" s="188"/>
      <c r="U10978" s="188"/>
      <c r="V10978" s="188"/>
      <c r="W10978" s="188"/>
      <c r="X10978" s="188"/>
      <c r="AG10978" s="188"/>
      <c r="AH10978" s="188"/>
      <c r="AI10978" s="188"/>
      <c r="AJ10978" s="188"/>
      <c r="AK10978" s="188"/>
    </row>
    <row r="10979" spans="20:37">
      <c r="T10979" s="188"/>
      <c r="U10979" s="188"/>
      <c r="V10979" s="188"/>
      <c r="W10979" s="188"/>
      <c r="X10979" s="188"/>
      <c r="AG10979" s="188"/>
      <c r="AH10979" s="188"/>
      <c r="AI10979" s="188"/>
      <c r="AJ10979" s="188"/>
      <c r="AK10979" s="188"/>
    </row>
    <row r="10980" spans="20:37">
      <c r="T10980" s="188"/>
      <c r="U10980" s="188"/>
      <c r="V10980" s="188"/>
      <c r="W10980" s="188"/>
      <c r="X10980" s="188"/>
      <c r="AG10980" s="188"/>
      <c r="AH10980" s="188"/>
      <c r="AI10980" s="188"/>
      <c r="AJ10980" s="188"/>
      <c r="AK10980" s="188"/>
    </row>
    <row r="10981" spans="20:37">
      <c r="T10981" s="188"/>
      <c r="U10981" s="188"/>
      <c r="V10981" s="188"/>
      <c r="W10981" s="188"/>
      <c r="X10981" s="188"/>
      <c r="AG10981" s="188"/>
      <c r="AH10981" s="188"/>
      <c r="AI10981" s="188"/>
      <c r="AJ10981" s="188"/>
      <c r="AK10981" s="188"/>
    </row>
    <row r="10982" spans="20:37">
      <c r="T10982" s="188"/>
      <c r="U10982" s="188"/>
      <c r="V10982" s="188"/>
      <c r="W10982" s="188"/>
      <c r="X10982" s="188"/>
      <c r="AG10982" s="188"/>
      <c r="AH10982" s="188"/>
      <c r="AI10982" s="188"/>
      <c r="AJ10982" s="188"/>
      <c r="AK10982" s="188"/>
    </row>
    <row r="10983" spans="20:37">
      <c r="T10983" s="188"/>
      <c r="U10983" s="188"/>
      <c r="V10983" s="188"/>
      <c r="W10983" s="188"/>
      <c r="X10983" s="188"/>
      <c r="AG10983" s="188"/>
      <c r="AH10983" s="188"/>
      <c r="AI10983" s="188"/>
      <c r="AJ10983" s="188"/>
      <c r="AK10983" s="188"/>
    </row>
    <row r="10984" spans="20:37">
      <c r="T10984" s="188"/>
      <c r="U10984" s="188"/>
      <c r="V10984" s="188"/>
      <c r="W10984" s="188"/>
      <c r="X10984" s="188"/>
      <c r="AG10984" s="188"/>
      <c r="AH10984" s="188"/>
      <c r="AI10984" s="188"/>
      <c r="AJ10984" s="188"/>
      <c r="AK10984" s="188"/>
    </row>
    <row r="10985" spans="20:37">
      <c r="T10985" s="188"/>
      <c r="U10985" s="188"/>
      <c r="V10985" s="188"/>
      <c r="W10985" s="188"/>
      <c r="X10985" s="188"/>
      <c r="AG10985" s="188"/>
      <c r="AH10985" s="188"/>
      <c r="AI10985" s="188"/>
      <c r="AJ10985" s="188"/>
      <c r="AK10985" s="188"/>
    </row>
    <row r="10986" spans="20:37">
      <c r="T10986" s="188"/>
      <c r="U10986" s="188"/>
      <c r="V10986" s="188"/>
      <c r="W10986" s="188"/>
      <c r="X10986" s="188"/>
      <c r="AG10986" s="188"/>
      <c r="AH10986" s="188"/>
      <c r="AI10986" s="188"/>
      <c r="AJ10986" s="188"/>
      <c r="AK10986" s="188"/>
    </row>
    <row r="10987" spans="20:37">
      <c r="T10987" s="188"/>
      <c r="U10987" s="188"/>
      <c r="V10987" s="188"/>
      <c r="W10987" s="188"/>
      <c r="X10987" s="188"/>
      <c r="AG10987" s="188"/>
      <c r="AH10987" s="188"/>
      <c r="AI10987" s="188"/>
      <c r="AJ10987" s="188"/>
      <c r="AK10987" s="188"/>
    </row>
    <row r="10988" spans="20:37">
      <c r="T10988" s="188"/>
      <c r="U10988" s="188"/>
      <c r="V10988" s="188"/>
      <c r="W10988" s="188"/>
      <c r="X10988" s="188"/>
      <c r="AG10988" s="188"/>
      <c r="AH10988" s="188"/>
      <c r="AI10988" s="188"/>
      <c r="AJ10988" s="188"/>
      <c r="AK10988" s="188"/>
    </row>
    <row r="10989" spans="20:37">
      <c r="T10989" s="188"/>
      <c r="U10989" s="188"/>
      <c r="V10989" s="188"/>
      <c r="W10989" s="188"/>
      <c r="X10989" s="188"/>
      <c r="AG10989" s="188"/>
      <c r="AH10989" s="188"/>
      <c r="AI10989" s="188"/>
      <c r="AJ10989" s="188"/>
      <c r="AK10989" s="188"/>
    </row>
    <row r="10990" spans="20:37">
      <c r="T10990" s="188"/>
      <c r="U10990" s="188"/>
      <c r="V10990" s="188"/>
      <c r="W10990" s="188"/>
      <c r="X10990" s="188"/>
      <c r="AG10990" s="188"/>
      <c r="AH10990" s="188"/>
      <c r="AI10990" s="188"/>
      <c r="AJ10990" s="188"/>
      <c r="AK10990" s="188"/>
    </row>
    <row r="10991" spans="20:37">
      <c r="T10991" s="188"/>
      <c r="U10991" s="188"/>
      <c r="V10991" s="188"/>
      <c r="W10991" s="188"/>
      <c r="X10991" s="188"/>
      <c r="AG10991" s="188"/>
      <c r="AH10991" s="188"/>
      <c r="AI10991" s="188"/>
      <c r="AJ10991" s="188"/>
      <c r="AK10991" s="188"/>
    </row>
    <row r="10992" spans="20:37">
      <c r="T10992" s="188"/>
      <c r="U10992" s="188"/>
      <c r="V10992" s="188"/>
      <c r="W10992" s="188"/>
      <c r="X10992" s="188"/>
      <c r="AG10992" s="188"/>
      <c r="AH10992" s="188"/>
      <c r="AI10992" s="188"/>
      <c r="AJ10992" s="188"/>
      <c r="AK10992" s="188"/>
    </row>
    <row r="10993" spans="20:37">
      <c r="T10993" s="188"/>
      <c r="U10993" s="188"/>
      <c r="V10993" s="188"/>
      <c r="W10993" s="188"/>
      <c r="X10993" s="188"/>
      <c r="AG10993" s="188"/>
      <c r="AH10993" s="188"/>
      <c r="AI10993" s="188"/>
      <c r="AJ10993" s="188"/>
      <c r="AK10993" s="188"/>
    </row>
    <row r="10994" spans="20:37">
      <c r="T10994" s="188"/>
      <c r="U10994" s="188"/>
      <c r="V10994" s="188"/>
      <c r="W10994" s="188"/>
      <c r="X10994" s="188"/>
      <c r="AG10994" s="188"/>
      <c r="AH10994" s="188"/>
      <c r="AI10994" s="188"/>
      <c r="AJ10994" s="188"/>
      <c r="AK10994" s="188"/>
    </row>
    <row r="10995" spans="20:37">
      <c r="T10995" s="188"/>
      <c r="U10995" s="188"/>
      <c r="V10995" s="188"/>
      <c r="W10995" s="188"/>
      <c r="X10995" s="188"/>
      <c r="AG10995" s="188"/>
      <c r="AH10995" s="188"/>
      <c r="AI10995" s="188"/>
      <c r="AJ10995" s="188"/>
      <c r="AK10995" s="188"/>
    </row>
    <row r="10996" spans="20:37">
      <c r="T10996" s="188"/>
      <c r="U10996" s="188"/>
      <c r="V10996" s="188"/>
      <c r="W10996" s="188"/>
      <c r="X10996" s="188"/>
      <c r="AG10996" s="188"/>
      <c r="AH10996" s="188"/>
      <c r="AI10996" s="188"/>
      <c r="AJ10996" s="188"/>
      <c r="AK10996" s="188"/>
    </row>
    <row r="10997" spans="20:37">
      <c r="T10997" s="188"/>
      <c r="U10997" s="188"/>
      <c r="V10997" s="188"/>
      <c r="W10997" s="188"/>
      <c r="X10997" s="188"/>
      <c r="AG10997" s="188"/>
      <c r="AH10997" s="188"/>
      <c r="AI10997" s="188"/>
      <c r="AJ10997" s="188"/>
      <c r="AK10997" s="188"/>
    </row>
    <row r="10998" spans="20:37">
      <c r="T10998" s="188"/>
      <c r="U10998" s="188"/>
      <c r="V10998" s="188"/>
      <c r="W10998" s="188"/>
      <c r="X10998" s="188"/>
      <c r="AG10998" s="188"/>
      <c r="AH10998" s="188"/>
      <c r="AI10998" s="188"/>
      <c r="AJ10998" s="188"/>
      <c r="AK10998" s="188"/>
    </row>
    <row r="10999" spans="20:37">
      <c r="T10999" s="188"/>
      <c r="U10999" s="188"/>
      <c r="V10999" s="188"/>
      <c r="W10999" s="188"/>
      <c r="X10999" s="188"/>
      <c r="AG10999" s="188"/>
      <c r="AH10999" s="188"/>
      <c r="AI10999" s="188"/>
      <c r="AJ10999" s="188"/>
      <c r="AK10999" s="188"/>
    </row>
    <row r="11000" spans="20:37">
      <c r="T11000" s="188"/>
      <c r="U11000" s="188"/>
      <c r="V11000" s="188"/>
      <c r="W11000" s="188"/>
      <c r="X11000" s="188"/>
      <c r="AG11000" s="188"/>
      <c r="AH11000" s="188"/>
      <c r="AI11000" s="188"/>
      <c r="AJ11000" s="188"/>
      <c r="AK11000" s="188"/>
    </row>
    <row r="11001" spans="20:37">
      <c r="T11001" s="188"/>
      <c r="U11001" s="188"/>
      <c r="V11001" s="188"/>
      <c r="W11001" s="188"/>
      <c r="X11001" s="188"/>
      <c r="AG11001" s="188"/>
      <c r="AH11001" s="188"/>
      <c r="AI11001" s="188"/>
      <c r="AJ11001" s="188"/>
      <c r="AK11001" s="188"/>
    </row>
    <row r="11002" spans="20:37">
      <c r="T11002" s="188"/>
      <c r="U11002" s="188"/>
      <c r="V11002" s="188"/>
      <c r="W11002" s="188"/>
      <c r="X11002" s="188"/>
      <c r="AG11002" s="188"/>
      <c r="AH11002" s="188"/>
      <c r="AI11002" s="188"/>
      <c r="AJ11002" s="188"/>
      <c r="AK11002" s="188"/>
    </row>
    <row r="11003" spans="20:37">
      <c r="T11003" s="188"/>
      <c r="U11003" s="188"/>
      <c r="V11003" s="188"/>
      <c r="W11003" s="188"/>
      <c r="X11003" s="188"/>
      <c r="AG11003" s="188"/>
      <c r="AH11003" s="188"/>
      <c r="AI11003" s="188"/>
      <c r="AJ11003" s="188"/>
      <c r="AK11003" s="188"/>
    </row>
    <row r="11004" spans="20:37">
      <c r="T11004" s="188"/>
      <c r="U11004" s="188"/>
      <c r="V11004" s="188"/>
      <c r="W11004" s="188"/>
      <c r="X11004" s="188"/>
      <c r="AG11004" s="188"/>
      <c r="AH11004" s="188"/>
      <c r="AI11004" s="188"/>
      <c r="AJ11004" s="188"/>
      <c r="AK11004" s="188"/>
    </row>
    <row r="11005" spans="20:37">
      <c r="T11005" s="188"/>
      <c r="U11005" s="188"/>
      <c r="V11005" s="188"/>
      <c r="W11005" s="188"/>
      <c r="X11005" s="188"/>
      <c r="AG11005" s="188"/>
      <c r="AH11005" s="188"/>
      <c r="AI11005" s="188"/>
      <c r="AJ11005" s="188"/>
      <c r="AK11005" s="188"/>
    </row>
    <row r="11006" spans="20:37">
      <c r="T11006" s="188"/>
      <c r="U11006" s="188"/>
      <c r="V11006" s="188"/>
      <c r="W11006" s="188"/>
      <c r="X11006" s="188"/>
      <c r="AG11006" s="188"/>
      <c r="AH11006" s="188"/>
      <c r="AI11006" s="188"/>
      <c r="AJ11006" s="188"/>
      <c r="AK11006" s="188"/>
    </row>
    <row r="11007" spans="20:37">
      <c r="T11007" s="188"/>
      <c r="U11007" s="188"/>
      <c r="V11007" s="188"/>
      <c r="W11007" s="188"/>
      <c r="X11007" s="188"/>
      <c r="AG11007" s="188"/>
      <c r="AH11007" s="188"/>
      <c r="AI11007" s="188"/>
      <c r="AJ11007" s="188"/>
      <c r="AK11007" s="188"/>
    </row>
    <row r="11008" spans="20:37">
      <c r="T11008" s="188"/>
      <c r="U11008" s="188"/>
      <c r="V11008" s="188"/>
      <c r="W11008" s="188"/>
      <c r="X11008" s="188"/>
      <c r="AG11008" s="188"/>
      <c r="AH11008" s="188"/>
      <c r="AI11008" s="188"/>
      <c r="AJ11008" s="188"/>
      <c r="AK11008" s="188"/>
    </row>
    <row r="11009" spans="20:37">
      <c r="T11009" s="188"/>
      <c r="U11009" s="188"/>
      <c r="V11009" s="188"/>
      <c r="W11009" s="188"/>
      <c r="X11009" s="188"/>
      <c r="AG11009" s="188"/>
      <c r="AH11009" s="188"/>
      <c r="AI11009" s="188"/>
      <c r="AJ11009" s="188"/>
      <c r="AK11009" s="188"/>
    </row>
    <row r="11010" spans="20:37">
      <c r="T11010" s="188"/>
      <c r="U11010" s="188"/>
      <c r="V11010" s="188"/>
      <c r="W11010" s="188"/>
      <c r="X11010" s="188"/>
      <c r="AG11010" s="188"/>
      <c r="AH11010" s="188"/>
      <c r="AI11010" s="188"/>
      <c r="AJ11010" s="188"/>
      <c r="AK11010" s="188"/>
    </row>
    <row r="11011" spans="20:37">
      <c r="T11011" s="188"/>
      <c r="U11011" s="188"/>
      <c r="V11011" s="188"/>
      <c r="W11011" s="188"/>
      <c r="X11011" s="188"/>
      <c r="AG11011" s="188"/>
      <c r="AH11011" s="188"/>
      <c r="AI11011" s="188"/>
      <c r="AJ11011" s="188"/>
      <c r="AK11011" s="188"/>
    </row>
    <row r="11012" spans="20:37">
      <c r="T11012" s="188"/>
      <c r="U11012" s="188"/>
      <c r="V11012" s="188"/>
      <c r="W11012" s="188"/>
      <c r="X11012" s="188"/>
      <c r="AG11012" s="188"/>
      <c r="AH11012" s="188"/>
      <c r="AI11012" s="188"/>
      <c r="AJ11012" s="188"/>
      <c r="AK11012" s="188"/>
    </row>
    <row r="11013" spans="20:37">
      <c r="T11013" s="188"/>
      <c r="U11013" s="188"/>
      <c r="V11013" s="188"/>
      <c r="W11013" s="188"/>
      <c r="X11013" s="188"/>
      <c r="AG11013" s="188"/>
      <c r="AH11013" s="188"/>
      <c r="AI11013" s="188"/>
      <c r="AJ11013" s="188"/>
      <c r="AK11013" s="188"/>
    </row>
    <row r="11014" spans="20:37">
      <c r="T11014" s="188"/>
      <c r="U11014" s="188"/>
      <c r="V11014" s="188"/>
      <c r="W11014" s="188"/>
      <c r="X11014" s="188"/>
      <c r="AG11014" s="188"/>
      <c r="AH11014" s="188"/>
      <c r="AI11014" s="188"/>
      <c r="AJ11014" s="188"/>
      <c r="AK11014" s="188"/>
    </row>
    <row r="11015" spans="20:37">
      <c r="T11015" s="188"/>
      <c r="U11015" s="188"/>
      <c r="V11015" s="188"/>
      <c r="W11015" s="188"/>
      <c r="X11015" s="188"/>
      <c r="AG11015" s="188"/>
      <c r="AH11015" s="188"/>
      <c r="AI11015" s="188"/>
      <c r="AJ11015" s="188"/>
      <c r="AK11015" s="188"/>
    </row>
    <row r="11016" spans="20:37">
      <c r="T11016" s="188"/>
      <c r="U11016" s="188"/>
      <c r="V11016" s="188"/>
      <c r="W11016" s="188"/>
      <c r="X11016" s="188"/>
      <c r="AG11016" s="188"/>
      <c r="AH11016" s="188"/>
      <c r="AI11016" s="188"/>
      <c r="AJ11016" s="188"/>
      <c r="AK11016" s="188"/>
    </row>
    <row r="11017" spans="20:37">
      <c r="T11017" s="188"/>
      <c r="U11017" s="188"/>
      <c r="V11017" s="188"/>
      <c r="W11017" s="188"/>
      <c r="X11017" s="188"/>
      <c r="AG11017" s="188"/>
      <c r="AH11017" s="188"/>
      <c r="AI11017" s="188"/>
      <c r="AJ11017" s="188"/>
      <c r="AK11017" s="188"/>
    </row>
    <row r="11018" spans="20:37">
      <c r="T11018" s="188"/>
      <c r="U11018" s="188"/>
      <c r="V11018" s="188"/>
      <c r="W11018" s="188"/>
      <c r="X11018" s="188"/>
      <c r="AG11018" s="188"/>
      <c r="AH11018" s="188"/>
      <c r="AI11018" s="188"/>
      <c r="AJ11018" s="188"/>
      <c r="AK11018" s="188"/>
    </row>
    <row r="11019" spans="20:37">
      <c r="T11019" s="188"/>
      <c r="U11019" s="188"/>
      <c r="V11019" s="188"/>
      <c r="W11019" s="188"/>
      <c r="X11019" s="188"/>
      <c r="AG11019" s="188"/>
      <c r="AH11019" s="188"/>
      <c r="AI11019" s="188"/>
      <c r="AJ11019" s="188"/>
      <c r="AK11019" s="188"/>
    </row>
    <row r="11020" spans="20:37">
      <c r="T11020" s="188"/>
      <c r="U11020" s="188"/>
      <c r="V11020" s="188"/>
      <c r="W11020" s="188"/>
      <c r="X11020" s="188"/>
      <c r="AG11020" s="188"/>
      <c r="AH11020" s="188"/>
      <c r="AI11020" s="188"/>
      <c r="AJ11020" s="188"/>
      <c r="AK11020" s="188"/>
    </row>
    <row r="11021" spans="20:37">
      <c r="T11021" s="188"/>
      <c r="U11021" s="188"/>
      <c r="V11021" s="188"/>
      <c r="W11021" s="188"/>
      <c r="X11021" s="188"/>
      <c r="AG11021" s="188"/>
      <c r="AH11021" s="188"/>
      <c r="AI11021" s="188"/>
      <c r="AJ11021" s="188"/>
      <c r="AK11021" s="188"/>
    </row>
    <row r="11022" spans="20:37">
      <c r="T11022" s="188"/>
      <c r="U11022" s="188"/>
      <c r="V11022" s="188"/>
      <c r="W11022" s="188"/>
      <c r="X11022" s="188"/>
      <c r="AG11022" s="188"/>
      <c r="AH11022" s="188"/>
      <c r="AI11022" s="188"/>
      <c r="AJ11022" s="188"/>
      <c r="AK11022" s="188"/>
    </row>
    <row r="11023" spans="20:37">
      <c r="T11023" s="188"/>
      <c r="U11023" s="188"/>
      <c r="V11023" s="188"/>
      <c r="W11023" s="188"/>
      <c r="X11023" s="188"/>
      <c r="AG11023" s="188"/>
      <c r="AH11023" s="188"/>
      <c r="AI11023" s="188"/>
      <c r="AJ11023" s="188"/>
      <c r="AK11023" s="188"/>
    </row>
    <row r="11024" spans="20:37">
      <c r="T11024" s="188"/>
      <c r="U11024" s="188"/>
      <c r="V11024" s="188"/>
      <c r="W11024" s="188"/>
      <c r="X11024" s="188"/>
      <c r="AG11024" s="188"/>
      <c r="AH11024" s="188"/>
      <c r="AI11024" s="188"/>
      <c r="AJ11024" s="188"/>
      <c r="AK11024" s="188"/>
    </row>
    <row r="11025" spans="20:37">
      <c r="T11025" s="188"/>
      <c r="U11025" s="188"/>
      <c r="V11025" s="188"/>
      <c r="W11025" s="188"/>
      <c r="X11025" s="188"/>
      <c r="AG11025" s="188"/>
      <c r="AH11025" s="188"/>
      <c r="AI11025" s="188"/>
      <c r="AJ11025" s="188"/>
      <c r="AK11025" s="188"/>
    </row>
    <row r="11026" spans="20:37">
      <c r="T11026" s="188"/>
      <c r="U11026" s="188"/>
      <c r="V11026" s="188"/>
      <c r="W11026" s="188"/>
      <c r="X11026" s="188"/>
      <c r="AG11026" s="188"/>
      <c r="AH11026" s="188"/>
      <c r="AI11026" s="188"/>
      <c r="AJ11026" s="188"/>
      <c r="AK11026" s="188"/>
    </row>
    <row r="11027" spans="20:37">
      <c r="T11027" s="188"/>
      <c r="U11027" s="188"/>
      <c r="V11027" s="188"/>
      <c r="W11027" s="188"/>
      <c r="X11027" s="188"/>
      <c r="AG11027" s="188"/>
      <c r="AH11027" s="188"/>
      <c r="AI11027" s="188"/>
      <c r="AJ11027" s="188"/>
      <c r="AK11027" s="188"/>
    </row>
    <row r="11028" spans="20:37">
      <c r="T11028" s="188"/>
      <c r="U11028" s="188"/>
      <c r="V11028" s="188"/>
      <c r="W11028" s="188"/>
      <c r="X11028" s="188"/>
      <c r="AG11028" s="188"/>
      <c r="AH11028" s="188"/>
      <c r="AI11028" s="188"/>
      <c r="AJ11028" s="188"/>
      <c r="AK11028" s="188"/>
    </row>
    <row r="11029" spans="20:37">
      <c r="T11029" s="188"/>
      <c r="U11029" s="188"/>
      <c r="V11029" s="188"/>
      <c r="W11029" s="188"/>
      <c r="X11029" s="188"/>
      <c r="AG11029" s="188"/>
      <c r="AH11029" s="188"/>
      <c r="AI11029" s="188"/>
      <c r="AJ11029" s="188"/>
      <c r="AK11029" s="188"/>
    </row>
    <row r="11030" spans="20:37">
      <c r="T11030" s="188"/>
      <c r="U11030" s="188"/>
      <c r="V11030" s="188"/>
      <c r="W11030" s="188"/>
      <c r="X11030" s="188"/>
      <c r="AG11030" s="188"/>
      <c r="AH11030" s="188"/>
      <c r="AI11030" s="188"/>
      <c r="AJ11030" s="188"/>
      <c r="AK11030" s="188"/>
    </row>
    <row r="11031" spans="20:37">
      <c r="T11031" s="188"/>
      <c r="U11031" s="188"/>
      <c r="V11031" s="188"/>
      <c r="W11031" s="188"/>
      <c r="X11031" s="188"/>
      <c r="AG11031" s="188"/>
      <c r="AH11031" s="188"/>
      <c r="AI11031" s="188"/>
      <c r="AJ11031" s="188"/>
      <c r="AK11031" s="188"/>
    </row>
    <row r="11032" spans="20:37">
      <c r="T11032" s="188"/>
      <c r="U11032" s="188"/>
      <c r="V11032" s="188"/>
      <c r="W11032" s="188"/>
      <c r="X11032" s="188"/>
      <c r="AG11032" s="188"/>
      <c r="AH11032" s="188"/>
      <c r="AI11032" s="188"/>
      <c r="AJ11032" s="188"/>
      <c r="AK11032" s="188"/>
    </row>
    <row r="11033" spans="20:37">
      <c r="T11033" s="188"/>
      <c r="U11033" s="188"/>
      <c r="V11033" s="188"/>
      <c r="W11033" s="188"/>
      <c r="X11033" s="188"/>
      <c r="AG11033" s="188"/>
      <c r="AH11033" s="188"/>
      <c r="AI11033" s="188"/>
      <c r="AJ11033" s="188"/>
      <c r="AK11033" s="188"/>
    </row>
    <row r="11034" spans="20:37">
      <c r="T11034" s="188"/>
      <c r="U11034" s="188"/>
      <c r="V11034" s="188"/>
      <c r="W11034" s="188"/>
      <c r="X11034" s="188"/>
      <c r="AG11034" s="188"/>
      <c r="AH11034" s="188"/>
      <c r="AI11034" s="188"/>
      <c r="AJ11034" s="188"/>
      <c r="AK11034" s="188"/>
    </row>
    <row r="11035" spans="20:37">
      <c r="T11035" s="188"/>
      <c r="U11035" s="188"/>
      <c r="V11035" s="188"/>
      <c r="W11035" s="188"/>
      <c r="X11035" s="188"/>
      <c r="AG11035" s="188"/>
      <c r="AH11035" s="188"/>
      <c r="AI11035" s="188"/>
      <c r="AJ11035" s="188"/>
      <c r="AK11035" s="188"/>
    </row>
    <row r="11036" spans="20:37">
      <c r="T11036" s="188"/>
      <c r="U11036" s="188"/>
      <c r="V11036" s="188"/>
      <c r="W11036" s="188"/>
      <c r="X11036" s="188"/>
      <c r="AG11036" s="188"/>
      <c r="AH11036" s="188"/>
      <c r="AI11036" s="188"/>
      <c r="AJ11036" s="188"/>
      <c r="AK11036" s="188"/>
    </row>
    <row r="11037" spans="20:37">
      <c r="T11037" s="188"/>
      <c r="U11037" s="188"/>
      <c r="V11037" s="188"/>
      <c r="W11037" s="188"/>
      <c r="X11037" s="188"/>
      <c r="AG11037" s="188"/>
      <c r="AH11037" s="188"/>
      <c r="AI11037" s="188"/>
      <c r="AJ11037" s="188"/>
      <c r="AK11037" s="188"/>
    </row>
    <row r="11038" spans="20:37">
      <c r="T11038" s="188"/>
      <c r="U11038" s="188"/>
      <c r="V11038" s="188"/>
      <c r="W11038" s="188"/>
      <c r="X11038" s="188"/>
      <c r="AG11038" s="188"/>
      <c r="AH11038" s="188"/>
      <c r="AI11038" s="188"/>
      <c r="AJ11038" s="188"/>
      <c r="AK11038" s="188"/>
    </row>
    <row r="11039" spans="20:37">
      <c r="T11039" s="188"/>
      <c r="U11039" s="188"/>
      <c r="V11039" s="188"/>
      <c r="W11039" s="188"/>
      <c r="X11039" s="188"/>
      <c r="AG11039" s="188"/>
      <c r="AH11039" s="188"/>
      <c r="AI11039" s="188"/>
      <c r="AJ11039" s="188"/>
      <c r="AK11039" s="188"/>
    </row>
    <row r="11040" spans="20:37">
      <c r="T11040" s="188"/>
      <c r="U11040" s="188"/>
      <c r="V11040" s="188"/>
      <c r="W11040" s="188"/>
      <c r="X11040" s="188"/>
      <c r="AG11040" s="188"/>
      <c r="AH11040" s="188"/>
      <c r="AI11040" s="188"/>
      <c r="AJ11040" s="188"/>
      <c r="AK11040" s="188"/>
    </row>
    <row r="11041" spans="20:37">
      <c r="T11041" s="188"/>
      <c r="U11041" s="188"/>
      <c r="V11041" s="188"/>
      <c r="W11041" s="188"/>
      <c r="X11041" s="188"/>
      <c r="AG11041" s="188"/>
      <c r="AH11041" s="188"/>
      <c r="AI11041" s="188"/>
      <c r="AJ11041" s="188"/>
      <c r="AK11041" s="188"/>
    </row>
    <row r="11042" spans="20:37">
      <c r="T11042" s="188"/>
      <c r="U11042" s="188"/>
      <c r="V11042" s="188"/>
      <c r="W11042" s="188"/>
      <c r="X11042" s="188"/>
      <c r="AG11042" s="188"/>
      <c r="AH11042" s="188"/>
      <c r="AI11042" s="188"/>
      <c r="AJ11042" s="188"/>
      <c r="AK11042" s="188"/>
    </row>
    <row r="11043" spans="20:37">
      <c r="T11043" s="188"/>
      <c r="U11043" s="188"/>
      <c r="V11043" s="188"/>
      <c r="W11043" s="188"/>
      <c r="X11043" s="188"/>
      <c r="AG11043" s="188"/>
      <c r="AH11043" s="188"/>
      <c r="AI11043" s="188"/>
      <c r="AJ11043" s="188"/>
      <c r="AK11043" s="188"/>
    </row>
    <row r="11044" spans="20:37">
      <c r="T11044" s="188"/>
      <c r="U11044" s="188"/>
      <c r="V11044" s="188"/>
      <c r="W11044" s="188"/>
      <c r="X11044" s="188"/>
      <c r="AG11044" s="188"/>
      <c r="AH11044" s="188"/>
      <c r="AI11044" s="188"/>
      <c r="AJ11044" s="188"/>
      <c r="AK11044" s="188"/>
    </row>
    <row r="11045" spans="20:37">
      <c r="T11045" s="188"/>
      <c r="U11045" s="188"/>
      <c r="V11045" s="188"/>
      <c r="W11045" s="188"/>
      <c r="X11045" s="188"/>
      <c r="AG11045" s="188"/>
      <c r="AH11045" s="188"/>
      <c r="AI11045" s="188"/>
      <c r="AJ11045" s="188"/>
      <c r="AK11045" s="188"/>
    </row>
    <row r="11046" spans="20:37">
      <c r="T11046" s="188"/>
      <c r="U11046" s="188"/>
      <c r="V11046" s="188"/>
      <c r="W11046" s="188"/>
      <c r="X11046" s="188"/>
      <c r="AG11046" s="188"/>
      <c r="AH11046" s="188"/>
      <c r="AI11046" s="188"/>
      <c r="AJ11046" s="188"/>
      <c r="AK11046" s="188"/>
    </row>
    <row r="11047" spans="20:37">
      <c r="T11047" s="188"/>
      <c r="U11047" s="188"/>
      <c r="V11047" s="188"/>
      <c r="W11047" s="188"/>
      <c r="X11047" s="188"/>
      <c r="AG11047" s="188"/>
      <c r="AH11047" s="188"/>
      <c r="AI11047" s="188"/>
      <c r="AJ11047" s="188"/>
      <c r="AK11047" s="188"/>
    </row>
    <row r="11048" spans="20:37">
      <c r="T11048" s="188"/>
      <c r="U11048" s="188"/>
      <c r="V11048" s="188"/>
      <c r="W11048" s="188"/>
      <c r="X11048" s="188"/>
      <c r="AG11048" s="188"/>
      <c r="AH11048" s="188"/>
      <c r="AI11048" s="188"/>
      <c r="AJ11048" s="188"/>
      <c r="AK11048" s="188"/>
    </row>
    <row r="11049" spans="20:37">
      <c r="T11049" s="188"/>
      <c r="U11049" s="188"/>
      <c r="V11049" s="188"/>
      <c r="W11049" s="188"/>
      <c r="X11049" s="188"/>
      <c r="AG11049" s="188"/>
      <c r="AH11049" s="188"/>
      <c r="AI11049" s="188"/>
      <c r="AJ11049" s="188"/>
      <c r="AK11049" s="188"/>
    </row>
    <row r="11050" spans="20:37">
      <c r="T11050" s="188"/>
      <c r="U11050" s="188"/>
      <c r="V11050" s="188"/>
      <c r="W11050" s="188"/>
      <c r="X11050" s="188"/>
      <c r="AG11050" s="188"/>
      <c r="AH11050" s="188"/>
      <c r="AI11050" s="188"/>
      <c r="AJ11050" s="188"/>
      <c r="AK11050" s="188"/>
    </row>
    <row r="11051" spans="20:37">
      <c r="T11051" s="188"/>
      <c r="U11051" s="188"/>
      <c r="V11051" s="188"/>
      <c r="W11051" s="188"/>
      <c r="X11051" s="188"/>
      <c r="AG11051" s="188"/>
      <c r="AH11051" s="188"/>
      <c r="AI11051" s="188"/>
      <c r="AJ11051" s="188"/>
      <c r="AK11051" s="188"/>
    </row>
    <row r="11052" spans="20:37">
      <c r="T11052" s="188"/>
      <c r="U11052" s="188"/>
      <c r="V11052" s="188"/>
      <c r="W11052" s="188"/>
      <c r="X11052" s="188"/>
      <c r="AG11052" s="188"/>
      <c r="AH11052" s="188"/>
      <c r="AI11052" s="188"/>
      <c r="AJ11052" s="188"/>
      <c r="AK11052" s="188"/>
    </row>
    <row r="11053" spans="20:37">
      <c r="T11053" s="188"/>
      <c r="U11053" s="188"/>
      <c r="V11053" s="188"/>
      <c r="W11053" s="188"/>
      <c r="X11053" s="188"/>
      <c r="AG11053" s="188"/>
      <c r="AH11053" s="188"/>
      <c r="AI11053" s="188"/>
      <c r="AJ11053" s="188"/>
      <c r="AK11053" s="188"/>
    </row>
    <row r="11054" spans="20:37">
      <c r="T11054" s="188"/>
      <c r="U11054" s="188"/>
      <c r="V11054" s="188"/>
      <c r="W11054" s="188"/>
      <c r="X11054" s="188"/>
      <c r="AG11054" s="188"/>
      <c r="AH11054" s="188"/>
      <c r="AI11054" s="188"/>
      <c r="AJ11054" s="188"/>
      <c r="AK11054" s="188"/>
    </row>
    <row r="11055" spans="20:37">
      <c r="T11055" s="188"/>
      <c r="U11055" s="188"/>
      <c r="V11055" s="188"/>
      <c r="W11055" s="188"/>
      <c r="X11055" s="188"/>
      <c r="AG11055" s="188"/>
      <c r="AH11055" s="188"/>
      <c r="AI11055" s="188"/>
      <c r="AJ11055" s="188"/>
      <c r="AK11055" s="188"/>
    </row>
    <row r="11056" spans="20:37">
      <c r="T11056" s="188"/>
      <c r="U11056" s="188"/>
      <c r="V11056" s="188"/>
      <c r="W11056" s="188"/>
      <c r="X11056" s="188"/>
      <c r="AG11056" s="188"/>
      <c r="AH11056" s="188"/>
      <c r="AI11056" s="188"/>
      <c r="AJ11056" s="188"/>
      <c r="AK11056" s="188"/>
    </row>
    <row r="11057" spans="20:37">
      <c r="T11057" s="188"/>
      <c r="U11057" s="188"/>
      <c r="V11057" s="188"/>
      <c r="W11057" s="188"/>
      <c r="X11057" s="188"/>
      <c r="AG11057" s="188"/>
      <c r="AH11057" s="188"/>
      <c r="AI11057" s="188"/>
      <c r="AJ11057" s="188"/>
      <c r="AK11057" s="188"/>
    </row>
    <row r="11058" spans="20:37">
      <c r="T11058" s="188"/>
      <c r="U11058" s="188"/>
      <c r="V11058" s="188"/>
      <c r="W11058" s="188"/>
      <c r="X11058" s="188"/>
      <c r="AG11058" s="188"/>
      <c r="AH11058" s="188"/>
      <c r="AI11058" s="188"/>
      <c r="AJ11058" s="188"/>
      <c r="AK11058" s="188"/>
    </row>
    <row r="11059" spans="20:37">
      <c r="T11059" s="188"/>
      <c r="U11059" s="188"/>
      <c r="V11059" s="188"/>
      <c r="W11059" s="188"/>
      <c r="X11059" s="188"/>
      <c r="AG11059" s="188"/>
      <c r="AH11059" s="188"/>
      <c r="AI11059" s="188"/>
      <c r="AJ11059" s="188"/>
      <c r="AK11059" s="188"/>
    </row>
    <row r="11060" spans="20:37">
      <c r="T11060" s="188"/>
      <c r="U11060" s="188"/>
      <c r="V11060" s="188"/>
      <c r="W11060" s="188"/>
      <c r="X11060" s="188"/>
      <c r="AG11060" s="188"/>
      <c r="AH11060" s="188"/>
      <c r="AI11060" s="188"/>
      <c r="AJ11060" s="188"/>
      <c r="AK11060" s="188"/>
    </row>
    <row r="11061" spans="20:37">
      <c r="T11061" s="188"/>
      <c r="U11061" s="188"/>
      <c r="V11061" s="188"/>
      <c r="W11061" s="188"/>
      <c r="X11061" s="188"/>
      <c r="AG11061" s="188"/>
      <c r="AH11061" s="188"/>
      <c r="AI11061" s="188"/>
      <c r="AJ11061" s="188"/>
      <c r="AK11061" s="188"/>
    </row>
    <row r="11062" spans="20:37">
      <c r="T11062" s="188"/>
      <c r="U11062" s="188"/>
      <c r="V11062" s="188"/>
      <c r="W11062" s="188"/>
      <c r="X11062" s="188"/>
      <c r="AG11062" s="188"/>
      <c r="AH11062" s="188"/>
      <c r="AI11062" s="188"/>
      <c r="AJ11062" s="188"/>
      <c r="AK11062" s="188"/>
    </row>
    <row r="11063" spans="20:37">
      <c r="T11063" s="188"/>
      <c r="U11063" s="188"/>
      <c r="V11063" s="188"/>
      <c r="W11063" s="188"/>
      <c r="X11063" s="188"/>
      <c r="AG11063" s="188"/>
      <c r="AH11063" s="188"/>
      <c r="AI11063" s="188"/>
      <c r="AJ11063" s="188"/>
      <c r="AK11063" s="188"/>
    </row>
    <row r="11064" spans="20:37">
      <c r="T11064" s="188"/>
      <c r="U11064" s="188"/>
      <c r="V11064" s="188"/>
      <c r="W11064" s="188"/>
      <c r="X11064" s="188"/>
      <c r="AG11064" s="188"/>
      <c r="AH11064" s="188"/>
      <c r="AI11064" s="188"/>
      <c r="AJ11064" s="188"/>
      <c r="AK11064" s="188"/>
    </row>
    <row r="11065" spans="20:37">
      <c r="T11065" s="188"/>
      <c r="U11065" s="188"/>
      <c r="V11065" s="188"/>
      <c r="W11065" s="188"/>
      <c r="X11065" s="188"/>
      <c r="AG11065" s="188"/>
      <c r="AH11065" s="188"/>
      <c r="AI11065" s="188"/>
      <c r="AJ11065" s="188"/>
      <c r="AK11065" s="188"/>
    </row>
    <row r="11066" spans="20:37">
      <c r="T11066" s="188"/>
      <c r="U11066" s="188"/>
      <c r="V11066" s="188"/>
      <c r="W11066" s="188"/>
      <c r="X11066" s="188"/>
      <c r="AG11066" s="188"/>
      <c r="AH11066" s="188"/>
      <c r="AI11066" s="188"/>
      <c r="AJ11066" s="188"/>
      <c r="AK11066" s="188"/>
    </row>
    <row r="11067" spans="20:37">
      <c r="T11067" s="188"/>
      <c r="U11067" s="188"/>
      <c r="V11067" s="188"/>
      <c r="W11067" s="188"/>
      <c r="X11067" s="188"/>
      <c r="AG11067" s="188"/>
      <c r="AH11067" s="188"/>
      <c r="AI11067" s="188"/>
      <c r="AJ11067" s="188"/>
      <c r="AK11067" s="188"/>
    </row>
    <row r="11068" spans="20:37">
      <c r="T11068" s="188"/>
      <c r="U11068" s="188"/>
      <c r="V11068" s="188"/>
      <c r="W11068" s="188"/>
      <c r="X11068" s="188"/>
      <c r="AG11068" s="188"/>
      <c r="AH11068" s="188"/>
      <c r="AI11068" s="188"/>
      <c r="AJ11068" s="188"/>
      <c r="AK11068" s="188"/>
    </row>
    <row r="11069" spans="20:37">
      <c r="T11069" s="188"/>
      <c r="U11069" s="188"/>
      <c r="V11069" s="188"/>
      <c r="W11069" s="188"/>
      <c r="X11069" s="188"/>
      <c r="AG11069" s="188"/>
      <c r="AH11069" s="188"/>
      <c r="AI11069" s="188"/>
      <c r="AJ11069" s="188"/>
      <c r="AK11069" s="188"/>
    </row>
    <row r="11070" spans="20:37">
      <c r="T11070" s="188"/>
      <c r="U11070" s="188"/>
      <c r="V11070" s="188"/>
      <c r="W11070" s="188"/>
      <c r="X11070" s="188"/>
      <c r="AG11070" s="188"/>
      <c r="AH11070" s="188"/>
      <c r="AI11070" s="188"/>
      <c r="AJ11070" s="188"/>
      <c r="AK11070" s="188"/>
    </row>
    <row r="11071" spans="20:37">
      <c r="T11071" s="188"/>
      <c r="U11071" s="188"/>
      <c r="V11071" s="188"/>
      <c r="W11071" s="188"/>
      <c r="X11071" s="188"/>
      <c r="AG11071" s="188"/>
      <c r="AH11071" s="188"/>
      <c r="AI11071" s="188"/>
      <c r="AJ11071" s="188"/>
      <c r="AK11071" s="188"/>
    </row>
    <row r="11072" spans="20:37">
      <c r="T11072" s="188"/>
      <c r="U11072" s="188"/>
      <c r="V11072" s="188"/>
      <c r="W11072" s="188"/>
      <c r="X11072" s="188"/>
      <c r="AG11072" s="188"/>
      <c r="AH11072" s="188"/>
      <c r="AI11072" s="188"/>
      <c r="AJ11072" s="188"/>
      <c r="AK11072" s="188"/>
    </row>
    <row r="11073" spans="20:37">
      <c r="T11073" s="188"/>
      <c r="U11073" s="188"/>
      <c r="V11073" s="188"/>
      <c r="W11073" s="188"/>
      <c r="X11073" s="188"/>
      <c r="AG11073" s="188"/>
      <c r="AH11073" s="188"/>
      <c r="AI11073" s="188"/>
      <c r="AJ11073" s="188"/>
      <c r="AK11073" s="188"/>
    </row>
    <row r="11074" spans="20:37">
      <c r="T11074" s="188"/>
      <c r="U11074" s="188"/>
      <c r="V11074" s="188"/>
      <c r="W11074" s="188"/>
      <c r="X11074" s="188"/>
      <c r="AG11074" s="188"/>
      <c r="AH11074" s="188"/>
      <c r="AI11074" s="188"/>
      <c r="AJ11074" s="188"/>
      <c r="AK11074" s="188"/>
    </row>
    <row r="11075" spans="20:37">
      <c r="T11075" s="188"/>
      <c r="U11075" s="188"/>
      <c r="V11075" s="188"/>
      <c r="W11075" s="188"/>
      <c r="X11075" s="188"/>
      <c r="AG11075" s="188"/>
      <c r="AH11075" s="188"/>
      <c r="AI11075" s="188"/>
      <c r="AJ11075" s="188"/>
      <c r="AK11075" s="188"/>
    </row>
    <row r="11076" spans="20:37">
      <c r="T11076" s="188"/>
      <c r="U11076" s="188"/>
      <c r="V11076" s="188"/>
      <c r="W11076" s="188"/>
      <c r="X11076" s="188"/>
      <c r="AG11076" s="188"/>
      <c r="AH11076" s="188"/>
      <c r="AI11076" s="188"/>
      <c r="AJ11076" s="188"/>
      <c r="AK11076" s="188"/>
    </row>
    <row r="11077" spans="20:37">
      <c r="T11077" s="188"/>
      <c r="U11077" s="188"/>
      <c r="V11077" s="188"/>
      <c r="W11077" s="188"/>
      <c r="X11077" s="188"/>
      <c r="AG11077" s="188"/>
      <c r="AH11077" s="188"/>
      <c r="AI11077" s="188"/>
      <c r="AJ11077" s="188"/>
      <c r="AK11077" s="188"/>
    </row>
    <row r="11078" spans="20:37">
      <c r="T11078" s="188"/>
      <c r="U11078" s="188"/>
      <c r="V11078" s="188"/>
      <c r="W11078" s="188"/>
      <c r="X11078" s="188"/>
      <c r="AG11078" s="188"/>
      <c r="AH11078" s="188"/>
      <c r="AI11078" s="188"/>
      <c r="AJ11078" s="188"/>
      <c r="AK11078" s="188"/>
    </row>
    <row r="11079" spans="20:37">
      <c r="T11079" s="188"/>
      <c r="U11079" s="188"/>
      <c r="V11079" s="188"/>
      <c r="W11079" s="188"/>
      <c r="X11079" s="188"/>
      <c r="AG11079" s="188"/>
      <c r="AH11079" s="188"/>
      <c r="AI11079" s="188"/>
      <c r="AJ11079" s="188"/>
      <c r="AK11079" s="188"/>
    </row>
    <row r="11080" spans="20:37">
      <c r="T11080" s="188"/>
      <c r="U11080" s="188"/>
      <c r="V11080" s="188"/>
      <c r="W11080" s="188"/>
      <c r="X11080" s="188"/>
      <c r="AG11080" s="188"/>
      <c r="AH11080" s="188"/>
      <c r="AI11080" s="188"/>
      <c r="AJ11080" s="188"/>
      <c r="AK11080" s="188"/>
    </row>
    <row r="11081" spans="20:37">
      <c r="T11081" s="188"/>
      <c r="U11081" s="188"/>
      <c r="V11081" s="188"/>
      <c r="W11081" s="188"/>
      <c r="X11081" s="188"/>
      <c r="AG11081" s="188"/>
      <c r="AH11081" s="188"/>
      <c r="AI11081" s="188"/>
      <c r="AJ11081" s="188"/>
      <c r="AK11081" s="188"/>
    </row>
    <row r="11082" spans="20:37">
      <c r="T11082" s="188"/>
      <c r="U11082" s="188"/>
      <c r="V11082" s="188"/>
      <c r="W11082" s="188"/>
      <c r="X11082" s="188"/>
      <c r="AG11082" s="188"/>
      <c r="AH11082" s="188"/>
      <c r="AI11082" s="188"/>
      <c r="AJ11082" s="188"/>
      <c r="AK11082" s="188"/>
    </row>
    <row r="11083" spans="20:37">
      <c r="T11083" s="188"/>
      <c r="U11083" s="188"/>
      <c r="V11083" s="188"/>
      <c r="W11083" s="188"/>
      <c r="X11083" s="188"/>
      <c r="AG11083" s="188"/>
      <c r="AH11083" s="188"/>
      <c r="AI11083" s="188"/>
      <c r="AJ11083" s="188"/>
      <c r="AK11083" s="188"/>
    </row>
    <row r="11084" spans="20:37">
      <c r="T11084" s="188"/>
      <c r="U11084" s="188"/>
      <c r="V11084" s="188"/>
      <c r="W11084" s="188"/>
      <c r="X11084" s="188"/>
      <c r="AG11084" s="188"/>
      <c r="AH11084" s="188"/>
      <c r="AI11084" s="188"/>
      <c r="AJ11084" s="188"/>
      <c r="AK11084" s="188"/>
    </row>
    <row r="11085" spans="20:37">
      <c r="T11085" s="188"/>
      <c r="U11085" s="188"/>
      <c r="V11085" s="188"/>
      <c r="W11085" s="188"/>
      <c r="X11085" s="188"/>
      <c r="AG11085" s="188"/>
      <c r="AH11085" s="188"/>
      <c r="AI11085" s="188"/>
      <c r="AJ11085" s="188"/>
      <c r="AK11085" s="188"/>
    </row>
    <row r="11086" spans="20:37">
      <c r="T11086" s="188"/>
      <c r="U11086" s="188"/>
      <c r="V11086" s="188"/>
      <c r="W11086" s="188"/>
      <c r="X11086" s="188"/>
      <c r="AG11086" s="188"/>
      <c r="AH11086" s="188"/>
      <c r="AI11086" s="188"/>
      <c r="AJ11086" s="188"/>
      <c r="AK11086" s="188"/>
    </row>
    <row r="11087" spans="20:37">
      <c r="T11087" s="188"/>
      <c r="U11087" s="188"/>
      <c r="V11087" s="188"/>
      <c r="W11087" s="188"/>
      <c r="X11087" s="188"/>
      <c r="AG11087" s="188"/>
      <c r="AH11087" s="188"/>
      <c r="AI11087" s="188"/>
      <c r="AJ11087" s="188"/>
      <c r="AK11087" s="188"/>
    </row>
    <row r="11088" spans="20:37">
      <c r="T11088" s="188"/>
      <c r="U11088" s="188"/>
      <c r="V11088" s="188"/>
      <c r="W11088" s="188"/>
      <c r="X11088" s="188"/>
      <c r="AG11088" s="188"/>
      <c r="AH11088" s="188"/>
      <c r="AI11088" s="188"/>
      <c r="AJ11088" s="188"/>
      <c r="AK11088" s="188"/>
    </row>
    <row r="11089" spans="20:37">
      <c r="T11089" s="188"/>
      <c r="U11089" s="188"/>
      <c r="V11089" s="188"/>
      <c r="W11089" s="188"/>
      <c r="X11089" s="188"/>
      <c r="AG11089" s="188"/>
      <c r="AH11089" s="188"/>
      <c r="AI11089" s="188"/>
      <c r="AJ11089" s="188"/>
      <c r="AK11089" s="188"/>
    </row>
    <row r="11090" spans="20:37">
      <c r="T11090" s="188"/>
      <c r="U11090" s="188"/>
      <c r="V11090" s="188"/>
      <c r="W11090" s="188"/>
      <c r="X11090" s="188"/>
      <c r="AG11090" s="188"/>
      <c r="AH11090" s="188"/>
      <c r="AI11090" s="188"/>
      <c r="AJ11090" s="188"/>
      <c r="AK11090" s="188"/>
    </row>
    <row r="11091" spans="20:37">
      <c r="T11091" s="188"/>
      <c r="U11091" s="188"/>
      <c r="V11091" s="188"/>
      <c r="W11091" s="188"/>
      <c r="X11091" s="188"/>
      <c r="AG11091" s="188"/>
      <c r="AH11091" s="188"/>
      <c r="AI11091" s="188"/>
      <c r="AJ11091" s="188"/>
      <c r="AK11091" s="188"/>
    </row>
    <row r="11092" spans="20:37">
      <c r="T11092" s="188"/>
      <c r="U11092" s="188"/>
      <c r="V11092" s="188"/>
      <c r="W11092" s="188"/>
      <c r="X11092" s="188"/>
      <c r="AG11092" s="188"/>
      <c r="AH11092" s="188"/>
      <c r="AI11092" s="188"/>
      <c r="AJ11092" s="188"/>
      <c r="AK11092" s="188"/>
    </row>
    <row r="11093" spans="20:37">
      <c r="T11093" s="188"/>
      <c r="U11093" s="188"/>
      <c r="V11093" s="188"/>
      <c r="W11093" s="188"/>
      <c r="X11093" s="188"/>
      <c r="AG11093" s="188"/>
      <c r="AH11093" s="188"/>
      <c r="AI11093" s="188"/>
      <c r="AJ11093" s="188"/>
      <c r="AK11093" s="188"/>
    </row>
    <row r="11094" spans="20:37">
      <c r="T11094" s="188"/>
      <c r="U11094" s="188"/>
      <c r="V11094" s="188"/>
      <c r="W11094" s="188"/>
      <c r="X11094" s="188"/>
      <c r="AG11094" s="188"/>
      <c r="AH11094" s="188"/>
      <c r="AI11094" s="188"/>
      <c r="AJ11094" s="188"/>
      <c r="AK11094" s="188"/>
    </row>
    <row r="11095" spans="20:37">
      <c r="T11095" s="188"/>
      <c r="U11095" s="188"/>
      <c r="V11095" s="188"/>
      <c r="W11095" s="188"/>
      <c r="X11095" s="188"/>
      <c r="AG11095" s="188"/>
      <c r="AH11095" s="188"/>
      <c r="AI11095" s="188"/>
      <c r="AJ11095" s="188"/>
      <c r="AK11095" s="188"/>
    </row>
    <row r="11096" spans="20:37">
      <c r="T11096" s="188"/>
      <c r="U11096" s="188"/>
      <c r="V11096" s="188"/>
      <c r="W11096" s="188"/>
      <c r="X11096" s="188"/>
      <c r="AG11096" s="188"/>
      <c r="AH11096" s="188"/>
      <c r="AI11096" s="188"/>
      <c r="AJ11096" s="188"/>
      <c r="AK11096" s="188"/>
    </row>
    <row r="11097" spans="20:37">
      <c r="T11097" s="188"/>
      <c r="U11097" s="188"/>
      <c r="V11097" s="188"/>
      <c r="W11097" s="188"/>
      <c r="X11097" s="188"/>
      <c r="AG11097" s="188"/>
      <c r="AH11097" s="188"/>
      <c r="AI11097" s="188"/>
      <c r="AJ11097" s="188"/>
      <c r="AK11097" s="188"/>
    </row>
    <row r="11098" spans="20:37">
      <c r="T11098" s="188"/>
      <c r="U11098" s="188"/>
      <c r="V11098" s="188"/>
      <c r="W11098" s="188"/>
      <c r="X11098" s="188"/>
      <c r="AG11098" s="188"/>
      <c r="AH11098" s="188"/>
      <c r="AI11098" s="188"/>
      <c r="AJ11098" s="188"/>
      <c r="AK11098" s="188"/>
    </row>
    <row r="11099" spans="20:37">
      <c r="T11099" s="188"/>
      <c r="U11099" s="188"/>
      <c r="V11099" s="188"/>
      <c r="W11099" s="188"/>
      <c r="X11099" s="188"/>
      <c r="AG11099" s="188"/>
      <c r="AH11099" s="188"/>
      <c r="AI11099" s="188"/>
      <c r="AJ11099" s="188"/>
      <c r="AK11099" s="188"/>
    </row>
    <row r="11100" spans="20:37">
      <c r="T11100" s="188"/>
      <c r="U11100" s="188"/>
      <c r="V11100" s="188"/>
      <c r="W11100" s="188"/>
      <c r="X11100" s="188"/>
      <c r="AG11100" s="188"/>
      <c r="AH11100" s="188"/>
      <c r="AI11100" s="188"/>
      <c r="AJ11100" s="188"/>
      <c r="AK11100" s="188"/>
    </row>
    <row r="11101" spans="20:37">
      <c r="T11101" s="188"/>
      <c r="U11101" s="188"/>
      <c r="V11101" s="188"/>
      <c r="W11101" s="188"/>
      <c r="X11101" s="188"/>
      <c r="AG11101" s="188"/>
      <c r="AH11101" s="188"/>
      <c r="AI11101" s="188"/>
      <c r="AJ11101" s="188"/>
      <c r="AK11101" s="188"/>
    </row>
    <row r="11102" spans="20:37">
      <c r="T11102" s="188"/>
      <c r="U11102" s="188"/>
      <c r="V11102" s="188"/>
      <c r="W11102" s="188"/>
      <c r="X11102" s="188"/>
      <c r="AG11102" s="188"/>
      <c r="AH11102" s="188"/>
      <c r="AI11102" s="188"/>
      <c r="AJ11102" s="188"/>
      <c r="AK11102" s="188"/>
    </row>
    <row r="11103" spans="20:37">
      <c r="T11103" s="188"/>
      <c r="U11103" s="188"/>
      <c r="V11103" s="188"/>
      <c r="W11103" s="188"/>
      <c r="X11103" s="188"/>
      <c r="AG11103" s="188"/>
      <c r="AH11103" s="188"/>
      <c r="AI11103" s="188"/>
      <c r="AJ11103" s="188"/>
      <c r="AK11103" s="188"/>
    </row>
    <row r="11104" spans="20:37">
      <c r="T11104" s="188"/>
      <c r="U11104" s="188"/>
      <c r="V11104" s="188"/>
      <c r="W11104" s="188"/>
      <c r="X11104" s="188"/>
      <c r="AG11104" s="188"/>
      <c r="AH11104" s="188"/>
      <c r="AI11104" s="188"/>
      <c r="AJ11104" s="188"/>
      <c r="AK11104" s="188"/>
    </row>
    <row r="11105" spans="20:37">
      <c r="T11105" s="188"/>
      <c r="U11105" s="188"/>
      <c r="V11105" s="188"/>
      <c r="W11105" s="188"/>
      <c r="X11105" s="188"/>
      <c r="AG11105" s="188"/>
      <c r="AH11105" s="188"/>
      <c r="AI11105" s="188"/>
      <c r="AJ11105" s="188"/>
      <c r="AK11105" s="188"/>
    </row>
    <row r="11106" spans="20:37">
      <c r="T11106" s="188"/>
      <c r="U11106" s="188"/>
      <c r="V11106" s="188"/>
      <c r="W11106" s="188"/>
      <c r="X11106" s="188"/>
      <c r="AG11106" s="188"/>
      <c r="AH11106" s="188"/>
      <c r="AI11106" s="188"/>
      <c r="AJ11106" s="188"/>
      <c r="AK11106" s="188"/>
    </row>
    <row r="11107" spans="20:37">
      <c r="T11107" s="188"/>
      <c r="U11107" s="188"/>
      <c r="V11107" s="188"/>
      <c r="W11107" s="188"/>
      <c r="X11107" s="188"/>
      <c r="AG11107" s="188"/>
      <c r="AH11107" s="188"/>
      <c r="AI11107" s="188"/>
      <c r="AJ11107" s="188"/>
      <c r="AK11107" s="188"/>
    </row>
    <row r="11108" spans="20:37">
      <c r="T11108" s="188"/>
      <c r="U11108" s="188"/>
      <c r="V11108" s="188"/>
      <c r="W11108" s="188"/>
      <c r="X11108" s="188"/>
      <c r="AG11108" s="188"/>
      <c r="AH11108" s="188"/>
      <c r="AI11108" s="188"/>
      <c r="AJ11108" s="188"/>
      <c r="AK11108" s="188"/>
    </row>
    <row r="11109" spans="20:37">
      <c r="T11109" s="188"/>
      <c r="U11109" s="188"/>
      <c r="V11109" s="188"/>
      <c r="W11109" s="188"/>
      <c r="X11109" s="188"/>
      <c r="AG11109" s="188"/>
      <c r="AH11109" s="188"/>
      <c r="AI11109" s="188"/>
      <c r="AJ11109" s="188"/>
      <c r="AK11109" s="188"/>
    </row>
    <row r="11110" spans="20:37">
      <c r="T11110" s="188"/>
      <c r="U11110" s="188"/>
      <c r="V11110" s="188"/>
      <c r="W11110" s="188"/>
      <c r="X11110" s="188"/>
      <c r="AG11110" s="188"/>
      <c r="AH11110" s="188"/>
      <c r="AI11110" s="188"/>
      <c r="AJ11110" s="188"/>
      <c r="AK11110" s="188"/>
    </row>
    <row r="11111" spans="20:37">
      <c r="T11111" s="188"/>
      <c r="U11111" s="188"/>
      <c r="V11111" s="188"/>
      <c r="W11111" s="188"/>
      <c r="X11111" s="188"/>
      <c r="AG11111" s="188"/>
      <c r="AH11111" s="188"/>
      <c r="AI11111" s="188"/>
      <c r="AJ11111" s="188"/>
      <c r="AK11111" s="188"/>
    </row>
    <row r="11112" spans="20:37">
      <c r="T11112" s="188"/>
      <c r="U11112" s="188"/>
      <c r="V11112" s="188"/>
      <c r="W11112" s="188"/>
      <c r="X11112" s="188"/>
      <c r="AG11112" s="188"/>
      <c r="AH11112" s="188"/>
      <c r="AI11112" s="188"/>
      <c r="AJ11112" s="188"/>
      <c r="AK11112" s="188"/>
    </row>
    <row r="11113" spans="20:37">
      <c r="T11113" s="188"/>
      <c r="U11113" s="188"/>
      <c r="V11113" s="188"/>
      <c r="W11113" s="188"/>
      <c r="X11113" s="188"/>
      <c r="AG11113" s="188"/>
      <c r="AH11113" s="188"/>
      <c r="AI11113" s="188"/>
      <c r="AJ11113" s="188"/>
      <c r="AK11113" s="188"/>
    </row>
    <row r="11114" spans="20:37">
      <c r="T11114" s="188"/>
      <c r="U11114" s="188"/>
      <c r="V11114" s="188"/>
      <c r="W11114" s="188"/>
      <c r="X11114" s="188"/>
      <c r="AG11114" s="188"/>
      <c r="AH11114" s="188"/>
      <c r="AI11114" s="188"/>
      <c r="AJ11114" s="188"/>
      <c r="AK11114" s="188"/>
    </row>
    <row r="11115" spans="20:37">
      <c r="T11115" s="188"/>
      <c r="U11115" s="188"/>
      <c r="V11115" s="188"/>
      <c r="W11115" s="188"/>
      <c r="X11115" s="188"/>
      <c r="AG11115" s="188"/>
      <c r="AH11115" s="188"/>
      <c r="AI11115" s="188"/>
      <c r="AJ11115" s="188"/>
      <c r="AK11115" s="188"/>
    </row>
    <row r="11116" spans="20:37">
      <c r="T11116" s="188"/>
      <c r="U11116" s="188"/>
      <c r="V11116" s="188"/>
      <c r="W11116" s="188"/>
      <c r="X11116" s="188"/>
      <c r="AG11116" s="188"/>
      <c r="AH11116" s="188"/>
      <c r="AI11116" s="188"/>
      <c r="AJ11116" s="188"/>
      <c r="AK11116" s="188"/>
    </row>
    <row r="11117" spans="20:37">
      <c r="T11117" s="188"/>
      <c r="U11117" s="188"/>
      <c r="V11117" s="188"/>
      <c r="W11117" s="188"/>
      <c r="X11117" s="188"/>
      <c r="AG11117" s="188"/>
      <c r="AH11117" s="188"/>
      <c r="AI11117" s="188"/>
      <c r="AJ11117" s="188"/>
      <c r="AK11117" s="188"/>
    </row>
    <row r="11118" spans="20:37">
      <c r="T11118" s="188"/>
      <c r="U11118" s="188"/>
      <c r="V11118" s="188"/>
      <c r="W11118" s="188"/>
      <c r="X11118" s="188"/>
      <c r="AG11118" s="188"/>
      <c r="AH11118" s="188"/>
      <c r="AI11118" s="188"/>
      <c r="AJ11118" s="188"/>
      <c r="AK11118" s="188"/>
    </row>
    <row r="11119" spans="20:37">
      <c r="T11119" s="188"/>
      <c r="U11119" s="188"/>
      <c r="V11119" s="188"/>
      <c r="W11119" s="188"/>
      <c r="X11119" s="188"/>
      <c r="AG11119" s="188"/>
      <c r="AH11119" s="188"/>
      <c r="AI11119" s="188"/>
      <c r="AJ11119" s="188"/>
      <c r="AK11119" s="188"/>
    </row>
    <row r="11120" spans="20:37">
      <c r="T11120" s="188"/>
      <c r="U11120" s="188"/>
      <c r="V11120" s="188"/>
      <c r="W11120" s="188"/>
      <c r="X11120" s="188"/>
      <c r="AG11120" s="188"/>
      <c r="AH11120" s="188"/>
      <c r="AI11120" s="188"/>
      <c r="AJ11120" s="188"/>
      <c r="AK11120" s="188"/>
    </row>
    <row r="11121" spans="20:37">
      <c r="T11121" s="188"/>
      <c r="U11121" s="188"/>
      <c r="V11121" s="188"/>
      <c r="W11121" s="188"/>
      <c r="X11121" s="188"/>
      <c r="AG11121" s="188"/>
      <c r="AH11121" s="188"/>
      <c r="AI11121" s="188"/>
      <c r="AJ11121" s="188"/>
      <c r="AK11121" s="188"/>
    </row>
    <row r="11122" spans="20:37">
      <c r="T11122" s="188"/>
      <c r="U11122" s="188"/>
      <c r="V11122" s="188"/>
      <c r="W11122" s="188"/>
      <c r="X11122" s="188"/>
      <c r="AG11122" s="188"/>
      <c r="AH11122" s="188"/>
      <c r="AI11122" s="188"/>
      <c r="AJ11122" s="188"/>
      <c r="AK11122" s="188"/>
    </row>
    <row r="11123" spans="20:37">
      <c r="T11123" s="188"/>
      <c r="U11123" s="188"/>
      <c r="V11123" s="188"/>
      <c r="W11123" s="188"/>
      <c r="X11123" s="188"/>
      <c r="AG11123" s="188"/>
      <c r="AH11123" s="188"/>
      <c r="AI11123" s="188"/>
      <c r="AJ11123" s="188"/>
      <c r="AK11123" s="188"/>
    </row>
    <row r="11124" spans="20:37">
      <c r="T11124" s="188"/>
      <c r="U11124" s="188"/>
      <c r="V11124" s="188"/>
      <c r="W11124" s="188"/>
      <c r="X11124" s="188"/>
      <c r="AG11124" s="188"/>
      <c r="AH11124" s="188"/>
      <c r="AI11124" s="188"/>
      <c r="AJ11124" s="188"/>
      <c r="AK11124" s="188"/>
    </row>
    <row r="11125" spans="20:37">
      <c r="T11125" s="188"/>
      <c r="U11125" s="188"/>
      <c r="V11125" s="188"/>
      <c r="W11125" s="188"/>
      <c r="X11125" s="188"/>
      <c r="AG11125" s="188"/>
      <c r="AH11125" s="188"/>
      <c r="AI11125" s="188"/>
      <c r="AJ11125" s="188"/>
      <c r="AK11125" s="188"/>
    </row>
    <row r="11126" spans="20:37">
      <c r="T11126" s="188"/>
      <c r="U11126" s="188"/>
      <c r="V11126" s="188"/>
      <c r="W11126" s="188"/>
      <c r="X11126" s="188"/>
      <c r="AG11126" s="188"/>
      <c r="AH11126" s="188"/>
      <c r="AI11126" s="188"/>
      <c r="AJ11126" s="188"/>
      <c r="AK11126" s="188"/>
    </row>
    <row r="11127" spans="20:37">
      <c r="T11127" s="188"/>
      <c r="U11127" s="188"/>
      <c r="V11127" s="188"/>
      <c r="W11127" s="188"/>
      <c r="X11127" s="188"/>
      <c r="AG11127" s="188"/>
      <c r="AH11127" s="188"/>
      <c r="AI11127" s="188"/>
      <c r="AJ11127" s="188"/>
      <c r="AK11127" s="188"/>
    </row>
    <row r="11128" spans="20:37">
      <c r="T11128" s="188"/>
      <c r="U11128" s="188"/>
      <c r="V11128" s="188"/>
      <c r="W11128" s="188"/>
      <c r="X11128" s="188"/>
      <c r="AG11128" s="188"/>
      <c r="AH11128" s="188"/>
      <c r="AI11128" s="188"/>
      <c r="AJ11128" s="188"/>
      <c r="AK11128" s="188"/>
    </row>
    <row r="11129" spans="20:37">
      <c r="T11129" s="188"/>
      <c r="U11129" s="188"/>
      <c r="V11129" s="188"/>
      <c r="W11129" s="188"/>
      <c r="X11129" s="188"/>
      <c r="AG11129" s="188"/>
      <c r="AH11129" s="188"/>
      <c r="AI11129" s="188"/>
      <c r="AJ11129" s="188"/>
      <c r="AK11129" s="188"/>
    </row>
    <row r="11130" spans="20:37">
      <c r="T11130" s="188"/>
      <c r="U11130" s="188"/>
      <c r="V11130" s="188"/>
      <c r="W11130" s="188"/>
      <c r="X11130" s="188"/>
      <c r="AG11130" s="188"/>
      <c r="AH11130" s="188"/>
      <c r="AI11130" s="188"/>
      <c r="AJ11130" s="188"/>
      <c r="AK11130" s="188"/>
    </row>
    <row r="11131" spans="20:37">
      <c r="T11131" s="188"/>
      <c r="U11131" s="188"/>
      <c r="V11131" s="188"/>
      <c r="W11131" s="188"/>
      <c r="X11131" s="188"/>
      <c r="AG11131" s="188"/>
      <c r="AH11131" s="188"/>
      <c r="AI11131" s="188"/>
      <c r="AJ11131" s="188"/>
      <c r="AK11131" s="188"/>
    </row>
    <row r="11132" spans="20:37">
      <c r="T11132" s="188"/>
      <c r="U11132" s="188"/>
      <c r="V11132" s="188"/>
      <c r="W11132" s="188"/>
      <c r="X11132" s="188"/>
      <c r="AG11132" s="188"/>
      <c r="AH11132" s="188"/>
      <c r="AI11132" s="188"/>
      <c r="AJ11132" s="188"/>
      <c r="AK11132" s="188"/>
    </row>
    <row r="11133" spans="20:37">
      <c r="T11133" s="188"/>
      <c r="U11133" s="188"/>
      <c r="V11133" s="188"/>
      <c r="W11133" s="188"/>
      <c r="X11133" s="188"/>
      <c r="AG11133" s="188"/>
      <c r="AH11133" s="188"/>
      <c r="AI11133" s="188"/>
      <c r="AJ11133" s="188"/>
      <c r="AK11133" s="188"/>
    </row>
    <row r="11134" spans="20:37">
      <c r="T11134" s="188"/>
      <c r="U11134" s="188"/>
      <c r="V11134" s="188"/>
      <c r="W11134" s="188"/>
      <c r="X11134" s="188"/>
      <c r="AG11134" s="188"/>
      <c r="AH11134" s="188"/>
      <c r="AI11134" s="188"/>
      <c r="AJ11134" s="188"/>
      <c r="AK11134" s="188"/>
    </row>
    <row r="11135" spans="20:37">
      <c r="T11135" s="188"/>
      <c r="U11135" s="188"/>
      <c r="V11135" s="188"/>
      <c r="W11135" s="188"/>
      <c r="X11135" s="188"/>
      <c r="AG11135" s="188"/>
      <c r="AH11135" s="188"/>
      <c r="AI11135" s="188"/>
      <c r="AJ11135" s="188"/>
      <c r="AK11135" s="188"/>
    </row>
    <row r="11136" spans="20:37">
      <c r="T11136" s="188"/>
      <c r="U11136" s="188"/>
      <c r="V11136" s="188"/>
      <c r="W11136" s="188"/>
      <c r="X11136" s="188"/>
      <c r="AG11136" s="188"/>
      <c r="AH11136" s="188"/>
      <c r="AI11136" s="188"/>
      <c r="AJ11136" s="188"/>
      <c r="AK11136" s="188"/>
    </row>
    <row r="11137" spans="20:37">
      <c r="T11137" s="188"/>
      <c r="U11137" s="188"/>
      <c r="V11137" s="188"/>
      <c r="W11137" s="188"/>
      <c r="X11137" s="188"/>
      <c r="AG11137" s="188"/>
      <c r="AH11137" s="188"/>
      <c r="AI11137" s="188"/>
      <c r="AJ11137" s="188"/>
      <c r="AK11137" s="188"/>
    </row>
    <row r="11138" spans="20:37">
      <c r="T11138" s="188"/>
      <c r="U11138" s="188"/>
      <c r="V11138" s="188"/>
      <c r="W11138" s="188"/>
      <c r="X11138" s="188"/>
      <c r="AG11138" s="188"/>
      <c r="AH11138" s="188"/>
      <c r="AI11138" s="188"/>
      <c r="AJ11138" s="188"/>
      <c r="AK11138" s="188"/>
    </row>
    <row r="11139" spans="20:37">
      <c r="T11139" s="188"/>
      <c r="U11139" s="188"/>
      <c r="V11139" s="188"/>
      <c r="W11139" s="188"/>
      <c r="X11139" s="188"/>
      <c r="AG11139" s="188"/>
      <c r="AH11139" s="188"/>
      <c r="AI11139" s="188"/>
      <c r="AJ11139" s="188"/>
      <c r="AK11139" s="188"/>
    </row>
    <row r="11140" spans="20:37">
      <c r="T11140" s="188"/>
      <c r="U11140" s="188"/>
      <c r="V11140" s="188"/>
      <c r="W11140" s="188"/>
      <c r="X11140" s="188"/>
      <c r="AG11140" s="188"/>
      <c r="AH11140" s="188"/>
      <c r="AI11140" s="188"/>
      <c r="AJ11140" s="188"/>
      <c r="AK11140" s="188"/>
    </row>
    <row r="11141" spans="20:37">
      <c r="T11141" s="188"/>
      <c r="U11141" s="188"/>
      <c r="V11141" s="188"/>
      <c r="W11141" s="188"/>
      <c r="X11141" s="188"/>
      <c r="AG11141" s="188"/>
      <c r="AH11141" s="188"/>
      <c r="AI11141" s="188"/>
      <c r="AJ11141" s="188"/>
      <c r="AK11141" s="188"/>
    </row>
    <row r="11142" spans="20:37">
      <c r="T11142" s="188"/>
      <c r="U11142" s="188"/>
      <c r="V11142" s="188"/>
      <c r="W11142" s="188"/>
      <c r="X11142" s="188"/>
      <c r="AG11142" s="188"/>
      <c r="AH11142" s="188"/>
      <c r="AI11142" s="188"/>
      <c r="AJ11142" s="188"/>
      <c r="AK11142" s="188"/>
    </row>
    <row r="11143" spans="20:37">
      <c r="T11143" s="188"/>
      <c r="U11143" s="188"/>
      <c r="V11143" s="188"/>
      <c r="W11143" s="188"/>
      <c r="X11143" s="188"/>
      <c r="AG11143" s="188"/>
      <c r="AH11143" s="188"/>
      <c r="AI11143" s="188"/>
      <c r="AJ11143" s="188"/>
      <c r="AK11143" s="188"/>
    </row>
    <row r="11144" spans="20:37">
      <c r="T11144" s="188"/>
      <c r="U11144" s="188"/>
      <c r="V11144" s="188"/>
      <c r="W11144" s="188"/>
      <c r="X11144" s="188"/>
      <c r="AG11144" s="188"/>
      <c r="AH11144" s="188"/>
      <c r="AI11144" s="188"/>
      <c r="AJ11144" s="188"/>
      <c r="AK11144" s="188"/>
    </row>
    <row r="11145" spans="20:37">
      <c r="T11145" s="188"/>
      <c r="U11145" s="188"/>
      <c r="V11145" s="188"/>
      <c r="W11145" s="188"/>
      <c r="X11145" s="188"/>
      <c r="AG11145" s="188"/>
      <c r="AH11145" s="188"/>
      <c r="AI11145" s="188"/>
      <c r="AJ11145" s="188"/>
      <c r="AK11145" s="188"/>
    </row>
    <row r="11146" spans="20:37">
      <c r="T11146" s="188"/>
      <c r="U11146" s="188"/>
      <c r="V11146" s="188"/>
      <c r="W11146" s="188"/>
      <c r="X11146" s="188"/>
      <c r="AG11146" s="188"/>
      <c r="AH11146" s="188"/>
      <c r="AI11146" s="188"/>
      <c r="AJ11146" s="188"/>
      <c r="AK11146" s="188"/>
    </row>
    <row r="11147" spans="20:37">
      <c r="T11147" s="188"/>
      <c r="U11147" s="188"/>
      <c r="V11147" s="188"/>
      <c r="W11147" s="188"/>
      <c r="X11147" s="188"/>
      <c r="AG11147" s="188"/>
      <c r="AH11147" s="188"/>
      <c r="AI11147" s="188"/>
      <c r="AJ11147" s="188"/>
      <c r="AK11147" s="188"/>
    </row>
    <row r="11148" spans="20:37">
      <c r="T11148" s="188"/>
      <c r="U11148" s="188"/>
      <c r="V11148" s="188"/>
      <c r="W11148" s="188"/>
      <c r="X11148" s="188"/>
      <c r="AG11148" s="188"/>
      <c r="AH11148" s="188"/>
      <c r="AI11148" s="188"/>
      <c r="AJ11148" s="188"/>
      <c r="AK11148" s="188"/>
    </row>
    <row r="11149" spans="20:37">
      <c r="T11149" s="188"/>
      <c r="U11149" s="188"/>
      <c r="V11149" s="188"/>
      <c r="W11149" s="188"/>
      <c r="X11149" s="188"/>
      <c r="AG11149" s="188"/>
      <c r="AH11149" s="188"/>
      <c r="AI11149" s="188"/>
      <c r="AJ11149" s="188"/>
      <c r="AK11149" s="188"/>
    </row>
    <row r="11150" spans="20:37">
      <c r="T11150" s="188"/>
      <c r="U11150" s="188"/>
      <c r="V11150" s="188"/>
      <c r="W11150" s="188"/>
      <c r="X11150" s="188"/>
      <c r="AG11150" s="188"/>
      <c r="AH11150" s="188"/>
      <c r="AI11150" s="188"/>
      <c r="AJ11150" s="188"/>
      <c r="AK11150" s="188"/>
    </row>
    <row r="11151" spans="20:37">
      <c r="T11151" s="188"/>
      <c r="U11151" s="188"/>
      <c r="V11151" s="188"/>
      <c r="W11151" s="188"/>
      <c r="X11151" s="188"/>
      <c r="AG11151" s="188"/>
      <c r="AH11151" s="188"/>
      <c r="AI11151" s="188"/>
      <c r="AJ11151" s="188"/>
      <c r="AK11151" s="188"/>
    </row>
    <row r="11152" spans="20:37">
      <c r="T11152" s="188"/>
      <c r="U11152" s="188"/>
      <c r="V11152" s="188"/>
      <c r="W11152" s="188"/>
      <c r="X11152" s="188"/>
      <c r="AG11152" s="188"/>
      <c r="AH11152" s="188"/>
      <c r="AI11152" s="188"/>
      <c r="AJ11152" s="188"/>
      <c r="AK11152" s="188"/>
    </row>
    <row r="11153" spans="20:37">
      <c r="T11153" s="188"/>
      <c r="U11153" s="188"/>
      <c r="V11153" s="188"/>
      <c r="W11153" s="188"/>
      <c r="X11153" s="188"/>
      <c r="AG11153" s="188"/>
      <c r="AH11153" s="188"/>
      <c r="AI11153" s="188"/>
      <c r="AJ11153" s="188"/>
      <c r="AK11153" s="188"/>
    </row>
    <row r="11154" spans="20:37">
      <c r="T11154" s="188"/>
      <c r="U11154" s="188"/>
      <c r="V11154" s="188"/>
      <c r="W11154" s="188"/>
      <c r="X11154" s="188"/>
      <c r="AG11154" s="188"/>
      <c r="AH11154" s="188"/>
      <c r="AI11154" s="188"/>
      <c r="AJ11154" s="188"/>
      <c r="AK11154" s="188"/>
    </row>
    <row r="11155" spans="20:37">
      <c r="T11155" s="188"/>
      <c r="U11155" s="188"/>
      <c r="V11155" s="188"/>
      <c r="W11155" s="188"/>
      <c r="X11155" s="188"/>
      <c r="AG11155" s="188"/>
      <c r="AH11155" s="188"/>
      <c r="AI11155" s="188"/>
      <c r="AJ11155" s="188"/>
      <c r="AK11155" s="188"/>
    </row>
    <row r="11156" spans="20:37">
      <c r="T11156" s="188"/>
      <c r="U11156" s="188"/>
      <c r="V11156" s="188"/>
      <c r="W11156" s="188"/>
      <c r="X11156" s="188"/>
      <c r="AG11156" s="188"/>
      <c r="AH11156" s="188"/>
      <c r="AI11156" s="188"/>
      <c r="AJ11156" s="188"/>
      <c r="AK11156" s="188"/>
    </row>
    <row r="11157" spans="20:37">
      <c r="T11157" s="188"/>
      <c r="U11157" s="188"/>
      <c r="V11157" s="188"/>
      <c r="W11157" s="188"/>
      <c r="X11157" s="188"/>
      <c r="AG11157" s="188"/>
      <c r="AH11157" s="188"/>
      <c r="AI11157" s="188"/>
      <c r="AJ11157" s="188"/>
      <c r="AK11157" s="188"/>
    </row>
    <row r="11158" spans="20:37">
      <c r="T11158" s="188"/>
      <c r="U11158" s="188"/>
      <c r="V11158" s="188"/>
      <c r="W11158" s="188"/>
      <c r="X11158" s="188"/>
      <c r="AG11158" s="188"/>
      <c r="AH11158" s="188"/>
      <c r="AI11158" s="188"/>
      <c r="AJ11158" s="188"/>
      <c r="AK11158" s="188"/>
    </row>
    <row r="11159" spans="20:37">
      <c r="T11159" s="188"/>
      <c r="U11159" s="188"/>
      <c r="V11159" s="188"/>
      <c r="W11159" s="188"/>
      <c r="X11159" s="188"/>
      <c r="AG11159" s="188"/>
      <c r="AH11159" s="188"/>
      <c r="AI11159" s="188"/>
      <c r="AJ11159" s="188"/>
      <c r="AK11159" s="188"/>
    </row>
    <row r="11160" spans="20:37">
      <c r="T11160" s="188"/>
      <c r="U11160" s="188"/>
      <c r="V11160" s="188"/>
      <c r="W11160" s="188"/>
      <c r="X11160" s="188"/>
      <c r="AG11160" s="188"/>
      <c r="AH11160" s="188"/>
      <c r="AI11160" s="188"/>
      <c r="AJ11160" s="188"/>
      <c r="AK11160" s="188"/>
    </row>
    <row r="11161" spans="20:37">
      <c r="T11161" s="188"/>
      <c r="U11161" s="188"/>
      <c r="V11161" s="188"/>
      <c r="W11161" s="188"/>
      <c r="X11161" s="188"/>
      <c r="AG11161" s="188"/>
      <c r="AH11161" s="188"/>
      <c r="AI11161" s="188"/>
      <c r="AJ11161" s="188"/>
      <c r="AK11161" s="188"/>
    </row>
    <row r="11162" spans="20:37">
      <c r="T11162" s="188"/>
      <c r="U11162" s="188"/>
      <c r="V11162" s="188"/>
      <c r="W11162" s="188"/>
      <c r="X11162" s="188"/>
      <c r="AG11162" s="188"/>
      <c r="AH11162" s="188"/>
      <c r="AI11162" s="188"/>
      <c r="AJ11162" s="188"/>
      <c r="AK11162" s="188"/>
    </row>
    <row r="11163" spans="20:37">
      <c r="T11163" s="188"/>
      <c r="U11163" s="188"/>
      <c r="V11163" s="188"/>
      <c r="W11163" s="188"/>
      <c r="X11163" s="188"/>
      <c r="AG11163" s="188"/>
      <c r="AH11163" s="188"/>
      <c r="AI11163" s="188"/>
      <c r="AJ11163" s="188"/>
      <c r="AK11163" s="188"/>
    </row>
    <row r="11164" spans="20:37">
      <c r="T11164" s="188"/>
      <c r="U11164" s="188"/>
      <c r="V11164" s="188"/>
      <c r="W11164" s="188"/>
      <c r="X11164" s="188"/>
      <c r="AG11164" s="188"/>
      <c r="AH11164" s="188"/>
      <c r="AI11164" s="188"/>
      <c r="AJ11164" s="188"/>
      <c r="AK11164" s="188"/>
    </row>
    <row r="11165" spans="20:37">
      <c r="T11165" s="188"/>
      <c r="U11165" s="188"/>
      <c r="V11165" s="188"/>
      <c r="W11165" s="188"/>
      <c r="X11165" s="188"/>
      <c r="AG11165" s="188"/>
      <c r="AH11165" s="188"/>
      <c r="AI11165" s="188"/>
      <c r="AJ11165" s="188"/>
      <c r="AK11165" s="188"/>
    </row>
    <row r="11166" spans="20:37">
      <c r="T11166" s="188"/>
      <c r="U11166" s="188"/>
      <c r="V11166" s="188"/>
      <c r="W11166" s="188"/>
      <c r="X11166" s="188"/>
      <c r="AG11166" s="188"/>
      <c r="AH11166" s="188"/>
      <c r="AI11166" s="188"/>
      <c r="AJ11166" s="188"/>
      <c r="AK11166" s="188"/>
    </row>
    <row r="11167" spans="20:37">
      <c r="T11167" s="188"/>
      <c r="U11167" s="188"/>
      <c r="V11167" s="188"/>
      <c r="W11167" s="188"/>
      <c r="X11167" s="188"/>
      <c r="AG11167" s="188"/>
      <c r="AH11167" s="188"/>
      <c r="AI11167" s="188"/>
      <c r="AJ11167" s="188"/>
      <c r="AK11167" s="188"/>
    </row>
    <row r="11168" spans="20:37">
      <c r="T11168" s="188"/>
      <c r="U11168" s="188"/>
      <c r="V11168" s="188"/>
      <c r="W11168" s="188"/>
      <c r="X11168" s="188"/>
      <c r="AG11168" s="188"/>
      <c r="AH11168" s="188"/>
      <c r="AI11168" s="188"/>
      <c r="AJ11168" s="188"/>
      <c r="AK11168" s="188"/>
    </row>
    <row r="11169" spans="20:37">
      <c r="T11169" s="188"/>
      <c r="U11169" s="188"/>
      <c r="V11169" s="188"/>
      <c r="W11169" s="188"/>
      <c r="X11169" s="188"/>
      <c r="AG11169" s="188"/>
      <c r="AH11169" s="188"/>
      <c r="AI11169" s="188"/>
      <c r="AJ11169" s="188"/>
      <c r="AK11169" s="188"/>
    </row>
    <row r="11170" spans="20:37">
      <c r="T11170" s="188"/>
      <c r="U11170" s="188"/>
      <c r="V11170" s="188"/>
      <c r="W11170" s="188"/>
      <c r="X11170" s="188"/>
      <c r="AG11170" s="188"/>
      <c r="AH11170" s="188"/>
      <c r="AI11170" s="188"/>
      <c r="AJ11170" s="188"/>
      <c r="AK11170" s="188"/>
    </row>
    <row r="11171" spans="20:37">
      <c r="T11171" s="188"/>
      <c r="U11171" s="188"/>
      <c r="V11171" s="188"/>
      <c r="W11171" s="188"/>
      <c r="X11171" s="188"/>
      <c r="AG11171" s="188"/>
      <c r="AH11171" s="188"/>
      <c r="AI11171" s="188"/>
      <c r="AJ11171" s="188"/>
      <c r="AK11171" s="188"/>
    </row>
    <row r="11172" spans="20:37">
      <c r="T11172" s="188"/>
      <c r="U11172" s="188"/>
      <c r="V11172" s="188"/>
      <c r="W11172" s="188"/>
      <c r="X11172" s="188"/>
      <c r="AG11172" s="188"/>
      <c r="AH11172" s="188"/>
      <c r="AI11172" s="188"/>
      <c r="AJ11172" s="188"/>
      <c r="AK11172" s="188"/>
    </row>
    <row r="11173" spans="20:37">
      <c r="T11173" s="188"/>
      <c r="U11173" s="188"/>
      <c r="V11173" s="188"/>
      <c r="W11173" s="188"/>
      <c r="X11173" s="188"/>
      <c r="AG11173" s="188"/>
      <c r="AH11173" s="188"/>
      <c r="AI11173" s="188"/>
      <c r="AJ11173" s="188"/>
      <c r="AK11173" s="188"/>
    </row>
    <row r="11174" spans="20:37">
      <c r="T11174" s="188"/>
      <c r="U11174" s="188"/>
      <c r="V11174" s="188"/>
      <c r="W11174" s="188"/>
      <c r="X11174" s="188"/>
      <c r="AG11174" s="188"/>
      <c r="AH11174" s="188"/>
      <c r="AI11174" s="188"/>
      <c r="AJ11174" s="188"/>
      <c r="AK11174" s="188"/>
    </row>
    <row r="11175" spans="20:37">
      <c r="T11175" s="188"/>
      <c r="U11175" s="188"/>
      <c r="V11175" s="188"/>
      <c r="W11175" s="188"/>
      <c r="X11175" s="188"/>
      <c r="AG11175" s="188"/>
      <c r="AH11175" s="188"/>
      <c r="AI11175" s="188"/>
      <c r="AJ11175" s="188"/>
      <c r="AK11175" s="188"/>
    </row>
    <row r="11176" spans="20:37">
      <c r="T11176" s="188"/>
      <c r="U11176" s="188"/>
      <c r="V11176" s="188"/>
      <c r="W11176" s="188"/>
      <c r="X11176" s="188"/>
      <c r="AG11176" s="188"/>
      <c r="AH11176" s="188"/>
      <c r="AI11176" s="188"/>
      <c r="AJ11176" s="188"/>
      <c r="AK11176" s="188"/>
    </row>
    <row r="11177" spans="20:37">
      <c r="T11177" s="188"/>
      <c r="U11177" s="188"/>
      <c r="V11177" s="188"/>
      <c r="W11177" s="188"/>
      <c r="X11177" s="188"/>
      <c r="AG11177" s="188"/>
      <c r="AH11177" s="188"/>
      <c r="AI11177" s="188"/>
      <c r="AJ11177" s="188"/>
      <c r="AK11177" s="188"/>
    </row>
    <row r="11178" spans="20:37">
      <c r="T11178" s="188"/>
      <c r="U11178" s="188"/>
      <c r="V11178" s="188"/>
      <c r="W11178" s="188"/>
      <c r="X11178" s="188"/>
      <c r="AG11178" s="188"/>
      <c r="AH11178" s="188"/>
      <c r="AI11178" s="188"/>
      <c r="AJ11178" s="188"/>
      <c r="AK11178" s="188"/>
    </row>
    <row r="11179" spans="20:37">
      <c r="T11179" s="188"/>
      <c r="U11179" s="188"/>
      <c r="V11179" s="188"/>
      <c r="W11179" s="188"/>
      <c r="X11179" s="188"/>
      <c r="AG11179" s="188"/>
      <c r="AH11179" s="188"/>
      <c r="AI11179" s="188"/>
      <c r="AJ11179" s="188"/>
      <c r="AK11179" s="188"/>
    </row>
    <row r="11180" spans="20:37">
      <c r="T11180" s="188"/>
      <c r="U11180" s="188"/>
      <c r="V11180" s="188"/>
      <c r="W11180" s="188"/>
      <c r="X11180" s="188"/>
      <c r="AG11180" s="188"/>
      <c r="AH11180" s="188"/>
      <c r="AI11180" s="188"/>
      <c r="AJ11180" s="188"/>
      <c r="AK11180" s="188"/>
    </row>
    <row r="11181" spans="20:37">
      <c r="T11181" s="188"/>
      <c r="U11181" s="188"/>
      <c r="V11181" s="188"/>
      <c r="W11181" s="188"/>
      <c r="X11181" s="188"/>
      <c r="AG11181" s="188"/>
      <c r="AH11181" s="188"/>
      <c r="AI11181" s="188"/>
      <c r="AJ11181" s="188"/>
      <c r="AK11181" s="188"/>
    </row>
    <row r="11182" spans="20:37">
      <c r="T11182" s="188"/>
      <c r="U11182" s="188"/>
      <c r="V11182" s="188"/>
      <c r="W11182" s="188"/>
      <c r="X11182" s="188"/>
      <c r="AG11182" s="188"/>
      <c r="AH11182" s="188"/>
      <c r="AI11182" s="188"/>
      <c r="AJ11182" s="188"/>
      <c r="AK11182" s="188"/>
    </row>
    <row r="11183" spans="20:37">
      <c r="T11183" s="188"/>
      <c r="U11183" s="188"/>
      <c r="V11183" s="188"/>
      <c r="W11183" s="188"/>
      <c r="X11183" s="188"/>
      <c r="AG11183" s="188"/>
      <c r="AH11183" s="188"/>
      <c r="AI11183" s="188"/>
      <c r="AJ11183" s="188"/>
      <c r="AK11183" s="188"/>
    </row>
    <row r="11184" spans="20:37">
      <c r="T11184" s="188"/>
      <c r="U11184" s="188"/>
      <c r="V11184" s="188"/>
      <c r="W11184" s="188"/>
      <c r="X11184" s="188"/>
      <c r="AG11184" s="188"/>
      <c r="AH11184" s="188"/>
      <c r="AI11184" s="188"/>
      <c r="AJ11184" s="188"/>
      <c r="AK11184" s="188"/>
    </row>
    <row r="11185" spans="20:37">
      <c r="T11185" s="188"/>
      <c r="U11185" s="188"/>
      <c r="V11185" s="188"/>
      <c r="W11185" s="188"/>
      <c r="X11185" s="188"/>
      <c r="AG11185" s="188"/>
      <c r="AH11185" s="188"/>
      <c r="AI11185" s="188"/>
      <c r="AJ11185" s="188"/>
      <c r="AK11185" s="188"/>
    </row>
    <row r="11186" spans="20:37">
      <c r="T11186" s="188"/>
      <c r="U11186" s="188"/>
      <c r="V11186" s="188"/>
      <c r="W11186" s="188"/>
      <c r="X11186" s="188"/>
      <c r="AG11186" s="188"/>
      <c r="AH11186" s="188"/>
      <c r="AI11186" s="188"/>
      <c r="AJ11186" s="188"/>
      <c r="AK11186" s="188"/>
    </row>
    <row r="11187" spans="20:37">
      <c r="T11187" s="188"/>
      <c r="U11187" s="188"/>
      <c r="V11187" s="188"/>
      <c r="W11187" s="188"/>
      <c r="X11187" s="188"/>
      <c r="AG11187" s="188"/>
      <c r="AH11187" s="188"/>
      <c r="AI11187" s="188"/>
      <c r="AJ11187" s="188"/>
      <c r="AK11187" s="188"/>
    </row>
    <row r="11188" spans="20:37">
      <c r="T11188" s="188"/>
      <c r="U11188" s="188"/>
      <c r="V11188" s="188"/>
      <c r="W11188" s="188"/>
      <c r="X11188" s="188"/>
      <c r="AG11188" s="188"/>
      <c r="AH11188" s="188"/>
      <c r="AI11188" s="188"/>
      <c r="AJ11188" s="188"/>
      <c r="AK11188" s="188"/>
    </row>
    <row r="11189" spans="20:37">
      <c r="T11189" s="188"/>
      <c r="U11189" s="188"/>
      <c r="V11189" s="188"/>
      <c r="W11189" s="188"/>
      <c r="X11189" s="188"/>
      <c r="AG11189" s="188"/>
      <c r="AH11189" s="188"/>
      <c r="AI11189" s="188"/>
      <c r="AJ11189" s="188"/>
      <c r="AK11189" s="188"/>
    </row>
    <row r="11190" spans="20:37">
      <c r="T11190" s="188"/>
      <c r="U11190" s="188"/>
      <c r="V11190" s="188"/>
      <c r="W11190" s="188"/>
      <c r="X11190" s="188"/>
      <c r="AG11190" s="188"/>
      <c r="AH11190" s="188"/>
      <c r="AI11190" s="188"/>
      <c r="AJ11190" s="188"/>
      <c r="AK11190" s="188"/>
    </row>
    <row r="11191" spans="20:37">
      <c r="T11191" s="188"/>
      <c r="U11191" s="188"/>
      <c r="V11191" s="188"/>
      <c r="W11191" s="188"/>
      <c r="X11191" s="188"/>
      <c r="AG11191" s="188"/>
      <c r="AH11191" s="188"/>
      <c r="AI11191" s="188"/>
      <c r="AJ11191" s="188"/>
      <c r="AK11191" s="188"/>
    </row>
    <row r="11192" spans="20:37">
      <c r="T11192" s="188"/>
      <c r="U11192" s="188"/>
      <c r="V11192" s="188"/>
      <c r="W11192" s="188"/>
      <c r="X11192" s="188"/>
      <c r="AG11192" s="188"/>
      <c r="AH11192" s="188"/>
      <c r="AI11192" s="188"/>
      <c r="AJ11192" s="188"/>
      <c r="AK11192" s="188"/>
    </row>
    <row r="11193" spans="20:37">
      <c r="T11193" s="188"/>
      <c r="U11193" s="188"/>
      <c r="V11193" s="188"/>
      <c r="W11193" s="188"/>
      <c r="X11193" s="188"/>
      <c r="AG11193" s="188"/>
      <c r="AH11193" s="188"/>
      <c r="AI11193" s="188"/>
      <c r="AJ11193" s="188"/>
      <c r="AK11193" s="188"/>
    </row>
    <row r="11194" spans="20:37">
      <c r="T11194" s="188"/>
      <c r="U11194" s="188"/>
      <c r="V11194" s="188"/>
      <c r="W11194" s="188"/>
      <c r="X11194" s="188"/>
      <c r="AG11194" s="188"/>
      <c r="AH11194" s="188"/>
      <c r="AI11194" s="188"/>
      <c r="AJ11194" s="188"/>
      <c r="AK11194" s="188"/>
    </row>
    <row r="11195" spans="20:37">
      <c r="T11195" s="188"/>
      <c r="U11195" s="188"/>
      <c r="V11195" s="188"/>
      <c r="W11195" s="188"/>
      <c r="X11195" s="188"/>
      <c r="AG11195" s="188"/>
      <c r="AH11195" s="188"/>
      <c r="AI11195" s="188"/>
      <c r="AJ11195" s="188"/>
      <c r="AK11195" s="188"/>
    </row>
    <row r="11196" spans="20:37">
      <c r="T11196" s="188"/>
      <c r="U11196" s="188"/>
      <c r="V11196" s="188"/>
      <c r="W11196" s="188"/>
      <c r="X11196" s="188"/>
      <c r="AG11196" s="188"/>
      <c r="AH11196" s="188"/>
      <c r="AI11196" s="188"/>
      <c r="AJ11196" s="188"/>
      <c r="AK11196" s="188"/>
    </row>
    <row r="11197" spans="20:37">
      <c r="T11197" s="188"/>
      <c r="U11197" s="188"/>
      <c r="V11197" s="188"/>
      <c r="W11197" s="188"/>
      <c r="X11197" s="188"/>
      <c r="AG11197" s="188"/>
      <c r="AH11197" s="188"/>
      <c r="AI11197" s="188"/>
      <c r="AJ11197" s="188"/>
      <c r="AK11197" s="188"/>
    </row>
    <row r="11198" spans="20:37">
      <c r="T11198" s="188"/>
      <c r="U11198" s="188"/>
      <c r="V11198" s="188"/>
      <c r="W11198" s="188"/>
      <c r="X11198" s="188"/>
      <c r="AG11198" s="188"/>
      <c r="AH11198" s="188"/>
      <c r="AI11198" s="188"/>
      <c r="AJ11198" s="188"/>
      <c r="AK11198" s="188"/>
    </row>
    <row r="11199" spans="20:37">
      <c r="T11199" s="188"/>
      <c r="U11199" s="188"/>
      <c r="V11199" s="188"/>
      <c r="W11199" s="188"/>
      <c r="X11199" s="188"/>
      <c r="AG11199" s="188"/>
      <c r="AH11199" s="188"/>
      <c r="AI11199" s="188"/>
      <c r="AJ11199" s="188"/>
      <c r="AK11199" s="188"/>
    </row>
    <row r="11200" spans="20:37">
      <c r="T11200" s="188"/>
      <c r="U11200" s="188"/>
      <c r="V11200" s="188"/>
      <c r="W11200" s="188"/>
      <c r="X11200" s="188"/>
      <c r="AG11200" s="188"/>
      <c r="AH11200" s="188"/>
      <c r="AI11200" s="188"/>
      <c r="AJ11200" s="188"/>
      <c r="AK11200" s="188"/>
    </row>
    <row r="11201" spans="20:37">
      <c r="T11201" s="188"/>
      <c r="U11201" s="188"/>
      <c r="V11201" s="188"/>
      <c r="W11201" s="188"/>
      <c r="X11201" s="188"/>
      <c r="AG11201" s="188"/>
      <c r="AH11201" s="188"/>
      <c r="AI11201" s="188"/>
      <c r="AJ11201" s="188"/>
      <c r="AK11201" s="188"/>
    </row>
    <row r="11202" spans="20:37">
      <c r="T11202" s="188"/>
      <c r="U11202" s="188"/>
      <c r="V11202" s="188"/>
      <c r="W11202" s="188"/>
      <c r="X11202" s="188"/>
      <c r="AG11202" s="188"/>
      <c r="AH11202" s="188"/>
      <c r="AI11202" s="188"/>
      <c r="AJ11202" s="188"/>
      <c r="AK11202" s="188"/>
    </row>
    <row r="11203" spans="20:37">
      <c r="T11203" s="188"/>
      <c r="U11203" s="188"/>
      <c r="V11203" s="188"/>
      <c r="W11203" s="188"/>
      <c r="X11203" s="188"/>
      <c r="AG11203" s="188"/>
      <c r="AH11203" s="188"/>
      <c r="AI11203" s="188"/>
      <c r="AJ11203" s="188"/>
      <c r="AK11203" s="188"/>
    </row>
    <row r="11204" spans="20:37">
      <c r="T11204" s="188"/>
      <c r="U11204" s="188"/>
      <c r="V11204" s="188"/>
      <c r="W11204" s="188"/>
      <c r="X11204" s="188"/>
      <c r="AG11204" s="188"/>
      <c r="AH11204" s="188"/>
      <c r="AI11204" s="188"/>
      <c r="AJ11204" s="188"/>
      <c r="AK11204" s="188"/>
    </row>
    <row r="11205" spans="20:37">
      <c r="T11205" s="188"/>
      <c r="U11205" s="188"/>
      <c r="V11205" s="188"/>
      <c r="W11205" s="188"/>
      <c r="X11205" s="188"/>
      <c r="AG11205" s="188"/>
      <c r="AH11205" s="188"/>
      <c r="AI11205" s="188"/>
      <c r="AJ11205" s="188"/>
      <c r="AK11205" s="188"/>
    </row>
    <row r="11206" spans="20:37">
      <c r="T11206" s="188"/>
      <c r="U11206" s="188"/>
      <c r="V11206" s="188"/>
      <c r="W11206" s="188"/>
      <c r="X11206" s="188"/>
      <c r="AG11206" s="188"/>
      <c r="AH11206" s="188"/>
      <c r="AI11206" s="188"/>
      <c r="AJ11206" s="188"/>
      <c r="AK11206" s="188"/>
    </row>
    <row r="11207" spans="20:37">
      <c r="T11207" s="188"/>
      <c r="U11207" s="188"/>
      <c r="V11207" s="188"/>
      <c r="W11207" s="188"/>
      <c r="X11207" s="188"/>
      <c r="AG11207" s="188"/>
      <c r="AH11207" s="188"/>
      <c r="AI11207" s="188"/>
      <c r="AJ11207" s="188"/>
      <c r="AK11207" s="188"/>
    </row>
    <row r="11208" spans="20:37">
      <c r="T11208" s="188"/>
      <c r="U11208" s="188"/>
      <c r="V11208" s="188"/>
      <c r="W11208" s="188"/>
      <c r="X11208" s="188"/>
      <c r="AG11208" s="188"/>
      <c r="AH11208" s="188"/>
      <c r="AI11208" s="188"/>
      <c r="AJ11208" s="188"/>
      <c r="AK11208" s="188"/>
    </row>
    <row r="11209" spans="20:37">
      <c r="T11209" s="188"/>
      <c r="U11209" s="188"/>
      <c r="V11209" s="188"/>
      <c r="W11209" s="188"/>
      <c r="X11209" s="188"/>
      <c r="AG11209" s="188"/>
      <c r="AH11209" s="188"/>
      <c r="AI11209" s="188"/>
      <c r="AJ11209" s="188"/>
      <c r="AK11209" s="188"/>
    </row>
    <row r="11210" spans="20:37">
      <c r="T11210" s="188"/>
      <c r="U11210" s="188"/>
      <c r="V11210" s="188"/>
      <c r="W11210" s="188"/>
      <c r="X11210" s="188"/>
      <c r="AG11210" s="188"/>
      <c r="AH11210" s="188"/>
      <c r="AI11210" s="188"/>
      <c r="AJ11210" s="188"/>
      <c r="AK11210" s="188"/>
    </row>
    <row r="11211" spans="20:37">
      <c r="T11211" s="188"/>
      <c r="U11211" s="188"/>
      <c r="V11211" s="188"/>
      <c r="W11211" s="188"/>
      <c r="X11211" s="188"/>
      <c r="AG11211" s="188"/>
      <c r="AH11211" s="188"/>
      <c r="AI11211" s="188"/>
      <c r="AJ11211" s="188"/>
      <c r="AK11211" s="188"/>
    </row>
    <row r="11212" spans="20:37">
      <c r="T11212" s="188"/>
      <c r="U11212" s="188"/>
      <c r="V11212" s="188"/>
      <c r="W11212" s="188"/>
      <c r="X11212" s="188"/>
      <c r="AG11212" s="188"/>
      <c r="AH11212" s="188"/>
      <c r="AI11212" s="188"/>
      <c r="AJ11212" s="188"/>
      <c r="AK11212" s="188"/>
    </row>
    <row r="11213" spans="20:37">
      <c r="T11213" s="188"/>
      <c r="U11213" s="188"/>
      <c r="V11213" s="188"/>
      <c r="W11213" s="188"/>
      <c r="X11213" s="188"/>
      <c r="AG11213" s="188"/>
      <c r="AH11213" s="188"/>
      <c r="AI11213" s="188"/>
      <c r="AJ11213" s="188"/>
      <c r="AK11213" s="188"/>
    </row>
    <row r="11214" spans="20:37">
      <c r="T11214" s="188"/>
      <c r="U11214" s="188"/>
      <c r="V11214" s="188"/>
      <c r="W11214" s="188"/>
      <c r="X11214" s="188"/>
      <c r="AG11214" s="188"/>
      <c r="AH11214" s="188"/>
      <c r="AI11214" s="188"/>
      <c r="AJ11214" s="188"/>
      <c r="AK11214" s="188"/>
    </row>
    <row r="11215" spans="20:37">
      <c r="T11215" s="188"/>
      <c r="U11215" s="188"/>
      <c r="V11215" s="188"/>
      <c r="W11215" s="188"/>
      <c r="X11215" s="188"/>
      <c r="AG11215" s="188"/>
      <c r="AH11215" s="188"/>
      <c r="AI11215" s="188"/>
      <c r="AJ11215" s="188"/>
      <c r="AK11215" s="188"/>
    </row>
    <row r="11216" spans="20:37">
      <c r="T11216" s="188"/>
      <c r="U11216" s="188"/>
      <c r="V11216" s="188"/>
      <c r="W11216" s="188"/>
      <c r="X11216" s="188"/>
      <c r="AG11216" s="188"/>
      <c r="AH11216" s="188"/>
      <c r="AI11216" s="188"/>
      <c r="AJ11216" s="188"/>
      <c r="AK11216" s="188"/>
    </row>
    <row r="11217" spans="20:37">
      <c r="T11217" s="188"/>
      <c r="U11217" s="188"/>
      <c r="V11217" s="188"/>
      <c r="W11217" s="188"/>
      <c r="X11217" s="188"/>
      <c r="AG11217" s="188"/>
      <c r="AH11217" s="188"/>
      <c r="AI11217" s="188"/>
      <c r="AJ11217" s="188"/>
      <c r="AK11217" s="188"/>
    </row>
    <row r="11218" spans="20:37">
      <c r="T11218" s="188"/>
      <c r="U11218" s="188"/>
      <c r="V11218" s="188"/>
      <c r="W11218" s="188"/>
      <c r="X11218" s="188"/>
      <c r="AG11218" s="188"/>
      <c r="AH11218" s="188"/>
      <c r="AI11218" s="188"/>
      <c r="AJ11218" s="188"/>
      <c r="AK11218" s="188"/>
    </row>
    <row r="11219" spans="20:37">
      <c r="T11219" s="188"/>
      <c r="U11219" s="188"/>
      <c r="V11219" s="188"/>
      <c r="W11219" s="188"/>
      <c r="X11219" s="188"/>
      <c r="AG11219" s="188"/>
      <c r="AH11219" s="188"/>
      <c r="AI11219" s="188"/>
      <c r="AJ11219" s="188"/>
      <c r="AK11219" s="188"/>
    </row>
    <row r="11220" spans="20:37">
      <c r="T11220" s="188"/>
      <c r="U11220" s="188"/>
      <c r="V11220" s="188"/>
      <c r="W11220" s="188"/>
      <c r="X11220" s="188"/>
      <c r="AG11220" s="188"/>
      <c r="AH11220" s="188"/>
      <c r="AI11220" s="188"/>
      <c r="AJ11220" s="188"/>
      <c r="AK11220" s="188"/>
    </row>
    <row r="11221" spans="20:37">
      <c r="T11221" s="188"/>
      <c r="U11221" s="188"/>
      <c r="V11221" s="188"/>
      <c r="W11221" s="188"/>
      <c r="X11221" s="188"/>
      <c r="AG11221" s="188"/>
      <c r="AH11221" s="188"/>
      <c r="AI11221" s="188"/>
      <c r="AJ11221" s="188"/>
      <c r="AK11221" s="188"/>
    </row>
    <row r="11222" spans="20:37">
      <c r="T11222" s="188"/>
      <c r="U11222" s="188"/>
      <c r="V11222" s="188"/>
      <c r="W11222" s="188"/>
      <c r="X11222" s="188"/>
      <c r="AG11222" s="188"/>
      <c r="AH11222" s="188"/>
      <c r="AI11222" s="188"/>
      <c r="AJ11222" s="188"/>
      <c r="AK11222" s="188"/>
    </row>
    <row r="11223" spans="20:37">
      <c r="T11223" s="188"/>
      <c r="U11223" s="188"/>
      <c r="V11223" s="188"/>
      <c r="W11223" s="188"/>
      <c r="X11223" s="188"/>
      <c r="AG11223" s="188"/>
      <c r="AH11223" s="188"/>
      <c r="AI11223" s="188"/>
      <c r="AJ11223" s="188"/>
      <c r="AK11223" s="188"/>
    </row>
    <row r="11224" spans="20:37">
      <c r="T11224" s="188"/>
      <c r="U11224" s="188"/>
      <c r="V11224" s="188"/>
      <c r="W11224" s="188"/>
      <c r="X11224" s="188"/>
      <c r="AG11224" s="188"/>
      <c r="AH11224" s="188"/>
      <c r="AI11224" s="188"/>
      <c r="AJ11224" s="188"/>
      <c r="AK11224" s="188"/>
    </row>
    <row r="11225" spans="20:37">
      <c r="T11225" s="188"/>
      <c r="U11225" s="188"/>
      <c r="V11225" s="188"/>
      <c r="W11225" s="188"/>
      <c r="X11225" s="188"/>
      <c r="AG11225" s="188"/>
      <c r="AH11225" s="188"/>
      <c r="AI11225" s="188"/>
      <c r="AJ11225" s="188"/>
      <c r="AK11225" s="188"/>
    </row>
    <row r="11226" spans="20:37">
      <c r="T11226" s="188"/>
      <c r="U11226" s="188"/>
      <c r="V11226" s="188"/>
      <c r="W11226" s="188"/>
      <c r="X11226" s="188"/>
      <c r="AG11226" s="188"/>
      <c r="AH11226" s="188"/>
      <c r="AI11226" s="188"/>
      <c r="AJ11226" s="188"/>
      <c r="AK11226" s="188"/>
    </row>
    <row r="11227" spans="20:37">
      <c r="T11227" s="188"/>
      <c r="U11227" s="188"/>
      <c r="V11227" s="188"/>
      <c r="W11227" s="188"/>
      <c r="X11227" s="188"/>
      <c r="AG11227" s="188"/>
      <c r="AH11227" s="188"/>
      <c r="AI11227" s="188"/>
      <c r="AJ11227" s="188"/>
      <c r="AK11227" s="188"/>
    </row>
    <row r="11228" spans="20:37">
      <c r="T11228" s="188"/>
      <c r="U11228" s="188"/>
      <c r="V11228" s="188"/>
      <c r="W11228" s="188"/>
      <c r="X11228" s="188"/>
      <c r="AG11228" s="188"/>
      <c r="AH11228" s="188"/>
      <c r="AI11228" s="188"/>
      <c r="AJ11228" s="188"/>
      <c r="AK11228" s="188"/>
    </row>
    <row r="11229" spans="20:37">
      <c r="T11229" s="188"/>
      <c r="U11229" s="188"/>
      <c r="V11229" s="188"/>
      <c r="W11229" s="188"/>
      <c r="X11229" s="188"/>
      <c r="AG11229" s="188"/>
      <c r="AH11229" s="188"/>
      <c r="AI11229" s="188"/>
      <c r="AJ11229" s="188"/>
      <c r="AK11229" s="188"/>
    </row>
    <row r="11230" spans="20:37">
      <c r="T11230" s="188"/>
      <c r="U11230" s="188"/>
      <c r="V11230" s="188"/>
      <c r="W11230" s="188"/>
      <c r="X11230" s="188"/>
      <c r="AG11230" s="188"/>
      <c r="AH11230" s="188"/>
      <c r="AI11230" s="188"/>
      <c r="AJ11230" s="188"/>
      <c r="AK11230" s="188"/>
    </row>
    <row r="11231" spans="20:37">
      <c r="T11231" s="188"/>
      <c r="U11231" s="188"/>
      <c r="V11231" s="188"/>
      <c r="W11231" s="188"/>
      <c r="X11231" s="188"/>
      <c r="AG11231" s="188"/>
      <c r="AH11231" s="188"/>
      <c r="AI11231" s="188"/>
      <c r="AJ11231" s="188"/>
      <c r="AK11231" s="188"/>
    </row>
    <row r="11232" spans="20:37">
      <c r="T11232" s="188"/>
      <c r="U11232" s="188"/>
      <c r="V11232" s="188"/>
      <c r="W11232" s="188"/>
      <c r="X11232" s="188"/>
      <c r="AG11232" s="188"/>
      <c r="AH11232" s="188"/>
      <c r="AI11232" s="188"/>
      <c r="AJ11232" s="188"/>
      <c r="AK11232" s="188"/>
    </row>
    <row r="11233" spans="20:37">
      <c r="T11233" s="188"/>
      <c r="U11233" s="188"/>
      <c r="V11233" s="188"/>
      <c r="W11233" s="188"/>
      <c r="X11233" s="188"/>
      <c r="AG11233" s="188"/>
      <c r="AH11233" s="188"/>
      <c r="AI11233" s="188"/>
      <c r="AJ11233" s="188"/>
      <c r="AK11233" s="188"/>
    </row>
    <row r="11234" spans="20:37">
      <c r="T11234" s="188"/>
      <c r="U11234" s="188"/>
      <c r="V11234" s="188"/>
      <c r="W11234" s="188"/>
      <c r="X11234" s="188"/>
      <c r="AG11234" s="188"/>
      <c r="AH11234" s="188"/>
      <c r="AI11234" s="188"/>
      <c r="AJ11234" s="188"/>
      <c r="AK11234" s="188"/>
    </row>
    <row r="11235" spans="20:37">
      <c r="T11235" s="188"/>
      <c r="U11235" s="188"/>
      <c r="V11235" s="188"/>
      <c r="W11235" s="188"/>
      <c r="X11235" s="188"/>
      <c r="AG11235" s="188"/>
      <c r="AH11235" s="188"/>
      <c r="AI11235" s="188"/>
      <c r="AJ11235" s="188"/>
      <c r="AK11235" s="188"/>
    </row>
    <row r="11236" spans="20:37">
      <c r="T11236" s="188"/>
      <c r="U11236" s="188"/>
      <c r="V11236" s="188"/>
      <c r="W11236" s="188"/>
      <c r="X11236" s="188"/>
      <c r="AG11236" s="188"/>
      <c r="AH11236" s="188"/>
      <c r="AI11236" s="188"/>
      <c r="AJ11236" s="188"/>
      <c r="AK11236" s="188"/>
    </row>
    <row r="11237" spans="20:37">
      <c r="T11237" s="188"/>
      <c r="U11237" s="188"/>
      <c r="V11237" s="188"/>
      <c r="W11237" s="188"/>
      <c r="X11237" s="188"/>
      <c r="AG11237" s="188"/>
      <c r="AH11237" s="188"/>
      <c r="AI11237" s="188"/>
      <c r="AJ11237" s="188"/>
      <c r="AK11237" s="188"/>
    </row>
    <row r="11238" spans="20:37">
      <c r="T11238" s="188"/>
      <c r="U11238" s="188"/>
      <c r="V11238" s="188"/>
      <c r="W11238" s="188"/>
      <c r="X11238" s="188"/>
      <c r="AG11238" s="188"/>
      <c r="AH11238" s="188"/>
      <c r="AI11238" s="188"/>
      <c r="AJ11238" s="188"/>
      <c r="AK11238" s="188"/>
    </row>
    <row r="11239" spans="20:37">
      <c r="T11239" s="188"/>
      <c r="U11239" s="188"/>
      <c r="V11239" s="188"/>
      <c r="W11239" s="188"/>
      <c r="X11239" s="188"/>
      <c r="AG11239" s="188"/>
      <c r="AH11239" s="188"/>
      <c r="AI11239" s="188"/>
      <c r="AJ11239" s="188"/>
      <c r="AK11239" s="188"/>
    </row>
    <row r="11240" spans="20:37">
      <c r="T11240" s="188"/>
      <c r="U11240" s="188"/>
      <c r="V11240" s="188"/>
      <c r="W11240" s="188"/>
      <c r="X11240" s="188"/>
      <c r="AG11240" s="188"/>
      <c r="AH11240" s="188"/>
      <c r="AI11240" s="188"/>
      <c r="AJ11240" s="188"/>
      <c r="AK11240" s="188"/>
    </row>
    <row r="11241" spans="20:37">
      <c r="T11241" s="188"/>
      <c r="U11241" s="188"/>
      <c r="V11241" s="188"/>
      <c r="W11241" s="188"/>
      <c r="X11241" s="188"/>
      <c r="AG11241" s="188"/>
      <c r="AH11241" s="188"/>
      <c r="AI11241" s="188"/>
      <c r="AJ11241" s="188"/>
      <c r="AK11241" s="188"/>
    </row>
    <row r="11242" spans="20:37">
      <c r="T11242" s="188"/>
      <c r="U11242" s="188"/>
      <c r="V11242" s="188"/>
      <c r="W11242" s="188"/>
      <c r="X11242" s="188"/>
      <c r="AG11242" s="188"/>
      <c r="AH11242" s="188"/>
      <c r="AI11242" s="188"/>
      <c r="AJ11242" s="188"/>
      <c r="AK11242" s="188"/>
    </row>
    <row r="11243" spans="20:37">
      <c r="T11243" s="188"/>
      <c r="U11243" s="188"/>
      <c r="V11243" s="188"/>
      <c r="W11243" s="188"/>
      <c r="X11243" s="188"/>
      <c r="AG11243" s="188"/>
      <c r="AH11243" s="188"/>
      <c r="AI11243" s="188"/>
      <c r="AJ11243" s="188"/>
      <c r="AK11243" s="188"/>
    </row>
    <row r="11244" spans="20:37">
      <c r="T11244" s="188"/>
      <c r="U11244" s="188"/>
      <c r="V11244" s="188"/>
      <c r="W11244" s="188"/>
      <c r="X11244" s="188"/>
      <c r="AG11244" s="188"/>
      <c r="AH11244" s="188"/>
      <c r="AI11244" s="188"/>
      <c r="AJ11244" s="188"/>
      <c r="AK11244" s="188"/>
    </row>
    <row r="11245" spans="20:37">
      <c r="T11245" s="188"/>
      <c r="U11245" s="188"/>
      <c r="V11245" s="188"/>
      <c r="W11245" s="188"/>
      <c r="X11245" s="188"/>
      <c r="AG11245" s="188"/>
      <c r="AH11245" s="188"/>
      <c r="AI11245" s="188"/>
      <c r="AJ11245" s="188"/>
      <c r="AK11245" s="188"/>
    </row>
    <row r="11246" spans="20:37">
      <c r="T11246" s="188"/>
      <c r="U11246" s="188"/>
      <c r="V11246" s="188"/>
      <c r="W11246" s="188"/>
      <c r="X11246" s="188"/>
      <c r="AG11246" s="188"/>
      <c r="AH11246" s="188"/>
      <c r="AI11246" s="188"/>
      <c r="AJ11246" s="188"/>
      <c r="AK11246" s="188"/>
    </row>
    <row r="11247" spans="20:37">
      <c r="T11247" s="188"/>
      <c r="U11247" s="188"/>
      <c r="V11247" s="188"/>
      <c r="W11247" s="188"/>
      <c r="X11247" s="188"/>
      <c r="AG11247" s="188"/>
      <c r="AH11247" s="188"/>
      <c r="AI11247" s="188"/>
      <c r="AJ11247" s="188"/>
      <c r="AK11247" s="188"/>
    </row>
    <row r="11248" spans="20:37">
      <c r="T11248" s="188"/>
      <c r="U11248" s="188"/>
      <c r="V11248" s="188"/>
      <c r="W11248" s="188"/>
      <c r="X11248" s="188"/>
      <c r="AG11248" s="188"/>
      <c r="AH11248" s="188"/>
      <c r="AI11248" s="188"/>
      <c r="AJ11248" s="188"/>
      <c r="AK11248" s="188"/>
    </row>
    <row r="11249" spans="20:37">
      <c r="T11249" s="188"/>
      <c r="U11249" s="188"/>
      <c r="V11249" s="188"/>
      <c r="W11249" s="188"/>
      <c r="X11249" s="188"/>
      <c r="AG11249" s="188"/>
      <c r="AH11249" s="188"/>
      <c r="AI11249" s="188"/>
      <c r="AJ11249" s="188"/>
      <c r="AK11249" s="188"/>
    </row>
    <row r="11250" spans="20:37">
      <c r="T11250" s="188"/>
      <c r="U11250" s="188"/>
      <c r="V11250" s="188"/>
      <c r="W11250" s="188"/>
      <c r="X11250" s="188"/>
      <c r="AG11250" s="188"/>
      <c r="AH11250" s="188"/>
      <c r="AI11250" s="188"/>
      <c r="AJ11250" s="188"/>
      <c r="AK11250" s="188"/>
    </row>
    <row r="11251" spans="20:37">
      <c r="T11251" s="188"/>
      <c r="U11251" s="188"/>
      <c r="V11251" s="188"/>
      <c r="W11251" s="188"/>
      <c r="X11251" s="188"/>
      <c r="AG11251" s="188"/>
      <c r="AH11251" s="188"/>
      <c r="AI11251" s="188"/>
      <c r="AJ11251" s="188"/>
      <c r="AK11251" s="188"/>
    </row>
    <row r="11252" spans="20:37">
      <c r="T11252" s="188"/>
      <c r="U11252" s="188"/>
      <c r="V11252" s="188"/>
      <c r="W11252" s="188"/>
      <c r="X11252" s="188"/>
      <c r="AG11252" s="188"/>
      <c r="AH11252" s="188"/>
      <c r="AI11252" s="188"/>
      <c r="AJ11252" s="188"/>
      <c r="AK11252" s="188"/>
    </row>
    <row r="11253" spans="20:37">
      <c r="T11253" s="188"/>
      <c r="U11253" s="188"/>
      <c r="V11253" s="188"/>
      <c r="W11253" s="188"/>
      <c r="X11253" s="188"/>
      <c r="AG11253" s="188"/>
      <c r="AH11253" s="188"/>
      <c r="AI11253" s="188"/>
      <c r="AJ11253" s="188"/>
      <c r="AK11253" s="188"/>
    </row>
    <row r="11254" spans="20:37">
      <c r="T11254" s="188"/>
      <c r="U11254" s="188"/>
      <c r="V11254" s="188"/>
      <c r="W11254" s="188"/>
      <c r="X11254" s="188"/>
      <c r="AG11254" s="188"/>
      <c r="AH11254" s="188"/>
      <c r="AI11254" s="188"/>
      <c r="AJ11254" s="188"/>
      <c r="AK11254" s="188"/>
    </row>
    <row r="11255" spans="20:37">
      <c r="T11255" s="188"/>
      <c r="U11255" s="188"/>
      <c r="V11255" s="188"/>
      <c r="W11255" s="188"/>
      <c r="X11255" s="188"/>
      <c r="AG11255" s="188"/>
      <c r="AH11255" s="188"/>
      <c r="AI11255" s="188"/>
      <c r="AJ11255" s="188"/>
      <c r="AK11255" s="188"/>
    </row>
    <row r="11256" spans="20:37">
      <c r="T11256" s="188"/>
      <c r="U11256" s="188"/>
      <c r="V11256" s="188"/>
      <c r="W11256" s="188"/>
      <c r="X11256" s="188"/>
      <c r="AG11256" s="188"/>
      <c r="AH11256" s="188"/>
      <c r="AI11256" s="188"/>
      <c r="AJ11256" s="188"/>
      <c r="AK11256" s="188"/>
    </row>
    <row r="11257" spans="20:37">
      <c r="T11257" s="188"/>
      <c r="U11257" s="188"/>
      <c r="V11257" s="188"/>
      <c r="W11257" s="188"/>
      <c r="X11257" s="188"/>
      <c r="AG11257" s="188"/>
      <c r="AH11257" s="188"/>
      <c r="AI11257" s="188"/>
      <c r="AJ11257" s="188"/>
      <c r="AK11257" s="188"/>
    </row>
    <row r="11258" spans="20:37">
      <c r="T11258" s="188"/>
      <c r="U11258" s="188"/>
      <c r="V11258" s="188"/>
      <c r="W11258" s="188"/>
      <c r="X11258" s="188"/>
      <c r="AG11258" s="188"/>
      <c r="AH11258" s="188"/>
      <c r="AI11258" s="188"/>
      <c r="AJ11258" s="188"/>
      <c r="AK11258" s="188"/>
    </row>
    <row r="11259" spans="20:37">
      <c r="T11259" s="188"/>
      <c r="U11259" s="188"/>
      <c r="V11259" s="188"/>
      <c r="W11259" s="188"/>
      <c r="X11259" s="188"/>
      <c r="AG11259" s="188"/>
      <c r="AH11259" s="188"/>
      <c r="AI11259" s="188"/>
      <c r="AJ11259" s="188"/>
      <c r="AK11259" s="188"/>
    </row>
    <row r="11260" spans="20:37">
      <c r="T11260" s="188"/>
      <c r="U11260" s="188"/>
      <c r="V11260" s="188"/>
      <c r="W11260" s="188"/>
      <c r="X11260" s="188"/>
      <c r="AG11260" s="188"/>
      <c r="AH11260" s="188"/>
      <c r="AI11260" s="188"/>
      <c r="AJ11260" s="188"/>
      <c r="AK11260" s="188"/>
    </row>
    <row r="11261" spans="20:37">
      <c r="T11261" s="188"/>
      <c r="U11261" s="188"/>
      <c r="V11261" s="188"/>
      <c r="W11261" s="188"/>
      <c r="X11261" s="188"/>
      <c r="AG11261" s="188"/>
      <c r="AH11261" s="188"/>
      <c r="AI11261" s="188"/>
      <c r="AJ11261" s="188"/>
      <c r="AK11261" s="188"/>
    </row>
    <row r="11262" spans="20:37">
      <c r="T11262" s="188"/>
      <c r="U11262" s="188"/>
      <c r="V11262" s="188"/>
      <c r="W11262" s="188"/>
      <c r="X11262" s="188"/>
      <c r="AG11262" s="188"/>
      <c r="AH11262" s="188"/>
      <c r="AI11262" s="188"/>
      <c r="AJ11262" s="188"/>
      <c r="AK11262" s="188"/>
    </row>
    <row r="11263" spans="20:37">
      <c r="T11263" s="188"/>
      <c r="U11263" s="188"/>
      <c r="V11263" s="188"/>
      <c r="W11263" s="188"/>
      <c r="X11263" s="188"/>
      <c r="AG11263" s="188"/>
      <c r="AH11263" s="188"/>
      <c r="AI11263" s="188"/>
      <c r="AJ11263" s="188"/>
      <c r="AK11263" s="188"/>
    </row>
    <row r="11264" spans="20:37">
      <c r="T11264" s="188"/>
      <c r="U11264" s="188"/>
      <c r="V11264" s="188"/>
      <c r="W11264" s="188"/>
      <c r="X11264" s="188"/>
      <c r="AG11264" s="188"/>
      <c r="AH11264" s="188"/>
      <c r="AI11264" s="188"/>
      <c r="AJ11264" s="188"/>
      <c r="AK11264" s="188"/>
    </row>
    <row r="11265" spans="20:37">
      <c r="T11265" s="188"/>
      <c r="U11265" s="188"/>
      <c r="V11265" s="188"/>
      <c r="W11265" s="188"/>
      <c r="X11265" s="188"/>
      <c r="AG11265" s="188"/>
      <c r="AH11265" s="188"/>
      <c r="AI11265" s="188"/>
      <c r="AJ11265" s="188"/>
      <c r="AK11265" s="188"/>
    </row>
    <row r="11266" spans="20:37">
      <c r="T11266" s="188"/>
      <c r="U11266" s="188"/>
      <c r="V11266" s="188"/>
      <c r="W11266" s="188"/>
      <c r="X11266" s="188"/>
      <c r="AG11266" s="188"/>
      <c r="AH11266" s="188"/>
      <c r="AI11266" s="188"/>
      <c r="AJ11266" s="188"/>
      <c r="AK11266" s="188"/>
    </row>
    <row r="11267" spans="20:37">
      <c r="T11267" s="188"/>
      <c r="U11267" s="188"/>
      <c r="V11267" s="188"/>
      <c r="W11267" s="188"/>
      <c r="X11267" s="188"/>
      <c r="AG11267" s="188"/>
      <c r="AH11267" s="188"/>
      <c r="AI11267" s="188"/>
      <c r="AJ11267" s="188"/>
      <c r="AK11267" s="188"/>
    </row>
    <row r="11268" spans="20:37">
      <c r="T11268" s="188"/>
      <c r="U11268" s="188"/>
      <c r="V11268" s="188"/>
      <c r="W11268" s="188"/>
      <c r="X11268" s="188"/>
      <c r="AG11268" s="188"/>
      <c r="AH11268" s="188"/>
      <c r="AI11268" s="188"/>
      <c r="AJ11268" s="188"/>
      <c r="AK11268" s="188"/>
    </row>
    <row r="11269" spans="20:37">
      <c r="T11269" s="188"/>
      <c r="U11269" s="188"/>
      <c r="V11269" s="188"/>
      <c r="W11269" s="188"/>
      <c r="X11269" s="188"/>
      <c r="AG11269" s="188"/>
      <c r="AH11269" s="188"/>
      <c r="AI11269" s="188"/>
      <c r="AJ11269" s="188"/>
      <c r="AK11269" s="188"/>
    </row>
    <row r="11270" spans="20:37">
      <c r="T11270" s="188"/>
      <c r="U11270" s="188"/>
      <c r="V11270" s="188"/>
      <c r="W11270" s="188"/>
      <c r="X11270" s="188"/>
      <c r="AG11270" s="188"/>
      <c r="AH11270" s="188"/>
      <c r="AI11270" s="188"/>
      <c r="AJ11270" s="188"/>
      <c r="AK11270" s="188"/>
    </row>
    <row r="11271" spans="20:37">
      <c r="T11271" s="188"/>
      <c r="U11271" s="188"/>
      <c r="V11271" s="188"/>
      <c r="W11271" s="188"/>
      <c r="X11271" s="188"/>
      <c r="AG11271" s="188"/>
      <c r="AH11271" s="188"/>
      <c r="AI11271" s="188"/>
      <c r="AJ11271" s="188"/>
      <c r="AK11271" s="188"/>
    </row>
    <row r="11272" spans="20:37">
      <c r="T11272" s="188"/>
      <c r="U11272" s="188"/>
      <c r="V11272" s="188"/>
      <c r="W11272" s="188"/>
      <c r="X11272" s="188"/>
      <c r="AG11272" s="188"/>
      <c r="AH11272" s="188"/>
      <c r="AI11272" s="188"/>
      <c r="AJ11272" s="188"/>
      <c r="AK11272" s="188"/>
    </row>
    <row r="11273" spans="20:37">
      <c r="T11273" s="188"/>
      <c r="U11273" s="188"/>
      <c r="V11273" s="188"/>
      <c r="W11273" s="188"/>
      <c r="X11273" s="188"/>
      <c r="AG11273" s="188"/>
      <c r="AH11273" s="188"/>
      <c r="AI11273" s="188"/>
      <c r="AJ11273" s="188"/>
      <c r="AK11273" s="188"/>
    </row>
    <row r="11274" spans="20:37">
      <c r="T11274" s="188"/>
      <c r="U11274" s="188"/>
      <c r="V11274" s="188"/>
      <c r="W11274" s="188"/>
      <c r="X11274" s="188"/>
      <c r="AG11274" s="188"/>
      <c r="AH11274" s="188"/>
      <c r="AI11274" s="188"/>
      <c r="AJ11274" s="188"/>
      <c r="AK11274" s="188"/>
    </row>
    <row r="11275" spans="20:37">
      <c r="T11275" s="188"/>
      <c r="U11275" s="188"/>
      <c r="V11275" s="188"/>
      <c r="W11275" s="188"/>
      <c r="X11275" s="188"/>
      <c r="AG11275" s="188"/>
      <c r="AH11275" s="188"/>
      <c r="AI11275" s="188"/>
      <c r="AJ11275" s="188"/>
      <c r="AK11275" s="188"/>
    </row>
    <row r="11276" spans="20:37">
      <c r="T11276" s="188"/>
      <c r="U11276" s="188"/>
      <c r="V11276" s="188"/>
      <c r="W11276" s="188"/>
      <c r="X11276" s="188"/>
      <c r="AG11276" s="188"/>
      <c r="AH11276" s="188"/>
      <c r="AI11276" s="188"/>
      <c r="AJ11276" s="188"/>
      <c r="AK11276" s="188"/>
    </row>
    <row r="11277" spans="20:37">
      <c r="T11277" s="188"/>
      <c r="U11277" s="188"/>
      <c r="V11277" s="188"/>
      <c r="W11277" s="188"/>
      <c r="X11277" s="188"/>
      <c r="AG11277" s="188"/>
      <c r="AH11277" s="188"/>
      <c r="AI11277" s="188"/>
      <c r="AJ11277" s="188"/>
      <c r="AK11277" s="188"/>
    </row>
    <row r="11278" spans="20:37">
      <c r="T11278" s="188"/>
      <c r="U11278" s="188"/>
      <c r="V11278" s="188"/>
      <c r="W11278" s="188"/>
      <c r="X11278" s="188"/>
      <c r="AG11278" s="188"/>
      <c r="AH11278" s="188"/>
      <c r="AI11278" s="188"/>
      <c r="AJ11278" s="188"/>
      <c r="AK11278" s="188"/>
    </row>
    <row r="11279" spans="20:37">
      <c r="T11279" s="188"/>
      <c r="U11279" s="188"/>
      <c r="V11279" s="188"/>
      <c r="W11279" s="188"/>
      <c r="X11279" s="188"/>
      <c r="AG11279" s="188"/>
      <c r="AH11279" s="188"/>
      <c r="AI11279" s="188"/>
      <c r="AJ11279" s="188"/>
      <c r="AK11279" s="188"/>
    </row>
    <row r="11280" spans="20:37">
      <c r="T11280" s="188"/>
      <c r="U11280" s="188"/>
      <c r="V11280" s="188"/>
      <c r="W11280" s="188"/>
      <c r="X11280" s="188"/>
      <c r="AG11280" s="188"/>
      <c r="AH11280" s="188"/>
      <c r="AI11280" s="188"/>
      <c r="AJ11280" s="188"/>
      <c r="AK11280" s="188"/>
    </row>
    <row r="11281" spans="20:37">
      <c r="T11281" s="188"/>
      <c r="U11281" s="188"/>
      <c r="V11281" s="188"/>
      <c r="W11281" s="188"/>
      <c r="X11281" s="188"/>
      <c r="AG11281" s="188"/>
      <c r="AH11281" s="188"/>
      <c r="AI11281" s="188"/>
      <c r="AJ11281" s="188"/>
      <c r="AK11281" s="188"/>
    </row>
    <row r="11282" spans="20:37">
      <c r="T11282" s="188"/>
      <c r="U11282" s="188"/>
      <c r="V11282" s="188"/>
      <c r="W11282" s="188"/>
      <c r="X11282" s="188"/>
      <c r="AG11282" s="188"/>
      <c r="AH11282" s="188"/>
      <c r="AI11282" s="188"/>
      <c r="AJ11282" s="188"/>
      <c r="AK11282" s="188"/>
    </row>
    <row r="11283" spans="20:37">
      <c r="T11283" s="188"/>
      <c r="U11283" s="188"/>
      <c r="V11283" s="188"/>
      <c r="W11283" s="188"/>
      <c r="X11283" s="188"/>
      <c r="AG11283" s="188"/>
      <c r="AH11283" s="188"/>
      <c r="AI11283" s="188"/>
      <c r="AJ11283" s="188"/>
      <c r="AK11283" s="188"/>
    </row>
    <row r="11284" spans="20:37">
      <c r="T11284" s="188"/>
      <c r="U11284" s="188"/>
      <c r="V11284" s="188"/>
      <c r="W11284" s="188"/>
      <c r="X11284" s="188"/>
      <c r="AG11284" s="188"/>
      <c r="AH11284" s="188"/>
      <c r="AI11284" s="188"/>
      <c r="AJ11284" s="188"/>
      <c r="AK11284" s="188"/>
    </row>
    <row r="11285" spans="20:37">
      <c r="T11285" s="188"/>
      <c r="U11285" s="188"/>
      <c r="V11285" s="188"/>
      <c r="W11285" s="188"/>
      <c r="X11285" s="188"/>
      <c r="AG11285" s="188"/>
      <c r="AH11285" s="188"/>
      <c r="AI11285" s="188"/>
      <c r="AJ11285" s="188"/>
      <c r="AK11285" s="188"/>
    </row>
    <row r="11286" spans="20:37">
      <c r="T11286" s="188"/>
      <c r="U11286" s="188"/>
      <c r="V11286" s="188"/>
      <c r="W11286" s="188"/>
      <c r="X11286" s="188"/>
      <c r="AG11286" s="188"/>
      <c r="AH11286" s="188"/>
      <c r="AI11286" s="188"/>
      <c r="AJ11286" s="188"/>
      <c r="AK11286" s="188"/>
    </row>
    <row r="11287" spans="20:37">
      <c r="T11287" s="188"/>
      <c r="U11287" s="188"/>
      <c r="V11287" s="188"/>
      <c r="W11287" s="188"/>
      <c r="X11287" s="188"/>
      <c r="AG11287" s="188"/>
      <c r="AH11287" s="188"/>
      <c r="AI11287" s="188"/>
      <c r="AJ11287" s="188"/>
      <c r="AK11287" s="188"/>
    </row>
    <row r="11288" spans="20:37">
      <c r="T11288" s="188"/>
      <c r="U11288" s="188"/>
      <c r="V11288" s="188"/>
      <c r="W11288" s="188"/>
      <c r="X11288" s="188"/>
      <c r="AG11288" s="188"/>
      <c r="AH11288" s="188"/>
      <c r="AI11288" s="188"/>
      <c r="AJ11288" s="188"/>
      <c r="AK11288" s="188"/>
    </row>
    <row r="11289" spans="20:37">
      <c r="T11289" s="188"/>
      <c r="U11289" s="188"/>
      <c r="V11289" s="188"/>
      <c r="W11289" s="188"/>
      <c r="X11289" s="188"/>
      <c r="AG11289" s="188"/>
      <c r="AH11289" s="188"/>
      <c r="AI11289" s="188"/>
      <c r="AJ11289" s="188"/>
      <c r="AK11289" s="188"/>
    </row>
    <row r="11290" spans="20:37">
      <c r="T11290" s="188"/>
      <c r="U11290" s="188"/>
      <c r="V11290" s="188"/>
      <c r="W11290" s="188"/>
      <c r="X11290" s="188"/>
      <c r="AG11290" s="188"/>
      <c r="AH11290" s="188"/>
      <c r="AI11290" s="188"/>
      <c r="AJ11290" s="188"/>
      <c r="AK11290" s="188"/>
    </row>
    <row r="11291" spans="20:37">
      <c r="T11291" s="188"/>
      <c r="U11291" s="188"/>
      <c r="V11291" s="188"/>
      <c r="W11291" s="188"/>
      <c r="X11291" s="188"/>
      <c r="AG11291" s="188"/>
      <c r="AH11291" s="188"/>
      <c r="AI11291" s="188"/>
      <c r="AJ11291" s="188"/>
      <c r="AK11291" s="188"/>
    </row>
    <row r="11292" spans="20:37">
      <c r="T11292" s="188"/>
      <c r="U11292" s="188"/>
      <c r="V11292" s="188"/>
      <c r="W11292" s="188"/>
      <c r="X11292" s="188"/>
      <c r="AG11292" s="188"/>
      <c r="AH11292" s="188"/>
      <c r="AI11292" s="188"/>
      <c r="AJ11292" s="188"/>
      <c r="AK11292" s="188"/>
    </row>
    <row r="11293" spans="20:37">
      <c r="T11293" s="188"/>
      <c r="U11293" s="188"/>
      <c r="V11293" s="188"/>
      <c r="W11293" s="188"/>
      <c r="X11293" s="188"/>
      <c r="AG11293" s="188"/>
      <c r="AH11293" s="188"/>
      <c r="AI11293" s="188"/>
      <c r="AJ11293" s="188"/>
      <c r="AK11293" s="188"/>
    </row>
    <row r="11294" spans="20:37">
      <c r="T11294" s="188"/>
      <c r="U11294" s="188"/>
      <c r="V11294" s="188"/>
      <c r="W11294" s="188"/>
      <c r="X11294" s="188"/>
      <c r="AG11294" s="188"/>
      <c r="AH11294" s="188"/>
      <c r="AI11294" s="188"/>
      <c r="AJ11294" s="188"/>
      <c r="AK11294" s="188"/>
    </row>
    <row r="11295" spans="20:37">
      <c r="T11295" s="188"/>
      <c r="U11295" s="188"/>
      <c r="V11295" s="188"/>
      <c r="W11295" s="188"/>
      <c r="X11295" s="188"/>
      <c r="AG11295" s="188"/>
      <c r="AH11295" s="188"/>
      <c r="AI11295" s="188"/>
      <c r="AJ11295" s="188"/>
      <c r="AK11295" s="188"/>
    </row>
    <row r="11296" spans="20:37">
      <c r="T11296" s="188"/>
      <c r="U11296" s="188"/>
      <c r="V11296" s="188"/>
      <c r="W11296" s="188"/>
      <c r="X11296" s="188"/>
      <c r="AG11296" s="188"/>
      <c r="AH11296" s="188"/>
      <c r="AI11296" s="188"/>
      <c r="AJ11296" s="188"/>
      <c r="AK11296" s="188"/>
    </row>
    <row r="11297" spans="20:37">
      <c r="T11297" s="188"/>
      <c r="U11297" s="188"/>
      <c r="V11297" s="188"/>
      <c r="W11297" s="188"/>
      <c r="X11297" s="188"/>
      <c r="AG11297" s="188"/>
      <c r="AH11297" s="188"/>
      <c r="AI11297" s="188"/>
      <c r="AJ11297" s="188"/>
      <c r="AK11297" s="188"/>
    </row>
    <row r="11298" spans="20:37">
      <c r="T11298" s="188"/>
      <c r="U11298" s="188"/>
      <c r="V11298" s="188"/>
      <c r="W11298" s="188"/>
      <c r="X11298" s="188"/>
      <c r="AG11298" s="188"/>
      <c r="AH11298" s="188"/>
      <c r="AI11298" s="188"/>
      <c r="AJ11298" s="188"/>
      <c r="AK11298" s="188"/>
    </row>
    <row r="11299" spans="20:37">
      <c r="T11299" s="188"/>
      <c r="U11299" s="188"/>
      <c r="V11299" s="188"/>
      <c r="W11299" s="188"/>
      <c r="X11299" s="188"/>
      <c r="AG11299" s="188"/>
      <c r="AH11299" s="188"/>
      <c r="AI11299" s="188"/>
      <c r="AJ11299" s="188"/>
      <c r="AK11299" s="188"/>
    </row>
    <row r="11300" spans="20:37">
      <c r="T11300" s="188"/>
      <c r="U11300" s="188"/>
      <c r="V11300" s="188"/>
      <c r="W11300" s="188"/>
      <c r="X11300" s="188"/>
      <c r="AG11300" s="188"/>
      <c r="AH11300" s="188"/>
      <c r="AI11300" s="188"/>
      <c r="AJ11300" s="188"/>
      <c r="AK11300" s="188"/>
    </row>
    <row r="11301" spans="20:37">
      <c r="T11301" s="188"/>
      <c r="U11301" s="188"/>
      <c r="V11301" s="188"/>
      <c r="W11301" s="188"/>
      <c r="X11301" s="188"/>
      <c r="AG11301" s="188"/>
      <c r="AH11301" s="188"/>
      <c r="AI11301" s="188"/>
      <c r="AJ11301" s="188"/>
      <c r="AK11301" s="188"/>
    </row>
    <row r="11302" spans="20:37">
      <c r="T11302" s="188"/>
      <c r="U11302" s="188"/>
      <c r="V11302" s="188"/>
      <c r="W11302" s="188"/>
      <c r="X11302" s="188"/>
      <c r="AG11302" s="188"/>
      <c r="AH11302" s="188"/>
      <c r="AI11302" s="188"/>
      <c r="AJ11302" s="188"/>
      <c r="AK11302" s="188"/>
    </row>
    <row r="11303" spans="20:37">
      <c r="T11303" s="188"/>
      <c r="U11303" s="188"/>
      <c r="V11303" s="188"/>
      <c r="W11303" s="188"/>
      <c r="X11303" s="188"/>
      <c r="AG11303" s="188"/>
      <c r="AH11303" s="188"/>
      <c r="AI11303" s="188"/>
      <c r="AJ11303" s="188"/>
      <c r="AK11303" s="188"/>
    </row>
    <row r="11304" spans="20:37">
      <c r="T11304" s="188"/>
      <c r="U11304" s="188"/>
      <c r="V11304" s="188"/>
      <c r="W11304" s="188"/>
      <c r="X11304" s="188"/>
      <c r="AG11304" s="188"/>
      <c r="AH11304" s="188"/>
      <c r="AI11304" s="188"/>
      <c r="AJ11304" s="188"/>
      <c r="AK11304" s="188"/>
    </row>
    <row r="11305" spans="20:37">
      <c r="T11305" s="188"/>
      <c r="U11305" s="188"/>
      <c r="V11305" s="188"/>
      <c r="W11305" s="188"/>
      <c r="X11305" s="188"/>
      <c r="AG11305" s="188"/>
      <c r="AH11305" s="188"/>
      <c r="AI11305" s="188"/>
      <c r="AJ11305" s="188"/>
      <c r="AK11305" s="188"/>
    </row>
    <row r="11306" spans="20:37">
      <c r="T11306" s="188"/>
      <c r="U11306" s="188"/>
      <c r="V11306" s="188"/>
      <c r="W11306" s="188"/>
      <c r="X11306" s="188"/>
      <c r="AG11306" s="188"/>
      <c r="AH11306" s="188"/>
      <c r="AI11306" s="188"/>
      <c r="AJ11306" s="188"/>
      <c r="AK11306" s="188"/>
    </row>
    <row r="11307" spans="20:37">
      <c r="T11307" s="188"/>
      <c r="U11307" s="188"/>
      <c r="V11307" s="188"/>
      <c r="W11307" s="188"/>
      <c r="X11307" s="188"/>
      <c r="AG11307" s="188"/>
      <c r="AH11307" s="188"/>
      <c r="AI11307" s="188"/>
      <c r="AJ11307" s="188"/>
      <c r="AK11307" s="188"/>
    </row>
    <row r="11308" spans="20:37">
      <c r="T11308" s="188"/>
      <c r="U11308" s="188"/>
      <c r="V11308" s="188"/>
      <c r="W11308" s="188"/>
      <c r="X11308" s="188"/>
      <c r="AG11308" s="188"/>
      <c r="AH11308" s="188"/>
      <c r="AI11308" s="188"/>
      <c r="AJ11308" s="188"/>
      <c r="AK11308" s="188"/>
    </row>
    <row r="11309" spans="20:37">
      <c r="T11309" s="188"/>
      <c r="U11309" s="188"/>
      <c r="V11309" s="188"/>
      <c r="W11309" s="188"/>
      <c r="X11309" s="188"/>
      <c r="AG11309" s="188"/>
      <c r="AH11309" s="188"/>
      <c r="AI11309" s="188"/>
      <c r="AJ11309" s="188"/>
      <c r="AK11309" s="188"/>
    </row>
    <row r="11310" spans="20:37">
      <c r="T11310" s="188"/>
      <c r="U11310" s="188"/>
      <c r="V11310" s="188"/>
      <c r="W11310" s="188"/>
      <c r="X11310" s="188"/>
      <c r="AG11310" s="188"/>
      <c r="AH11310" s="188"/>
      <c r="AI11310" s="188"/>
      <c r="AJ11310" s="188"/>
      <c r="AK11310" s="188"/>
    </row>
    <row r="11311" spans="20:37">
      <c r="T11311" s="188"/>
      <c r="U11311" s="188"/>
      <c r="V11311" s="188"/>
      <c r="W11311" s="188"/>
      <c r="X11311" s="188"/>
      <c r="AG11311" s="188"/>
      <c r="AH11311" s="188"/>
      <c r="AI11311" s="188"/>
      <c r="AJ11311" s="188"/>
      <c r="AK11311" s="188"/>
    </row>
    <row r="11312" spans="20:37">
      <c r="T11312" s="188"/>
      <c r="U11312" s="188"/>
      <c r="V11312" s="188"/>
      <c r="W11312" s="188"/>
      <c r="X11312" s="188"/>
      <c r="AG11312" s="188"/>
      <c r="AH11312" s="188"/>
      <c r="AI11312" s="188"/>
      <c r="AJ11312" s="188"/>
      <c r="AK11312" s="188"/>
    </row>
    <row r="11313" spans="20:37">
      <c r="T11313" s="188"/>
      <c r="U11313" s="188"/>
      <c r="V11313" s="188"/>
      <c r="W11313" s="188"/>
      <c r="X11313" s="188"/>
      <c r="AG11313" s="188"/>
      <c r="AH11313" s="188"/>
      <c r="AI11313" s="188"/>
      <c r="AJ11313" s="188"/>
      <c r="AK11313" s="188"/>
    </row>
    <row r="11314" spans="20:37">
      <c r="T11314" s="188"/>
      <c r="U11314" s="188"/>
      <c r="V11314" s="188"/>
      <c r="W11314" s="188"/>
      <c r="X11314" s="188"/>
      <c r="AG11314" s="188"/>
      <c r="AH11314" s="188"/>
      <c r="AI11314" s="188"/>
      <c r="AJ11314" s="188"/>
      <c r="AK11314" s="188"/>
    </row>
    <row r="11315" spans="20:37">
      <c r="T11315" s="188"/>
      <c r="U11315" s="188"/>
      <c r="V11315" s="188"/>
      <c r="W11315" s="188"/>
      <c r="X11315" s="188"/>
      <c r="AG11315" s="188"/>
      <c r="AH11315" s="188"/>
      <c r="AI11315" s="188"/>
      <c r="AJ11315" s="188"/>
      <c r="AK11315" s="188"/>
    </row>
    <row r="11316" spans="20:37">
      <c r="T11316" s="188"/>
      <c r="U11316" s="188"/>
      <c r="V11316" s="188"/>
      <c r="W11316" s="188"/>
      <c r="X11316" s="188"/>
      <c r="AG11316" s="188"/>
      <c r="AH11316" s="188"/>
      <c r="AI11316" s="188"/>
      <c r="AJ11316" s="188"/>
      <c r="AK11316" s="188"/>
    </row>
    <row r="11317" spans="20:37">
      <c r="T11317" s="188"/>
      <c r="U11317" s="188"/>
      <c r="V11317" s="188"/>
      <c r="W11317" s="188"/>
      <c r="X11317" s="188"/>
      <c r="AG11317" s="188"/>
      <c r="AH11317" s="188"/>
      <c r="AI11317" s="188"/>
      <c r="AJ11317" s="188"/>
      <c r="AK11317" s="188"/>
    </row>
    <row r="11318" spans="20:37">
      <c r="T11318" s="188"/>
      <c r="U11318" s="188"/>
      <c r="V11318" s="188"/>
      <c r="W11318" s="188"/>
      <c r="X11318" s="188"/>
      <c r="AG11318" s="188"/>
      <c r="AH11318" s="188"/>
      <c r="AI11318" s="188"/>
      <c r="AJ11318" s="188"/>
      <c r="AK11318" s="188"/>
    </row>
    <row r="11319" spans="20:37">
      <c r="T11319" s="188"/>
      <c r="U11319" s="188"/>
      <c r="V11319" s="188"/>
      <c r="W11319" s="188"/>
      <c r="X11319" s="188"/>
      <c r="AG11319" s="188"/>
      <c r="AH11319" s="188"/>
      <c r="AI11319" s="188"/>
      <c r="AJ11319" s="188"/>
      <c r="AK11319" s="188"/>
    </row>
    <row r="11320" spans="20:37">
      <c r="T11320" s="188"/>
      <c r="U11320" s="188"/>
      <c r="V11320" s="188"/>
      <c r="W11320" s="188"/>
      <c r="X11320" s="188"/>
      <c r="AG11320" s="188"/>
      <c r="AH11320" s="188"/>
      <c r="AI11320" s="188"/>
      <c r="AJ11320" s="188"/>
      <c r="AK11320" s="188"/>
    </row>
    <row r="11321" spans="20:37">
      <c r="T11321" s="188"/>
      <c r="U11321" s="188"/>
      <c r="V11321" s="188"/>
      <c r="W11321" s="188"/>
      <c r="X11321" s="188"/>
      <c r="AG11321" s="188"/>
      <c r="AH11321" s="188"/>
      <c r="AI11321" s="188"/>
      <c r="AJ11321" s="188"/>
      <c r="AK11321" s="188"/>
    </row>
    <row r="11322" spans="20:37">
      <c r="T11322" s="188"/>
      <c r="U11322" s="188"/>
      <c r="V11322" s="188"/>
      <c r="W11322" s="188"/>
      <c r="X11322" s="188"/>
      <c r="AG11322" s="188"/>
      <c r="AH11322" s="188"/>
      <c r="AI11322" s="188"/>
      <c r="AJ11322" s="188"/>
      <c r="AK11322" s="188"/>
    </row>
    <row r="11323" spans="20:37">
      <c r="T11323" s="188"/>
      <c r="U11323" s="188"/>
      <c r="V11323" s="188"/>
      <c r="W11323" s="188"/>
      <c r="X11323" s="188"/>
      <c r="AG11323" s="188"/>
      <c r="AH11323" s="188"/>
      <c r="AI11323" s="188"/>
      <c r="AJ11323" s="188"/>
      <c r="AK11323" s="188"/>
    </row>
    <row r="11324" spans="20:37">
      <c r="T11324" s="188"/>
      <c r="U11324" s="188"/>
      <c r="V11324" s="188"/>
      <c r="W11324" s="188"/>
      <c r="X11324" s="188"/>
      <c r="AG11324" s="188"/>
      <c r="AH11324" s="188"/>
      <c r="AI11324" s="188"/>
      <c r="AJ11324" s="188"/>
      <c r="AK11324" s="188"/>
    </row>
    <row r="11325" spans="20:37">
      <c r="T11325" s="188"/>
      <c r="U11325" s="188"/>
      <c r="V11325" s="188"/>
      <c r="W11325" s="188"/>
      <c r="X11325" s="188"/>
      <c r="AG11325" s="188"/>
      <c r="AH11325" s="188"/>
      <c r="AI11325" s="188"/>
      <c r="AJ11325" s="188"/>
      <c r="AK11325" s="188"/>
    </row>
    <row r="11326" spans="20:37">
      <c r="T11326" s="188"/>
      <c r="U11326" s="188"/>
      <c r="V11326" s="188"/>
      <c r="W11326" s="188"/>
      <c r="X11326" s="188"/>
      <c r="AG11326" s="188"/>
      <c r="AH11326" s="188"/>
      <c r="AI11326" s="188"/>
      <c r="AJ11326" s="188"/>
      <c r="AK11326" s="188"/>
    </row>
    <row r="11327" spans="20:37">
      <c r="T11327" s="188"/>
      <c r="U11327" s="188"/>
      <c r="V11327" s="188"/>
      <c r="W11327" s="188"/>
      <c r="X11327" s="188"/>
      <c r="AG11327" s="188"/>
      <c r="AH11327" s="188"/>
      <c r="AI11327" s="188"/>
      <c r="AJ11327" s="188"/>
      <c r="AK11327" s="188"/>
    </row>
    <row r="11328" spans="20:37">
      <c r="T11328" s="188"/>
      <c r="U11328" s="188"/>
      <c r="V11328" s="188"/>
      <c r="W11328" s="188"/>
      <c r="X11328" s="188"/>
      <c r="AG11328" s="188"/>
      <c r="AH11328" s="188"/>
      <c r="AI11328" s="188"/>
      <c r="AJ11328" s="188"/>
      <c r="AK11328" s="188"/>
    </row>
    <row r="11329" spans="20:37">
      <c r="T11329" s="188"/>
      <c r="U11329" s="188"/>
      <c r="V11329" s="188"/>
      <c r="W11329" s="188"/>
      <c r="X11329" s="188"/>
      <c r="AG11329" s="188"/>
      <c r="AH11329" s="188"/>
      <c r="AI11329" s="188"/>
      <c r="AJ11329" s="188"/>
      <c r="AK11329" s="188"/>
    </row>
    <row r="11330" spans="20:37">
      <c r="T11330" s="188"/>
      <c r="U11330" s="188"/>
      <c r="V11330" s="188"/>
      <c r="W11330" s="188"/>
      <c r="X11330" s="188"/>
      <c r="AG11330" s="188"/>
      <c r="AH11330" s="188"/>
      <c r="AI11330" s="188"/>
      <c r="AJ11330" s="188"/>
      <c r="AK11330" s="188"/>
    </row>
    <row r="11331" spans="20:37">
      <c r="T11331" s="188"/>
      <c r="U11331" s="188"/>
      <c r="V11331" s="188"/>
      <c r="W11331" s="188"/>
      <c r="X11331" s="188"/>
      <c r="AG11331" s="188"/>
      <c r="AH11331" s="188"/>
      <c r="AI11331" s="188"/>
      <c r="AJ11331" s="188"/>
      <c r="AK11331" s="188"/>
    </row>
    <row r="11332" spans="20:37">
      <c r="T11332" s="188"/>
      <c r="U11332" s="188"/>
      <c r="V11332" s="188"/>
      <c r="W11332" s="188"/>
      <c r="X11332" s="188"/>
      <c r="AG11332" s="188"/>
      <c r="AH11332" s="188"/>
      <c r="AI11332" s="188"/>
      <c r="AJ11332" s="188"/>
      <c r="AK11332" s="188"/>
    </row>
    <row r="11333" spans="20:37">
      <c r="T11333" s="188"/>
      <c r="U11333" s="188"/>
      <c r="V11333" s="188"/>
      <c r="W11333" s="188"/>
      <c r="X11333" s="188"/>
      <c r="AG11333" s="188"/>
      <c r="AH11333" s="188"/>
      <c r="AI11333" s="188"/>
      <c r="AJ11333" s="188"/>
      <c r="AK11333" s="188"/>
    </row>
    <row r="11334" spans="20:37">
      <c r="T11334" s="188"/>
      <c r="U11334" s="188"/>
      <c r="V11334" s="188"/>
      <c r="W11334" s="188"/>
      <c r="X11334" s="188"/>
      <c r="AG11334" s="188"/>
      <c r="AH11334" s="188"/>
      <c r="AI11334" s="188"/>
      <c r="AJ11334" s="188"/>
      <c r="AK11334" s="188"/>
    </row>
    <row r="11335" spans="20:37">
      <c r="T11335" s="188"/>
      <c r="U11335" s="188"/>
      <c r="V11335" s="188"/>
      <c r="W11335" s="188"/>
      <c r="X11335" s="188"/>
      <c r="AG11335" s="188"/>
      <c r="AH11335" s="188"/>
      <c r="AI11335" s="188"/>
      <c r="AJ11335" s="188"/>
      <c r="AK11335" s="188"/>
    </row>
    <row r="11336" spans="20:37">
      <c r="T11336" s="188"/>
      <c r="U11336" s="188"/>
      <c r="V11336" s="188"/>
      <c r="W11336" s="188"/>
      <c r="X11336" s="188"/>
      <c r="AG11336" s="188"/>
      <c r="AH11336" s="188"/>
      <c r="AI11336" s="188"/>
      <c r="AJ11336" s="188"/>
      <c r="AK11336" s="188"/>
    </row>
    <row r="11337" spans="20:37">
      <c r="T11337" s="188"/>
      <c r="U11337" s="188"/>
      <c r="V11337" s="188"/>
      <c r="W11337" s="188"/>
      <c r="X11337" s="188"/>
      <c r="AG11337" s="188"/>
      <c r="AH11337" s="188"/>
      <c r="AI11337" s="188"/>
      <c r="AJ11337" s="188"/>
      <c r="AK11337" s="188"/>
    </row>
    <row r="11338" spans="20:37">
      <c r="T11338" s="188"/>
      <c r="U11338" s="188"/>
      <c r="V11338" s="188"/>
      <c r="W11338" s="188"/>
      <c r="X11338" s="188"/>
      <c r="AG11338" s="188"/>
      <c r="AH11338" s="188"/>
      <c r="AI11338" s="188"/>
      <c r="AJ11338" s="188"/>
      <c r="AK11338" s="188"/>
    </row>
    <row r="11339" spans="20:37">
      <c r="T11339" s="188"/>
      <c r="U11339" s="188"/>
      <c r="V11339" s="188"/>
      <c r="W11339" s="188"/>
      <c r="X11339" s="188"/>
      <c r="AG11339" s="188"/>
      <c r="AH11339" s="188"/>
      <c r="AI11339" s="188"/>
      <c r="AJ11339" s="188"/>
      <c r="AK11339" s="188"/>
    </row>
    <row r="11340" spans="20:37">
      <c r="T11340" s="188"/>
      <c r="U11340" s="188"/>
      <c r="V11340" s="188"/>
      <c r="W11340" s="188"/>
      <c r="X11340" s="188"/>
      <c r="AG11340" s="188"/>
      <c r="AH11340" s="188"/>
      <c r="AI11340" s="188"/>
      <c r="AJ11340" s="188"/>
      <c r="AK11340" s="188"/>
    </row>
    <row r="11341" spans="20:37">
      <c r="T11341" s="188"/>
      <c r="U11341" s="188"/>
      <c r="V11341" s="188"/>
      <c r="W11341" s="188"/>
      <c r="X11341" s="188"/>
      <c r="AG11341" s="188"/>
      <c r="AH11341" s="188"/>
      <c r="AI11341" s="188"/>
      <c r="AJ11341" s="188"/>
      <c r="AK11341" s="188"/>
    </row>
    <row r="11342" spans="20:37">
      <c r="T11342" s="188"/>
      <c r="U11342" s="188"/>
      <c r="V11342" s="188"/>
      <c r="W11342" s="188"/>
      <c r="X11342" s="188"/>
      <c r="AG11342" s="188"/>
      <c r="AH11342" s="188"/>
      <c r="AI11342" s="188"/>
      <c r="AJ11342" s="188"/>
      <c r="AK11342" s="188"/>
    </row>
    <row r="11343" spans="20:37">
      <c r="T11343" s="188"/>
      <c r="U11343" s="188"/>
      <c r="V11343" s="188"/>
      <c r="W11343" s="188"/>
      <c r="X11343" s="188"/>
      <c r="AG11343" s="188"/>
      <c r="AH11343" s="188"/>
      <c r="AI11343" s="188"/>
      <c r="AJ11343" s="188"/>
      <c r="AK11343" s="188"/>
    </row>
    <row r="11344" spans="20:37">
      <c r="T11344" s="188"/>
      <c r="U11344" s="188"/>
      <c r="V11344" s="188"/>
      <c r="W11344" s="188"/>
      <c r="X11344" s="188"/>
      <c r="AG11344" s="188"/>
      <c r="AH11344" s="188"/>
      <c r="AI11344" s="188"/>
      <c r="AJ11344" s="188"/>
      <c r="AK11344" s="188"/>
    </row>
    <row r="11345" spans="20:37">
      <c r="T11345" s="188"/>
      <c r="U11345" s="188"/>
      <c r="V11345" s="188"/>
      <c r="W11345" s="188"/>
      <c r="X11345" s="188"/>
      <c r="AG11345" s="188"/>
      <c r="AH11345" s="188"/>
      <c r="AI11345" s="188"/>
      <c r="AJ11345" s="188"/>
      <c r="AK11345" s="188"/>
    </row>
    <row r="11346" spans="20:37">
      <c r="T11346" s="188"/>
      <c r="U11346" s="188"/>
      <c r="V11346" s="188"/>
      <c r="W11346" s="188"/>
      <c r="X11346" s="188"/>
      <c r="AG11346" s="188"/>
      <c r="AH11346" s="188"/>
      <c r="AI11346" s="188"/>
      <c r="AJ11346" s="188"/>
      <c r="AK11346" s="188"/>
    </row>
    <row r="11347" spans="20:37">
      <c r="T11347" s="188"/>
      <c r="U11347" s="188"/>
      <c r="V11347" s="188"/>
      <c r="W11347" s="188"/>
      <c r="X11347" s="188"/>
      <c r="AG11347" s="188"/>
      <c r="AH11347" s="188"/>
      <c r="AI11347" s="188"/>
      <c r="AJ11347" s="188"/>
      <c r="AK11347" s="188"/>
    </row>
    <row r="11348" spans="20:37">
      <c r="T11348" s="188"/>
      <c r="U11348" s="188"/>
      <c r="V11348" s="188"/>
      <c r="W11348" s="188"/>
      <c r="X11348" s="188"/>
      <c r="AG11348" s="188"/>
      <c r="AH11348" s="188"/>
      <c r="AI11348" s="188"/>
      <c r="AJ11348" s="188"/>
      <c r="AK11348" s="188"/>
    </row>
    <row r="11349" spans="20:37">
      <c r="T11349" s="188"/>
      <c r="U11349" s="188"/>
      <c r="V11349" s="188"/>
      <c r="W11349" s="188"/>
      <c r="X11349" s="188"/>
      <c r="AG11349" s="188"/>
      <c r="AH11349" s="188"/>
      <c r="AI11349" s="188"/>
      <c r="AJ11349" s="188"/>
      <c r="AK11349" s="188"/>
    </row>
    <row r="11350" spans="20:37">
      <c r="T11350" s="188"/>
      <c r="U11350" s="188"/>
      <c r="V11350" s="188"/>
      <c r="W11350" s="188"/>
      <c r="X11350" s="188"/>
      <c r="AG11350" s="188"/>
      <c r="AH11350" s="188"/>
      <c r="AI11350" s="188"/>
      <c r="AJ11350" s="188"/>
      <c r="AK11350" s="188"/>
    </row>
    <row r="11351" spans="20:37">
      <c r="T11351" s="188"/>
      <c r="U11351" s="188"/>
      <c r="V11351" s="188"/>
      <c r="W11351" s="188"/>
      <c r="X11351" s="188"/>
      <c r="AG11351" s="188"/>
      <c r="AH11351" s="188"/>
      <c r="AI11351" s="188"/>
      <c r="AJ11351" s="188"/>
      <c r="AK11351" s="188"/>
    </row>
    <row r="11352" spans="20:37">
      <c r="T11352" s="188"/>
      <c r="U11352" s="188"/>
      <c r="V11352" s="188"/>
      <c r="W11352" s="188"/>
      <c r="X11352" s="188"/>
      <c r="AG11352" s="188"/>
      <c r="AH11352" s="188"/>
      <c r="AI11352" s="188"/>
      <c r="AJ11352" s="188"/>
      <c r="AK11352" s="188"/>
    </row>
    <row r="11353" spans="20:37">
      <c r="T11353" s="188"/>
      <c r="U11353" s="188"/>
      <c r="V11353" s="188"/>
      <c r="W11353" s="188"/>
      <c r="X11353" s="188"/>
      <c r="AG11353" s="188"/>
      <c r="AH11353" s="188"/>
      <c r="AI11353" s="188"/>
      <c r="AJ11353" s="188"/>
      <c r="AK11353" s="188"/>
    </row>
    <row r="11354" spans="20:37">
      <c r="T11354" s="188"/>
      <c r="U11354" s="188"/>
      <c r="V11354" s="188"/>
      <c r="W11354" s="188"/>
      <c r="X11354" s="188"/>
      <c r="AG11354" s="188"/>
      <c r="AH11354" s="188"/>
      <c r="AI11354" s="188"/>
      <c r="AJ11354" s="188"/>
      <c r="AK11354" s="188"/>
    </row>
    <row r="11355" spans="20:37">
      <c r="T11355" s="188"/>
      <c r="U11355" s="188"/>
      <c r="V11355" s="188"/>
      <c r="W11355" s="188"/>
      <c r="X11355" s="188"/>
      <c r="AG11355" s="188"/>
      <c r="AH11355" s="188"/>
      <c r="AI11355" s="188"/>
      <c r="AJ11355" s="188"/>
      <c r="AK11355" s="188"/>
    </row>
    <row r="11356" spans="20:37">
      <c r="T11356" s="188"/>
      <c r="U11356" s="188"/>
      <c r="V11356" s="188"/>
      <c r="W11356" s="188"/>
      <c r="X11356" s="188"/>
      <c r="AG11356" s="188"/>
      <c r="AH11356" s="188"/>
      <c r="AI11356" s="188"/>
      <c r="AJ11356" s="188"/>
      <c r="AK11356" s="188"/>
    </row>
    <row r="11357" spans="20:37">
      <c r="T11357" s="188"/>
      <c r="U11357" s="188"/>
      <c r="V11357" s="188"/>
      <c r="W11357" s="188"/>
      <c r="X11357" s="188"/>
      <c r="AG11357" s="188"/>
      <c r="AH11357" s="188"/>
      <c r="AI11357" s="188"/>
      <c r="AJ11357" s="188"/>
      <c r="AK11357" s="188"/>
    </row>
    <row r="11358" spans="20:37">
      <c r="T11358" s="188"/>
      <c r="U11358" s="188"/>
      <c r="V11358" s="188"/>
      <c r="W11358" s="188"/>
      <c r="X11358" s="188"/>
      <c r="AG11358" s="188"/>
      <c r="AH11358" s="188"/>
      <c r="AI11358" s="188"/>
      <c r="AJ11358" s="188"/>
      <c r="AK11358" s="188"/>
    </row>
    <row r="11359" spans="20:37">
      <c r="T11359" s="188"/>
      <c r="U11359" s="188"/>
      <c r="V11359" s="188"/>
      <c r="W11359" s="188"/>
      <c r="X11359" s="188"/>
      <c r="AG11359" s="188"/>
      <c r="AH11359" s="188"/>
      <c r="AI11359" s="188"/>
      <c r="AJ11359" s="188"/>
      <c r="AK11359" s="188"/>
    </row>
    <row r="11360" spans="20:37">
      <c r="T11360" s="188"/>
      <c r="U11360" s="188"/>
      <c r="V11360" s="188"/>
      <c r="W11360" s="188"/>
      <c r="X11360" s="188"/>
      <c r="AG11360" s="188"/>
      <c r="AH11360" s="188"/>
      <c r="AI11360" s="188"/>
      <c r="AJ11360" s="188"/>
      <c r="AK11360" s="188"/>
    </row>
    <row r="11361" spans="20:37">
      <c r="T11361" s="188"/>
      <c r="U11361" s="188"/>
      <c r="V11361" s="188"/>
      <c r="W11361" s="188"/>
      <c r="X11361" s="188"/>
      <c r="AG11361" s="188"/>
      <c r="AH11361" s="188"/>
      <c r="AI11361" s="188"/>
      <c r="AJ11361" s="188"/>
      <c r="AK11361" s="188"/>
    </row>
    <row r="11362" spans="20:37">
      <c r="T11362" s="188"/>
      <c r="U11362" s="188"/>
      <c r="V11362" s="188"/>
      <c r="W11362" s="188"/>
      <c r="X11362" s="188"/>
      <c r="AG11362" s="188"/>
      <c r="AH11362" s="188"/>
      <c r="AI11362" s="188"/>
      <c r="AJ11362" s="188"/>
      <c r="AK11362" s="188"/>
    </row>
    <row r="11363" spans="20:37">
      <c r="T11363" s="188"/>
      <c r="U11363" s="188"/>
      <c r="V11363" s="188"/>
      <c r="W11363" s="188"/>
      <c r="X11363" s="188"/>
      <c r="AG11363" s="188"/>
      <c r="AH11363" s="188"/>
      <c r="AI11363" s="188"/>
      <c r="AJ11363" s="188"/>
      <c r="AK11363" s="188"/>
    </row>
    <row r="11364" spans="20:37">
      <c r="T11364" s="188"/>
      <c r="U11364" s="188"/>
      <c r="V11364" s="188"/>
      <c r="W11364" s="188"/>
      <c r="X11364" s="188"/>
      <c r="AG11364" s="188"/>
      <c r="AH11364" s="188"/>
      <c r="AI11364" s="188"/>
      <c r="AJ11364" s="188"/>
      <c r="AK11364" s="188"/>
    </row>
    <row r="11365" spans="20:37">
      <c r="T11365" s="188"/>
      <c r="U11365" s="188"/>
      <c r="V11365" s="188"/>
      <c r="W11365" s="188"/>
      <c r="X11365" s="188"/>
      <c r="AG11365" s="188"/>
      <c r="AH11365" s="188"/>
      <c r="AI11365" s="188"/>
      <c r="AJ11365" s="188"/>
      <c r="AK11365" s="188"/>
    </row>
    <row r="11366" spans="20:37">
      <c r="T11366" s="188"/>
      <c r="U11366" s="188"/>
      <c r="V11366" s="188"/>
      <c r="W11366" s="188"/>
      <c r="X11366" s="188"/>
      <c r="AG11366" s="188"/>
      <c r="AH11366" s="188"/>
      <c r="AI11366" s="188"/>
      <c r="AJ11366" s="188"/>
      <c r="AK11366" s="188"/>
    </row>
    <row r="11367" spans="20:37">
      <c r="T11367" s="188"/>
      <c r="U11367" s="188"/>
      <c r="V11367" s="188"/>
      <c r="W11367" s="188"/>
      <c r="X11367" s="188"/>
      <c r="AG11367" s="188"/>
      <c r="AH11367" s="188"/>
      <c r="AI11367" s="188"/>
      <c r="AJ11367" s="188"/>
      <c r="AK11367" s="188"/>
    </row>
    <row r="11368" spans="20:37">
      <c r="T11368" s="188"/>
      <c r="U11368" s="188"/>
      <c r="V11368" s="188"/>
      <c r="W11368" s="188"/>
      <c r="X11368" s="188"/>
      <c r="AG11368" s="188"/>
      <c r="AH11368" s="188"/>
      <c r="AI11368" s="188"/>
      <c r="AJ11368" s="188"/>
      <c r="AK11368" s="188"/>
    </row>
    <row r="11369" spans="20:37">
      <c r="T11369" s="188"/>
      <c r="U11369" s="188"/>
      <c r="V11369" s="188"/>
      <c r="W11369" s="188"/>
      <c r="X11369" s="188"/>
      <c r="AG11369" s="188"/>
      <c r="AH11369" s="188"/>
      <c r="AI11369" s="188"/>
      <c r="AJ11369" s="188"/>
      <c r="AK11369" s="188"/>
    </row>
    <row r="11370" spans="20:37">
      <c r="T11370" s="188"/>
      <c r="U11370" s="188"/>
      <c r="V11370" s="188"/>
      <c r="W11370" s="188"/>
      <c r="X11370" s="188"/>
      <c r="AG11370" s="188"/>
      <c r="AH11370" s="188"/>
      <c r="AI11370" s="188"/>
      <c r="AJ11370" s="188"/>
      <c r="AK11370" s="188"/>
    </row>
    <row r="11371" spans="20:37">
      <c r="T11371" s="188"/>
      <c r="U11371" s="188"/>
      <c r="V11371" s="188"/>
      <c r="W11371" s="188"/>
      <c r="X11371" s="188"/>
      <c r="AG11371" s="188"/>
      <c r="AH11371" s="188"/>
      <c r="AI11371" s="188"/>
      <c r="AJ11371" s="188"/>
      <c r="AK11371" s="188"/>
    </row>
    <row r="11372" spans="20:37">
      <c r="T11372" s="188"/>
      <c r="U11372" s="188"/>
      <c r="V11372" s="188"/>
      <c r="W11372" s="188"/>
      <c r="X11372" s="188"/>
      <c r="AG11372" s="188"/>
      <c r="AH11372" s="188"/>
      <c r="AI11372" s="188"/>
      <c r="AJ11372" s="188"/>
      <c r="AK11372" s="188"/>
    </row>
    <row r="11373" spans="20:37">
      <c r="T11373" s="188"/>
      <c r="U11373" s="188"/>
      <c r="V11373" s="188"/>
      <c r="W11373" s="188"/>
      <c r="X11373" s="188"/>
      <c r="AG11373" s="188"/>
      <c r="AH11373" s="188"/>
      <c r="AI11373" s="188"/>
      <c r="AJ11373" s="188"/>
      <c r="AK11373" s="188"/>
    </row>
    <row r="11374" spans="20:37">
      <c r="T11374" s="188"/>
      <c r="U11374" s="188"/>
      <c r="V11374" s="188"/>
      <c r="W11374" s="188"/>
      <c r="X11374" s="188"/>
      <c r="AG11374" s="188"/>
      <c r="AH11374" s="188"/>
      <c r="AI11374" s="188"/>
      <c r="AJ11374" s="188"/>
      <c r="AK11374" s="188"/>
    </row>
    <row r="11375" spans="20:37">
      <c r="T11375" s="188"/>
      <c r="U11375" s="188"/>
      <c r="V11375" s="188"/>
      <c r="W11375" s="188"/>
      <c r="X11375" s="188"/>
      <c r="AG11375" s="188"/>
      <c r="AH11375" s="188"/>
      <c r="AI11375" s="188"/>
      <c r="AJ11375" s="188"/>
      <c r="AK11375" s="188"/>
    </row>
    <row r="11376" spans="20:37">
      <c r="T11376" s="188"/>
      <c r="U11376" s="188"/>
      <c r="V11376" s="188"/>
      <c r="W11376" s="188"/>
      <c r="X11376" s="188"/>
      <c r="AG11376" s="188"/>
      <c r="AH11376" s="188"/>
      <c r="AI11376" s="188"/>
      <c r="AJ11376" s="188"/>
      <c r="AK11376" s="188"/>
    </row>
    <row r="11377" spans="20:37">
      <c r="T11377" s="188"/>
      <c r="U11377" s="188"/>
      <c r="V11377" s="188"/>
      <c r="W11377" s="188"/>
      <c r="X11377" s="188"/>
      <c r="AG11377" s="188"/>
      <c r="AH11377" s="188"/>
      <c r="AI11377" s="188"/>
      <c r="AJ11377" s="188"/>
      <c r="AK11377" s="188"/>
    </row>
    <row r="11378" spans="20:37">
      <c r="T11378" s="188"/>
      <c r="U11378" s="188"/>
      <c r="V11378" s="188"/>
      <c r="W11378" s="188"/>
      <c r="X11378" s="188"/>
      <c r="AG11378" s="188"/>
      <c r="AH11378" s="188"/>
      <c r="AI11378" s="188"/>
      <c r="AJ11378" s="188"/>
      <c r="AK11378" s="188"/>
    </row>
    <row r="11379" spans="20:37">
      <c r="T11379" s="188"/>
      <c r="U11379" s="188"/>
      <c r="V11379" s="188"/>
      <c r="W11379" s="188"/>
      <c r="X11379" s="188"/>
      <c r="AG11379" s="188"/>
      <c r="AH11379" s="188"/>
      <c r="AI11379" s="188"/>
      <c r="AJ11379" s="188"/>
      <c r="AK11379" s="188"/>
    </row>
    <row r="11380" spans="20:37">
      <c r="T11380" s="188"/>
      <c r="U11380" s="188"/>
      <c r="V11380" s="188"/>
      <c r="W11380" s="188"/>
      <c r="X11380" s="188"/>
      <c r="AG11380" s="188"/>
      <c r="AH11380" s="188"/>
      <c r="AI11380" s="188"/>
      <c r="AJ11380" s="188"/>
      <c r="AK11380" s="188"/>
    </row>
    <row r="11381" spans="20:37">
      <c r="T11381" s="188"/>
      <c r="U11381" s="188"/>
      <c r="V11381" s="188"/>
      <c r="W11381" s="188"/>
      <c r="X11381" s="188"/>
      <c r="AG11381" s="188"/>
      <c r="AH11381" s="188"/>
      <c r="AI11381" s="188"/>
      <c r="AJ11381" s="188"/>
      <c r="AK11381" s="188"/>
    </row>
    <row r="11382" spans="20:37">
      <c r="T11382" s="188"/>
      <c r="U11382" s="188"/>
      <c r="V11382" s="188"/>
      <c r="W11382" s="188"/>
      <c r="X11382" s="188"/>
      <c r="AG11382" s="188"/>
      <c r="AH11382" s="188"/>
      <c r="AI11382" s="188"/>
      <c r="AJ11382" s="188"/>
      <c r="AK11382" s="188"/>
    </row>
    <row r="11383" spans="20:37">
      <c r="T11383" s="188"/>
      <c r="U11383" s="188"/>
      <c r="V11383" s="188"/>
      <c r="W11383" s="188"/>
      <c r="X11383" s="188"/>
      <c r="AG11383" s="188"/>
      <c r="AH11383" s="188"/>
      <c r="AI11383" s="188"/>
      <c r="AJ11383" s="188"/>
      <c r="AK11383" s="188"/>
    </row>
    <row r="11384" spans="20:37">
      <c r="T11384" s="188"/>
      <c r="U11384" s="188"/>
      <c r="V11384" s="188"/>
      <c r="W11384" s="188"/>
      <c r="X11384" s="188"/>
      <c r="AG11384" s="188"/>
      <c r="AH11384" s="188"/>
      <c r="AI11384" s="188"/>
      <c r="AJ11384" s="188"/>
      <c r="AK11384" s="188"/>
    </row>
    <row r="11385" spans="20:37">
      <c r="T11385" s="188"/>
      <c r="U11385" s="188"/>
      <c r="V11385" s="188"/>
      <c r="W11385" s="188"/>
      <c r="X11385" s="188"/>
      <c r="AG11385" s="188"/>
      <c r="AH11385" s="188"/>
      <c r="AI11385" s="188"/>
      <c r="AJ11385" s="188"/>
      <c r="AK11385" s="188"/>
    </row>
    <row r="11386" spans="20:37">
      <c r="T11386" s="188"/>
      <c r="U11386" s="188"/>
      <c r="V11386" s="188"/>
      <c r="W11386" s="188"/>
      <c r="X11386" s="188"/>
      <c r="AG11386" s="188"/>
      <c r="AH11386" s="188"/>
      <c r="AI11386" s="188"/>
      <c r="AJ11386" s="188"/>
      <c r="AK11386" s="188"/>
    </row>
    <row r="11387" spans="20:37">
      <c r="T11387" s="188"/>
      <c r="U11387" s="188"/>
      <c r="V11387" s="188"/>
      <c r="W11387" s="188"/>
      <c r="X11387" s="188"/>
      <c r="AG11387" s="188"/>
      <c r="AH11387" s="188"/>
      <c r="AI11387" s="188"/>
      <c r="AJ11387" s="188"/>
      <c r="AK11387" s="188"/>
    </row>
    <row r="11388" spans="20:37">
      <c r="T11388" s="188"/>
      <c r="U11388" s="188"/>
      <c r="V11388" s="188"/>
      <c r="W11388" s="188"/>
      <c r="X11388" s="188"/>
      <c r="AG11388" s="188"/>
      <c r="AH11388" s="188"/>
      <c r="AI11388" s="188"/>
      <c r="AJ11388" s="188"/>
      <c r="AK11388" s="188"/>
    </row>
    <row r="11389" spans="20:37">
      <c r="T11389" s="188"/>
      <c r="U11389" s="188"/>
      <c r="V11389" s="188"/>
      <c r="W11389" s="188"/>
      <c r="X11389" s="188"/>
      <c r="AG11389" s="188"/>
      <c r="AH11389" s="188"/>
      <c r="AI11389" s="188"/>
      <c r="AJ11389" s="188"/>
      <c r="AK11389" s="188"/>
    </row>
    <row r="11390" spans="20:37">
      <c r="T11390" s="188"/>
      <c r="U11390" s="188"/>
      <c r="V11390" s="188"/>
      <c r="W11390" s="188"/>
      <c r="X11390" s="188"/>
      <c r="AG11390" s="188"/>
      <c r="AH11390" s="188"/>
      <c r="AI11390" s="188"/>
      <c r="AJ11390" s="188"/>
      <c r="AK11390" s="188"/>
    </row>
    <row r="11391" spans="20:37">
      <c r="T11391" s="188"/>
      <c r="U11391" s="188"/>
      <c r="V11391" s="188"/>
      <c r="W11391" s="188"/>
      <c r="X11391" s="188"/>
      <c r="AG11391" s="188"/>
      <c r="AH11391" s="188"/>
      <c r="AI11391" s="188"/>
      <c r="AJ11391" s="188"/>
      <c r="AK11391" s="188"/>
    </row>
    <row r="11392" spans="20:37">
      <c r="T11392" s="188"/>
      <c r="U11392" s="188"/>
      <c r="V11392" s="188"/>
      <c r="W11392" s="188"/>
      <c r="X11392" s="188"/>
      <c r="AG11392" s="188"/>
      <c r="AH11392" s="188"/>
      <c r="AI11392" s="188"/>
      <c r="AJ11392" s="188"/>
      <c r="AK11392" s="188"/>
    </row>
    <row r="11393" spans="20:37">
      <c r="T11393" s="188"/>
      <c r="U11393" s="188"/>
      <c r="V11393" s="188"/>
      <c r="W11393" s="188"/>
      <c r="X11393" s="188"/>
      <c r="AG11393" s="188"/>
      <c r="AH11393" s="188"/>
      <c r="AI11393" s="188"/>
      <c r="AJ11393" s="188"/>
      <c r="AK11393" s="188"/>
    </row>
    <row r="11394" spans="20:37">
      <c r="T11394" s="188"/>
      <c r="U11394" s="188"/>
      <c r="V11394" s="188"/>
      <c r="W11394" s="188"/>
      <c r="X11394" s="188"/>
      <c r="AG11394" s="188"/>
      <c r="AH11394" s="188"/>
      <c r="AI11394" s="188"/>
      <c r="AJ11394" s="188"/>
      <c r="AK11394" s="188"/>
    </row>
    <row r="11395" spans="20:37">
      <c r="T11395" s="188"/>
      <c r="U11395" s="188"/>
      <c r="V11395" s="188"/>
      <c r="W11395" s="188"/>
      <c r="X11395" s="188"/>
      <c r="AG11395" s="188"/>
      <c r="AH11395" s="188"/>
      <c r="AI11395" s="188"/>
      <c r="AJ11395" s="188"/>
      <c r="AK11395" s="188"/>
    </row>
    <row r="11396" spans="20:37">
      <c r="T11396" s="188"/>
      <c r="U11396" s="188"/>
      <c r="V11396" s="188"/>
      <c r="W11396" s="188"/>
      <c r="X11396" s="188"/>
      <c r="AG11396" s="188"/>
      <c r="AH11396" s="188"/>
      <c r="AI11396" s="188"/>
      <c r="AJ11396" s="188"/>
      <c r="AK11396" s="188"/>
    </row>
    <row r="11397" spans="20:37">
      <c r="T11397" s="188"/>
      <c r="U11397" s="188"/>
      <c r="V11397" s="188"/>
      <c r="W11397" s="188"/>
      <c r="X11397" s="188"/>
      <c r="AG11397" s="188"/>
      <c r="AH11397" s="188"/>
      <c r="AI11397" s="188"/>
      <c r="AJ11397" s="188"/>
      <c r="AK11397" s="188"/>
    </row>
    <row r="11398" spans="20:37">
      <c r="T11398" s="188"/>
      <c r="U11398" s="188"/>
      <c r="V11398" s="188"/>
      <c r="W11398" s="188"/>
      <c r="X11398" s="188"/>
      <c r="AG11398" s="188"/>
      <c r="AH11398" s="188"/>
      <c r="AI11398" s="188"/>
      <c r="AJ11398" s="188"/>
      <c r="AK11398" s="188"/>
    </row>
    <row r="11399" spans="20:37">
      <c r="T11399" s="188"/>
      <c r="U11399" s="188"/>
      <c r="V11399" s="188"/>
      <c r="W11399" s="188"/>
      <c r="X11399" s="188"/>
      <c r="AG11399" s="188"/>
      <c r="AH11399" s="188"/>
      <c r="AI11399" s="188"/>
      <c r="AJ11399" s="188"/>
      <c r="AK11399" s="188"/>
    </row>
    <row r="11400" spans="20:37">
      <c r="T11400" s="188"/>
      <c r="U11400" s="188"/>
      <c r="V11400" s="188"/>
      <c r="W11400" s="188"/>
      <c r="X11400" s="188"/>
      <c r="AG11400" s="188"/>
      <c r="AH11400" s="188"/>
      <c r="AI11400" s="188"/>
      <c r="AJ11400" s="188"/>
      <c r="AK11400" s="188"/>
    </row>
    <row r="11401" spans="20:37">
      <c r="T11401" s="188"/>
      <c r="U11401" s="188"/>
      <c r="V11401" s="188"/>
      <c r="W11401" s="188"/>
      <c r="X11401" s="188"/>
      <c r="AG11401" s="188"/>
      <c r="AH11401" s="188"/>
      <c r="AI11401" s="188"/>
      <c r="AJ11401" s="188"/>
      <c r="AK11401" s="188"/>
    </row>
    <row r="11402" spans="20:37">
      <c r="T11402" s="188"/>
      <c r="U11402" s="188"/>
      <c r="V11402" s="188"/>
      <c r="W11402" s="188"/>
      <c r="X11402" s="188"/>
      <c r="AG11402" s="188"/>
      <c r="AH11402" s="188"/>
      <c r="AI11402" s="188"/>
      <c r="AJ11402" s="188"/>
      <c r="AK11402" s="188"/>
    </row>
    <row r="11403" spans="20:37">
      <c r="T11403" s="188"/>
      <c r="U11403" s="188"/>
      <c r="V11403" s="188"/>
      <c r="W11403" s="188"/>
      <c r="X11403" s="188"/>
      <c r="AG11403" s="188"/>
      <c r="AH11403" s="188"/>
      <c r="AI11403" s="188"/>
      <c r="AJ11403" s="188"/>
      <c r="AK11403" s="188"/>
    </row>
    <row r="11404" spans="20:37">
      <c r="T11404" s="188"/>
      <c r="U11404" s="188"/>
      <c r="V11404" s="188"/>
      <c r="W11404" s="188"/>
      <c r="X11404" s="188"/>
      <c r="AG11404" s="188"/>
      <c r="AH11404" s="188"/>
      <c r="AI11404" s="188"/>
      <c r="AJ11404" s="188"/>
      <c r="AK11404" s="188"/>
    </row>
    <row r="11405" spans="20:37">
      <c r="T11405" s="188"/>
      <c r="U11405" s="188"/>
      <c r="V11405" s="188"/>
      <c r="W11405" s="188"/>
      <c r="X11405" s="188"/>
      <c r="AG11405" s="188"/>
      <c r="AH11405" s="188"/>
      <c r="AI11405" s="188"/>
      <c r="AJ11405" s="188"/>
      <c r="AK11405" s="188"/>
    </row>
    <row r="11406" spans="20:37">
      <c r="T11406" s="188"/>
      <c r="U11406" s="188"/>
      <c r="V11406" s="188"/>
      <c r="W11406" s="188"/>
      <c r="X11406" s="188"/>
      <c r="AG11406" s="188"/>
      <c r="AH11406" s="188"/>
      <c r="AI11406" s="188"/>
      <c r="AJ11406" s="188"/>
      <c r="AK11406" s="188"/>
    </row>
    <row r="11407" spans="20:37">
      <c r="T11407" s="188"/>
      <c r="U11407" s="188"/>
      <c r="V11407" s="188"/>
      <c r="W11407" s="188"/>
      <c r="X11407" s="188"/>
      <c r="AG11407" s="188"/>
      <c r="AH11407" s="188"/>
      <c r="AI11407" s="188"/>
      <c r="AJ11407" s="188"/>
      <c r="AK11407" s="188"/>
    </row>
    <row r="11408" spans="20:37">
      <c r="T11408" s="188"/>
      <c r="U11408" s="188"/>
      <c r="V11408" s="188"/>
      <c r="W11408" s="188"/>
      <c r="X11408" s="188"/>
      <c r="AG11408" s="188"/>
      <c r="AH11408" s="188"/>
      <c r="AI11408" s="188"/>
      <c r="AJ11408" s="188"/>
      <c r="AK11408" s="188"/>
    </row>
    <row r="11409" spans="20:37">
      <c r="T11409" s="188"/>
      <c r="U11409" s="188"/>
      <c r="V11409" s="188"/>
      <c r="W11409" s="188"/>
      <c r="X11409" s="188"/>
      <c r="AG11409" s="188"/>
      <c r="AH11409" s="188"/>
      <c r="AI11409" s="188"/>
      <c r="AJ11409" s="188"/>
      <c r="AK11409" s="188"/>
    </row>
    <row r="11410" spans="20:37">
      <c r="T11410" s="188"/>
      <c r="U11410" s="188"/>
      <c r="V11410" s="188"/>
      <c r="W11410" s="188"/>
      <c r="X11410" s="188"/>
      <c r="AG11410" s="188"/>
      <c r="AH11410" s="188"/>
      <c r="AI11410" s="188"/>
      <c r="AJ11410" s="188"/>
      <c r="AK11410" s="188"/>
    </row>
    <row r="11411" spans="20:37">
      <c r="T11411" s="188"/>
      <c r="U11411" s="188"/>
      <c r="V11411" s="188"/>
      <c r="W11411" s="188"/>
      <c r="X11411" s="188"/>
      <c r="AG11411" s="188"/>
      <c r="AH11411" s="188"/>
      <c r="AI11411" s="188"/>
      <c r="AJ11411" s="188"/>
      <c r="AK11411" s="188"/>
    </row>
    <row r="11412" spans="20:37">
      <c r="T11412" s="188"/>
      <c r="U11412" s="188"/>
      <c r="V11412" s="188"/>
      <c r="W11412" s="188"/>
      <c r="X11412" s="188"/>
      <c r="AG11412" s="188"/>
      <c r="AH11412" s="188"/>
      <c r="AI11412" s="188"/>
      <c r="AJ11412" s="188"/>
      <c r="AK11412" s="188"/>
    </row>
    <row r="11413" spans="20:37">
      <c r="T11413" s="188"/>
      <c r="U11413" s="188"/>
      <c r="V11413" s="188"/>
      <c r="W11413" s="188"/>
      <c r="X11413" s="188"/>
      <c r="AG11413" s="188"/>
      <c r="AH11413" s="188"/>
      <c r="AI11413" s="188"/>
      <c r="AJ11413" s="188"/>
      <c r="AK11413" s="188"/>
    </row>
    <row r="11414" spans="20:37">
      <c r="T11414" s="188"/>
      <c r="U11414" s="188"/>
      <c r="V11414" s="188"/>
      <c r="W11414" s="188"/>
      <c r="X11414" s="188"/>
      <c r="AG11414" s="188"/>
      <c r="AH11414" s="188"/>
      <c r="AI11414" s="188"/>
      <c r="AJ11414" s="188"/>
      <c r="AK11414" s="188"/>
    </row>
    <row r="11415" spans="20:37">
      <c r="T11415" s="188"/>
      <c r="U11415" s="188"/>
      <c r="V11415" s="188"/>
      <c r="W11415" s="188"/>
      <c r="X11415" s="188"/>
      <c r="AG11415" s="188"/>
      <c r="AH11415" s="188"/>
      <c r="AI11415" s="188"/>
      <c r="AJ11415" s="188"/>
      <c r="AK11415" s="188"/>
    </row>
    <row r="11416" spans="20:37">
      <c r="T11416" s="188"/>
      <c r="U11416" s="188"/>
      <c r="V11416" s="188"/>
      <c r="W11416" s="188"/>
      <c r="X11416" s="188"/>
      <c r="AG11416" s="188"/>
      <c r="AH11416" s="188"/>
      <c r="AI11416" s="188"/>
      <c r="AJ11416" s="188"/>
      <c r="AK11416" s="188"/>
    </row>
    <row r="11417" spans="20:37">
      <c r="T11417" s="188"/>
      <c r="U11417" s="188"/>
      <c r="V11417" s="188"/>
      <c r="W11417" s="188"/>
      <c r="X11417" s="188"/>
      <c r="AG11417" s="188"/>
      <c r="AH11417" s="188"/>
      <c r="AI11417" s="188"/>
      <c r="AJ11417" s="188"/>
      <c r="AK11417" s="188"/>
    </row>
    <row r="11418" spans="20:37">
      <c r="T11418" s="188"/>
      <c r="U11418" s="188"/>
      <c r="V11418" s="188"/>
      <c r="W11418" s="188"/>
      <c r="X11418" s="188"/>
      <c r="AG11418" s="188"/>
      <c r="AH11418" s="188"/>
      <c r="AI11418" s="188"/>
      <c r="AJ11418" s="188"/>
      <c r="AK11418" s="188"/>
    </row>
    <row r="11419" spans="20:37">
      <c r="T11419" s="188"/>
      <c r="U11419" s="188"/>
      <c r="V11419" s="188"/>
      <c r="W11419" s="188"/>
      <c r="X11419" s="188"/>
      <c r="AG11419" s="188"/>
      <c r="AH11419" s="188"/>
      <c r="AI11419" s="188"/>
      <c r="AJ11419" s="188"/>
      <c r="AK11419" s="188"/>
    </row>
    <row r="11420" spans="20:37">
      <c r="T11420" s="188"/>
      <c r="U11420" s="188"/>
      <c r="V11420" s="188"/>
      <c r="W11420" s="188"/>
      <c r="X11420" s="188"/>
      <c r="AG11420" s="188"/>
      <c r="AH11420" s="188"/>
      <c r="AI11420" s="188"/>
      <c r="AJ11420" s="188"/>
      <c r="AK11420" s="188"/>
    </row>
    <row r="11421" spans="20:37">
      <c r="T11421" s="188"/>
      <c r="U11421" s="188"/>
      <c r="V11421" s="188"/>
      <c r="W11421" s="188"/>
      <c r="X11421" s="188"/>
      <c r="AG11421" s="188"/>
      <c r="AH11421" s="188"/>
      <c r="AI11421" s="188"/>
      <c r="AJ11421" s="188"/>
      <c r="AK11421" s="188"/>
    </row>
    <row r="11422" spans="20:37">
      <c r="T11422" s="188"/>
      <c r="U11422" s="188"/>
      <c r="V11422" s="188"/>
      <c r="W11422" s="188"/>
      <c r="X11422" s="188"/>
      <c r="AG11422" s="188"/>
      <c r="AH11422" s="188"/>
      <c r="AI11422" s="188"/>
      <c r="AJ11422" s="188"/>
      <c r="AK11422" s="188"/>
    </row>
    <row r="11423" spans="20:37">
      <c r="T11423" s="188"/>
      <c r="U11423" s="188"/>
      <c r="V11423" s="188"/>
      <c r="W11423" s="188"/>
      <c r="X11423" s="188"/>
      <c r="AG11423" s="188"/>
      <c r="AH11423" s="188"/>
      <c r="AI11423" s="188"/>
      <c r="AJ11423" s="188"/>
      <c r="AK11423" s="188"/>
    </row>
    <row r="11424" spans="20:37">
      <c r="T11424" s="188"/>
      <c r="U11424" s="188"/>
      <c r="V11424" s="188"/>
      <c r="W11424" s="188"/>
      <c r="X11424" s="188"/>
      <c r="AG11424" s="188"/>
      <c r="AH11424" s="188"/>
      <c r="AI11424" s="188"/>
      <c r="AJ11424" s="188"/>
      <c r="AK11424" s="188"/>
    </row>
    <row r="11425" spans="20:37">
      <c r="T11425" s="188"/>
      <c r="U11425" s="188"/>
      <c r="V11425" s="188"/>
      <c r="W11425" s="188"/>
      <c r="X11425" s="188"/>
      <c r="AG11425" s="188"/>
      <c r="AH11425" s="188"/>
      <c r="AI11425" s="188"/>
      <c r="AJ11425" s="188"/>
      <c r="AK11425" s="188"/>
    </row>
    <row r="11426" spans="20:37">
      <c r="T11426" s="188"/>
      <c r="U11426" s="188"/>
      <c r="V11426" s="188"/>
      <c r="W11426" s="188"/>
      <c r="X11426" s="188"/>
      <c r="AG11426" s="188"/>
      <c r="AH11426" s="188"/>
      <c r="AI11426" s="188"/>
      <c r="AJ11426" s="188"/>
      <c r="AK11426" s="188"/>
    </row>
    <row r="11427" spans="20:37">
      <c r="T11427" s="188"/>
      <c r="U11427" s="188"/>
      <c r="V11427" s="188"/>
      <c r="W11427" s="188"/>
      <c r="X11427" s="188"/>
      <c r="AG11427" s="188"/>
      <c r="AH11427" s="188"/>
      <c r="AI11427" s="188"/>
      <c r="AJ11427" s="188"/>
      <c r="AK11427" s="188"/>
    </row>
    <row r="11428" spans="20:37">
      <c r="T11428" s="188"/>
      <c r="U11428" s="188"/>
      <c r="V11428" s="188"/>
      <c r="W11428" s="188"/>
      <c r="X11428" s="188"/>
      <c r="AG11428" s="188"/>
      <c r="AH11428" s="188"/>
      <c r="AI11428" s="188"/>
      <c r="AJ11428" s="188"/>
      <c r="AK11428" s="188"/>
    </row>
    <row r="11429" spans="20:37">
      <c r="T11429" s="188"/>
      <c r="U11429" s="188"/>
      <c r="V11429" s="188"/>
      <c r="W11429" s="188"/>
      <c r="X11429" s="188"/>
      <c r="AG11429" s="188"/>
      <c r="AH11429" s="188"/>
      <c r="AI11429" s="188"/>
      <c r="AJ11429" s="188"/>
      <c r="AK11429" s="188"/>
    </row>
    <row r="11430" spans="20:37">
      <c r="T11430" s="188"/>
      <c r="U11430" s="188"/>
      <c r="V11430" s="188"/>
      <c r="W11430" s="188"/>
      <c r="X11430" s="188"/>
      <c r="AG11430" s="188"/>
      <c r="AH11430" s="188"/>
      <c r="AI11430" s="188"/>
      <c r="AJ11430" s="188"/>
      <c r="AK11430" s="188"/>
    </row>
    <row r="11431" spans="20:37">
      <c r="T11431" s="188"/>
      <c r="U11431" s="188"/>
      <c r="V11431" s="188"/>
      <c r="W11431" s="188"/>
      <c r="X11431" s="188"/>
      <c r="AG11431" s="188"/>
      <c r="AH11431" s="188"/>
      <c r="AI11431" s="188"/>
      <c r="AJ11431" s="188"/>
      <c r="AK11431" s="188"/>
    </row>
    <row r="11432" spans="20:37">
      <c r="T11432" s="188"/>
      <c r="U11432" s="188"/>
      <c r="V11432" s="188"/>
      <c r="W11432" s="188"/>
      <c r="X11432" s="188"/>
      <c r="AG11432" s="188"/>
      <c r="AH11432" s="188"/>
      <c r="AI11432" s="188"/>
      <c r="AJ11432" s="188"/>
      <c r="AK11432" s="188"/>
    </row>
    <row r="11433" spans="20:37">
      <c r="T11433" s="188"/>
      <c r="U11433" s="188"/>
      <c r="V11433" s="188"/>
      <c r="W11433" s="188"/>
      <c r="X11433" s="188"/>
      <c r="AG11433" s="188"/>
      <c r="AH11433" s="188"/>
      <c r="AI11433" s="188"/>
      <c r="AJ11433" s="188"/>
      <c r="AK11433" s="188"/>
    </row>
    <row r="11434" spans="20:37">
      <c r="T11434" s="188"/>
      <c r="U11434" s="188"/>
      <c r="V11434" s="188"/>
      <c r="W11434" s="188"/>
      <c r="X11434" s="188"/>
      <c r="AG11434" s="188"/>
      <c r="AH11434" s="188"/>
      <c r="AI11434" s="188"/>
      <c r="AJ11434" s="188"/>
      <c r="AK11434" s="188"/>
    </row>
    <row r="11435" spans="20:37">
      <c r="T11435" s="188"/>
      <c r="U11435" s="188"/>
      <c r="V11435" s="188"/>
      <c r="W11435" s="188"/>
      <c r="X11435" s="188"/>
      <c r="AG11435" s="188"/>
      <c r="AH11435" s="188"/>
      <c r="AI11435" s="188"/>
      <c r="AJ11435" s="188"/>
      <c r="AK11435" s="188"/>
    </row>
    <row r="11436" spans="20:37">
      <c r="T11436" s="188"/>
      <c r="U11436" s="188"/>
      <c r="V11436" s="188"/>
      <c r="W11436" s="188"/>
      <c r="X11436" s="188"/>
      <c r="AG11436" s="188"/>
      <c r="AH11436" s="188"/>
      <c r="AI11436" s="188"/>
      <c r="AJ11436" s="188"/>
      <c r="AK11436" s="188"/>
    </row>
    <row r="11437" spans="20:37">
      <c r="T11437" s="188"/>
      <c r="U11437" s="188"/>
      <c r="V11437" s="188"/>
      <c r="W11437" s="188"/>
      <c r="X11437" s="188"/>
      <c r="AG11437" s="188"/>
      <c r="AH11437" s="188"/>
      <c r="AI11437" s="188"/>
      <c r="AJ11437" s="188"/>
      <c r="AK11437" s="188"/>
    </row>
    <row r="11438" spans="20:37">
      <c r="T11438" s="188"/>
      <c r="U11438" s="188"/>
      <c r="V11438" s="188"/>
      <c r="W11438" s="188"/>
      <c r="X11438" s="188"/>
      <c r="AG11438" s="188"/>
      <c r="AH11438" s="188"/>
      <c r="AI11438" s="188"/>
      <c r="AJ11438" s="188"/>
      <c r="AK11438" s="188"/>
    </row>
    <row r="11439" spans="20:37">
      <c r="T11439" s="188"/>
      <c r="U11439" s="188"/>
      <c r="V11439" s="188"/>
      <c r="W11439" s="188"/>
      <c r="X11439" s="188"/>
      <c r="AG11439" s="188"/>
      <c r="AH11439" s="188"/>
      <c r="AI11439" s="188"/>
      <c r="AJ11439" s="188"/>
      <c r="AK11439" s="188"/>
    </row>
    <row r="11440" spans="20:37">
      <c r="T11440" s="188"/>
      <c r="U11440" s="188"/>
      <c r="V11440" s="188"/>
      <c r="W11440" s="188"/>
      <c r="X11440" s="188"/>
      <c r="AG11440" s="188"/>
      <c r="AH11440" s="188"/>
      <c r="AI11440" s="188"/>
      <c r="AJ11440" s="188"/>
      <c r="AK11440" s="188"/>
    </row>
    <row r="11441" spans="20:37">
      <c r="T11441" s="188"/>
      <c r="U11441" s="188"/>
      <c r="V11441" s="188"/>
      <c r="W11441" s="188"/>
      <c r="X11441" s="188"/>
      <c r="AG11441" s="188"/>
      <c r="AH11441" s="188"/>
      <c r="AI11441" s="188"/>
      <c r="AJ11441" s="188"/>
      <c r="AK11441" s="188"/>
    </row>
    <row r="11442" spans="20:37">
      <c r="T11442" s="188"/>
      <c r="U11442" s="188"/>
      <c r="V11442" s="188"/>
      <c r="W11442" s="188"/>
      <c r="X11442" s="188"/>
      <c r="AG11442" s="188"/>
      <c r="AH11442" s="188"/>
      <c r="AI11442" s="188"/>
      <c r="AJ11442" s="188"/>
      <c r="AK11442" s="188"/>
    </row>
    <row r="11443" spans="20:37">
      <c r="T11443" s="188"/>
      <c r="U11443" s="188"/>
      <c r="V11443" s="188"/>
      <c r="W11443" s="188"/>
      <c r="X11443" s="188"/>
      <c r="AG11443" s="188"/>
      <c r="AH11443" s="188"/>
      <c r="AI11443" s="188"/>
      <c r="AJ11443" s="188"/>
      <c r="AK11443" s="188"/>
    </row>
    <row r="11444" spans="20:37">
      <c r="T11444" s="188"/>
      <c r="U11444" s="188"/>
      <c r="V11444" s="188"/>
      <c r="W11444" s="188"/>
      <c r="X11444" s="188"/>
      <c r="AG11444" s="188"/>
      <c r="AH11444" s="188"/>
      <c r="AI11444" s="188"/>
      <c r="AJ11444" s="188"/>
      <c r="AK11444" s="188"/>
    </row>
    <row r="11445" spans="20:37">
      <c r="T11445" s="188"/>
      <c r="U11445" s="188"/>
      <c r="V11445" s="188"/>
      <c r="W11445" s="188"/>
      <c r="X11445" s="188"/>
      <c r="AG11445" s="188"/>
      <c r="AH11445" s="188"/>
      <c r="AI11445" s="188"/>
      <c r="AJ11445" s="188"/>
      <c r="AK11445" s="188"/>
    </row>
    <row r="11446" spans="20:37">
      <c r="T11446" s="188"/>
      <c r="U11446" s="188"/>
      <c r="V11446" s="188"/>
      <c r="W11446" s="188"/>
      <c r="X11446" s="188"/>
      <c r="AG11446" s="188"/>
      <c r="AH11446" s="188"/>
      <c r="AI11446" s="188"/>
      <c r="AJ11446" s="188"/>
      <c r="AK11446" s="188"/>
    </row>
    <row r="11447" spans="20:37">
      <c r="T11447" s="188"/>
      <c r="U11447" s="188"/>
      <c r="V11447" s="188"/>
      <c r="W11447" s="188"/>
      <c r="X11447" s="188"/>
      <c r="AG11447" s="188"/>
      <c r="AH11447" s="188"/>
      <c r="AI11447" s="188"/>
      <c r="AJ11447" s="188"/>
      <c r="AK11447" s="188"/>
    </row>
    <row r="11448" spans="20:37">
      <c r="T11448" s="188"/>
      <c r="U11448" s="188"/>
      <c r="V11448" s="188"/>
      <c r="W11448" s="188"/>
      <c r="X11448" s="188"/>
      <c r="AG11448" s="188"/>
      <c r="AH11448" s="188"/>
      <c r="AI11448" s="188"/>
      <c r="AJ11448" s="188"/>
      <c r="AK11448" s="188"/>
    </row>
    <row r="11449" spans="20:37">
      <c r="T11449" s="188"/>
      <c r="U11449" s="188"/>
      <c r="V11449" s="188"/>
      <c r="W11449" s="188"/>
      <c r="X11449" s="188"/>
      <c r="AG11449" s="188"/>
      <c r="AH11449" s="188"/>
      <c r="AI11449" s="188"/>
      <c r="AJ11449" s="188"/>
      <c r="AK11449" s="188"/>
    </row>
    <row r="11450" spans="20:37">
      <c r="T11450" s="188"/>
      <c r="U11450" s="188"/>
      <c r="V11450" s="188"/>
      <c r="W11450" s="188"/>
      <c r="X11450" s="188"/>
      <c r="AG11450" s="188"/>
      <c r="AH11450" s="188"/>
      <c r="AI11450" s="188"/>
      <c r="AJ11450" s="188"/>
      <c r="AK11450" s="188"/>
    </row>
    <row r="11451" spans="20:37">
      <c r="T11451" s="188"/>
      <c r="U11451" s="188"/>
      <c r="V11451" s="188"/>
      <c r="W11451" s="188"/>
      <c r="X11451" s="188"/>
      <c r="AG11451" s="188"/>
      <c r="AH11451" s="188"/>
      <c r="AI11451" s="188"/>
      <c r="AJ11451" s="188"/>
      <c r="AK11451" s="188"/>
    </row>
    <row r="11452" spans="20:37">
      <c r="T11452" s="188"/>
      <c r="U11452" s="188"/>
      <c r="V11452" s="188"/>
      <c r="W11452" s="188"/>
      <c r="X11452" s="188"/>
      <c r="AG11452" s="188"/>
      <c r="AH11452" s="188"/>
      <c r="AI11452" s="188"/>
      <c r="AJ11452" s="188"/>
      <c r="AK11452" s="188"/>
    </row>
    <row r="11453" spans="20:37">
      <c r="T11453" s="188"/>
      <c r="U11453" s="188"/>
      <c r="V11453" s="188"/>
      <c r="W11453" s="188"/>
      <c r="X11453" s="188"/>
      <c r="AG11453" s="188"/>
      <c r="AH11453" s="188"/>
      <c r="AI11453" s="188"/>
      <c r="AJ11453" s="188"/>
      <c r="AK11453" s="188"/>
    </row>
    <row r="11454" spans="20:37">
      <c r="T11454" s="188"/>
      <c r="U11454" s="188"/>
      <c r="V11454" s="188"/>
      <c r="W11454" s="188"/>
      <c r="X11454" s="188"/>
      <c r="AG11454" s="188"/>
      <c r="AH11454" s="188"/>
      <c r="AI11454" s="188"/>
      <c r="AJ11454" s="188"/>
      <c r="AK11454" s="188"/>
    </row>
    <row r="11455" spans="20:37">
      <c r="T11455" s="188"/>
      <c r="U11455" s="188"/>
      <c r="V11455" s="188"/>
      <c r="W11455" s="188"/>
      <c r="X11455" s="188"/>
      <c r="AG11455" s="188"/>
      <c r="AH11455" s="188"/>
      <c r="AI11455" s="188"/>
      <c r="AJ11455" s="188"/>
      <c r="AK11455" s="188"/>
    </row>
    <row r="11456" spans="20:37">
      <c r="T11456" s="188"/>
      <c r="U11456" s="188"/>
      <c r="V11456" s="188"/>
      <c r="W11456" s="188"/>
      <c r="X11456" s="188"/>
      <c r="AG11456" s="188"/>
      <c r="AH11456" s="188"/>
      <c r="AI11456" s="188"/>
      <c r="AJ11456" s="188"/>
      <c r="AK11456" s="188"/>
    </row>
    <row r="11457" spans="20:37">
      <c r="T11457" s="188"/>
      <c r="U11457" s="188"/>
      <c r="V11457" s="188"/>
      <c r="W11457" s="188"/>
      <c r="X11457" s="188"/>
      <c r="AG11457" s="188"/>
      <c r="AH11457" s="188"/>
      <c r="AI11457" s="188"/>
      <c r="AJ11457" s="188"/>
      <c r="AK11457" s="188"/>
    </row>
    <row r="11458" spans="20:37">
      <c r="T11458" s="188"/>
      <c r="U11458" s="188"/>
      <c r="V11458" s="188"/>
      <c r="W11458" s="188"/>
      <c r="X11458" s="188"/>
      <c r="AG11458" s="188"/>
      <c r="AH11458" s="188"/>
      <c r="AI11458" s="188"/>
      <c r="AJ11458" s="188"/>
      <c r="AK11458" s="188"/>
    </row>
    <row r="11459" spans="20:37">
      <c r="T11459" s="188"/>
      <c r="U11459" s="188"/>
      <c r="V11459" s="188"/>
      <c r="W11459" s="188"/>
      <c r="X11459" s="188"/>
      <c r="AG11459" s="188"/>
      <c r="AH11459" s="188"/>
      <c r="AI11459" s="188"/>
      <c r="AJ11459" s="188"/>
      <c r="AK11459" s="188"/>
    </row>
    <row r="11460" spans="20:37">
      <c r="T11460" s="188"/>
      <c r="U11460" s="188"/>
      <c r="V11460" s="188"/>
      <c r="W11460" s="188"/>
      <c r="X11460" s="188"/>
      <c r="AG11460" s="188"/>
      <c r="AH11460" s="188"/>
      <c r="AI11460" s="188"/>
      <c r="AJ11460" s="188"/>
      <c r="AK11460" s="188"/>
    </row>
    <row r="11461" spans="20:37">
      <c r="T11461" s="188"/>
      <c r="U11461" s="188"/>
      <c r="V11461" s="188"/>
      <c r="W11461" s="188"/>
      <c r="X11461" s="188"/>
      <c r="AG11461" s="188"/>
      <c r="AH11461" s="188"/>
      <c r="AI11461" s="188"/>
      <c r="AJ11461" s="188"/>
      <c r="AK11461" s="188"/>
    </row>
    <row r="11462" spans="20:37">
      <c r="T11462" s="188"/>
      <c r="U11462" s="188"/>
      <c r="V11462" s="188"/>
      <c r="W11462" s="188"/>
      <c r="X11462" s="188"/>
      <c r="AG11462" s="188"/>
      <c r="AH11462" s="188"/>
      <c r="AI11462" s="188"/>
      <c r="AJ11462" s="188"/>
      <c r="AK11462" s="188"/>
    </row>
    <row r="11463" spans="20:37">
      <c r="T11463" s="188"/>
      <c r="U11463" s="188"/>
      <c r="V11463" s="188"/>
      <c r="W11463" s="188"/>
      <c r="X11463" s="188"/>
      <c r="AG11463" s="188"/>
      <c r="AH11463" s="188"/>
      <c r="AI11463" s="188"/>
      <c r="AJ11463" s="188"/>
      <c r="AK11463" s="188"/>
    </row>
    <row r="11464" spans="20:37">
      <c r="T11464" s="188"/>
      <c r="U11464" s="188"/>
      <c r="V11464" s="188"/>
      <c r="W11464" s="188"/>
      <c r="X11464" s="188"/>
      <c r="AG11464" s="188"/>
      <c r="AH11464" s="188"/>
      <c r="AI11464" s="188"/>
      <c r="AJ11464" s="188"/>
      <c r="AK11464" s="188"/>
    </row>
    <row r="11465" spans="20:37">
      <c r="T11465" s="188"/>
      <c r="U11465" s="188"/>
      <c r="V11465" s="188"/>
      <c r="W11465" s="188"/>
      <c r="X11465" s="188"/>
      <c r="AG11465" s="188"/>
      <c r="AH11465" s="188"/>
      <c r="AI11465" s="188"/>
      <c r="AJ11465" s="188"/>
      <c r="AK11465" s="188"/>
    </row>
    <row r="11466" spans="20:37">
      <c r="T11466" s="188"/>
      <c r="U11466" s="188"/>
      <c r="V11466" s="188"/>
      <c r="W11466" s="188"/>
      <c r="X11466" s="188"/>
      <c r="AG11466" s="188"/>
      <c r="AH11466" s="188"/>
      <c r="AI11466" s="188"/>
      <c r="AJ11466" s="188"/>
      <c r="AK11466" s="188"/>
    </row>
    <row r="11467" spans="20:37">
      <c r="T11467" s="188"/>
      <c r="U11467" s="188"/>
      <c r="V11467" s="188"/>
      <c r="W11467" s="188"/>
      <c r="X11467" s="188"/>
      <c r="AG11467" s="188"/>
      <c r="AH11467" s="188"/>
      <c r="AI11467" s="188"/>
      <c r="AJ11467" s="188"/>
      <c r="AK11467" s="188"/>
    </row>
    <row r="11468" spans="20:37">
      <c r="T11468" s="188"/>
      <c r="U11468" s="188"/>
      <c r="V11468" s="188"/>
      <c r="W11468" s="188"/>
      <c r="X11468" s="188"/>
      <c r="AG11468" s="188"/>
      <c r="AH11468" s="188"/>
      <c r="AI11468" s="188"/>
      <c r="AJ11468" s="188"/>
      <c r="AK11468" s="188"/>
    </row>
    <row r="11469" spans="20:37">
      <c r="T11469" s="188"/>
      <c r="U11469" s="188"/>
      <c r="V11469" s="188"/>
      <c r="W11469" s="188"/>
      <c r="X11469" s="188"/>
      <c r="AG11469" s="188"/>
      <c r="AH11469" s="188"/>
      <c r="AI11469" s="188"/>
      <c r="AJ11469" s="188"/>
      <c r="AK11469" s="188"/>
    </row>
    <row r="11470" spans="20:37">
      <c r="T11470" s="188"/>
      <c r="U11470" s="188"/>
      <c r="V11470" s="188"/>
      <c r="W11470" s="188"/>
      <c r="X11470" s="188"/>
      <c r="AG11470" s="188"/>
      <c r="AH11470" s="188"/>
      <c r="AI11470" s="188"/>
      <c r="AJ11470" s="188"/>
      <c r="AK11470" s="188"/>
    </row>
    <row r="11471" spans="20:37">
      <c r="T11471" s="188"/>
      <c r="U11471" s="188"/>
      <c r="V11471" s="188"/>
      <c r="W11471" s="188"/>
      <c r="X11471" s="188"/>
      <c r="AG11471" s="188"/>
      <c r="AH11471" s="188"/>
      <c r="AI11471" s="188"/>
      <c r="AJ11471" s="188"/>
      <c r="AK11471" s="188"/>
    </row>
    <row r="11472" spans="20:37">
      <c r="T11472" s="188"/>
      <c r="U11472" s="188"/>
      <c r="V11472" s="188"/>
      <c r="W11472" s="188"/>
      <c r="X11472" s="188"/>
      <c r="AG11472" s="188"/>
      <c r="AH11472" s="188"/>
      <c r="AI11472" s="188"/>
      <c r="AJ11472" s="188"/>
      <c r="AK11472" s="188"/>
    </row>
    <row r="11473" spans="20:37">
      <c r="T11473" s="188"/>
      <c r="U11473" s="188"/>
      <c r="V11473" s="188"/>
      <c r="W11473" s="188"/>
      <c r="X11473" s="188"/>
      <c r="AG11473" s="188"/>
      <c r="AH11473" s="188"/>
      <c r="AI11473" s="188"/>
      <c r="AJ11473" s="188"/>
      <c r="AK11473" s="188"/>
    </row>
    <row r="11474" spans="20:37">
      <c r="T11474" s="188"/>
      <c r="U11474" s="188"/>
      <c r="V11474" s="188"/>
      <c r="W11474" s="188"/>
      <c r="X11474" s="188"/>
      <c r="AG11474" s="188"/>
      <c r="AH11474" s="188"/>
      <c r="AI11474" s="188"/>
      <c r="AJ11474" s="188"/>
      <c r="AK11474" s="188"/>
    </row>
    <row r="11475" spans="20:37">
      <c r="T11475" s="188"/>
      <c r="U11475" s="188"/>
      <c r="V11475" s="188"/>
      <c r="W11475" s="188"/>
      <c r="X11475" s="188"/>
      <c r="AG11475" s="188"/>
      <c r="AH11475" s="188"/>
      <c r="AI11475" s="188"/>
      <c r="AJ11475" s="188"/>
      <c r="AK11475" s="188"/>
    </row>
    <row r="11476" spans="20:37">
      <c r="T11476" s="188"/>
      <c r="U11476" s="188"/>
      <c r="V11476" s="188"/>
      <c r="W11476" s="188"/>
      <c r="X11476" s="188"/>
      <c r="AG11476" s="188"/>
      <c r="AH11476" s="188"/>
      <c r="AI11476" s="188"/>
      <c r="AJ11476" s="188"/>
      <c r="AK11476" s="188"/>
    </row>
    <row r="11477" spans="20:37">
      <c r="T11477" s="188"/>
      <c r="U11477" s="188"/>
      <c r="V11477" s="188"/>
      <c r="W11477" s="188"/>
      <c r="X11477" s="188"/>
      <c r="AG11477" s="188"/>
      <c r="AH11477" s="188"/>
      <c r="AI11477" s="188"/>
      <c r="AJ11477" s="188"/>
      <c r="AK11477" s="188"/>
    </row>
    <row r="11478" spans="20:37">
      <c r="T11478" s="188"/>
      <c r="U11478" s="188"/>
      <c r="V11478" s="188"/>
      <c r="W11478" s="188"/>
      <c r="X11478" s="188"/>
      <c r="AG11478" s="188"/>
      <c r="AH11478" s="188"/>
      <c r="AI11478" s="188"/>
      <c r="AJ11478" s="188"/>
      <c r="AK11478" s="188"/>
    </row>
    <row r="11479" spans="20:37">
      <c r="T11479" s="188"/>
      <c r="U11479" s="188"/>
      <c r="V11479" s="188"/>
      <c r="W11479" s="188"/>
      <c r="X11479" s="188"/>
      <c r="AG11479" s="188"/>
      <c r="AH11479" s="188"/>
      <c r="AI11479" s="188"/>
      <c r="AJ11479" s="188"/>
      <c r="AK11479" s="188"/>
    </row>
    <row r="11480" spans="20:37">
      <c r="T11480" s="188"/>
      <c r="U11480" s="188"/>
      <c r="V11480" s="188"/>
      <c r="W11480" s="188"/>
      <c r="X11480" s="188"/>
      <c r="AG11480" s="188"/>
      <c r="AH11480" s="188"/>
      <c r="AI11480" s="188"/>
      <c r="AJ11480" s="188"/>
      <c r="AK11480" s="188"/>
    </row>
    <row r="11481" spans="20:37">
      <c r="T11481" s="188"/>
      <c r="U11481" s="188"/>
      <c r="V11481" s="188"/>
      <c r="W11481" s="188"/>
      <c r="X11481" s="188"/>
      <c r="AG11481" s="188"/>
      <c r="AH11481" s="188"/>
      <c r="AI11481" s="188"/>
      <c r="AJ11481" s="188"/>
      <c r="AK11481" s="188"/>
    </row>
    <row r="11482" spans="20:37">
      <c r="T11482" s="188"/>
      <c r="U11482" s="188"/>
      <c r="V11482" s="188"/>
      <c r="W11482" s="188"/>
      <c r="X11482" s="188"/>
      <c r="AG11482" s="188"/>
      <c r="AH11482" s="188"/>
      <c r="AI11482" s="188"/>
      <c r="AJ11482" s="188"/>
      <c r="AK11482" s="188"/>
    </row>
    <row r="11483" spans="20:37">
      <c r="T11483" s="188"/>
      <c r="U11483" s="188"/>
      <c r="V11483" s="188"/>
      <c r="W11483" s="188"/>
      <c r="X11483" s="188"/>
      <c r="AG11483" s="188"/>
      <c r="AH11483" s="188"/>
      <c r="AI11483" s="188"/>
      <c r="AJ11483" s="188"/>
      <c r="AK11483" s="188"/>
    </row>
    <row r="11484" spans="20:37">
      <c r="T11484" s="188"/>
      <c r="U11484" s="188"/>
      <c r="V11484" s="188"/>
      <c r="W11484" s="188"/>
      <c r="X11484" s="188"/>
      <c r="AG11484" s="188"/>
      <c r="AH11484" s="188"/>
      <c r="AI11484" s="188"/>
      <c r="AJ11484" s="188"/>
      <c r="AK11484" s="188"/>
    </row>
    <row r="11485" spans="20:37">
      <c r="T11485" s="188"/>
      <c r="U11485" s="188"/>
      <c r="V11485" s="188"/>
      <c r="W11485" s="188"/>
      <c r="X11485" s="188"/>
      <c r="AG11485" s="188"/>
      <c r="AH11485" s="188"/>
      <c r="AI11485" s="188"/>
      <c r="AJ11485" s="188"/>
      <c r="AK11485" s="188"/>
    </row>
    <row r="11486" spans="20:37">
      <c r="T11486" s="188"/>
      <c r="U11486" s="188"/>
      <c r="V11486" s="188"/>
      <c r="W11486" s="188"/>
      <c r="X11486" s="188"/>
      <c r="AG11486" s="188"/>
      <c r="AH11486" s="188"/>
      <c r="AI11486" s="188"/>
      <c r="AJ11486" s="188"/>
      <c r="AK11486" s="188"/>
    </row>
    <row r="11487" spans="20:37">
      <c r="T11487" s="188"/>
      <c r="U11487" s="188"/>
      <c r="V11487" s="188"/>
      <c r="W11487" s="188"/>
      <c r="X11487" s="188"/>
      <c r="AG11487" s="188"/>
      <c r="AH11487" s="188"/>
      <c r="AI11487" s="188"/>
      <c r="AJ11487" s="188"/>
      <c r="AK11487" s="188"/>
    </row>
    <row r="11488" spans="20:37">
      <c r="T11488" s="188"/>
      <c r="U11488" s="188"/>
      <c r="V11488" s="188"/>
      <c r="W11488" s="188"/>
      <c r="X11488" s="188"/>
      <c r="AG11488" s="188"/>
      <c r="AH11488" s="188"/>
      <c r="AI11488" s="188"/>
      <c r="AJ11488" s="188"/>
      <c r="AK11488" s="188"/>
    </row>
    <row r="11489" spans="20:37">
      <c r="T11489" s="188"/>
      <c r="U11489" s="188"/>
      <c r="V11489" s="188"/>
      <c r="W11489" s="188"/>
      <c r="X11489" s="188"/>
      <c r="AG11489" s="188"/>
      <c r="AH11489" s="188"/>
      <c r="AI11489" s="188"/>
      <c r="AJ11489" s="188"/>
      <c r="AK11489" s="188"/>
    </row>
    <row r="11490" spans="20:37">
      <c r="T11490" s="188"/>
      <c r="U11490" s="188"/>
      <c r="V11490" s="188"/>
      <c r="W11490" s="188"/>
      <c r="X11490" s="188"/>
      <c r="AG11490" s="188"/>
      <c r="AH11490" s="188"/>
      <c r="AI11490" s="188"/>
      <c r="AJ11490" s="188"/>
      <c r="AK11490" s="188"/>
    </row>
    <row r="11491" spans="20:37">
      <c r="T11491" s="188"/>
      <c r="U11491" s="188"/>
      <c r="V11491" s="188"/>
      <c r="W11491" s="188"/>
      <c r="X11491" s="188"/>
      <c r="AG11491" s="188"/>
      <c r="AH11491" s="188"/>
      <c r="AI11491" s="188"/>
      <c r="AJ11491" s="188"/>
      <c r="AK11491" s="188"/>
    </row>
    <row r="11492" spans="20:37">
      <c r="T11492" s="188"/>
      <c r="U11492" s="188"/>
      <c r="V11492" s="188"/>
      <c r="W11492" s="188"/>
      <c r="X11492" s="188"/>
      <c r="AG11492" s="188"/>
      <c r="AH11492" s="188"/>
      <c r="AI11492" s="188"/>
      <c r="AJ11492" s="188"/>
      <c r="AK11492" s="188"/>
    </row>
    <row r="11493" spans="20:37">
      <c r="T11493" s="188"/>
      <c r="U11493" s="188"/>
      <c r="V11493" s="188"/>
      <c r="W11493" s="188"/>
      <c r="X11493" s="188"/>
      <c r="AG11493" s="188"/>
      <c r="AH11493" s="188"/>
      <c r="AI11493" s="188"/>
      <c r="AJ11493" s="188"/>
      <c r="AK11493" s="188"/>
    </row>
    <row r="11494" spans="20:37">
      <c r="T11494" s="188"/>
      <c r="U11494" s="188"/>
      <c r="V11494" s="188"/>
      <c r="W11494" s="188"/>
      <c r="X11494" s="188"/>
      <c r="AG11494" s="188"/>
      <c r="AH11494" s="188"/>
      <c r="AI11494" s="188"/>
      <c r="AJ11494" s="188"/>
      <c r="AK11494" s="188"/>
    </row>
    <row r="11495" spans="20:37">
      <c r="T11495" s="188"/>
      <c r="U11495" s="188"/>
      <c r="V11495" s="188"/>
      <c r="W11495" s="188"/>
      <c r="X11495" s="188"/>
      <c r="AG11495" s="188"/>
      <c r="AH11495" s="188"/>
      <c r="AI11495" s="188"/>
      <c r="AJ11495" s="188"/>
      <c r="AK11495" s="188"/>
    </row>
    <row r="11496" spans="20:37">
      <c r="T11496" s="188"/>
      <c r="U11496" s="188"/>
      <c r="V11496" s="188"/>
      <c r="W11496" s="188"/>
      <c r="X11496" s="188"/>
      <c r="AG11496" s="188"/>
      <c r="AH11496" s="188"/>
      <c r="AI11496" s="188"/>
      <c r="AJ11496" s="188"/>
      <c r="AK11496" s="188"/>
    </row>
    <row r="11497" spans="20:37">
      <c r="T11497" s="188"/>
      <c r="U11497" s="188"/>
      <c r="V11497" s="188"/>
      <c r="W11497" s="188"/>
      <c r="X11497" s="188"/>
      <c r="AG11497" s="188"/>
      <c r="AH11497" s="188"/>
      <c r="AI11497" s="188"/>
      <c r="AJ11497" s="188"/>
      <c r="AK11497" s="188"/>
    </row>
    <row r="11498" spans="20:37">
      <c r="T11498" s="188"/>
      <c r="U11498" s="188"/>
      <c r="V11498" s="188"/>
      <c r="W11498" s="188"/>
      <c r="X11498" s="188"/>
      <c r="AG11498" s="188"/>
      <c r="AH11498" s="188"/>
      <c r="AI11498" s="188"/>
      <c r="AJ11498" s="188"/>
      <c r="AK11498" s="188"/>
    </row>
    <row r="11499" spans="20:37">
      <c r="T11499" s="188"/>
      <c r="U11499" s="188"/>
      <c r="V11499" s="188"/>
      <c r="W11499" s="188"/>
      <c r="X11499" s="188"/>
      <c r="AG11499" s="188"/>
      <c r="AH11499" s="188"/>
      <c r="AI11499" s="188"/>
      <c r="AJ11499" s="188"/>
      <c r="AK11499" s="188"/>
    </row>
    <row r="11500" spans="20:37">
      <c r="T11500" s="188"/>
      <c r="U11500" s="188"/>
      <c r="V11500" s="188"/>
      <c r="W11500" s="188"/>
      <c r="X11500" s="188"/>
      <c r="AG11500" s="188"/>
      <c r="AH11500" s="188"/>
      <c r="AI11500" s="188"/>
      <c r="AJ11500" s="188"/>
      <c r="AK11500" s="188"/>
    </row>
    <row r="11501" spans="20:37">
      <c r="T11501" s="188"/>
      <c r="U11501" s="188"/>
      <c r="V11501" s="188"/>
      <c r="W11501" s="188"/>
      <c r="X11501" s="188"/>
      <c r="AG11501" s="188"/>
      <c r="AH11501" s="188"/>
      <c r="AI11501" s="188"/>
      <c r="AJ11501" s="188"/>
      <c r="AK11501" s="188"/>
    </row>
    <row r="11502" spans="20:37">
      <c r="T11502" s="188"/>
      <c r="U11502" s="188"/>
      <c r="V11502" s="188"/>
      <c r="W11502" s="188"/>
      <c r="X11502" s="188"/>
      <c r="AG11502" s="188"/>
      <c r="AH11502" s="188"/>
      <c r="AI11502" s="188"/>
      <c r="AJ11502" s="188"/>
      <c r="AK11502" s="188"/>
    </row>
    <row r="11503" spans="20:37">
      <c r="T11503" s="188"/>
      <c r="U11503" s="188"/>
      <c r="V11503" s="188"/>
      <c r="W11503" s="188"/>
      <c r="X11503" s="188"/>
      <c r="AG11503" s="188"/>
      <c r="AH11503" s="188"/>
      <c r="AI11503" s="188"/>
      <c r="AJ11503" s="188"/>
      <c r="AK11503" s="188"/>
    </row>
    <row r="11504" spans="20:37">
      <c r="T11504" s="188"/>
      <c r="U11504" s="188"/>
      <c r="V11504" s="188"/>
      <c r="W11504" s="188"/>
      <c r="X11504" s="188"/>
      <c r="AG11504" s="188"/>
      <c r="AH11504" s="188"/>
      <c r="AI11504" s="188"/>
      <c r="AJ11504" s="188"/>
      <c r="AK11504" s="188"/>
    </row>
    <row r="11505" spans="20:37">
      <c r="T11505" s="188"/>
      <c r="U11505" s="188"/>
      <c r="V11505" s="188"/>
      <c r="W11505" s="188"/>
      <c r="X11505" s="188"/>
      <c r="AG11505" s="188"/>
      <c r="AH11505" s="188"/>
      <c r="AI11505" s="188"/>
      <c r="AJ11505" s="188"/>
      <c r="AK11505" s="188"/>
    </row>
    <row r="11506" spans="20:37">
      <c r="T11506" s="188"/>
      <c r="U11506" s="188"/>
      <c r="V11506" s="188"/>
      <c r="W11506" s="188"/>
      <c r="X11506" s="188"/>
      <c r="AG11506" s="188"/>
      <c r="AH11506" s="188"/>
      <c r="AI11506" s="188"/>
      <c r="AJ11506" s="188"/>
      <c r="AK11506" s="188"/>
    </row>
    <row r="11507" spans="20:37">
      <c r="T11507" s="188"/>
      <c r="U11507" s="188"/>
      <c r="V11507" s="188"/>
      <c r="W11507" s="188"/>
      <c r="X11507" s="188"/>
      <c r="AG11507" s="188"/>
      <c r="AH11507" s="188"/>
      <c r="AI11507" s="188"/>
      <c r="AJ11507" s="188"/>
      <c r="AK11507" s="188"/>
    </row>
    <row r="11508" spans="20:37">
      <c r="T11508" s="188"/>
      <c r="U11508" s="188"/>
      <c r="V11508" s="188"/>
      <c r="W11508" s="188"/>
      <c r="X11508" s="188"/>
      <c r="AG11508" s="188"/>
      <c r="AH11508" s="188"/>
      <c r="AI11508" s="188"/>
      <c r="AJ11508" s="188"/>
      <c r="AK11508" s="188"/>
    </row>
    <row r="11509" spans="20:37">
      <c r="T11509" s="188"/>
      <c r="U11509" s="188"/>
      <c r="V11509" s="188"/>
      <c r="W11509" s="188"/>
      <c r="X11509" s="188"/>
      <c r="AG11509" s="188"/>
      <c r="AH11509" s="188"/>
      <c r="AI11509" s="188"/>
      <c r="AJ11509" s="188"/>
      <c r="AK11509" s="188"/>
    </row>
    <row r="11510" spans="20:37">
      <c r="T11510" s="188"/>
      <c r="U11510" s="188"/>
      <c r="V11510" s="188"/>
      <c r="W11510" s="188"/>
      <c r="X11510" s="188"/>
      <c r="AG11510" s="188"/>
      <c r="AH11510" s="188"/>
      <c r="AI11510" s="188"/>
      <c r="AJ11510" s="188"/>
      <c r="AK11510" s="188"/>
    </row>
    <row r="11511" spans="20:37">
      <c r="T11511" s="188"/>
      <c r="U11511" s="188"/>
      <c r="V11511" s="188"/>
      <c r="W11511" s="188"/>
      <c r="X11511" s="188"/>
      <c r="AG11511" s="188"/>
      <c r="AH11511" s="188"/>
      <c r="AI11511" s="188"/>
      <c r="AJ11511" s="188"/>
      <c r="AK11511" s="188"/>
    </row>
    <row r="11512" spans="20:37">
      <c r="T11512" s="188"/>
      <c r="U11512" s="188"/>
      <c r="V11512" s="188"/>
      <c r="W11512" s="188"/>
      <c r="X11512" s="188"/>
      <c r="AG11512" s="188"/>
      <c r="AH11512" s="188"/>
      <c r="AI11512" s="188"/>
      <c r="AJ11512" s="188"/>
      <c r="AK11512" s="188"/>
    </row>
    <row r="11513" spans="20:37">
      <c r="T11513" s="188"/>
      <c r="U11513" s="188"/>
      <c r="V11513" s="188"/>
      <c r="W11513" s="188"/>
      <c r="X11513" s="188"/>
      <c r="AG11513" s="188"/>
      <c r="AH11513" s="188"/>
      <c r="AI11513" s="188"/>
      <c r="AJ11513" s="188"/>
      <c r="AK11513" s="188"/>
    </row>
    <row r="11514" spans="20:37">
      <c r="T11514" s="188"/>
      <c r="U11514" s="188"/>
      <c r="V11514" s="188"/>
      <c r="W11514" s="188"/>
      <c r="X11514" s="188"/>
      <c r="AG11514" s="188"/>
      <c r="AH11514" s="188"/>
      <c r="AI11514" s="188"/>
      <c r="AJ11514" s="188"/>
      <c r="AK11514" s="188"/>
    </row>
    <row r="11515" spans="20:37">
      <c r="T11515" s="188"/>
      <c r="U11515" s="188"/>
      <c r="V11515" s="188"/>
      <c r="W11515" s="188"/>
      <c r="X11515" s="188"/>
      <c r="AG11515" s="188"/>
      <c r="AH11515" s="188"/>
      <c r="AI11515" s="188"/>
      <c r="AJ11515" s="188"/>
      <c r="AK11515" s="188"/>
    </row>
    <row r="11516" spans="20:37">
      <c r="T11516" s="188"/>
      <c r="U11516" s="188"/>
      <c r="V11516" s="188"/>
      <c r="W11516" s="188"/>
      <c r="X11516" s="188"/>
      <c r="AG11516" s="188"/>
      <c r="AH11516" s="188"/>
      <c r="AI11516" s="188"/>
      <c r="AJ11516" s="188"/>
      <c r="AK11516" s="188"/>
    </row>
    <row r="11517" spans="20:37">
      <c r="T11517" s="188"/>
      <c r="U11517" s="188"/>
      <c r="V11517" s="188"/>
      <c r="W11517" s="188"/>
      <c r="X11517" s="188"/>
      <c r="AG11517" s="188"/>
      <c r="AH11517" s="188"/>
      <c r="AI11517" s="188"/>
      <c r="AJ11517" s="188"/>
      <c r="AK11517" s="188"/>
    </row>
    <row r="11518" spans="20:37">
      <c r="T11518" s="188"/>
      <c r="U11518" s="188"/>
      <c r="V11518" s="188"/>
      <c r="W11518" s="188"/>
      <c r="X11518" s="188"/>
      <c r="AG11518" s="188"/>
      <c r="AH11518" s="188"/>
      <c r="AI11518" s="188"/>
      <c r="AJ11518" s="188"/>
      <c r="AK11518" s="188"/>
    </row>
    <row r="11519" spans="20:37">
      <c r="T11519" s="188"/>
      <c r="U11519" s="188"/>
      <c r="V11519" s="188"/>
      <c r="W11519" s="188"/>
      <c r="X11519" s="188"/>
      <c r="AG11519" s="188"/>
      <c r="AH11519" s="188"/>
      <c r="AI11519" s="188"/>
      <c r="AJ11519" s="188"/>
      <c r="AK11519" s="188"/>
    </row>
    <row r="11520" spans="20:37">
      <c r="T11520" s="188"/>
      <c r="U11520" s="188"/>
      <c r="V11520" s="188"/>
      <c r="W11520" s="188"/>
      <c r="X11520" s="188"/>
      <c r="AG11520" s="188"/>
      <c r="AH11520" s="188"/>
      <c r="AI11520" s="188"/>
      <c r="AJ11520" s="188"/>
      <c r="AK11520" s="188"/>
    </row>
    <row r="11521" spans="20:37">
      <c r="T11521" s="188"/>
      <c r="U11521" s="188"/>
      <c r="V11521" s="188"/>
      <c r="W11521" s="188"/>
      <c r="X11521" s="188"/>
      <c r="AG11521" s="188"/>
      <c r="AH11521" s="188"/>
      <c r="AI11521" s="188"/>
      <c r="AJ11521" s="188"/>
      <c r="AK11521" s="188"/>
    </row>
    <row r="11522" spans="20:37">
      <c r="T11522" s="188"/>
      <c r="U11522" s="188"/>
      <c r="V11522" s="188"/>
      <c r="W11522" s="188"/>
      <c r="X11522" s="188"/>
      <c r="AG11522" s="188"/>
      <c r="AH11522" s="188"/>
      <c r="AI11522" s="188"/>
      <c r="AJ11522" s="188"/>
      <c r="AK11522" s="188"/>
    </row>
    <row r="11523" spans="20:37">
      <c r="T11523" s="188"/>
      <c r="U11523" s="188"/>
      <c r="V11523" s="188"/>
      <c r="W11523" s="188"/>
      <c r="X11523" s="188"/>
      <c r="AG11523" s="188"/>
      <c r="AH11523" s="188"/>
      <c r="AI11523" s="188"/>
      <c r="AJ11523" s="188"/>
      <c r="AK11523" s="188"/>
    </row>
    <row r="11524" spans="20:37">
      <c r="T11524" s="188"/>
      <c r="U11524" s="188"/>
      <c r="V11524" s="188"/>
      <c r="W11524" s="188"/>
      <c r="X11524" s="188"/>
      <c r="AG11524" s="188"/>
      <c r="AH11524" s="188"/>
      <c r="AI11524" s="188"/>
      <c r="AJ11524" s="188"/>
      <c r="AK11524" s="188"/>
    </row>
    <row r="11525" spans="20:37">
      <c r="T11525" s="188"/>
      <c r="U11525" s="188"/>
      <c r="V11525" s="188"/>
      <c r="W11525" s="188"/>
      <c r="X11525" s="188"/>
      <c r="AG11525" s="188"/>
      <c r="AH11525" s="188"/>
      <c r="AI11525" s="188"/>
      <c r="AJ11525" s="188"/>
      <c r="AK11525" s="188"/>
    </row>
    <row r="11526" spans="20:37">
      <c r="T11526" s="188"/>
      <c r="U11526" s="188"/>
      <c r="V11526" s="188"/>
      <c r="W11526" s="188"/>
      <c r="X11526" s="188"/>
      <c r="AG11526" s="188"/>
      <c r="AH11526" s="188"/>
      <c r="AI11526" s="188"/>
      <c r="AJ11526" s="188"/>
      <c r="AK11526" s="188"/>
    </row>
    <row r="11527" spans="20:37">
      <c r="T11527" s="188"/>
      <c r="U11527" s="188"/>
      <c r="V11527" s="188"/>
      <c r="W11527" s="188"/>
      <c r="X11527" s="188"/>
      <c r="AG11527" s="188"/>
      <c r="AH11527" s="188"/>
      <c r="AI11527" s="188"/>
      <c r="AJ11527" s="188"/>
      <c r="AK11527" s="188"/>
    </row>
    <row r="11528" spans="20:37">
      <c r="T11528" s="188"/>
      <c r="U11528" s="188"/>
      <c r="V11528" s="188"/>
      <c r="W11528" s="188"/>
      <c r="X11528" s="188"/>
      <c r="AG11528" s="188"/>
      <c r="AH11528" s="188"/>
      <c r="AI11528" s="188"/>
      <c r="AJ11528" s="188"/>
      <c r="AK11528" s="188"/>
    </row>
    <row r="11529" spans="20:37">
      <c r="T11529" s="188"/>
      <c r="U11529" s="188"/>
      <c r="V11529" s="188"/>
      <c r="W11529" s="188"/>
      <c r="X11529" s="188"/>
      <c r="AG11529" s="188"/>
      <c r="AH11529" s="188"/>
      <c r="AI11529" s="188"/>
      <c r="AJ11529" s="188"/>
      <c r="AK11529" s="188"/>
    </row>
    <row r="11530" spans="20:37">
      <c r="T11530" s="188"/>
      <c r="U11530" s="188"/>
      <c r="V11530" s="188"/>
      <c r="W11530" s="188"/>
      <c r="X11530" s="188"/>
      <c r="AG11530" s="188"/>
      <c r="AH11530" s="188"/>
      <c r="AI11530" s="188"/>
      <c r="AJ11530" s="188"/>
      <c r="AK11530" s="188"/>
    </row>
    <row r="11531" spans="20:37">
      <c r="T11531" s="188"/>
      <c r="U11531" s="188"/>
      <c r="V11531" s="188"/>
      <c r="W11531" s="188"/>
      <c r="X11531" s="188"/>
      <c r="AG11531" s="188"/>
      <c r="AH11531" s="188"/>
      <c r="AI11531" s="188"/>
      <c r="AJ11531" s="188"/>
      <c r="AK11531" s="188"/>
    </row>
    <row r="11532" spans="20:37">
      <c r="T11532" s="188"/>
      <c r="U11532" s="188"/>
      <c r="V11532" s="188"/>
      <c r="W11532" s="188"/>
      <c r="X11532" s="188"/>
      <c r="AG11532" s="188"/>
      <c r="AH11532" s="188"/>
      <c r="AI11532" s="188"/>
      <c r="AJ11532" s="188"/>
      <c r="AK11532" s="188"/>
    </row>
    <row r="11533" spans="20:37">
      <c r="T11533" s="188"/>
      <c r="U11533" s="188"/>
      <c r="V11533" s="188"/>
      <c r="W11533" s="188"/>
      <c r="X11533" s="188"/>
      <c r="AG11533" s="188"/>
      <c r="AH11533" s="188"/>
      <c r="AI11533" s="188"/>
      <c r="AJ11533" s="188"/>
      <c r="AK11533" s="188"/>
    </row>
    <row r="11534" spans="20:37">
      <c r="T11534" s="188"/>
      <c r="U11534" s="188"/>
      <c r="V11534" s="188"/>
      <c r="W11534" s="188"/>
      <c r="X11534" s="188"/>
      <c r="AG11534" s="188"/>
      <c r="AH11534" s="188"/>
      <c r="AI11534" s="188"/>
      <c r="AJ11534" s="188"/>
      <c r="AK11534" s="188"/>
    </row>
    <row r="11535" spans="20:37">
      <c r="T11535" s="188"/>
      <c r="U11535" s="188"/>
      <c r="V11535" s="188"/>
      <c r="W11535" s="188"/>
      <c r="X11535" s="188"/>
      <c r="AG11535" s="188"/>
      <c r="AH11535" s="188"/>
      <c r="AI11535" s="188"/>
      <c r="AJ11535" s="188"/>
      <c r="AK11535" s="188"/>
    </row>
    <row r="11536" spans="20:37">
      <c r="T11536" s="188"/>
      <c r="U11536" s="188"/>
      <c r="V11536" s="188"/>
      <c r="W11536" s="188"/>
      <c r="X11536" s="188"/>
      <c r="AG11536" s="188"/>
      <c r="AH11536" s="188"/>
      <c r="AI11536" s="188"/>
      <c r="AJ11536" s="188"/>
      <c r="AK11536" s="188"/>
    </row>
    <row r="11537" spans="20:37">
      <c r="T11537" s="188"/>
      <c r="U11537" s="188"/>
      <c r="V11537" s="188"/>
      <c r="W11537" s="188"/>
      <c r="X11537" s="188"/>
      <c r="AG11537" s="188"/>
      <c r="AH11537" s="188"/>
      <c r="AI11537" s="188"/>
      <c r="AJ11537" s="188"/>
      <c r="AK11537" s="188"/>
    </row>
    <row r="11538" spans="20:37">
      <c r="T11538" s="188"/>
      <c r="U11538" s="188"/>
      <c r="V11538" s="188"/>
      <c r="W11538" s="188"/>
      <c r="X11538" s="188"/>
      <c r="AG11538" s="188"/>
      <c r="AH11538" s="188"/>
      <c r="AI11538" s="188"/>
      <c r="AJ11538" s="188"/>
      <c r="AK11538" s="188"/>
    </row>
    <row r="11539" spans="20:37">
      <c r="T11539" s="188"/>
      <c r="U11539" s="188"/>
      <c r="V11539" s="188"/>
      <c r="W11539" s="188"/>
      <c r="X11539" s="188"/>
      <c r="AG11539" s="188"/>
      <c r="AH11539" s="188"/>
      <c r="AI11539" s="188"/>
      <c r="AJ11539" s="188"/>
      <c r="AK11539" s="188"/>
    </row>
    <row r="11540" spans="20:37">
      <c r="T11540" s="188"/>
      <c r="U11540" s="188"/>
      <c r="V11540" s="188"/>
      <c r="W11540" s="188"/>
      <c r="X11540" s="188"/>
      <c r="AG11540" s="188"/>
      <c r="AH11540" s="188"/>
      <c r="AI11540" s="188"/>
      <c r="AJ11540" s="188"/>
      <c r="AK11540" s="188"/>
    </row>
    <row r="11541" spans="20:37">
      <c r="T11541" s="188"/>
      <c r="U11541" s="188"/>
      <c r="V11541" s="188"/>
      <c r="W11541" s="188"/>
      <c r="X11541" s="188"/>
      <c r="AG11541" s="188"/>
      <c r="AH11541" s="188"/>
      <c r="AI11541" s="188"/>
      <c r="AJ11541" s="188"/>
      <c r="AK11541" s="188"/>
    </row>
    <row r="11542" spans="20:37">
      <c r="T11542" s="188"/>
      <c r="U11542" s="188"/>
      <c r="V11542" s="188"/>
      <c r="W11542" s="188"/>
      <c r="X11542" s="188"/>
      <c r="AG11542" s="188"/>
      <c r="AH11542" s="188"/>
      <c r="AI11542" s="188"/>
      <c r="AJ11542" s="188"/>
      <c r="AK11542" s="188"/>
    </row>
    <row r="11543" spans="20:37">
      <c r="T11543" s="188"/>
      <c r="U11543" s="188"/>
      <c r="V11543" s="188"/>
      <c r="W11543" s="188"/>
      <c r="X11543" s="188"/>
      <c r="AG11543" s="188"/>
      <c r="AH11543" s="188"/>
      <c r="AI11543" s="188"/>
      <c r="AJ11543" s="188"/>
      <c r="AK11543" s="188"/>
    </row>
    <row r="11544" spans="20:37">
      <c r="T11544" s="188"/>
      <c r="U11544" s="188"/>
      <c r="V11544" s="188"/>
      <c r="W11544" s="188"/>
      <c r="X11544" s="188"/>
      <c r="AG11544" s="188"/>
      <c r="AH11544" s="188"/>
      <c r="AI11544" s="188"/>
      <c r="AJ11544" s="188"/>
      <c r="AK11544" s="188"/>
    </row>
    <row r="11545" spans="20:37">
      <c r="T11545" s="188"/>
      <c r="U11545" s="188"/>
      <c r="V11545" s="188"/>
      <c r="W11545" s="188"/>
      <c r="X11545" s="188"/>
      <c r="AG11545" s="188"/>
      <c r="AH11545" s="188"/>
      <c r="AI11545" s="188"/>
      <c r="AJ11545" s="188"/>
      <c r="AK11545" s="188"/>
    </row>
    <row r="11546" spans="20:37">
      <c r="T11546" s="188"/>
      <c r="U11546" s="188"/>
      <c r="V11546" s="188"/>
      <c r="W11546" s="188"/>
      <c r="X11546" s="188"/>
      <c r="AG11546" s="188"/>
      <c r="AH11546" s="188"/>
      <c r="AI11546" s="188"/>
      <c r="AJ11546" s="188"/>
      <c r="AK11546" s="188"/>
    </row>
    <row r="11547" spans="20:37">
      <c r="T11547" s="188"/>
      <c r="U11547" s="188"/>
      <c r="V11547" s="188"/>
      <c r="W11547" s="188"/>
      <c r="X11547" s="188"/>
      <c r="AG11547" s="188"/>
      <c r="AH11547" s="188"/>
      <c r="AI11547" s="188"/>
      <c r="AJ11547" s="188"/>
      <c r="AK11547" s="188"/>
    </row>
    <row r="11548" spans="20:37">
      <c r="T11548" s="188"/>
      <c r="U11548" s="188"/>
      <c r="V11548" s="188"/>
      <c r="W11548" s="188"/>
      <c r="X11548" s="188"/>
      <c r="AG11548" s="188"/>
      <c r="AH11548" s="188"/>
      <c r="AI11548" s="188"/>
      <c r="AJ11548" s="188"/>
      <c r="AK11548" s="188"/>
    </row>
    <row r="11549" spans="20:37">
      <c r="T11549" s="188"/>
      <c r="U11549" s="188"/>
      <c r="V11549" s="188"/>
      <c r="W11549" s="188"/>
      <c r="X11549" s="188"/>
      <c r="AG11549" s="188"/>
      <c r="AH11549" s="188"/>
      <c r="AI11549" s="188"/>
      <c r="AJ11549" s="188"/>
      <c r="AK11549" s="188"/>
    </row>
    <row r="11550" spans="20:37">
      <c r="T11550" s="188"/>
      <c r="U11550" s="188"/>
      <c r="V11550" s="188"/>
      <c r="W11550" s="188"/>
      <c r="X11550" s="188"/>
      <c r="AG11550" s="188"/>
      <c r="AH11550" s="188"/>
      <c r="AI11550" s="188"/>
      <c r="AJ11550" s="188"/>
      <c r="AK11550" s="188"/>
    </row>
    <row r="11551" spans="20:37">
      <c r="T11551" s="188"/>
      <c r="U11551" s="188"/>
      <c r="V11551" s="188"/>
      <c r="W11551" s="188"/>
      <c r="X11551" s="188"/>
      <c r="AG11551" s="188"/>
      <c r="AH11551" s="188"/>
      <c r="AI11551" s="188"/>
      <c r="AJ11551" s="188"/>
      <c r="AK11551" s="188"/>
    </row>
    <row r="11552" spans="20:37">
      <c r="T11552" s="188"/>
      <c r="U11552" s="188"/>
      <c r="V11552" s="188"/>
      <c r="W11552" s="188"/>
      <c r="X11552" s="188"/>
      <c r="AG11552" s="188"/>
      <c r="AH11552" s="188"/>
      <c r="AI11552" s="188"/>
      <c r="AJ11552" s="188"/>
      <c r="AK11552" s="188"/>
    </row>
    <row r="11553" spans="20:37">
      <c r="T11553" s="188"/>
      <c r="U11553" s="188"/>
      <c r="V11553" s="188"/>
      <c r="W11553" s="188"/>
      <c r="X11553" s="188"/>
      <c r="AG11553" s="188"/>
      <c r="AH11553" s="188"/>
      <c r="AI11553" s="188"/>
      <c r="AJ11553" s="188"/>
      <c r="AK11553" s="188"/>
    </row>
    <row r="11554" spans="20:37">
      <c r="T11554" s="188"/>
      <c r="U11554" s="188"/>
      <c r="V11554" s="188"/>
      <c r="W11554" s="188"/>
      <c r="X11554" s="188"/>
      <c r="AG11554" s="188"/>
      <c r="AH11554" s="188"/>
      <c r="AI11554" s="188"/>
      <c r="AJ11554" s="188"/>
      <c r="AK11554" s="188"/>
    </row>
    <row r="11555" spans="20:37">
      <c r="T11555" s="188"/>
      <c r="U11555" s="188"/>
      <c r="V11555" s="188"/>
      <c r="W11555" s="188"/>
      <c r="X11555" s="188"/>
      <c r="AG11555" s="188"/>
      <c r="AH11555" s="188"/>
      <c r="AI11555" s="188"/>
      <c r="AJ11555" s="188"/>
      <c r="AK11555" s="188"/>
    </row>
    <row r="11556" spans="20:37">
      <c r="T11556" s="188"/>
      <c r="U11556" s="188"/>
      <c r="V11556" s="188"/>
      <c r="W11556" s="188"/>
      <c r="X11556" s="188"/>
      <c r="AG11556" s="188"/>
      <c r="AH11556" s="188"/>
      <c r="AI11556" s="188"/>
      <c r="AJ11556" s="188"/>
      <c r="AK11556" s="188"/>
    </row>
    <row r="11557" spans="20:37">
      <c r="T11557" s="188"/>
      <c r="U11557" s="188"/>
      <c r="V11557" s="188"/>
      <c r="W11557" s="188"/>
      <c r="X11557" s="188"/>
      <c r="AG11557" s="188"/>
      <c r="AH11557" s="188"/>
      <c r="AI11557" s="188"/>
      <c r="AJ11557" s="188"/>
      <c r="AK11557" s="188"/>
    </row>
    <row r="11558" spans="20:37">
      <c r="T11558" s="188"/>
      <c r="U11558" s="188"/>
      <c r="V11558" s="188"/>
      <c r="W11558" s="188"/>
      <c r="X11558" s="188"/>
      <c r="AG11558" s="188"/>
      <c r="AH11558" s="188"/>
      <c r="AI11558" s="188"/>
      <c r="AJ11558" s="188"/>
      <c r="AK11558" s="188"/>
    </row>
    <row r="11559" spans="20:37">
      <c r="T11559" s="188"/>
      <c r="U11559" s="188"/>
      <c r="V11559" s="188"/>
      <c r="W11559" s="188"/>
      <c r="X11559" s="188"/>
      <c r="AG11559" s="188"/>
      <c r="AH11559" s="188"/>
      <c r="AI11559" s="188"/>
      <c r="AJ11559" s="188"/>
      <c r="AK11559" s="188"/>
    </row>
    <row r="11560" spans="20:37">
      <c r="T11560" s="188"/>
      <c r="U11560" s="188"/>
      <c r="V11560" s="188"/>
      <c r="W11560" s="188"/>
      <c r="X11560" s="188"/>
      <c r="AG11560" s="188"/>
      <c r="AH11560" s="188"/>
      <c r="AI11560" s="188"/>
      <c r="AJ11560" s="188"/>
      <c r="AK11560" s="188"/>
    </row>
    <row r="11561" spans="20:37">
      <c r="T11561" s="188"/>
      <c r="U11561" s="188"/>
      <c r="V11561" s="188"/>
      <c r="W11561" s="188"/>
      <c r="X11561" s="188"/>
      <c r="AG11561" s="188"/>
      <c r="AH11561" s="188"/>
      <c r="AI11561" s="188"/>
      <c r="AJ11561" s="188"/>
      <c r="AK11561" s="188"/>
    </row>
    <row r="11562" spans="20:37">
      <c r="T11562" s="188"/>
      <c r="U11562" s="188"/>
      <c r="V11562" s="188"/>
      <c r="W11562" s="188"/>
      <c r="X11562" s="188"/>
      <c r="AG11562" s="188"/>
      <c r="AH11562" s="188"/>
      <c r="AI11562" s="188"/>
      <c r="AJ11562" s="188"/>
      <c r="AK11562" s="188"/>
    </row>
    <row r="11563" spans="20:37">
      <c r="T11563" s="188"/>
      <c r="U11563" s="188"/>
      <c r="V11563" s="188"/>
      <c r="W11563" s="188"/>
      <c r="X11563" s="188"/>
      <c r="AG11563" s="188"/>
      <c r="AH11563" s="188"/>
      <c r="AI11563" s="188"/>
      <c r="AJ11563" s="188"/>
      <c r="AK11563" s="188"/>
    </row>
    <row r="11564" spans="20:37">
      <c r="T11564" s="188"/>
      <c r="U11564" s="188"/>
      <c r="V11564" s="188"/>
      <c r="W11564" s="188"/>
      <c r="X11564" s="188"/>
      <c r="AG11564" s="188"/>
      <c r="AH11564" s="188"/>
      <c r="AI11564" s="188"/>
      <c r="AJ11564" s="188"/>
      <c r="AK11564" s="188"/>
    </row>
    <row r="11565" spans="20:37">
      <c r="T11565" s="188"/>
      <c r="U11565" s="188"/>
      <c r="V11565" s="188"/>
      <c r="W11565" s="188"/>
      <c r="X11565" s="188"/>
      <c r="AG11565" s="188"/>
      <c r="AH11565" s="188"/>
      <c r="AI11565" s="188"/>
      <c r="AJ11565" s="188"/>
      <c r="AK11565" s="188"/>
    </row>
    <row r="11566" spans="20:37">
      <c r="T11566" s="188"/>
      <c r="U11566" s="188"/>
      <c r="V11566" s="188"/>
      <c r="W11566" s="188"/>
      <c r="X11566" s="188"/>
      <c r="AG11566" s="188"/>
      <c r="AH11566" s="188"/>
      <c r="AI11566" s="188"/>
      <c r="AJ11566" s="188"/>
      <c r="AK11566" s="188"/>
    </row>
    <row r="11567" spans="20:37">
      <c r="T11567" s="188"/>
      <c r="U11567" s="188"/>
      <c r="V11567" s="188"/>
      <c r="W11567" s="188"/>
      <c r="X11567" s="188"/>
      <c r="AG11567" s="188"/>
      <c r="AH11567" s="188"/>
      <c r="AI11567" s="188"/>
      <c r="AJ11567" s="188"/>
      <c r="AK11567" s="188"/>
    </row>
    <row r="11568" spans="20:37">
      <c r="T11568" s="188"/>
      <c r="U11568" s="188"/>
      <c r="V11568" s="188"/>
      <c r="W11568" s="188"/>
      <c r="X11568" s="188"/>
      <c r="AG11568" s="188"/>
      <c r="AH11568" s="188"/>
      <c r="AI11568" s="188"/>
      <c r="AJ11568" s="188"/>
      <c r="AK11568" s="188"/>
    </row>
    <row r="11569" spans="20:37">
      <c r="T11569" s="188"/>
      <c r="U11569" s="188"/>
      <c r="V11569" s="188"/>
      <c r="W11569" s="188"/>
      <c r="X11569" s="188"/>
      <c r="AG11569" s="188"/>
      <c r="AH11569" s="188"/>
      <c r="AI11569" s="188"/>
      <c r="AJ11569" s="188"/>
      <c r="AK11569" s="188"/>
    </row>
    <row r="11570" spans="20:37">
      <c r="T11570" s="188"/>
      <c r="U11570" s="188"/>
      <c r="V11570" s="188"/>
      <c r="W11570" s="188"/>
      <c r="X11570" s="188"/>
      <c r="AG11570" s="188"/>
      <c r="AH11570" s="188"/>
      <c r="AI11570" s="188"/>
      <c r="AJ11570" s="188"/>
      <c r="AK11570" s="188"/>
    </row>
    <row r="11571" spans="20:37">
      <c r="T11571" s="188"/>
      <c r="U11571" s="188"/>
      <c r="V11571" s="188"/>
      <c r="W11571" s="188"/>
      <c r="X11571" s="188"/>
      <c r="AG11571" s="188"/>
      <c r="AH11571" s="188"/>
      <c r="AI11571" s="188"/>
      <c r="AJ11571" s="188"/>
      <c r="AK11571" s="188"/>
    </row>
    <row r="11572" spans="20:37">
      <c r="T11572" s="188"/>
      <c r="U11572" s="188"/>
      <c r="V11572" s="188"/>
      <c r="W11572" s="188"/>
      <c r="X11572" s="188"/>
      <c r="AG11572" s="188"/>
      <c r="AH11572" s="188"/>
      <c r="AI11572" s="188"/>
      <c r="AJ11572" s="188"/>
      <c r="AK11572" s="188"/>
    </row>
    <row r="11573" spans="20:37">
      <c r="T11573" s="188"/>
      <c r="U11573" s="188"/>
      <c r="V11573" s="188"/>
      <c r="W11573" s="188"/>
      <c r="X11573" s="188"/>
      <c r="AG11573" s="188"/>
      <c r="AH11573" s="188"/>
      <c r="AI11573" s="188"/>
      <c r="AJ11573" s="188"/>
      <c r="AK11573" s="188"/>
    </row>
    <row r="11574" spans="20:37">
      <c r="T11574" s="188"/>
      <c r="U11574" s="188"/>
      <c r="V11574" s="188"/>
      <c r="W11574" s="188"/>
      <c r="X11574" s="188"/>
      <c r="AG11574" s="188"/>
      <c r="AH11574" s="188"/>
      <c r="AI11574" s="188"/>
      <c r="AJ11574" s="188"/>
      <c r="AK11574" s="188"/>
    </row>
    <row r="11575" spans="20:37">
      <c r="T11575" s="188"/>
      <c r="U11575" s="188"/>
      <c r="V11575" s="188"/>
      <c r="W11575" s="188"/>
      <c r="X11575" s="188"/>
      <c r="AG11575" s="188"/>
      <c r="AH11575" s="188"/>
      <c r="AI11575" s="188"/>
      <c r="AJ11575" s="188"/>
      <c r="AK11575" s="188"/>
    </row>
    <row r="11576" spans="20:37">
      <c r="T11576" s="188"/>
      <c r="U11576" s="188"/>
      <c r="V11576" s="188"/>
      <c r="W11576" s="188"/>
      <c r="X11576" s="188"/>
      <c r="AG11576" s="188"/>
      <c r="AH11576" s="188"/>
      <c r="AI11576" s="188"/>
      <c r="AJ11576" s="188"/>
      <c r="AK11576" s="188"/>
    </row>
    <row r="11577" spans="20:37">
      <c r="T11577" s="188"/>
      <c r="U11577" s="188"/>
      <c r="V11577" s="188"/>
      <c r="W11577" s="188"/>
      <c r="X11577" s="188"/>
      <c r="AG11577" s="188"/>
      <c r="AH11577" s="188"/>
      <c r="AI11577" s="188"/>
      <c r="AJ11577" s="188"/>
      <c r="AK11577" s="188"/>
    </row>
    <row r="11578" spans="20:37">
      <c r="T11578" s="188"/>
      <c r="U11578" s="188"/>
      <c r="V11578" s="188"/>
      <c r="W11578" s="188"/>
      <c r="X11578" s="188"/>
      <c r="AG11578" s="188"/>
      <c r="AH11578" s="188"/>
      <c r="AI11578" s="188"/>
      <c r="AJ11578" s="188"/>
      <c r="AK11578" s="188"/>
    </row>
    <row r="11579" spans="20:37">
      <c r="T11579" s="188"/>
      <c r="U11579" s="188"/>
      <c r="V11579" s="188"/>
      <c r="W11579" s="188"/>
      <c r="X11579" s="188"/>
      <c r="AG11579" s="188"/>
      <c r="AH11579" s="188"/>
      <c r="AI11579" s="188"/>
      <c r="AJ11579" s="188"/>
      <c r="AK11579" s="188"/>
    </row>
    <row r="11580" spans="20:37">
      <c r="T11580" s="188"/>
      <c r="U11580" s="188"/>
      <c r="V11580" s="188"/>
      <c r="W11580" s="188"/>
      <c r="X11580" s="188"/>
      <c r="AG11580" s="188"/>
      <c r="AH11580" s="188"/>
      <c r="AI11580" s="188"/>
      <c r="AJ11580" s="188"/>
      <c r="AK11580" s="188"/>
    </row>
    <row r="11581" spans="20:37">
      <c r="T11581" s="188"/>
      <c r="U11581" s="188"/>
      <c r="V11581" s="188"/>
      <c r="W11581" s="188"/>
      <c r="X11581" s="188"/>
      <c r="AG11581" s="188"/>
      <c r="AH11581" s="188"/>
      <c r="AI11581" s="188"/>
      <c r="AJ11581" s="188"/>
      <c r="AK11581" s="188"/>
    </row>
    <row r="11582" spans="20:37">
      <c r="T11582" s="188"/>
      <c r="U11582" s="188"/>
      <c r="V11582" s="188"/>
      <c r="W11582" s="188"/>
      <c r="X11582" s="188"/>
      <c r="AG11582" s="188"/>
      <c r="AH11582" s="188"/>
      <c r="AI11582" s="188"/>
      <c r="AJ11582" s="188"/>
      <c r="AK11582" s="188"/>
    </row>
    <row r="11583" spans="20:37">
      <c r="T11583" s="188"/>
      <c r="U11583" s="188"/>
      <c r="V11583" s="188"/>
      <c r="W11583" s="188"/>
      <c r="X11583" s="188"/>
      <c r="AG11583" s="188"/>
      <c r="AH11583" s="188"/>
      <c r="AI11583" s="188"/>
      <c r="AJ11583" s="188"/>
      <c r="AK11583" s="188"/>
    </row>
    <row r="11584" spans="20:37">
      <c r="T11584" s="188"/>
      <c r="U11584" s="188"/>
      <c r="V11584" s="188"/>
      <c r="W11584" s="188"/>
      <c r="X11584" s="188"/>
      <c r="AG11584" s="188"/>
      <c r="AH11584" s="188"/>
      <c r="AI11584" s="188"/>
      <c r="AJ11584" s="188"/>
      <c r="AK11584" s="188"/>
    </row>
    <row r="11585" spans="20:37">
      <c r="T11585" s="188"/>
      <c r="U11585" s="188"/>
      <c r="V11585" s="188"/>
      <c r="W11585" s="188"/>
      <c r="X11585" s="188"/>
      <c r="AG11585" s="188"/>
      <c r="AH11585" s="188"/>
      <c r="AI11585" s="188"/>
      <c r="AJ11585" s="188"/>
      <c r="AK11585" s="188"/>
    </row>
    <row r="11586" spans="20:37">
      <c r="T11586" s="188"/>
      <c r="U11586" s="188"/>
      <c r="V11586" s="188"/>
      <c r="W11586" s="188"/>
      <c r="X11586" s="188"/>
      <c r="AG11586" s="188"/>
      <c r="AH11586" s="188"/>
      <c r="AI11586" s="188"/>
      <c r="AJ11586" s="188"/>
      <c r="AK11586" s="188"/>
    </row>
    <row r="11587" spans="20:37">
      <c r="T11587" s="188"/>
      <c r="U11587" s="188"/>
      <c r="V11587" s="188"/>
      <c r="W11587" s="188"/>
      <c r="X11587" s="188"/>
      <c r="AG11587" s="188"/>
      <c r="AH11587" s="188"/>
      <c r="AI11587" s="188"/>
      <c r="AJ11587" s="188"/>
      <c r="AK11587" s="188"/>
    </row>
    <row r="11588" spans="20:37">
      <c r="T11588" s="188"/>
      <c r="U11588" s="188"/>
      <c r="V11588" s="188"/>
      <c r="W11588" s="188"/>
      <c r="X11588" s="188"/>
      <c r="AG11588" s="188"/>
      <c r="AH11588" s="188"/>
      <c r="AI11588" s="188"/>
      <c r="AJ11588" s="188"/>
      <c r="AK11588" s="188"/>
    </row>
    <row r="11589" spans="20:37">
      <c r="T11589" s="188"/>
      <c r="U11589" s="188"/>
      <c r="V11589" s="188"/>
      <c r="W11589" s="188"/>
      <c r="X11589" s="188"/>
      <c r="AG11589" s="188"/>
      <c r="AH11589" s="188"/>
      <c r="AI11589" s="188"/>
      <c r="AJ11589" s="188"/>
      <c r="AK11589" s="188"/>
    </row>
    <row r="11590" spans="20:37">
      <c r="T11590" s="188"/>
      <c r="U11590" s="188"/>
      <c r="V11590" s="188"/>
      <c r="W11590" s="188"/>
      <c r="X11590" s="188"/>
      <c r="AG11590" s="188"/>
      <c r="AH11590" s="188"/>
      <c r="AI11590" s="188"/>
      <c r="AJ11590" s="188"/>
      <c r="AK11590" s="188"/>
    </row>
    <row r="11591" spans="20:37">
      <c r="T11591" s="188"/>
      <c r="U11591" s="188"/>
      <c r="V11591" s="188"/>
      <c r="W11591" s="188"/>
      <c r="X11591" s="188"/>
      <c r="AG11591" s="188"/>
      <c r="AH11591" s="188"/>
      <c r="AI11591" s="188"/>
      <c r="AJ11591" s="188"/>
      <c r="AK11591" s="188"/>
    </row>
    <row r="11592" spans="20:37">
      <c r="T11592" s="188"/>
      <c r="U11592" s="188"/>
      <c r="V11592" s="188"/>
      <c r="W11592" s="188"/>
      <c r="X11592" s="188"/>
      <c r="AG11592" s="188"/>
      <c r="AH11592" s="188"/>
      <c r="AI11592" s="188"/>
      <c r="AJ11592" s="188"/>
      <c r="AK11592" s="188"/>
    </row>
    <row r="11593" spans="20:37">
      <c r="T11593" s="188"/>
      <c r="U11593" s="188"/>
      <c r="V11593" s="188"/>
      <c r="W11593" s="188"/>
      <c r="X11593" s="188"/>
      <c r="AG11593" s="188"/>
      <c r="AH11593" s="188"/>
      <c r="AI11593" s="188"/>
      <c r="AJ11593" s="188"/>
      <c r="AK11593" s="188"/>
    </row>
    <row r="11594" spans="20:37">
      <c r="T11594" s="188"/>
      <c r="U11594" s="188"/>
      <c r="V11594" s="188"/>
      <c r="W11594" s="188"/>
      <c r="X11594" s="188"/>
      <c r="AG11594" s="188"/>
      <c r="AH11594" s="188"/>
      <c r="AI11594" s="188"/>
      <c r="AJ11594" s="188"/>
      <c r="AK11594" s="188"/>
    </row>
    <row r="11595" spans="20:37">
      <c r="T11595" s="188"/>
      <c r="U11595" s="188"/>
      <c r="V11595" s="188"/>
      <c r="W11595" s="188"/>
      <c r="X11595" s="188"/>
      <c r="AG11595" s="188"/>
      <c r="AH11595" s="188"/>
      <c r="AI11595" s="188"/>
      <c r="AJ11595" s="188"/>
      <c r="AK11595" s="188"/>
    </row>
    <row r="11596" spans="20:37">
      <c r="T11596" s="188"/>
      <c r="U11596" s="188"/>
      <c r="V11596" s="188"/>
      <c r="W11596" s="188"/>
      <c r="X11596" s="188"/>
      <c r="AG11596" s="188"/>
      <c r="AH11596" s="188"/>
      <c r="AI11596" s="188"/>
      <c r="AJ11596" s="188"/>
      <c r="AK11596" s="188"/>
    </row>
    <row r="11597" spans="20:37">
      <c r="T11597" s="188"/>
      <c r="U11597" s="188"/>
      <c r="V11597" s="188"/>
      <c r="W11597" s="188"/>
      <c r="X11597" s="188"/>
      <c r="AG11597" s="188"/>
      <c r="AH11597" s="188"/>
      <c r="AI11597" s="188"/>
      <c r="AJ11597" s="188"/>
      <c r="AK11597" s="188"/>
    </row>
    <row r="11598" spans="20:37">
      <c r="T11598" s="188"/>
      <c r="U11598" s="188"/>
      <c r="V11598" s="188"/>
      <c r="W11598" s="188"/>
      <c r="X11598" s="188"/>
      <c r="AG11598" s="188"/>
      <c r="AH11598" s="188"/>
      <c r="AI11598" s="188"/>
      <c r="AJ11598" s="188"/>
      <c r="AK11598" s="188"/>
    </row>
    <row r="11599" spans="20:37">
      <c r="T11599" s="188"/>
      <c r="U11599" s="188"/>
      <c r="V11599" s="188"/>
      <c r="W11599" s="188"/>
      <c r="X11599" s="188"/>
      <c r="AG11599" s="188"/>
      <c r="AH11599" s="188"/>
      <c r="AI11599" s="188"/>
      <c r="AJ11599" s="188"/>
      <c r="AK11599" s="188"/>
    </row>
    <row r="11600" spans="20:37">
      <c r="T11600" s="188"/>
      <c r="U11600" s="188"/>
      <c r="V11600" s="188"/>
      <c r="W11600" s="188"/>
      <c r="X11600" s="188"/>
      <c r="AG11600" s="188"/>
      <c r="AH11600" s="188"/>
      <c r="AI11600" s="188"/>
      <c r="AJ11600" s="188"/>
      <c r="AK11600" s="188"/>
    </row>
    <row r="11601" spans="20:37">
      <c r="T11601" s="188"/>
      <c r="U11601" s="188"/>
      <c r="V11601" s="188"/>
      <c r="W11601" s="188"/>
      <c r="X11601" s="188"/>
      <c r="AG11601" s="188"/>
      <c r="AH11601" s="188"/>
      <c r="AI11601" s="188"/>
      <c r="AJ11601" s="188"/>
      <c r="AK11601" s="188"/>
    </row>
    <row r="11602" spans="20:37">
      <c r="T11602" s="188"/>
      <c r="U11602" s="188"/>
      <c r="V11602" s="188"/>
      <c r="W11602" s="188"/>
      <c r="X11602" s="188"/>
      <c r="AG11602" s="188"/>
      <c r="AH11602" s="188"/>
      <c r="AI11602" s="188"/>
      <c r="AJ11602" s="188"/>
      <c r="AK11602" s="188"/>
    </row>
    <row r="11603" spans="20:37">
      <c r="T11603" s="188"/>
      <c r="U11603" s="188"/>
      <c r="V11603" s="188"/>
      <c r="W11603" s="188"/>
      <c r="X11603" s="188"/>
      <c r="AG11603" s="188"/>
      <c r="AH11603" s="188"/>
      <c r="AI11603" s="188"/>
      <c r="AJ11603" s="188"/>
      <c r="AK11603" s="188"/>
    </row>
    <row r="11604" spans="20:37">
      <c r="T11604" s="188"/>
      <c r="U11604" s="188"/>
      <c r="V11604" s="188"/>
      <c r="W11604" s="188"/>
      <c r="X11604" s="188"/>
      <c r="AG11604" s="188"/>
      <c r="AH11604" s="188"/>
      <c r="AI11604" s="188"/>
      <c r="AJ11604" s="188"/>
      <c r="AK11604" s="188"/>
    </row>
    <row r="11605" spans="20:37">
      <c r="T11605" s="188"/>
      <c r="U11605" s="188"/>
      <c r="V11605" s="188"/>
      <c r="W11605" s="188"/>
      <c r="X11605" s="188"/>
      <c r="AG11605" s="188"/>
      <c r="AH11605" s="188"/>
      <c r="AI11605" s="188"/>
      <c r="AJ11605" s="188"/>
      <c r="AK11605" s="188"/>
    </row>
    <row r="11606" spans="20:37">
      <c r="T11606" s="188"/>
      <c r="U11606" s="188"/>
      <c r="V11606" s="188"/>
      <c r="W11606" s="188"/>
      <c r="X11606" s="188"/>
      <c r="AG11606" s="188"/>
      <c r="AH11606" s="188"/>
      <c r="AI11606" s="188"/>
      <c r="AJ11606" s="188"/>
      <c r="AK11606" s="188"/>
    </row>
    <row r="11607" spans="20:37">
      <c r="T11607" s="188"/>
      <c r="U11607" s="188"/>
      <c r="V11607" s="188"/>
      <c r="W11607" s="188"/>
      <c r="X11607" s="188"/>
      <c r="AG11607" s="188"/>
      <c r="AH11607" s="188"/>
      <c r="AI11607" s="188"/>
      <c r="AJ11607" s="188"/>
      <c r="AK11607" s="188"/>
    </row>
    <row r="11608" spans="20:37">
      <c r="T11608" s="188"/>
      <c r="U11608" s="188"/>
      <c r="V11608" s="188"/>
      <c r="W11608" s="188"/>
      <c r="X11608" s="188"/>
      <c r="AG11608" s="188"/>
      <c r="AH11608" s="188"/>
      <c r="AI11608" s="188"/>
      <c r="AJ11608" s="188"/>
      <c r="AK11608" s="188"/>
    </row>
    <row r="11609" spans="20:37">
      <c r="T11609" s="188"/>
      <c r="U11609" s="188"/>
      <c r="V11609" s="188"/>
      <c r="W11609" s="188"/>
      <c r="X11609" s="188"/>
      <c r="AG11609" s="188"/>
      <c r="AH11609" s="188"/>
      <c r="AI11609" s="188"/>
      <c r="AJ11609" s="188"/>
      <c r="AK11609" s="188"/>
    </row>
    <row r="11610" spans="20:37">
      <c r="T11610" s="188"/>
      <c r="U11610" s="188"/>
      <c r="V11610" s="188"/>
      <c r="W11610" s="188"/>
      <c r="X11610" s="188"/>
      <c r="AG11610" s="188"/>
      <c r="AH11610" s="188"/>
      <c r="AI11610" s="188"/>
      <c r="AJ11610" s="188"/>
      <c r="AK11610" s="188"/>
    </row>
    <row r="11611" spans="20:37">
      <c r="T11611" s="188"/>
      <c r="U11611" s="188"/>
      <c r="V11611" s="188"/>
      <c r="W11611" s="188"/>
      <c r="X11611" s="188"/>
      <c r="AG11611" s="188"/>
      <c r="AH11611" s="188"/>
      <c r="AI11611" s="188"/>
      <c r="AJ11611" s="188"/>
      <c r="AK11611" s="188"/>
    </row>
    <row r="11612" spans="20:37">
      <c r="T11612" s="188"/>
      <c r="U11612" s="188"/>
      <c r="V11612" s="188"/>
      <c r="W11612" s="188"/>
      <c r="X11612" s="188"/>
      <c r="AG11612" s="188"/>
      <c r="AH11612" s="188"/>
      <c r="AI11612" s="188"/>
      <c r="AJ11612" s="188"/>
      <c r="AK11612" s="188"/>
    </row>
    <row r="11613" spans="20:37">
      <c r="T11613" s="188"/>
      <c r="U11613" s="188"/>
      <c r="V11613" s="188"/>
      <c r="W11613" s="188"/>
      <c r="X11613" s="188"/>
      <c r="AG11613" s="188"/>
      <c r="AH11613" s="188"/>
      <c r="AI11613" s="188"/>
      <c r="AJ11613" s="188"/>
      <c r="AK11613" s="188"/>
    </row>
    <row r="11614" spans="20:37">
      <c r="T11614" s="188"/>
      <c r="U11614" s="188"/>
      <c r="V11614" s="188"/>
      <c r="W11614" s="188"/>
      <c r="X11614" s="188"/>
      <c r="AG11614" s="188"/>
      <c r="AH11614" s="188"/>
      <c r="AI11614" s="188"/>
      <c r="AJ11614" s="188"/>
      <c r="AK11614" s="188"/>
    </row>
    <row r="11615" spans="20:37">
      <c r="T11615" s="188"/>
      <c r="U11615" s="188"/>
      <c r="V11615" s="188"/>
      <c r="W11615" s="188"/>
      <c r="X11615" s="188"/>
      <c r="AG11615" s="188"/>
      <c r="AH11615" s="188"/>
      <c r="AI11615" s="188"/>
      <c r="AJ11615" s="188"/>
      <c r="AK11615" s="188"/>
    </row>
    <row r="11616" spans="20:37">
      <c r="T11616" s="188"/>
      <c r="U11616" s="188"/>
      <c r="V11616" s="188"/>
      <c r="W11616" s="188"/>
      <c r="X11616" s="188"/>
      <c r="AG11616" s="188"/>
      <c r="AH11616" s="188"/>
      <c r="AI11616" s="188"/>
      <c r="AJ11616" s="188"/>
      <c r="AK11616" s="188"/>
    </row>
    <row r="11617" spans="20:37">
      <c r="T11617" s="188"/>
      <c r="U11617" s="188"/>
      <c r="V11617" s="188"/>
      <c r="W11617" s="188"/>
      <c r="X11617" s="188"/>
      <c r="AG11617" s="188"/>
      <c r="AH11617" s="188"/>
      <c r="AI11617" s="188"/>
      <c r="AJ11617" s="188"/>
      <c r="AK11617" s="188"/>
    </row>
    <row r="11618" spans="20:37">
      <c r="T11618" s="188"/>
      <c r="U11618" s="188"/>
      <c r="V11618" s="188"/>
      <c r="W11618" s="188"/>
      <c r="X11618" s="188"/>
      <c r="AG11618" s="188"/>
      <c r="AH11618" s="188"/>
      <c r="AI11618" s="188"/>
      <c r="AJ11618" s="188"/>
      <c r="AK11618" s="188"/>
    </row>
    <row r="11619" spans="20:37">
      <c r="T11619" s="188"/>
      <c r="U11619" s="188"/>
      <c r="V11619" s="188"/>
      <c r="W11619" s="188"/>
      <c r="X11619" s="188"/>
      <c r="AG11619" s="188"/>
      <c r="AH11619" s="188"/>
      <c r="AI11619" s="188"/>
      <c r="AJ11619" s="188"/>
      <c r="AK11619" s="188"/>
    </row>
    <row r="11620" spans="20:37">
      <c r="T11620" s="188"/>
      <c r="U11620" s="188"/>
      <c r="V11620" s="188"/>
      <c r="W11620" s="188"/>
      <c r="X11620" s="188"/>
      <c r="AG11620" s="188"/>
      <c r="AH11620" s="188"/>
      <c r="AI11620" s="188"/>
      <c r="AJ11620" s="188"/>
      <c r="AK11620" s="188"/>
    </row>
    <row r="11621" spans="20:37">
      <c r="T11621" s="188"/>
      <c r="U11621" s="188"/>
      <c r="V11621" s="188"/>
      <c r="W11621" s="188"/>
      <c r="X11621" s="188"/>
      <c r="AG11621" s="188"/>
      <c r="AH11621" s="188"/>
      <c r="AI11621" s="188"/>
      <c r="AJ11621" s="188"/>
      <c r="AK11621" s="188"/>
    </row>
    <row r="11622" spans="20:37">
      <c r="T11622" s="188"/>
      <c r="U11622" s="188"/>
      <c r="V11622" s="188"/>
      <c r="W11622" s="188"/>
      <c r="X11622" s="188"/>
      <c r="AG11622" s="188"/>
      <c r="AH11622" s="188"/>
      <c r="AI11622" s="188"/>
      <c r="AJ11622" s="188"/>
      <c r="AK11622" s="188"/>
    </row>
    <row r="11623" spans="20:37">
      <c r="T11623" s="188"/>
      <c r="U11623" s="188"/>
      <c r="V11623" s="188"/>
      <c r="W11623" s="188"/>
      <c r="X11623" s="188"/>
      <c r="AG11623" s="188"/>
      <c r="AH11623" s="188"/>
      <c r="AI11623" s="188"/>
      <c r="AJ11623" s="188"/>
      <c r="AK11623" s="188"/>
    </row>
    <row r="11624" spans="20:37">
      <c r="T11624" s="188"/>
      <c r="U11624" s="188"/>
      <c r="V11624" s="188"/>
      <c r="W11624" s="188"/>
      <c r="X11624" s="188"/>
      <c r="AG11624" s="188"/>
      <c r="AH11624" s="188"/>
      <c r="AI11624" s="188"/>
      <c r="AJ11624" s="188"/>
      <c r="AK11624" s="188"/>
    </row>
    <row r="11625" spans="20:37">
      <c r="T11625" s="188"/>
      <c r="U11625" s="188"/>
      <c r="V11625" s="188"/>
      <c r="W11625" s="188"/>
      <c r="X11625" s="188"/>
      <c r="AG11625" s="188"/>
      <c r="AH11625" s="188"/>
      <c r="AI11625" s="188"/>
      <c r="AJ11625" s="188"/>
      <c r="AK11625" s="188"/>
    </row>
    <row r="11626" spans="20:37">
      <c r="T11626" s="188"/>
      <c r="U11626" s="188"/>
      <c r="V11626" s="188"/>
      <c r="W11626" s="188"/>
      <c r="X11626" s="188"/>
      <c r="AG11626" s="188"/>
      <c r="AH11626" s="188"/>
      <c r="AI11626" s="188"/>
      <c r="AJ11626" s="188"/>
      <c r="AK11626" s="188"/>
    </row>
    <row r="11627" spans="20:37">
      <c r="T11627" s="188"/>
      <c r="U11627" s="188"/>
      <c r="V11627" s="188"/>
      <c r="W11627" s="188"/>
      <c r="X11627" s="188"/>
      <c r="AG11627" s="188"/>
      <c r="AH11627" s="188"/>
      <c r="AI11627" s="188"/>
      <c r="AJ11627" s="188"/>
      <c r="AK11627" s="188"/>
    </row>
    <row r="11628" spans="20:37">
      <c r="T11628" s="188"/>
      <c r="U11628" s="188"/>
      <c r="V11628" s="188"/>
      <c r="W11628" s="188"/>
      <c r="X11628" s="188"/>
      <c r="AG11628" s="188"/>
      <c r="AH11628" s="188"/>
      <c r="AI11628" s="188"/>
      <c r="AJ11628" s="188"/>
      <c r="AK11628" s="188"/>
    </row>
    <row r="11629" spans="20:37">
      <c r="T11629" s="188"/>
      <c r="U11629" s="188"/>
      <c r="V11629" s="188"/>
      <c r="W11629" s="188"/>
      <c r="X11629" s="188"/>
      <c r="AG11629" s="188"/>
      <c r="AH11629" s="188"/>
      <c r="AI11629" s="188"/>
      <c r="AJ11629" s="188"/>
      <c r="AK11629" s="188"/>
    </row>
    <row r="11630" spans="20:37">
      <c r="T11630" s="188"/>
      <c r="U11630" s="188"/>
      <c r="V11630" s="188"/>
      <c r="W11630" s="188"/>
      <c r="X11630" s="188"/>
      <c r="AG11630" s="188"/>
      <c r="AH11630" s="188"/>
      <c r="AI11630" s="188"/>
      <c r="AJ11630" s="188"/>
      <c r="AK11630" s="188"/>
    </row>
    <row r="11631" spans="20:37">
      <c r="T11631" s="188"/>
      <c r="U11631" s="188"/>
      <c r="V11631" s="188"/>
      <c r="W11631" s="188"/>
      <c r="X11631" s="188"/>
      <c r="AG11631" s="188"/>
      <c r="AH11631" s="188"/>
      <c r="AI11631" s="188"/>
      <c r="AJ11631" s="188"/>
      <c r="AK11631" s="188"/>
    </row>
    <row r="11632" spans="20:37">
      <c r="T11632" s="188"/>
      <c r="U11632" s="188"/>
      <c r="V11632" s="188"/>
      <c r="W11632" s="188"/>
      <c r="X11632" s="188"/>
      <c r="AG11632" s="188"/>
      <c r="AH11632" s="188"/>
      <c r="AI11632" s="188"/>
      <c r="AJ11632" s="188"/>
      <c r="AK11632" s="188"/>
    </row>
    <row r="11633" spans="20:37">
      <c r="T11633" s="188"/>
      <c r="U11633" s="188"/>
      <c r="V11633" s="188"/>
      <c r="W11633" s="188"/>
      <c r="X11633" s="188"/>
      <c r="AG11633" s="188"/>
      <c r="AH11633" s="188"/>
      <c r="AI11633" s="188"/>
      <c r="AJ11633" s="188"/>
      <c r="AK11633" s="188"/>
    </row>
    <row r="11634" spans="20:37">
      <c r="T11634" s="188"/>
      <c r="U11634" s="188"/>
      <c r="V11634" s="188"/>
      <c r="W11634" s="188"/>
      <c r="X11634" s="188"/>
      <c r="AG11634" s="188"/>
      <c r="AH11634" s="188"/>
      <c r="AI11634" s="188"/>
      <c r="AJ11634" s="188"/>
      <c r="AK11634" s="188"/>
    </row>
    <row r="11635" spans="20:37">
      <c r="T11635" s="188"/>
      <c r="U11635" s="188"/>
      <c r="V11635" s="188"/>
      <c r="W11635" s="188"/>
      <c r="X11635" s="188"/>
      <c r="AG11635" s="188"/>
      <c r="AH11635" s="188"/>
      <c r="AI11635" s="188"/>
      <c r="AJ11635" s="188"/>
      <c r="AK11635" s="188"/>
    </row>
    <row r="11636" spans="20:37">
      <c r="T11636" s="188"/>
      <c r="U11636" s="188"/>
      <c r="V11636" s="188"/>
      <c r="W11636" s="188"/>
      <c r="X11636" s="188"/>
      <c r="AG11636" s="188"/>
      <c r="AH11636" s="188"/>
      <c r="AI11636" s="188"/>
      <c r="AJ11636" s="188"/>
      <c r="AK11636" s="188"/>
    </row>
    <row r="11637" spans="20:37">
      <c r="T11637" s="188"/>
      <c r="U11637" s="188"/>
      <c r="V11637" s="188"/>
      <c r="W11637" s="188"/>
      <c r="X11637" s="188"/>
      <c r="AG11637" s="188"/>
      <c r="AH11637" s="188"/>
      <c r="AI11637" s="188"/>
      <c r="AJ11637" s="188"/>
      <c r="AK11637" s="188"/>
    </row>
    <row r="11638" spans="20:37">
      <c r="T11638" s="188"/>
      <c r="U11638" s="188"/>
      <c r="V11638" s="188"/>
      <c r="W11638" s="188"/>
      <c r="X11638" s="188"/>
      <c r="AG11638" s="188"/>
      <c r="AH11638" s="188"/>
      <c r="AI11638" s="188"/>
      <c r="AJ11638" s="188"/>
      <c r="AK11638" s="188"/>
    </row>
    <row r="11639" spans="20:37">
      <c r="T11639" s="188"/>
      <c r="U11639" s="188"/>
      <c r="V11639" s="188"/>
      <c r="W11639" s="188"/>
      <c r="X11639" s="188"/>
      <c r="AG11639" s="188"/>
      <c r="AH11639" s="188"/>
      <c r="AI11639" s="188"/>
      <c r="AJ11639" s="188"/>
      <c r="AK11639" s="188"/>
    </row>
    <row r="11640" spans="20:37">
      <c r="T11640" s="188"/>
      <c r="U11640" s="188"/>
      <c r="V11640" s="188"/>
      <c r="W11640" s="188"/>
      <c r="X11640" s="188"/>
      <c r="AG11640" s="188"/>
      <c r="AH11640" s="188"/>
      <c r="AI11640" s="188"/>
      <c r="AJ11640" s="188"/>
      <c r="AK11640" s="188"/>
    </row>
    <row r="11641" spans="20:37">
      <c r="T11641" s="188"/>
      <c r="U11641" s="188"/>
      <c r="V11641" s="188"/>
      <c r="W11641" s="188"/>
      <c r="X11641" s="188"/>
      <c r="AG11641" s="188"/>
      <c r="AH11641" s="188"/>
      <c r="AI11641" s="188"/>
      <c r="AJ11641" s="188"/>
      <c r="AK11641" s="188"/>
    </row>
    <row r="11642" spans="20:37">
      <c r="T11642" s="188"/>
      <c r="U11642" s="188"/>
      <c r="V11642" s="188"/>
      <c r="W11642" s="188"/>
      <c r="X11642" s="188"/>
      <c r="AG11642" s="188"/>
      <c r="AH11642" s="188"/>
      <c r="AI11642" s="188"/>
      <c r="AJ11642" s="188"/>
      <c r="AK11642" s="188"/>
    </row>
    <row r="11643" spans="20:37">
      <c r="T11643" s="188"/>
      <c r="U11643" s="188"/>
      <c r="V11643" s="188"/>
      <c r="W11643" s="188"/>
      <c r="X11643" s="188"/>
      <c r="AG11643" s="188"/>
      <c r="AH11643" s="188"/>
      <c r="AI11643" s="188"/>
      <c r="AJ11643" s="188"/>
      <c r="AK11643" s="188"/>
    </row>
    <row r="11644" spans="20:37">
      <c r="T11644" s="188"/>
      <c r="U11644" s="188"/>
      <c r="V11644" s="188"/>
      <c r="W11644" s="188"/>
      <c r="X11644" s="188"/>
      <c r="AG11644" s="188"/>
      <c r="AH11644" s="188"/>
      <c r="AI11644" s="188"/>
      <c r="AJ11644" s="188"/>
      <c r="AK11644" s="188"/>
    </row>
    <row r="11645" spans="20:37">
      <c r="T11645" s="188"/>
      <c r="U11645" s="188"/>
      <c r="V11645" s="188"/>
      <c r="W11645" s="188"/>
      <c r="X11645" s="188"/>
      <c r="AG11645" s="188"/>
      <c r="AH11645" s="188"/>
      <c r="AI11645" s="188"/>
      <c r="AJ11645" s="188"/>
      <c r="AK11645" s="188"/>
    </row>
    <row r="11646" spans="20:37">
      <c r="T11646" s="188"/>
      <c r="U11646" s="188"/>
      <c r="V11646" s="188"/>
      <c r="W11646" s="188"/>
      <c r="X11646" s="188"/>
      <c r="AG11646" s="188"/>
      <c r="AH11646" s="188"/>
      <c r="AI11646" s="188"/>
      <c r="AJ11646" s="188"/>
      <c r="AK11646" s="188"/>
    </row>
    <row r="11647" spans="20:37">
      <c r="T11647" s="188"/>
      <c r="U11647" s="188"/>
      <c r="V11647" s="188"/>
      <c r="W11647" s="188"/>
      <c r="X11647" s="188"/>
      <c r="AG11647" s="188"/>
      <c r="AH11647" s="188"/>
      <c r="AI11647" s="188"/>
      <c r="AJ11647" s="188"/>
      <c r="AK11647" s="188"/>
    </row>
    <row r="11648" spans="20:37">
      <c r="T11648" s="188"/>
      <c r="U11648" s="188"/>
      <c r="V11648" s="188"/>
      <c r="W11648" s="188"/>
      <c r="X11648" s="188"/>
      <c r="AG11648" s="188"/>
      <c r="AH11648" s="188"/>
      <c r="AI11648" s="188"/>
      <c r="AJ11648" s="188"/>
      <c r="AK11648" s="188"/>
    </row>
    <row r="11649" spans="20:37">
      <c r="T11649" s="188"/>
      <c r="U11649" s="188"/>
      <c r="V11649" s="188"/>
      <c r="W11649" s="188"/>
      <c r="X11649" s="188"/>
      <c r="AG11649" s="188"/>
      <c r="AH11649" s="188"/>
      <c r="AI11649" s="188"/>
      <c r="AJ11649" s="188"/>
      <c r="AK11649" s="188"/>
    </row>
    <row r="11650" spans="20:37">
      <c r="T11650" s="188"/>
      <c r="U11650" s="188"/>
      <c r="V11650" s="188"/>
      <c r="W11650" s="188"/>
      <c r="X11650" s="188"/>
      <c r="AG11650" s="188"/>
      <c r="AH11650" s="188"/>
      <c r="AI11650" s="188"/>
      <c r="AJ11650" s="188"/>
      <c r="AK11650" s="188"/>
    </row>
    <row r="11651" spans="20:37">
      <c r="T11651" s="188"/>
      <c r="U11651" s="188"/>
      <c r="V11651" s="188"/>
      <c r="W11651" s="188"/>
      <c r="X11651" s="188"/>
      <c r="AG11651" s="188"/>
      <c r="AH11651" s="188"/>
      <c r="AI11651" s="188"/>
      <c r="AJ11651" s="188"/>
      <c r="AK11651" s="188"/>
    </row>
    <row r="11652" spans="20:37">
      <c r="T11652" s="188"/>
      <c r="U11652" s="188"/>
      <c r="V11652" s="188"/>
      <c r="W11652" s="188"/>
      <c r="X11652" s="188"/>
      <c r="AG11652" s="188"/>
      <c r="AH11652" s="188"/>
      <c r="AI11652" s="188"/>
      <c r="AJ11652" s="188"/>
      <c r="AK11652" s="188"/>
    </row>
    <row r="11653" spans="20:37">
      <c r="T11653" s="188"/>
      <c r="U11653" s="188"/>
      <c r="V11653" s="188"/>
      <c r="W11653" s="188"/>
      <c r="X11653" s="188"/>
      <c r="AG11653" s="188"/>
      <c r="AH11653" s="188"/>
      <c r="AI11653" s="188"/>
      <c r="AJ11653" s="188"/>
      <c r="AK11653" s="188"/>
    </row>
    <row r="11654" spans="20:37">
      <c r="T11654" s="188"/>
      <c r="U11654" s="188"/>
      <c r="V11654" s="188"/>
      <c r="W11654" s="188"/>
      <c r="X11654" s="188"/>
      <c r="AG11654" s="188"/>
      <c r="AH11654" s="188"/>
      <c r="AI11654" s="188"/>
      <c r="AJ11654" s="188"/>
      <c r="AK11654" s="188"/>
    </row>
    <row r="11655" spans="20:37">
      <c r="T11655" s="188"/>
      <c r="U11655" s="188"/>
      <c r="V11655" s="188"/>
      <c r="W11655" s="188"/>
      <c r="X11655" s="188"/>
      <c r="AG11655" s="188"/>
      <c r="AH11655" s="188"/>
      <c r="AI11655" s="188"/>
      <c r="AJ11655" s="188"/>
      <c r="AK11655" s="188"/>
    </row>
    <row r="11656" spans="20:37">
      <c r="T11656" s="188"/>
      <c r="U11656" s="188"/>
      <c r="V11656" s="188"/>
      <c r="W11656" s="188"/>
      <c r="X11656" s="188"/>
      <c r="AG11656" s="188"/>
      <c r="AH11656" s="188"/>
      <c r="AI11656" s="188"/>
      <c r="AJ11656" s="188"/>
      <c r="AK11656" s="188"/>
    </row>
    <row r="11657" spans="20:37">
      <c r="T11657" s="188"/>
      <c r="U11657" s="188"/>
      <c r="V11657" s="188"/>
      <c r="W11657" s="188"/>
      <c r="X11657" s="188"/>
      <c r="AG11657" s="188"/>
      <c r="AH11657" s="188"/>
      <c r="AI11657" s="188"/>
      <c r="AJ11657" s="188"/>
      <c r="AK11657" s="188"/>
    </row>
    <row r="11658" spans="20:37">
      <c r="T11658" s="188"/>
      <c r="U11658" s="188"/>
      <c r="V11658" s="188"/>
      <c r="W11658" s="188"/>
      <c r="X11658" s="188"/>
      <c r="AG11658" s="188"/>
      <c r="AH11658" s="188"/>
      <c r="AI11658" s="188"/>
      <c r="AJ11658" s="188"/>
      <c r="AK11658" s="188"/>
    </row>
    <row r="11659" spans="20:37">
      <c r="T11659" s="188"/>
      <c r="U11659" s="188"/>
      <c r="V11659" s="188"/>
      <c r="W11659" s="188"/>
      <c r="X11659" s="188"/>
      <c r="AG11659" s="188"/>
      <c r="AH11659" s="188"/>
      <c r="AI11659" s="188"/>
      <c r="AJ11659" s="188"/>
      <c r="AK11659" s="188"/>
    </row>
    <row r="11660" spans="20:37">
      <c r="T11660" s="188"/>
      <c r="U11660" s="188"/>
      <c r="V11660" s="188"/>
      <c r="W11660" s="188"/>
      <c r="X11660" s="188"/>
      <c r="AG11660" s="188"/>
      <c r="AH11660" s="188"/>
      <c r="AI11660" s="188"/>
      <c r="AJ11660" s="188"/>
      <c r="AK11660" s="188"/>
    </row>
    <row r="11661" spans="20:37">
      <c r="T11661" s="188"/>
      <c r="U11661" s="188"/>
      <c r="V11661" s="188"/>
      <c r="W11661" s="188"/>
      <c r="X11661" s="188"/>
      <c r="AG11661" s="188"/>
      <c r="AH11661" s="188"/>
      <c r="AI11661" s="188"/>
      <c r="AJ11661" s="188"/>
      <c r="AK11661" s="188"/>
    </row>
    <row r="11662" spans="20:37">
      <c r="T11662" s="188"/>
      <c r="U11662" s="188"/>
      <c r="V11662" s="188"/>
      <c r="W11662" s="188"/>
      <c r="X11662" s="188"/>
      <c r="AG11662" s="188"/>
      <c r="AH11662" s="188"/>
      <c r="AI11662" s="188"/>
      <c r="AJ11662" s="188"/>
      <c r="AK11662" s="188"/>
    </row>
    <row r="11663" spans="20:37">
      <c r="T11663" s="188"/>
      <c r="U11663" s="188"/>
      <c r="V11663" s="188"/>
      <c r="W11663" s="188"/>
      <c r="X11663" s="188"/>
      <c r="AG11663" s="188"/>
      <c r="AH11663" s="188"/>
      <c r="AI11663" s="188"/>
      <c r="AJ11663" s="188"/>
      <c r="AK11663" s="188"/>
    </row>
    <row r="11664" spans="20:37">
      <c r="T11664" s="188"/>
      <c r="U11664" s="188"/>
      <c r="V11664" s="188"/>
      <c r="W11664" s="188"/>
      <c r="X11664" s="188"/>
      <c r="AG11664" s="188"/>
      <c r="AH11664" s="188"/>
      <c r="AI11664" s="188"/>
      <c r="AJ11664" s="188"/>
      <c r="AK11664" s="188"/>
    </row>
    <row r="11665" spans="20:37">
      <c r="T11665" s="188"/>
      <c r="U11665" s="188"/>
      <c r="V11665" s="188"/>
      <c r="W11665" s="188"/>
      <c r="X11665" s="188"/>
      <c r="AG11665" s="188"/>
      <c r="AH11665" s="188"/>
      <c r="AI11665" s="188"/>
      <c r="AJ11665" s="188"/>
      <c r="AK11665" s="188"/>
    </row>
    <row r="11666" spans="20:37">
      <c r="T11666" s="188"/>
      <c r="U11666" s="188"/>
      <c r="V11666" s="188"/>
      <c r="W11666" s="188"/>
      <c r="X11666" s="188"/>
      <c r="AG11666" s="188"/>
      <c r="AH11666" s="188"/>
      <c r="AI11666" s="188"/>
      <c r="AJ11666" s="188"/>
      <c r="AK11666" s="188"/>
    </row>
    <row r="11667" spans="20:37">
      <c r="T11667" s="188"/>
      <c r="U11667" s="188"/>
      <c r="V11667" s="188"/>
      <c r="W11667" s="188"/>
      <c r="X11667" s="188"/>
      <c r="AG11667" s="188"/>
      <c r="AH11667" s="188"/>
      <c r="AI11667" s="188"/>
      <c r="AJ11667" s="188"/>
      <c r="AK11667" s="188"/>
    </row>
    <row r="11668" spans="20:37">
      <c r="T11668" s="188"/>
      <c r="U11668" s="188"/>
      <c r="V11668" s="188"/>
      <c r="W11668" s="188"/>
      <c r="X11668" s="188"/>
      <c r="AG11668" s="188"/>
      <c r="AH11668" s="188"/>
      <c r="AI11668" s="188"/>
      <c r="AJ11668" s="188"/>
      <c r="AK11668" s="188"/>
    </row>
    <row r="11669" spans="20:37">
      <c r="T11669" s="188"/>
      <c r="U11669" s="188"/>
      <c r="V11669" s="188"/>
      <c r="W11669" s="188"/>
      <c r="X11669" s="188"/>
      <c r="AG11669" s="188"/>
      <c r="AH11669" s="188"/>
      <c r="AI11669" s="188"/>
      <c r="AJ11669" s="188"/>
      <c r="AK11669" s="188"/>
    </row>
    <row r="11670" spans="20:37">
      <c r="T11670" s="188"/>
      <c r="U11670" s="188"/>
      <c r="V11670" s="188"/>
      <c r="W11670" s="188"/>
      <c r="X11670" s="188"/>
      <c r="AG11670" s="188"/>
      <c r="AH11670" s="188"/>
      <c r="AI11670" s="188"/>
      <c r="AJ11670" s="188"/>
      <c r="AK11670" s="188"/>
    </row>
    <row r="11671" spans="20:37">
      <c r="T11671" s="188"/>
      <c r="U11671" s="188"/>
      <c r="V11671" s="188"/>
      <c r="W11671" s="188"/>
      <c r="X11671" s="188"/>
      <c r="AG11671" s="188"/>
      <c r="AH11671" s="188"/>
      <c r="AI11671" s="188"/>
      <c r="AJ11671" s="188"/>
      <c r="AK11671" s="188"/>
    </row>
    <row r="11672" spans="20:37">
      <c r="T11672" s="188"/>
      <c r="U11672" s="188"/>
      <c r="V11672" s="188"/>
      <c r="W11672" s="188"/>
      <c r="X11672" s="188"/>
      <c r="AG11672" s="188"/>
      <c r="AH11672" s="188"/>
      <c r="AI11672" s="188"/>
      <c r="AJ11672" s="188"/>
      <c r="AK11672" s="188"/>
    </row>
    <row r="11673" spans="20:37">
      <c r="T11673" s="188"/>
      <c r="U11673" s="188"/>
      <c r="V11673" s="188"/>
      <c r="W11673" s="188"/>
      <c r="X11673" s="188"/>
      <c r="AG11673" s="188"/>
      <c r="AH11673" s="188"/>
      <c r="AI11673" s="188"/>
      <c r="AJ11673" s="188"/>
      <c r="AK11673" s="188"/>
    </row>
    <row r="11674" spans="20:37">
      <c r="T11674" s="188"/>
      <c r="U11674" s="188"/>
      <c r="V11674" s="188"/>
      <c r="W11674" s="188"/>
      <c r="X11674" s="188"/>
      <c r="AG11674" s="188"/>
      <c r="AH11674" s="188"/>
      <c r="AI11674" s="188"/>
      <c r="AJ11674" s="188"/>
      <c r="AK11674" s="188"/>
    </row>
    <row r="11675" spans="20:37">
      <c r="T11675" s="188"/>
      <c r="U11675" s="188"/>
      <c r="V11675" s="188"/>
      <c r="W11675" s="188"/>
      <c r="X11675" s="188"/>
      <c r="AG11675" s="188"/>
      <c r="AH11675" s="188"/>
      <c r="AI11675" s="188"/>
      <c r="AJ11675" s="188"/>
      <c r="AK11675" s="188"/>
    </row>
    <row r="11676" spans="20:37">
      <c r="T11676" s="188"/>
      <c r="U11676" s="188"/>
      <c r="V11676" s="188"/>
      <c r="W11676" s="188"/>
      <c r="X11676" s="188"/>
      <c r="AG11676" s="188"/>
      <c r="AH11676" s="188"/>
      <c r="AI11676" s="188"/>
      <c r="AJ11676" s="188"/>
      <c r="AK11676" s="188"/>
    </row>
    <row r="11677" spans="20:37">
      <c r="T11677" s="188"/>
      <c r="U11677" s="188"/>
      <c r="V11677" s="188"/>
      <c r="W11677" s="188"/>
      <c r="X11677" s="188"/>
      <c r="AG11677" s="188"/>
      <c r="AH11677" s="188"/>
      <c r="AI11677" s="188"/>
      <c r="AJ11677" s="188"/>
      <c r="AK11677" s="188"/>
    </row>
    <row r="11678" spans="20:37">
      <c r="T11678" s="188"/>
      <c r="U11678" s="188"/>
      <c r="V11678" s="188"/>
      <c r="W11678" s="188"/>
      <c r="X11678" s="188"/>
      <c r="AG11678" s="188"/>
      <c r="AH11678" s="188"/>
      <c r="AI11678" s="188"/>
      <c r="AJ11678" s="188"/>
      <c r="AK11678" s="188"/>
    </row>
    <row r="11679" spans="20:37">
      <c r="T11679" s="188"/>
      <c r="U11679" s="188"/>
      <c r="V11679" s="188"/>
      <c r="W11679" s="188"/>
      <c r="X11679" s="188"/>
      <c r="AG11679" s="188"/>
      <c r="AH11679" s="188"/>
      <c r="AI11679" s="188"/>
      <c r="AJ11679" s="188"/>
      <c r="AK11679" s="188"/>
    </row>
    <row r="11680" spans="20:37">
      <c r="T11680" s="188"/>
      <c r="U11680" s="188"/>
      <c r="V11680" s="188"/>
      <c r="W11680" s="188"/>
      <c r="X11680" s="188"/>
      <c r="AG11680" s="188"/>
      <c r="AH11680" s="188"/>
      <c r="AI11680" s="188"/>
      <c r="AJ11680" s="188"/>
      <c r="AK11680" s="188"/>
    </row>
    <row r="11681" spans="20:37">
      <c r="T11681" s="188"/>
      <c r="U11681" s="188"/>
      <c r="V11681" s="188"/>
      <c r="W11681" s="188"/>
      <c r="X11681" s="188"/>
      <c r="AG11681" s="188"/>
      <c r="AH11681" s="188"/>
      <c r="AI11681" s="188"/>
      <c r="AJ11681" s="188"/>
      <c r="AK11681" s="188"/>
    </row>
    <row r="11682" spans="20:37">
      <c r="T11682" s="188"/>
      <c r="U11682" s="188"/>
      <c r="V11682" s="188"/>
      <c r="W11682" s="188"/>
      <c r="X11682" s="188"/>
      <c r="AG11682" s="188"/>
      <c r="AH11682" s="188"/>
      <c r="AI11682" s="188"/>
      <c r="AJ11682" s="188"/>
      <c r="AK11682" s="188"/>
    </row>
    <row r="11683" spans="20:37">
      <c r="T11683" s="188"/>
      <c r="U11683" s="188"/>
      <c r="V11683" s="188"/>
      <c r="W11683" s="188"/>
      <c r="X11683" s="188"/>
      <c r="AG11683" s="188"/>
      <c r="AH11683" s="188"/>
      <c r="AI11683" s="188"/>
      <c r="AJ11683" s="188"/>
      <c r="AK11683" s="188"/>
    </row>
    <row r="11684" spans="20:37">
      <c r="T11684" s="188"/>
      <c r="U11684" s="188"/>
      <c r="V11684" s="188"/>
      <c r="W11684" s="188"/>
      <c r="X11684" s="188"/>
      <c r="AG11684" s="188"/>
      <c r="AH11684" s="188"/>
      <c r="AI11684" s="188"/>
      <c r="AJ11684" s="188"/>
      <c r="AK11684" s="188"/>
    </row>
    <row r="11685" spans="20:37">
      <c r="T11685" s="188"/>
      <c r="U11685" s="188"/>
      <c r="V11685" s="188"/>
      <c r="W11685" s="188"/>
      <c r="X11685" s="188"/>
      <c r="AG11685" s="188"/>
      <c r="AH11685" s="188"/>
      <c r="AI11685" s="188"/>
      <c r="AJ11685" s="188"/>
      <c r="AK11685" s="188"/>
    </row>
    <row r="11686" spans="20:37">
      <c r="T11686" s="188"/>
      <c r="U11686" s="188"/>
      <c r="V11686" s="188"/>
      <c r="W11686" s="188"/>
      <c r="X11686" s="188"/>
      <c r="AG11686" s="188"/>
      <c r="AH11686" s="188"/>
      <c r="AI11686" s="188"/>
      <c r="AJ11686" s="188"/>
      <c r="AK11686" s="188"/>
    </row>
    <row r="11687" spans="20:37">
      <c r="T11687" s="188"/>
      <c r="U11687" s="188"/>
      <c r="V11687" s="188"/>
      <c r="W11687" s="188"/>
      <c r="X11687" s="188"/>
      <c r="AG11687" s="188"/>
      <c r="AH11687" s="188"/>
      <c r="AI11687" s="188"/>
      <c r="AJ11687" s="188"/>
      <c r="AK11687" s="188"/>
    </row>
    <row r="11688" spans="20:37">
      <c r="T11688" s="188"/>
      <c r="U11688" s="188"/>
      <c r="V11688" s="188"/>
      <c r="W11688" s="188"/>
      <c r="X11688" s="188"/>
      <c r="AG11688" s="188"/>
      <c r="AH11688" s="188"/>
      <c r="AI11688" s="188"/>
      <c r="AJ11688" s="188"/>
      <c r="AK11688" s="188"/>
    </row>
    <row r="11689" spans="20:37">
      <c r="T11689" s="188"/>
      <c r="U11689" s="188"/>
      <c r="V11689" s="188"/>
      <c r="W11689" s="188"/>
      <c r="X11689" s="188"/>
      <c r="AG11689" s="188"/>
      <c r="AH11689" s="188"/>
      <c r="AI11689" s="188"/>
      <c r="AJ11689" s="188"/>
      <c r="AK11689" s="188"/>
    </row>
    <row r="11690" spans="20:37">
      <c r="T11690" s="188"/>
      <c r="U11690" s="188"/>
      <c r="V11690" s="188"/>
      <c r="W11690" s="188"/>
      <c r="X11690" s="188"/>
      <c r="AG11690" s="188"/>
      <c r="AH11690" s="188"/>
      <c r="AI11690" s="188"/>
      <c r="AJ11690" s="188"/>
      <c r="AK11690" s="188"/>
    </row>
    <row r="11691" spans="20:37">
      <c r="T11691" s="188"/>
      <c r="U11691" s="188"/>
      <c r="V11691" s="188"/>
      <c r="W11691" s="188"/>
      <c r="X11691" s="188"/>
      <c r="AG11691" s="188"/>
      <c r="AH11691" s="188"/>
      <c r="AI11691" s="188"/>
      <c r="AJ11691" s="188"/>
      <c r="AK11691" s="188"/>
    </row>
    <row r="11692" spans="20:37">
      <c r="T11692" s="188"/>
      <c r="U11692" s="188"/>
      <c r="V11692" s="188"/>
      <c r="W11692" s="188"/>
      <c r="X11692" s="188"/>
      <c r="AG11692" s="188"/>
      <c r="AH11692" s="188"/>
      <c r="AI11692" s="188"/>
      <c r="AJ11692" s="188"/>
      <c r="AK11692" s="188"/>
    </row>
    <row r="11693" spans="20:37">
      <c r="T11693" s="188"/>
      <c r="U11693" s="188"/>
      <c r="V11693" s="188"/>
      <c r="W11693" s="188"/>
      <c r="X11693" s="188"/>
      <c r="AG11693" s="188"/>
      <c r="AH11693" s="188"/>
      <c r="AI11693" s="188"/>
      <c r="AJ11693" s="188"/>
      <c r="AK11693" s="188"/>
    </row>
    <row r="11694" spans="20:37">
      <c r="T11694" s="188"/>
      <c r="U11694" s="188"/>
      <c r="V11694" s="188"/>
      <c r="W11694" s="188"/>
      <c r="X11694" s="188"/>
      <c r="AG11694" s="188"/>
      <c r="AH11694" s="188"/>
      <c r="AI11694" s="188"/>
      <c r="AJ11694" s="188"/>
      <c r="AK11694" s="188"/>
    </row>
    <row r="11695" spans="20:37">
      <c r="T11695" s="188"/>
      <c r="U11695" s="188"/>
      <c r="V11695" s="188"/>
      <c r="W11695" s="188"/>
      <c r="X11695" s="188"/>
      <c r="AG11695" s="188"/>
      <c r="AH11695" s="188"/>
      <c r="AI11695" s="188"/>
      <c r="AJ11695" s="188"/>
      <c r="AK11695" s="188"/>
    </row>
    <row r="11696" spans="20:37">
      <c r="T11696" s="188"/>
      <c r="U11696" s="188"/>
      <c r="V11696" s="188"/>
      <c r="W11696" s="188"/>
      <c r="X11696" s="188"/>
      <c r="AG11696" s="188"/>
      <c r="AH11696" s="188"/>
      <c r="AI11696" s="188"/>
      <c r="AJ11696" s="188"/>
      <c r="AK11696" s="188"/>
    </row>
    <row r="11697" spans="20:37">
      <c r="T11697" s="188"/>
      <c r="U11697" s="188"/>
      <c r="V11697" s="188"/>
      <c r="W11697" s="188"/>
      <c r="X11697" s="188"/>
      <c r="AG11697" s="188"/>
      <c r="AH11697" s="188"/>
      <c r="AI11697" s="188"/>
      <c r="AJ11697" s="188"/>
      <c r="AK11697" s="188"/>
    </row>
    <row r="11698" spans="20:37">
      <c r="T11698" s="188"/>
      <c r="U11698" s="188"/>
      <c r="V11698" s="188"/>
      <c r="W11698" s="188"/>
      <c r="X11698" s="188"/>
      <c r="AG11698" s="188"/>
      <c r="AH11698" s="188"/>
      <c r="AI11698" s="188"/>
      <c r="AJ11698" s="188"/>
      <c r="AK11698" s="188"/>
    </row>
    <row r="11699" spans="20:37">
      <c r="T11699" s="188"/>
      <c r="U11699" s="188"/>
      <c r="V11699" s="188"/>
      <c r="W11699" s="188"/>
      <c r="X11699" s="188"/>
      <c r="AG11699" s="188"/>
      <c r="AH11699" s="188"/>
      <c r="AI11699" s="188"/>
      <c r="AJ11699" s="188"/>
      <c r="AK11699" s="188"/>
    </row>
    <row r="11700" spans="20:37">
      <c r="T11700" s="188"/>
      <c r="U11700" s="188"/>
      <c r="V11700" s="188"/>
      <c r="W11700" s="188"/>
      <c r="X11700" s="188"/>
      <c r="AG11700" s="188"/>
      <c r="AH11700" s="188"/>
      <c r="AI11700" s="188"/>
      <c r="AJ11700" s="188"/>
      <c r="AK11700" s="188"/>
    </row>
    <row r="11701" spans="20:37">
      <c r="T11701" s="188"/>
      <c r="U11701" s="188"/>
      <c r="V11701" s="188"/>
      <c r="W11701" s="188"/>
      <c r="X11701" s="188"/>
      <c r="AG11701" s="188"/>
      <c r="AH11701" s="188"/>
      <c r="AI11701" s="188"/>
      <c r="AJ11701" s="188"/>
      <c r="AK11701" s="188"/>
    </row>
    <row r="11702" spans="20:37">
      <c r="T11702" s="188"/>
      <c r="U11702" s="188"/>
      <c r="V11702" s="188"/>
      <c r="W11702" s="188"/>
      <c r="X11702" s="188"/>
      <c r="AG11702" s="188"/>
      <c r="AH11702" s="188"/>
      <c r="AI11702" s="188"/>
      <c r="AJ11702" s="188"/>
      <c r="AK11702" s="188"/>
    </row>
    <row r="11703" spans="20:37">
      <c r="T11703" s="188"/>
      <c r="U11703" s="188"/>
      <c r="V11703" s="188"/>
      <c r="W11703" s="188"/>
      <c r="X11703" s="188"/>
      <c r="AG11703" s="188"/>
      <c r="AH11703" s="188"/>
      <c r="AI11703" s="188"/>
      <c r="AJ11703" s="188"/>
      <c r="AK11703" s="188"/>
    </row>
    <row r="11704" spans="20:37">
      <c r="T11704" s="188"/>
      <c r="U11704" s="188"/>
      <c r="V11704" s="188"/>
      <c r="W11704" s="188"/>
      <c r="X11704" s="188"/>
      <c r="AG11704" s="188"/>
      <c r="AH11704" s="188"/>
      <c r="AI11704" s="188"/>
      <c r="AJ11704" s="188"/>
      <c r="AK11704" s="188"/>
    </row>
    <row r="11705" spans="20:37">
      <c r="T11705" s="188"/>
      <c r="U11705" s="188"/>
      <c r="V11705" s="188"/>
      <c r="W11705" s="188"/>
      <c r="X11705" s="188"/>
      <c r="AG11705" s="188"/>
      <c r="AH11705" s="188"/>
      <c r="AI11705" s="188"/>
      <c r="AJ11705" s="188"/>
      <c r="AK11705" s="188"/>
    </row>
    <row r="11706" spans="20:37">
      <c r="T11706" s="188"/>
      <c r="U11706" s="188"/>
      <c r="V11706" s="188"/>
      <c r="W11706" s="188"/>
      <c r="X11706" s="188"/>
      <c r="AG11706" s="188"/>
      <c r="AH11706" s="188"/>
      <c r="AI11706" s="188"/>
      <c r="AJ11706" s="188"/>
      <c r="AK11706" s="188"/>
    </row>
    <row r="11707" spans="20:37">
      <c r="T11707" s="188"/>
      <c r="U11707" s="188"/>
      <c r="V11707" s="188"/>
      <c r="W11707" s="188"/>
      <c r="X11707" s="188"/>
      <c r="AG11707" s="188"/>
      <c r="AH11707" s="188"/>
      <c r="AI11707" s="188"/>
      <c r="AJ11707" s="188"/>
      <c r="AK11707" s="188"/>
    </row>
    <row r="11708" spans="20:37">
      <c r="T11708" s="188"/>
      <c r="U11708" s="188"/>
      <c r="V11708" s="188"/>
      <c r="W11708" s="188"/>
      <c r="X11708" s="188"/>
      <c r="AG11708" s="188"/>
      <c r="AH11708" s="188"/>
      <c r="AI11708" s="188"/>
      <c r="AJ11708" s="188"/>
      <c r="AK11708" s="188"/>
    </row>
    <row r="11709" spans="20:37">
      <c r="T11709" s="188"/>
      <c r="U11709" s="188"/>
      <c r="V11709" s="188"/>
      <c r="W11709" s="188"/>
      <c r="X11709" s="188"/>
      <c r="AG11709" s="188"/>
      <c r="AH11709" s="188"/>
      <c r="AI11709" s="188"/>
      <c r="AJ11709" s="188"/>
      <c r="AK11709" s="188"/>
    </row>
    <row r="11710" spans="20:37">
      <c r="T11710" s="188"/>
      <c r="U11710" s="188"/>
      <c r="V11710" s="188"/>
      <c r="W11710" s="188"/>
      <c r="X11710" s="188"/>
      <c r="AG11710" s="188"/>
      <c r="AH11710" s="188"/>
      <c r="AI11710" s="188"/>
      <c r="AJ11710" s="188"/>
      <c r="AK11710" s="188"/>
    </row>
    <row r="11711" spans="20:37">
      <c r="T11711" s="188"/>
      <c r="U11711" s="188"/>
      <c r="V11711" s="188"/>
      <c r="W11711" s="188"/>
      <c r="X11711" s="188"/>
      <c r="AG11711" s="188"/>
      <c r="AH11711" s="188"/>
      <c r="AI11711" s="188"/>
      <c r="AJ11711" s="188"/>
      <c r="AK11711" s="188"/>
    </row>
    <row r="11712" spans="20:37">
      <c r="T11712" s="188"/>
      <c r="U11712" s="188"/>
      <c r="V11712" s="188"/>
      <c r="W11712" s="188"/>
      <c r="X11712" s="188"/>
      <c r="AG11712" s="188"/>
      <c r="AH11712" s="188"/>
      <c r="AI11712" s="188"/>
      <c r="AJ11712" s="188"/>
      <c r="AK11712" s="188"/>
    </row>
    <row r="11713" spans="20:37">
      <c r="T11713" s="188"/>
      <c r="U11713" s="188"/>
      <c r="V11713" s="188"/>
      <c r="W11713" s="188"/>
      <c r="X11713" s="188"/>
      <c r="AG11713" s="188"/>
      <c r="AH11713" s="188"/>
      <c r="AI11713" s="188"/>
      <c r="AJ11713" s="188"/>
      <c r="AK11713" s="188"/>
    </row>
    <row r="11714" spans="20:37">
      <c r="T11714" s="188"/>
      <c r="U11714" s="188"/>
      <c r="V11714" s="188"/>
      <c r="W11714" s="188"/>
      <c r="X11714" s="188"/>
      <c r="AG11714" s="188"/>
      <c r="AH11714" s="188"/>
      <c r="AI11714" s="188"/>
      <c r="AJ11714" s="188"/>
      <c r="AK11714" s="188"/>
    </row>
    <row r="11715" spans="20:37">
      <c r="T11715" s="188"/>
      <c r="U11715" s="188"/>
      <c r="V11715" s="188"/>
      <c r="W11715" s="188"/>
      <c r="X11715" s="188"/>
      <c r="AG11715" s="188"/>
      <c r="AH11715" s="188"/>
      <c r="AI11715" s="188"/>
      <c r="AJ11715" s="188"/>
      <c r="AK11715" s="188"/>
    </row>
    <row r="11716" spans="20:37">
      <c r="T11716" s="188"/>
      <c r="U11716" s="188"/>
      <c r="V11716" s="188"/>
      <c r="W11716" s="188"/>
      <c r="X11716" s="188"/>
      <c r="AG11716" s="188"/>
      <c r="AH11716" s="188"/>
      <c r="AI11716" s="188"/>
      <c r="AJ11716" s="188"/>
      <c r="AK11716" s="188"/>
    </row>
    <row r="11717" spans="20:37">
      <c r="T11717" s="188"/>
      <c r="U11717" s="188"/>
      <c r="V11717" s="188"/>
      <c r="W11717" s="188"/>
      <c r="X11717" s="188"/>
      <c r="AG11717" s="188"/>
      <c r="AH11717" s="188"/>
      <c r="AI11717" s="188"/>
      <c r="AJ11717" s="188"/>
      <c r="AK11717" s="188"/>
    </row>
    <row r="11718" spans="20:37">
      <c r="T11718" s="188"/>
      <c r="U11718" s="188"/>
      <c r="V11718" s="188"/>
      <c r="W11718" s="188"/>
      <c r="X11718" s="188"/>
      <c r="AG11718" s="188"/>
      <c r="AH11718" s="188"/>
      <c r="AI11718" s="188"/>
      <c r="AJ11718" s="188"/>
      <c r="AK11718" s="188"/>
    </row>
    <row r="11719" spans="20:37">
      <c r="T11719" s="188"/>
      <c r="U11719" s="188"/>
      <c r="V11719" s="188"/>
      <c r="W11719" s="188"/>
      <c r="X11719" s="188"/>
      <c r="AG11719" s="188"/>
      <c r="AH11719" s="188"/>
      <c r="AI11719" s="188"/>
      <c r="AJ11719" s="188"/>
      <c r="AK11719" s="188"/>
    </row>
    <row r="11720" spans="20:37">
      <c r="T11720" s="188"/>
      <c r="U11720" s="188"/>
      <c r="V11720" s="188"/>
      <c r="W11720" s="188"/>
      <c r="X11720" s="188"/>
      <c r="AG11720" s="188"/>
      <c r="AH11720" s="188"/>
      <c r="AI11720" s="188"/>
      <c r="AJ11720" s="188"/>
      <c r="AK11720" s="188"/>
    </row>
    <row r="11721" spans="20:37">
      <c r="T11721" s="188"/>
      <c r="U11721" s="188"/>
      <c r="V11721" s="188"/>
      <c r="W11721" s="188"/>
      <c r="X11721" s="188"/>
      <c r="AG11721" s="188"/>
      <c r="AH11721" s="188"/>
      <c r="AI11721" s="188"/>
      <c r="AJ11721" s="188"/>
      <c r="AK11721" s="188"/>
    </row>
    <row r="11722" spans="20:37">
      <c r="T11722" s="188"/>
      <c r="U11722" s="188"/>
      <c r="V11722" s="188"/>
      <c r="W11722" s="188"/>
      <c r="X11722" s="188"/>
      <c r="AG11722" s="188"/>
      <c r="AH11722" s="188"/>
      <c r="AI11722" s="188"/>
      <c r="AJ11722" s="188"/>
      <c r="AK11722" s="188"/>
    </row>
    <row r="11723" spans="20:37">
      <c r="T11723" s="188"/>
      <c r="U11723" s="188"/>
      <c r="V11723" s="188"/>
      <c r="W11723" s="188"/>
      <c r="X11723" s="188"/>
      <c r="AG11723" s="188"/>
      <c r="AH11723" s="188"/>
      <c r="AI11723" s="188"/>
      <c r="AJ11723" s="188"/>
      <c r="AK11723" s="188"/>
    </row>
    <row r="11724" spans="20:37">
      <c r="T11724" s="188"/>
      <c r="U11724" s="188"/>
      <c r="V11724" s="188"/>
      <c r="W11724" s="188"/>
      <c r="X11724" s="188"/>
      <c r="AG11724" s="188"/>
      <c r="AH11724" s="188"/>
      <c r="AI11724" s="188"/>
      <c r="AJ11724" s="188"/>
      <c r="AK11724" s="188"/>
    </row>
    <row r="11725" spans="20:37">
      <c r="T11725" s="188"/>
      <c r="U11725" s="188"/>
      <c r="V11725" s="188"/>
      <c r="W11725" s="188"/>
      <c r="X11725" s="188"/>
      <c r="AG11725" s="188"/>
      <c r="AH11725" s="188"/>
      <c r="AI11725" s="188"/>
      <c r="AJ11725" s="188"/>
      <c r="AK11725" s="188"/>
    </row>
    <row r="11726" spans="20:37">
      <c r="T11726" s="188"/>
      <c r="U11726" s="188"/>
      <c r="V11726" s="188"/>
      <c r="W11726" s="188"/>
      <c r="X11726" s="188"/>
      <c r="AG11726" s="188"/>
      <c r="AH11726" s="188"/>
      <c r="AI11726" s="188"/>
      <c r="AJ11726" s="188"/>
      <c r="AK11726" s="188"/>
    </row>
    <row r="11727" spans="20:37">
      <c r="T11727" s="188"/>
      <c r="U11727" s="188"/>
      <c r="V11727" s="188"/>
      <c r="W11727" s="188"/>
      <c r="X11727" s="188"/>
      <c r="AG11727" s="188"/>
      <c r="AH11727" s="188"/>
      <c r="AI11727" s="188"/>
      <c r="AJ11727" s="188"/>
      <c r="AK11727" s="188"/>
    </row>
    <row r="11728" spans="20:37">
      <c r="T11728" s="188"/>
      <c r="U11728" s="188"/>
      <c r="V11728" s="188"/>
      <c r="W11728" s="188"/>
      <c r="X11728" s="188"/>
      <c r="AG11728" s="188"/>
      <c r="AH11728" s="188"/>
      <c r="AI11728" s="188"/>
      <c r="AJ11728" s="188"/>
      <c r="AK11728" s="188"/>
    </row>
    <row r="11729" spans="20:37">
      <c r="T11729" s="188"/>
      <c r="U11729" s="188"/>
      <c r="V11729" s="188"/>
      <c r="W11729" s="188"/>
      <c r="X11729" s="188"/>
      <c r="AG11729" s="188"/>
      <c r="AH11729" s="188"/>
      <c r="AI11729" s="188"/>
      <c r="AJ11729" s="188"/>
      <c r="AK11729" s="188"/>
    </row>
    <row r="11730" spans="20:37">
      <c r="T11730" s="188"/>
      <c r="U11730" s="188"/>
      <c r="V11730" s="188"/>
      <c r="W11730" s="188"/>
      <c r="X11730" s="188"/>
      <c r="AG11730" s="188"/>
      <c r="AH11730" s="188"/>
      <c r="AI11730" s="188"/>
      <c r="AJ11730" s="188"/>
      <c r="AK11730" s="188"/>
    </row>
    <row r="11731" spans="20:37">
      <c r="T11731" s="188"/>
      <c r="U11731" s="188"/>
      <c r="V11731" s="188"/>
      <c r="W11731" s="188"/>
      <c r="X11731" s="188"/>
      <c r="AG11731" s="188"/>
      <c r="AH11731" s="188"/>
      <c r="AI11731" s="188"/>
      <c r="AJ11731" s="188"/>
      <c r="AK11731" s="188"/>
    </row>
    <row r="11732" spans="20:37">
      <c r="T11732" s="188"/>
      <c r="U11732" s="188"/>
      <c r="V11732" s="188"/>
      <c r="W11732" s="188"/>
      <c r="X11732" s="188"/>
      <c r="AG11732" s="188"/>
      <c r="AH11732" s="188"/>
      <c r="AI11732" s="188"/>
      <c r="AJ11732" s="188"/>
      <c r="AK11732" s="188"/>
    </row>
    <row r="11733" spans="20:37">
      <c r="T11733" s="188"/>
      <c r="U11733" s="188"/>
      <c r="V11733" s="188"/>
      <c r="W11733" s="188"/>
      <c r="X11733" s="188"/>
      <c r="AG11733" s="188"/>
      <c r="AH11733" s="188"/>
      <c r="AI11733" s="188"/>
      <c r="AJ11733" s="188"/>
      <c r="AK11733" s="188"/>
    </row>
    <row r="11734" spans="20:37">
      <c r="T11734" s="188"/>
      <c r="U11734" s="188"/>
      <c r="V11734" s="188"/>
      <c r="W11734" s="188"/>
      <c r="X11734" s="188"/>
      <c r="AG11734" s="188"/>
      <c r="AH11734" s="188"/>
      <c r="AI11734" s="188"/>
      <c r="AJ11734" s="188"/>
      <c r="AK11734" s="188"/>
    </row>
    <row r="11735" spans="20:37">
      <c r="T11735" s="188"/>
      <c r="U11735" s="188"/>
      <c r="V11735" s="188"/>
      <c r="W11735" s="188"/>
      <c r="X11735" s="188"/>
      <c r="AG11735" s="188"/>
      <c r="AH11735" s="188"/>
      <c r="AI11735" s="188"/>
      <c r="AJ11735" s="188"/>
      <c r="AK11735" s="188"/>
    </row>
    <row r="11736" spans="20:37">
      <c r="T11736" s="188"/>
      <c r="U11736" s="188"/>
      <c r="V11736" s="188"/>
      <c r="W11736" s="188"/>
      <c r="X11736" s="188"/>
      <c r="AG11736" s="188"/>
      <c r="AH11736" s="188"/>
      <c r="AI11736" s="188"/>
      <c r="AJ11736" s="188"/>
      <c r="AK11736" s="188"/>
    </row>
    <row r="11737" spans="20:37">
      <c r="T11737" s="188"/>
      <c r="U11737" s="188"/>
      <c r="V11737" s="188"/>
      <c r="W11737" s="188"/>
      <c r="X11737" s="188"/>
      <c r="AG11737" s="188"/>
      <c r="AH11737" s="188"/>
      <c r="AI11737" s="188"/>
      <c r="AJ11737" s="188"/>
      <c r="AK11737" s="188"/>
    </row>
    <row r="11738" spans="20:37">
      <c r="T11738" s="188"/>
      <c r="U11738" s="188"/>
      <c r="V11738" s="188"/>
      <c r="W11738" s="188"/>
      <c r="X11738" s="188"/>
      <c r="AG11738" s="188"/>
      <c r="AH11738" s="188"/>
      <c r="AI11738" s="188"/>
      <c r="AJ11738" s="188"/>
      <c r="AK11738" s="188"/>
    </row>
    <row r="11739" spans="20:37">
      <c r="T11739" s="188"/>
      <c r="U11739" s="188"/>
      <c r="V11739" s="188"/>
      <c r="W11739" s="188"/>
      <c r="X11739" s="188"/>
      <c r="AG11739" s="188"/>
      <c r="AH11739" s="188"/>
      <c r="AI11739" s="188"/>
      <c r="AJ11739" s="188"/>
      <c r="AK11739" s="188"/>
    </row>
    <row r="11740" spans="20:37">
      <c r="T11740" s="188"/>
      <c r="U11740" s="188"/>
      <c r="V11740" s="188"/>
      <c r="W11740" s="188"/>
      <c r="X11740" s="188"/>
      <c r="AG11740" s="188"/>
      <c r="AH11740" s="188"/>
      <c r="AI11740" s="188"/>
      <c r="AJ11740" s="188"/>
      <c r="AK11740" s="188"/>
    </row>
    <row r="11741" spans="20:37">
      <c r="T11741" s="188"/>
      <c r="U11741" s="188"/>
      <c r="V11741" s="188"/>
      <c r="W11741" s="188"/>
      <c r="X11741" s="188"/>
      <c r="AG11741" s="188"/>
      <c r="AH11741" s="188"/>
      <c r="AI11741" s="188"/>
      <c r="AJ11741" s="188"/>
      <c r="AK11741" s="188"/>
    </row>
    <row r="11742" spans="20:37">
      <c r="T11742" s="188"/>
      <c r="U11742" s="188"/>
      <c r="V11742" s="188"/>
      <c r="W11742" s="188"/>
      <c r="X11742" s="188"/>
      <c r="AG11742" s="188"/>
      <c r="AH11742" s="188"/>
      <c r="AI11742" s="188"/>
      <c r="AJ11742" s="188"/>
      <c r="AK11742" s="188"/>
    </row>
    <row r="11743" spans="20:37">
      <c r="T11743" s="188"/>
      <c r="U11743" s="188"/>
      <c r="V11743" s="188"/>
      <c r="W11743" s="188"/>
      <c r="X11743" s="188"/>
      <c r="AG11743" s="188"/>
      <c r="AH11743" s="188"/>
      <c r="AI11743" s="188"/>
      <c r="AJ11743" s="188"/>
      <c r="AK11743" s="188"/>
    </row>
    <row r="11744" spans="20:37">
      <c r="T11744" s="188"/>
      <c r="U11744" s="188"/>
      <c r="V11744" s="188"/>
      <c r="W11744" s="188"/>
      <c r="X11744" s="188"/>
      <c r="AG11744" s="188"/>
      <c r="AH11744" s="188"/>
      <c r="AI11744" s="188"/>
      <c r="AJ11744" s="188"/>
      <c r="AK11744" s="188"/>
    </row>
    <row r="11745" spans="20:37">
      <c r="T11745" s="188"/>
      <c r="U11745" s="188"/>
      <c r="V11745" s="188"/>
      <c r="W11745" s="188"/>
      <c r="X11745" s="188"/>
      <c r="AG11745" s="188"/>
      <c r="AH11745" s="188"/>
      <c r="AI11745" s="188"/>
      <c r="AJ11745" s="188"/>
      <c r="AK11745" s="188"/>
    </row>
    <row r="11746" spans="20:37">
      <c r="T11746" s="188"/>
      <c r="U11746" s="188"/>
      <c r="V11746" s="188"/>
      <c r="W11746" s="188"/>
      <c r="X11746" s="188"/>
      <c r="AG11746" s="188"/>
      <c r="AH11746" s="188"/>
      <c r="AI11746" s="188"/>
      <c r="AJ11746" s="188"/>
      <c r="AK11746" s="188"/>
    </row>
    <row r="11747" spans="20:37">
      <c r="T11747" s="188"/>
      <c r="U11747" s="188"/>
      <c r="V11747" s="188"/>
      <c r="W11747" s="188"/>
      <c r="X11747" s="188"/>
      <c r="AG11747" s="188"/>
      <c r="AH11747" s="188"/>
      <c r="AI11747" s="188"/>
      <c r="AJ11747" s="188"/>
      <c r="AK11747" s="188"/>
    </row>
    <row r="11748" spans="20:37">
      <c r="T11748" s="188"/>
      <c r="U11748" s="188"/>
      <c r="V11748" s="188"/>
      <c r="W11748" s="188"/>
      <c r="X11748" s="188"/>
      <c r="AG11748" s="188"/>
      <c r="AH11748" s="188"/>
      <c r="AI11748" s="188"/>
      <c r="AJ11748" s="188"/>
      <c r="AK11748" s="188"/>
    </row>
    <row r="11749" spans="20:37">
      <c r="T11749" s="188"/>
      <c r="U11749" s="188"/>
      <c r="V11749" s="188"/>
      <c r="W11749" s="188"/>
      <c r="X11749" s="188"/>
      <c r="AG11749" s="188"/>
      <c r="AH11749" s="188"/>
      <c r="AI11749" s="188"/>
      <c r="AJ11749" s="188"/>
      <c r="AK11749" s="188"/>
    </row>
    <row r="11750" spans="20:37">
      <c r="T11750" s="188"/>
      <c r="U11750" s="188"/>
      <c r="V11750" s="188"/>
      <c r="W11750" s="188"/>
      <c r="X11750" s="188"/>
      <c r="AG11750" s="188"/>
      <c r="AH11750" s="188"/>
      <c r="AI11750" s="188"/>
      <c r="AJ11750" s="188"/>
      <c r="AK11750" s="188"/>
    </row>
    <row r="11751" spans="20:37">
      <c r="T11751" s="188"/>
      <c r="U11751" s="188"/>
      <c r="V11751" s="188"/>
      <c r="W11751" s="188"/>
      <c r="X11751" s="188"/>
      <c r="AG11751" s="188"/>
      <c r="AH11751" s="188"/>
      <c r="AI11751" s="188"/>
      <c r="AJ11751" s="188"/>
      <c r="AK11751" s="188"/>
    </row>
    <row r="11752" spans="20:37">
      <c r="T11752" s="188"/>
      <c r="U11752" s="188"/>
      <c r="V11752" s="188"/>
      <c r="W11752" s="188"/>
      <c r="X11752" s="188"/>
      <c r="AG11752" s="188"/>
      <c r="AH11752" s="188"/>
      <c r="AI11752" s="188"/>
      <c r="AJ11752" s="188"/>
      <c r="AK11752" s="188"/>
    </row>
    <row r="11753" spans="20:37">
      <c r="T11753" s="188"/>
      <c r="U11753" s="188"/>
      <c r="V11753" s="188"/>
      <c r="W11753" s="188"/>
      <c r="X11753" s="188"/>
      <c r="AG11753" s="188"/>
      <c r="AH11753" s="188"/>
      <c r="AI11753" s="188"/>
      <c r="AJ11753" s="188"/>
      <c r="AK11753" s="188"/>
    </row>
    <row r="11754" spans="20:37">
      <c r="T11754" s="188"/>
      <c r="U11754" s="188"/>
      <c r="V11754" s="188"/>
      <c r="W11754" s="188"/>
      <c r="X11754" s="188"/>
      <c r="AG11754" s="188"/>
      <c r="AH11754" s="188"/>
      <c r="AI11754" s="188"/>
      <c r="AJ11754" s="188"/>
      <c r="AK11754" s="188"/>
    </row>
    <row r="11755" spans="20:37">
      <c r="T11755" s="188"/>
      <c r="U11755" s="188"/>
      <c r="V11755" s="188"/>
      <c r="W11755" s="188"/>
      <c r="X11755" s="188"/>
      <c r="AG11755" s="188"/>
      <c r="AH11755" s="188"/>
      <c r="AI11755" s="188"/>
      <c r="AJ11755" s="188"/>
      <c r="AK11755" s="188"/>
    </row>
    <row r="11756" spans="20:37">
      <c r="T11756" s="188"/>
      <c r="U11756" s="188"/>
      <c r="V11756" s="188"/>
      <c r="W11756" s="188"/>
      <c r="X11756" s="188"/>
      <c r="AG11756" s="188"/>
      <c r="AH11756" s="188"/>
      <c r="AI11756" s="188"/>
      <c r="AJ11756" s="188"/>
      <c r="AK11756" s="188"/>
    </row>
    <row r="11757" spans="20:37">
      <c r="T11757" s="188"/>
      <c r="U11757" s="188"/>
      <c r="V11757" s="188"/>
      <c r="W11757" s="188"/>
      <c r="X11757" s="188"/>
      <c r="AG11757" s="188"/>
      <c r="AH11757" s="188"/>
      <c r="AI11757" s="188"/>
      <c r="AJ11757" s="188"/>
      <c r="AK11757" s="188"/>
    </row>
    <row r="11758" spans="20:37">
      <c r="T11758" s="188"/>
      <c r="U11758" s="188"/>
      <c r="V11758" s="188"/>
      <c r="W11758" s="188"/>
      <c r="X11758" s="188"/>
      <c r="AG11758" s="188"/>
      <c r="AH11758" s="188"/>
      <c r="AI11758" s="188"/>
      <c r="AJ11758" s="188"/>
      <c r="AK11758" s="188"/>
    </row>
    <row r="11759" spans="20:37">
      <c r="T11759" s="188"/>
      <c r="U11759" s="188"/>
      <c r="V11759" s="188"/>
      <c r="W11759" s="188"/>
      <c r="X11759" s="188"/>
      <c r="AG11759" s="188"/>
      <c r="AH11759" s="188"/>
      <c r="AI11759" s="188"/>
      <c r="AJ11759" s="188"/>
      <c r="AK11759" s="188"/>
    </row>
    <row r="11760" spans="20:37">
      <c r="T11760" s="188"/>
      <c r="U11760" s="188"/>
      <c r="V11760" s="188"/>
      <c r="W11760" s="188"/>
      <c r="X11760" s="188"/>
      <c r="AG11760" s="188"/>
      <c r="AH11760" s="188"/>
      <c r="AI11760" s="188"/>
      <c r="AJ11760" s="188"/>
      <c r="AK11760" s="188"/>
    </row>
    <row r="11761" spans="20:37">
      <c r="T11761" s="188"/>
      <c r="U11761" s="188"/>
      <c r="V11761" s="188"/>
      <c r="W11761" s="188"/>
      <c r="X11761" s="188"/>
      <c r="AG11761" s="188"/>
      <c r="AH11761" s="188"/>
      <c r="AI11761" s="188"/>
      <c r="AJ11761" s="188"/>
      <c r="AK11761" s="188"/>
    </row>
    <row r="11762" spans="20:37">
      <c r="T11762" s="188"/>
      <c r="U11762" s="188"/>
      <c r="V11762" s="188"/>
      <c r="W11762" s="188"/>
      <c r="X11762" s="188"/>
      <c r="AG11762" s="188"/>
      <c r="AH11762" s="188"/>
      <c r="AI11762" s="188"/>
      <c r="AJ11762" s="188"/>
      <c r="AK11762" s="188"/>
    </row>
    <row r="11763" spans="20:37">
      <c r="T11763" s="188"/>
      <c r="U11763" s="188"/>
      <c r="V11763" s="188"/>
      <c r="W11763" s="188"/>
      <c r="X11763" s="188"/>
      <c r="AG11763" s="188"/>
      <c r="AH11763" s="188"/>
      <c r="AI11763" s="188"/>
      <c r="AJ11763" s="188"/>
      <c r="AK11763" s="188"/>
    </row>
    <row r="11764" spans="20:37">
      <c r="T11764" s="188"/>
      <c r="U11764" s="188"/>
      <c r="V11764" s="188"/>
      <c r="W11764" s="188"/>
      <c r="X11764" s="188"/>
      <c r="AG11764" s="188"/>
      <c r="AH11764" s="188"/>
      <c r="AI11764" s="188"/>
      <c r="AJ11764" s="188"/>
      <c r="AK11764" s="188"/>
    </row>
    <row r="11765" spans="20:37">
      <c r="T11765" s="188"/>
      <c r="U11765" s="188"/>
      <c r="V11765" s="188"/>
      <c r="W11765" s="188"/>
      <c r="X11765" s="188"/>
      <c r="AG11765" s="188"/>
      <c r="AH11765" s="188"/>
      <c r="AI11765" s="188"/>
      <c r="AJ11765" s="188"/>
      <c r="AK11765" s="188"/>
    </row>
    <row r="11766" spans="20:37">
      <c r="T11766" s="188"/>
      <c r="U11766" s="188"/>
      <c r="V11766" s="188"/>
      <c r="W11766" s="188"/>
      <c r="X11766" s="188"/>
      <c r="AG11766" s="188"/>
      <c r="AH11766" s="188"/>
      <c r="AI11766" s="188"/>
      <c r="AJ11766" s="188"/>
      <c r="AK11766" s="188"/>
    </row>
    <row r="11767" spans="20:37">
      <c r="T11767" s="188"/>
      <c r="U11767" s="188"/>
      <c r="V11767" s="188"/>
      <c r="W11767" s="188"/>
      <c r="X11767" s="188"/>
      <c r="AG11767" s="188"/>
      <c r="AH11767" s="188"/>
      <c r="AI11767" s="188"/>
      <c r="AJ11767" s="188"/>
      <c r="AK11767" s="188"/>
    </row>
    <row r="11768" spans="20:37">
      <c r="T11768" s="188"/>
      <c r="U11768" s="188"/>
      <c r="V11768" s="188"/>
      <c r="W11768" s="188"/>
      <c r="X11768" s="188"/>
      <c r="AG11768" s="188"/>
      <c r="AH11768" s="188"/>
      <c r="AI11768" s="188"/>
      <c r="AJ11768" s="188"/>
      <c r="AK11768" s="188"/>
    </row>
    <row r="11769" spans="20:37">
      <c r="T11769" s="188"/>
      <c r="U11769" s="188"/>
      <c r="V11769" s="188"/>
      <c r="W11769" s="188"/>
      <c r="X11769" s="188"/>
      <c r="AG11769" s="188"/>
      <c r="AH11769" s="188"/>
      <c r="AI11769" s="188"/>
      <c r="AJ11769" s="188"/>
      <c r="AK11769" s="188"/>
    </row>
    <row r="11770" spans="20:37">
      <c r="T11770" s="188"/>
      <c r="U11770" s="188"/>
      <c r="V11770" s="188"/>
      <c r="W11770" s="188"/>
      <c r="X11770" s="188"/>
      <c r="AG11770" s="188"/>
      <c r="AH11770" s="188"/>
      <c r="AI11770" s="188"/>
      <c r="AJ11770" s="188"/>
      <c r="AK11770" s="188"/>
    </row>
    <row r="11771" spans="20:37">
      <c r="T11771" s="188"/>
      <c r="U11771" s="188"/>
      <c r="V11771" s="188"/>
      <c r="W11771" s="188"/>
      <c r="X11771" s="188"/>
      <c r="AG11771" s="188"/>
      <c r="AH11771" s="188"/>
      <c r="AI11771" s="188"/>
      <c r="AJ11771" s="188"/>
      <c r="AK11771" s="188"/>
    </row>
    <row r="11772" spans="20:37">
      <c r="T11772" s="188"/>
      <c r="U11772" s="188"/>
      <c r="V11772" s="188"/>
      <c r="W11772" s="188"/>
      <c r="X11772" s="188"/>
      <c r="AG11772" s="188"/>
      <c r="AH11772" s="188"/>
      <c r="AI11772" s="188"/>
      <c r="AJ11772" s="188"/>
      <c r="AK11772" s="188"/>
    </row>
    <row r="11773" spans="20:37">
      <c r="T11773" s="188"/>
      <c r="U11773" s="188"/>
      <c r="V11773" s="188"/>
      <c r="W11773" s="188"/>
      <c r="X11773" s="188"/>
      <c r="AG11773" s="188"/>
      <c r="AH11773" s="188"/>
      <c r="AI11773" s="188"/>
      <c r="AJ11773" s="188"/>
      <c r="AK11773" s="188"/>
    </row>
    <row r="11774" spans="20:37">
      <c r="T11774" s="188"/>
      <c r="U11774" s="188"/>
      <c r="V11774" s="188"/>
      <c r="W11774" s="188"/>
      <c r="X11774" s="188"/>
      <c r="AG11774" s="188"/>
      <c r="AH11774" s="188"/>
      <c r="AI11774" s="188"/>
      <c r="AJ11774" s="188"/>
      <c r="AK11774" s="188"/>
    </row>
    <row r="11775" spans="20:37">
      <c r="T11775" s="188"/>
      <c r="U11775" s="188"/>
      <c r="V11775" s="188"/>
      <c r="W11775" s="188"/>
      <c r="X11775" s="188"/>
      <c r="AG11775" s="188"/>
      <c r="AH11775" s="188"/>
      <c r="AI11775" s="188"/>
      <c r="AJ11775" s="188"/>
      <c r="AK11775" s="188"/>
    </row>
    <row r="11776" spans="20:37">
      <c r="T11776" s="188"/>
      <c r="U11776" s="188"/>
      <c r="V11776" s="188"/>
      <c r="W11776" s="188"/>
      <c r="X11776" s="188"/>
      <c r="AG11776" s="188"/>
      <c r="AH11776" s="188"/>
      <c r="AI11776" s="188"/>
      <c r="AJ11776" s="188"/>
      <c r="AK11776" s="188"/>
    </row>
    <row r="11777" spans="20:37">
      <c r="T11777" s="188"/>
      <c r="U11777" s="188"/>
      <c r="V11777" s="188"/>
      <c r="W11777" s="188"/>
      <c r="X11777" s="188"/>
      <c r="AG11777" s="188"/>
      <c r="AH11777" s="188"/>
      <c r="AI11777" s="188"/>
      <c r="AJ11777" s="188"/>
      <c r="AK11777" s="188"/>
    </row>
    <row r="11778" spans="20:37">
      <c r="T11778" s="188"/>
      <c r="U11778" s="188"/>
      <c r="V11778" s="188"/>
      <c r="W11778" s="188"/>
      <c r="X11778" s="188"/>
      <c r="AG11778" s="188"/>
      <c r="AH11778" s="188"/>
      <c r="AI11778" s="188"/>
      <c r="AJ11778" s="188"/>
      <c r="AK11778" s="188"/>
    </row>
    <row r="11779" spans="20:37">
      <c r="T11779" s="188"/>
      <c r="U11779" s="188"/>
      <c r="V11779" s="188"/>
      <c r="W11779" s="188"/>
      <c r="X11779" s="188"/>
      <c r="AG11779" s="188"/>
      <c r="AH11779" s="188"/>
      <c r="AI11779" s="188"/>
      <c r="AJ11779" s="188"/>
      <c r="AK11779" s="188"/>
    </row>
    <row r="11780" spans="20:37">
      <c r="T11780" s="188"/>
      <c r="U11780" s="188"/>
      <c r="V11780" s="188"/>
      <c r="W11780" s="188"/>
      <c r="X11780" s="188"/>
      <c r="AG11780" s="188"/>
      <c r="AH11780" s="188"/>
      <c r="AI11780" s="188"/>
      <c r="AJ11780" s="188"/>
      <c r="AK11780" s="188"/>
    </row>
    <row r="11781" spans="20:37">
      <c r="T11781" s="188"/>
      <c r="U11781" s="188"/>
      <c r="V11781" s="188"/>
      <c r="W11781" s="188"/>
      <c r="X11781" s="188"/>
      <c r="AG11781" s="188"/>
      <c r="AH11781" s="188"/>
      <c r="AI11781" s="188"/>
      <c r="AJ11781" s="188"/>
      <c r="AK11781" s="188"/>
    </row>
    <row r="11782" spans="20:37">
      <c r="T11782" s="188"/>
      <c r="U11782" s="188"/>
      <c r="V11782" s="188"/>
      <c r="W11782" s="188"/>
      <c r="X11782" s="188"/>
      <c r="AG11782" s="188"/>
      <c r="AH11782" s="188"/>
      <c r="AI11782" s="188"/>
      <c r="AJ11782" s="188"/>
      <c r="AK11782" s="188"/>
    </row>
    <row r="11783" spans="20:37">
      <c r="T11783" s="188"/>
      <c r="U11783" s="188"/>
      <c r="V11783" s="188"/>
      <c r="W11783" s="188"/>
      <c r="X11783" s="188"/>
      <c r="AG11783" s="188"/>
      <c r="AH11783" s="188"/>
      <c r="AI11783" s="188"/>
      <c r="AJ11783" s="188"/>
      <c r="AK11783" s="188"/>
    </row>
    <row r="11784" spans="20:37">
      <c r="T11784" s="188"/>
      <c r="U11784" s="188"/>
      <c r="V11784" s="188"/>
      <c r="W11784" s="188"/>
      <c r="X11784" s="188"/>
      <c r="AG11784" s="188"/>
      <c r="AH11784" s="188"/>
      <c r="AI11784" s="188"/>
      <c r="AJ11784" s="188"/>
      <c r="AK11784" s="188"/>
    </row>
    <row r="11785" spans="20:37">
      <c r="T11785" s="188"/>
      <c r="U11785" s="188"/>
      <c r="V11785" s="188"/>
      <c r="W11785" s="188"/>
      <c r="X11785" s="188"/>
      <c r="AG11785" s="188"/>
      <c r="AH11785" s="188"/>
      <c r="AI11785" s="188"/>
      <c r="AJ11785" s="188"/>
      <c r="AK11785" s="188"/>
    </row>
    <row r="11786" spans="20:37">
      <c r="T11786" s="188"/>
      <c r="U11786" s="188"/>
      <c r="V11786" s="188"/>
      <c r="W11786" s="188"/>
      <c r="X11786" s="188"/>
      <c r="AG11786" s="188"/>
      <c r="AH11786" s="188"/>
      <c r="AI11786" s="188"/>
      <c r="AJ11786" s="188"/>
      <c r="AK11786" s="188"/>
    </row>
    <row r="11787" spans="20:37">
      <c r="T11787" s="188"/>
      <c r="U11787" s="188"/>
      <c r="V11787" s="188"/>
      <c r="W11787" s="188"/>
      <c r="X11787" s="188"/>
      <c r="AG11787" s="188"/>
      <c r="AH11787" s="188"/>
      <c r="AI11787" s="188"/>
      <c r="AJ11787" s="188"/>
      <c r="AK11787" s="188"/>
    </row>
    <row r="11788" spans="20:37">
      <c r="T11788" s="188"/>
      <c r="U11788" s="188"/>
      <c r="V11788" s="188"/>
      <c r="W11788" s="188"/>
      <c r="X11788" s="188"/>
      <c r="AG11788" s="188"/>
      <c r="AH11788" s="188"/>
      <c r="AI11788" s="188"/>
      <c r="AJ11788" s="188"/>
      <c r="AK11788" s="188"/>
    </row>
    <row r="11789" spans="20:37">
      <c r="T11789" s="188"/>
      <c r="U11789" s="188"/>
      <c r="V11789" s="188"/>
      <c r="W11789" s="188"/>
      <c r="X11789" s="188"/>
      <c r="AG11789" s="188"/>
      <c r="AH11789" s="188"/>
      <c r="AI11789" s="188"/>
      <c r="AJ11789" s="188"/>
      <c r="AK11789" s="188"/>
    </row>
    <row r="11790" spans="20:37">
      <c r="T11790" s="188"/>
      <c r="U11790" s="188"/>
      <c r="V11790" s="188"/>
      <c r="W11790" s="188"/>
      <c r="X11790" s="188"/>
      <c r="AG11790" s="188"/>
      <c r="AH11790" s="188"/>
      <c r="AI11790" s="188"/>
      <c r="AJ11790" s="188"/>
      <c r="AK11790" s="188"/>
    </row>
    <row r="11791" spans="20:37">
      <c r="T11791" s="188"/>
      <c r="U11791" s="188"/>
      <c r="V11791" s="188"/>
      <c r="W11791" s="188"/>
      <c r="X11791" s="188"/>
      <c r="AG11791" s="188"/>
      <c r="AH11791" s="188"/>
      <c r="AI11791" s="188"/>
      <c r="AJ11791" s="188"/>
      <c r="AK11791" s="188"/>
    </row>
    <row r="11792" spans="20:37">
      <c r="T11792" s="188"/>
      <c r="U11792" s="188"/>
      <c r="V11792" s="188"/>
      <c r="W11792" s="188"/>
      <c r="X11792" s="188"/>
      <c r="AG11792" s="188"/>
      <c r="AH11792" s="188"/>
      <c r="AI11792" s="188"/>
      <c r="AJ11792" s="188"/>
      <c r="AK11792" s="188"/>
    </row>
    <row r="11793" spans="20:37">
      <c r="T11793" s="188"/>
      <c r="U11793" s="188"/>
      <c r="V11793" s="188"/>
      <c r="W11793" s="188"/>
      <c r="X11793" s="188"/>
      <c r="AG11793" s="188"/>
      <c r="AH11793" s="188"/>
      <c r="AI11793" s="188"/>
      <c r="AJ11793" s="188"/>
      <c r="AK11793" s="188"/>
    </row>
    <row r="11794" spans="20:37">
      <c r="T11794" s="188"/>
      <c r="U11794" s="188"/>
      <c r="V11794" s="188"/>
      <c r="W11794" s="188"/>
      <c r="X11794" s="188"/>
      <c r="AG11794" s="188"/>
      <c r="AH11794" s="188"/>
      <c r="AI11794" s="188"/>
      <c r="AJ11794" s="188"/>
      <c r="AK11794" s="188"/>
    </row>
    <row r="11795" spans="20:37">
      <c r="T11795" s="188"/>
      <c r="U11795" s="188"/>
      <c r="V11795" s="188"/>
      <c r="W11795" s="188"/>
      <c r="X11795" s="188"/>
      <c r="AG11795" s="188"/>
      <c r="AH11795" s="188"/>
      <c r="AI11795" s="188"/>
      <c r="AJ11795" s="188"/>
      <c r="AK11795" s="188"/>
    </row>
    <row r="11796" spans="20:37">
      <c r="T11796" s="188"/>
      <c r="U11796" s="188"/>
      <c r="V11796" s="188"/>
      <c r="W11796" s="188"/>
      <c r="X11796" s="188"/>
      <c r="AG11796" s="188"/>
      <c r="AH11796" s="188"/>
      <c r="AI11796" s="188"/>
      <c r="AJ11796" s="188"/>
      <c r="AK11796" s="188"/>
    </row>
    <row r="11797" spans="20:37">
      <c r="T11797" s="188"/>
      <c r="U11797" s="188"/>
      <c r="V11797" s="188"/>
      <c r="W11797" s="188"/>
      <c r="X11797" s="188"/>
      <c r="AG11797" s="188"/>
      <c r="AH11797" s="188"/>
      <c r="AI11797" s="188"/>
      <c r="AJ11797" s="188"/>
      <c r="AK11797" s="188"/>
    </row>
    <row r="11798" spans="20:37">
      <c r="T11798" s="188"/>
      <c r="U11798" s="188"/>
      <c r="V11798" s="188"/>
      <c r="W11798" s="188"/>
      <c r="X11798" s="188"/>
      <c r="AG11798" s="188"/>
      <c r="AH11798" s="188"/>
      <c r="AI11798" s="188"/>
      <c r="AJ11798" s="188"/>
      <c r="AK11798" s="188"/>
    </row>
    <row r="11799" spans="20:37">
      <c r="T11799" s="188"/>
      <c r="U11799" s="188"/>
      <c r="V11799" s="188"/>
      <c r="W11799" s="188"/>
      <c r="X11799" s="188"/>
      <c r="AG11799" s="188"/>
      <c r="AH11799" s="188"/>
      <c r="AI11799" s="188"/>
      <c r="AJ11799" s="188"/>
      <c r="AK11799" s="188"/>
    </row>
    <row r="11800" spans="20:37">
      <c r="T11800" s="188"/>
      <c r="U11800" s="188"/>
      <c r="V11800" s="188"/>
      <c r="W11800" s="188"/>
      <c r="X11800" s="188"/>
      <c r="AG11800" s="188"/>
      <c r="AH11800" s="188"/>
      <c r="AI11800" s="188"/>
      <c r="AJ11800" s="188"/>
      <c r="AK11800" s="188"/>
    </row>
    <row r="11801" spans="20:37">
      <c r="T11801" s="188"/>
      <c r="U11801" s="188"/>
      <c r="V11801" s="188"/>
      <c r="W11801" s="188"/>
      <c r="X11801" s="188"/>
      <c r="AG11801" s="188"/>
      <c r="AH11801" s="188"/>
      <c r="AI11801" s="188"/>
      <c r="AJ11801" s="188"/>
      <c r="AK11801" s="188"/>
    </row>
    <row r="11802" spans="20:37">
      <c r="T11802" s="188"/>
      <c r="U11802" s="188"/>
      <c r="V11802" s="188"/>
      <c r="W11802" s="188"/>
      <c r="X11802" s="188"/>
      <c r="AG11802" s="188"/>
      <c r="AH11802" s="188"/>
      <c r="AI11802" s="188"/>
      <c r="AJ11802" s="188"/>
      <c r="AK11802" s="188"/>
    </row>
    <row r="11803" spans="20:37">
      <c r="T11803" s="188"/>
      <c r="U11803" s="188"/>
      <c r="V11803" s="188"/>
      <c r="W11803" s="188"/>
      <c r="X11803" s="188"/>
      <c r="AG11803" s="188"/>
      <c r="AH11803" s="188"/>
      <c r="AI11803" s="188"/>
      <c r="AJ11803" s="188"/>
      <c r="AK11803" s="188"/>
    </row>
    <row r="11804" spans="20:37">
      <c r="T11804" s="188"/>
      <c r="U11804" s="188"/>
      <c r="V11804" s="188"/>
      <c r="W11804" s="188"/>
      <c r="X11804" s="188"/>
      <c r="AG11804" s="188"/>
      <c r="AH11804" s="188"/>
      <c r="AI11804" s="188"/>
      <c r="AJ11804" s="188"/>
      <c r="AK11804" s="188"/>
    </row>
    <row r="11805" spans="20:37">
      <c r="T11805" s="188"/>
      <c r="U11805" s="188"/>
      <c r="V11805" s="188"/>
      <c r="W11805" s="188"/>
      <c r="X11805" s="188"/>
      <c r="AG11805" s="188"/>
      <c r="AH11805" s="188"/>
      <c r="AI11805" s="188"/>
      <c r="AJ11805" s="188"/>
      <c r="AK11805" s="188"/>
    </row>
    <row r="11806" spans="20:37">
      <c r="T11806" s="188"/>
      <c r="U11806" s="188"/>
      <c r="V11806" s="188"/>
      <c r="W11806" s="188"/>
      <c r="X11806" s="188"/>
      <c r="AG11806" s="188"/>
      <c r="AH11806" s="188"/>
      <c r="AI11806" s="188"/>
      <c r="AJ11806" s="188"/>
      <c r="AK11806" s="188"/>
    </row>
    <row r="11807" spans="20:37">
      <c r="T11807" s="188"/>
      <c r="U11807" s="188"/>
      <c r="V11807" s="188"/>
      <c r="W11807" s="188"/>
      <c r="X11807" s="188"/>
      <c r="AG11807" s="188"/>
      <c r="AH11807" s="188"/>
      <c r="AI11807" s="188"/>
      <c r="AJ11807" s="188"/>
      <c r="AK11807" s="188"/>
    </row>
    <row r="11808" spans="20:37">
      <c r="T11808" s="188"/>
      <c r="U11808" s="188"/>
      <c r="V11808" s="188"/>
      <c r="W11808" s="188"/>
      <c r="X11808" s="188"/>
      <c r="AG11808" s="188"/>
      <c r="AH11808" s="188"/>
      <c r="AI11808" s="188"/>
      <c r="AJ11808" s="188"/>
      <c r="AK11808" s="188"/>
    </row>
    <row r="11809" spans="20:37">
      <c r="T11809" s="188"/>
      <c r="U11809" s="188"/>
      <c r="V11809" s="188"/>
      <c r="W11809" s="188"/>
      <c r="X11809" s="188"/>
      <c r="AG11809" s="188"/>
      <c r="AH11809" s="188"/>
      <c r="AI11809" s="188"/>
      <c r="AJ11809" s="188"/>
      <c r="AK11809" s="188"/>
    </row>
    <row r="11810" spans="20:37">
      <c r="T11810" s="188"/>
      <c r="U11810" s="188"/>
      <c r="V11810" s="188"/>
      <c r="W11810" s="188"/>
      <c r="X11810" s="188"/>
      <c r="AG11810" s="188"/>
      <c r="AH11810" s="188"/>
      <c r="AI11810" s="188"/>
      <c r="AJ11810" s="188"/>
      <c r="AK11810" s="188"/>
    </row>
    <row r="11811" spans="20:37">
      <c r="T11811" s="188"/>
      <c r="U11811" s="188"/>
      <c r="V11811" s="188"/>
      <c r="W11811" s="188"/>
      <c r="X11811" s="188"/>
      <c r="AG11811" s="188"/>
      <c r="AH11811" s="188"/>
      <c r="AI11811" s="188"/>
      <c r="AJ11811" s="188"/>
      <c r="AK11811" s="188"/>
    </row>
    <row r="11812" spans="20:37">
      <c r="T11812" s="188"/>
      <c r="U11812" s="188"/>
      <c r="V11812" s="188"/>
      <c r="W11812" s="188"/>
      <c r="X11812" s="188"/>
      <c r="AG11812" s="188"/>
      <c r="AH11812" s="188"/>
      <c r="AI11812" s="188"/>
      <c r="AJ11812" s="188"/>
      <c r="AK11812" s="188"/>
    </row>
    <row r="11813" spans="20:37">
      <c r="T11813" s="188"/>
      <c r="U11813" s="188"/>
      <c r="V11813" s="188"/>
      <c r="W11813" s="188"/>
      <c r="X11813" s="188"/>
      <c r="AG11813" s="188"/>
      <c r="AH11813" s="188"/>
      <c r="AI11813" s="188"/>
      <c r="AJ11813" s="188"/>
      <c r="AK11813" s="188"/>
    </row>
    <row r="11814" spans="20:37">
      <c r="T11814" s="188"/>
      <c r="U11814" s="188"/>
      <c r="V11814" s="188"/>
      <c r="W11814" s="188"/>
      <c r="X11814" s="188"/>
      <c r="AG11814" s="188"/>
      <c r="AH11814" s="188"/>
      <c r="AI11814" s="188"/>
      <c r="AJ11814" s="188"/>
      <c r="AK11814" s="188"/>
    </row>
    <row r="11815" spans="20:37">
      <c r="T11815" s="188"/>
      <c r="U11815" s="188"/>
      <c r="V11815" s="188"/>
      <c r="W11815" s="188"/>
      <c r="X11815" s="188"/>
      <c r="AG11815" s="188"/>
      <c r="AH11815" s="188"/>
      <c r="AI11815" s="188"/>
      <c r="AJ11815" s="188"/>
      <c r="AK11815" s="188"/>
    </row>
    <row r="11816" spans="20:37">
      <c r="T11816" s="188"/>
      <c r="U11816" s="188"/>
      <c r="V11816" s="188"/>
      <c r="W11816" s="188"/>
      <c r="X11816" s="188"/>
      <c r="AG11816" s="188"/>
      <c r="AH11816" s="188"/>
      <c r="AI11816" s="188"/>
      <c r="AJ11816" s="188"/>
      <c r="AK11816" s="188"/>
    </row>
    <row r="11817" spans="20:37">
      <c r="T11817" s="188"/>
      <c r="U11817" s="188"/>
      <c r="V11817" s="188"/>
      <c r="W11817" s="188"/>
      <c r="X11817" s="188"/>
      <c r="AG11817" s="188"/>
      <c r="AH11817" s="188"/>
      <c r="AI11817" s="188"/>
      <c r="AJ11817" s="188"/>
      <c r="AK11817" s="188"/>
    </row>
    <row r="11818" spans="20:37">
      <c r="T11818" s="188"/>
      <c r="U11818" s="188"/>
      <c r="V11818" s="188"/>
      <c r="W11818" s="188"/>
      <c r="X11818" s="188"/>
      <c r="AG11818" s="188"/>
      <c r="AH11818" s="188"/>
      <c r="AI11818" s="188"/>
      <c r="AJ11818" s="188"/>
      <c r="AK11818" s="188"/>
    </row>
    <row r="11819" spans="20:37">
      <c r="T11819" s="188"/>
      <c r="U11819" s="188"/>
      <c r="V11819" s="188"/>
      <c r="W11819" s="188"/>
      <c r="X11819" s="188"/>
      <c r="AG11819" s="188"/>
      <c r="AH11819" s="188"/>
      <c r="AI11819" s="188"/>
      <c r="AJ11819" s="188"/>
      <c r="AK11819" s="188"/>
    </row>
    <row r="11820" spans="20:37">
      <c r="T11820" s="188"/>
      <c r="U11820" s="188"/>
      <c r="V11820" s="188"/>
      <c r="W11820" s="188"/>
      <c r="X11820" s="188"/>
      <c r="AG11820" s="188"/>
      <c r="AH11820" s="188"/>
      <c r="AI11820" s="188"/>
      <c r="AJ11820" s="188"/>
      <c r="AK11820" s="188"/>
    </row>
    <row r="11821" spans="20:37">
      <c r="T11821" s="188"/>
      <c r="U11821" s="188"/>
      <c r="V11821" s="188"/>
      <c r="W11821" s="188"/>
      <c r="X11821" s="188"/>
      <c r="AG11821" s="188"/>
      <c r="AH11821" s="188"/>
      <c r="AI11821" s="188"/>
      <c r="AJ11821" s="188"/>
      <c r="AK11821" s="188"/>
    </row>
    <row r="11822" spans="20:37">
      <c r="T11822" s="188"/>
      <c r="U11822" s="188"/>
      <c r="V11822" s="188"/>
      <c r="W11822" s="188"/>
      <c r="X11822" s="188"/>
      <c r="AG11822" s="188"/>
      <c r="AH11822" s="188"/>
      <c r="AI11822" s="188"/>
      <c r="AJ11822" s="188"/>
      <c r="AK11822" s="188"/>
    </row>
    <row r="11823" spans="20:37">
      <c r="T11823" s="188"/>
      <c r="U11823" s="188"/>
      <c r="V11823" s="188"/>
      <c r="W11823" s="188"/>
      <c r="X11823" s="188"/>
      <c r="AG11823" s="188"/>
      <c r="AH11823" s="188"/>
      <c r="AI11823" s="188"/>
      <c r="AJ11823" s="188"/>
      <c r="AK11823" s="188"/>
    </row>
    <row r="11824" spans="20:37">
      <c r="T11824" s="188"/>
      <c r="U11824" s="188"/>
      <c r="V11824" s="188"/>
      <c r="W11824" s="188"/>
      <c r="X11824" s="188"/>
      <c r="AG11824" s="188"/>
      <c r="AH11824" s="188"/>
      <c r="AI11824" s="188"/>
      <c r="AJ11824" s="188"/>
      <c r="AK11824" s="188"/>
    </row>
    <row r="11825" spans="20:37">
      <c r="T11825" s="188"/>
      <c r="U11825" s="188"/>
      <c r="V11825" s="188"/>
      <c r="W11825" s="188"/>
      <c r="X11825" s="188"/>
      <c r="AG11825" s="188"/>
      <c r="AH11825" s="188"/>
      <c r="AI11825" s="188"/>
      <c r="AJ11825" s="188"/>
      <c r="AK11825" s="188"/>
    </row>
    <row r="11826" spans="20:37">
      <c r="T11826" s="188"/>
      <c r="U11826" s="188"/>
      <c r="V11826" s="188"/>
      <c r="W11826" s="188"/>
      <c r="X11826" s="188"/>
      <c r="AG11826" s="188"/>
      <c r="AH11826" s="188"/>
      <c r="AI11826" s="188"/>
      <c r="AJ11826" s="188"/>
      <c r="AK11826" s="188"/>
    </row>
    <row r="11827" spans="20:37">
      <c r="T11827" s="188"/>
      <c r="U11827" s="188"/>
      <c r="V11827" s="188"/>
      <c r="W11827" s="188"/>
      <c r="X11827" s="188"/>
      <c r="AG11827" s="188"/>
      <c r="AH11827" s="188"/>
      <c r="AI11827" s="188"/>
      <c r="AJ11827" s="188"/>
      <c r="AK11827" s="188"/>
    </row>
    <row r="11828" spans="20:37">
      <c r="T11828" s="188"/>
      <c r="U11828" s="188"/>
      <c r="V11828" s="188"/>
      <c r="W11828" s="188"/>
      <c r="X11828" s="188"/>
      <c r="AG11828" s="188"/>
      <c r="AH11828" s="188"/>
      <c r="AI11828" s="188"/>
      <c r="AJ11828" s="188"/>
      <c r="AK11828" s="188"/>
    </row>
    <row r="11829" spans="20:37">
      <c r="T11829" s="188"/>
      <c r="U11829" s="188"/>
      <c r="V11829" s="188"/>
      <c r="W11829" s="188"/>
      <c r="X11829" s="188"/>
      <c r="AG11829" s="188"/>
      <c r="AH11829" s="188"/>
      <c r="AI11829" s="188"/>
      <c r="AJ11829" s="188"/>
      <c r="AK11829" s="188"/>
    </row>
    <row r="11830" spans="20:37">
      <c r="T11830" s="188"/>
      <c r="U11830" s="188"/>
      <c r="V11830" s="188"/>
      <c r="W11830" s="188"/>
      <c r="X11830" s="188"/>
      <c r="AG11830" s="188"/>
      <c r="AH11830" s="188"/>
      <c r="AI11830" s="188"/>
      <c r="AJ11830" s="188"/>
      <c r="AK11830" s="188"/>
    </row>
    <row r="11831" spans="20:37">
      <c r="T11831" s="188"/>
      <c r="U11831" s="188"/>
      <c r="V11831" s="188"/>
      <c r="W11831" s="188"/>
      <c r="X11831" s="188"/>
      <c r="AG11831" s="188"/>
      <c r="AH11831" s="188"/>
      <c r="AI11831" s="188"/>
      <c r="AJ11831" s="188"/>
      <c r="AK11831" s="188"/>
    </row>
    <row r="11832" spans="20:37">
      <c r="T11832" s="188"/>
      <c r="U11832" s="188"/>
      <c r="V11832" s="188"/>
      <c r="W11832" s="188"/>
      <c r="X11832" s="188"/>
      <c r="AG11832" s="188"/>
      <c r="AH11832" s="188"/>
      <c r="AI11832" s="188"/>
      <c r="AJ11832" s="188"/>
      <c r="AK11832" s="188"/>
    </row>
    <row r="11833" spans="20:37">
      <c r="T11833" s="188"/>
      <c r="U11833" s="188"/>
      <c r="V11833" s="188"/>
      <c r="W11833" s="188"/>
      <c r="X11833" s="188"/>
      <c r="AG11833" s="188"/>
      <c r="AH11833" s="188"/>
      <c r="AI11833" s="188"/>
      <c r="AJ11833" s="188"/>
      <c r="AK11833" s="188"/>
    </row>
    <row r="11834" spans="20:37">
      <c r="T11834" s="188"/>
      <c r="U11834" s="188"/>
      <c r="V11834" s="188"/>
      <c r="W11834" s="188"/>
      <c r="X11834" s="188"/>
      <c r="AG11834" s="188"/>
      <c r="AH11834" s="188"/>
      <c r="AI11834" s="188"/>
      <c r="AJ11834" s="188"/>
      <c r="AK11834" s="188"/>
    </row>
    <row r="11835" spans="20:37">
      <c r="T11835" s="188"/>
      <c r="U11835" s="188"/>
      <c r="V11835" s="188"/>
      <c r="W11835" s="188"/>
      <c r="X11835" s="188"/>
      <c r="AG11835" s="188"/>
      <c r="AH11835" s="188"/>
      <c r="AI11835" s="188"/>
      <c r="AJ11835" s="188"/>
      <c r="AK11835" s="188"/>
    </row>
    <row r="11836" spans="20:37">
      <c r="T11836" s="188"/>
      <c r="U11836" s="188"/>
      <c r="V11836" s="188"/>
      <c r="W11836" s="188"/>
      <c r="X11836" s="188"/>
      <c r="AG11836" s="188"/>
      <c r="AH11836" s="188"/>
      <c r="AI11836" s="188"/>
      <c r="AJ11836" s="188"/>
      <c r="AK11836" s="188"/>
    </row>
    <row r="11837" spans="20:37">
      <c r="T11837" s="188"/>
      <c r="U11837" s="188"/>
      <c r="V11837" s="188"/>
      <c r="W11837" s="188"/>
      <c r="X11837" s="188"/>
      <c r="AG11837" s="188"/>
      <c r="AH11837" s="188"/>
      <c r="AI11837" s="188"/>
      <c r="AJ11837" s="188"/>
      <c r="AK11837" s="188"/>
    </row>
    <row r="11838" spans="20:37">
      <c r="T11838" s="188"/>
      <c r="U11838" s="188"/>
      <c r="V11838" s="188"/>
      <c r="W11838" s="188"/>
      <c r="X11838" s="188"/>
      <c r="AG11838" s="188"/>
      <c r="AH11838" s="188"/>
      <c r="AI11838" s="188"/>
      <c r="AJ11838" s="188"/>
      <c r="AK11838" s="188"/>
    </row>
    <row r="11839" spans="20:37">
      <c r="T11839" s="188"/>
      <c r="U11839" s="188"/>
      <c r="V11839" s="188"/>
      <c r="W11839" s="188"/>
      <c r="X11839" s="188"/>
      <c r="AG11839" s="188"/>
      <c r="AH11839" s="188"/>
      <c r="AI11839" s="188"/>
      <c r="AJ11839" s="188"/>
      <c r="AK11839" s="188"/>
    </row>
    <row r="11840" spans="20:37">
      <c r="T11840" s="188"/>
      <c r="U11840" s="188"/>
      <c r="V11840" s="188"/>
      <c r="W11840" s="188"/>
      <c r="X11840" s="188"/>
      <c r="AG11840" s="188"/>
      <c r="AH11840" s="188"/>
      <c r="AI11840" s="188"/>
      <c r="AJ11840" s="188"/>
      <c r="AK11840" s="188"/>
    </row>
    <row r="11841" spans="20:37">
      <c r="T11841" s="188"/>
      <c r="U11841" s="188"/>
      <c r="V11841" s="188"/>
      <c r="W11841" s="188"/>
      <c r="X11841" s="188"/>
      <c r="AG11841" s="188"/>
      <c r="AH11841" s="188"/>
      <c r="AI11841" s="188"/>
      <c r="AJ11841" s="188"/>
      <c r="AK11841" s="188"/>
    </row>
    <row r="11842" spans="20:37">
      <c r="T11842" s="188"/>
      <c r="U11842" s="188"/>
      <c r="V11842" s="188"/>
      <c r="W11842" s="188"/>
      <c r="X11842" s="188"/>
      <c r="AG11842" s="188"/>
      <c r="AH11842" s="188"/>
      <c r="AI11842" s="188"/>
      <c r="AJ11842" s="188"/>
      <c r="AK11842" s="188"/>
    </row>
    <row r="11843" spans="20:37">
      <c r="T11843" s="188"/>
      <c r="U11843" s="188"/>
      <c r="V11843" s="188"/>
      <c r="W11843" s="188"/>
      <c r="X11843" s="188"/>
      <c r="AG11843" s="188"/>
      <c r="AH11843" s="188"/>
      <c r="AI11843" s="188"/>
      <c r="AJ11843" s="188"/>
      <c r="AK11843" s="188"/>
    </row>
    <row r="11844" spans="20:37">
      <c r="T11844" s="188"/>
      <c r="U11844" s="188"/>
      <c r="V11844" s="188"/>
      <c r="W11844" s="188"/>
      <c r="X11844" s="188"/>
      <c r="AG11844" s="188"/>
      <c r="AH11844" s="188"/>
      <c r="AI11844" s="188"/>
      <c r="AJ11844" s="188"/>
      <c r="AK11844" s="188"/>
    </row>
    <row r="11845" spans="20:37">
      <c r="T11845" s="188"/>
      <c r="U11845" s="188"/>
      <c r="V11845" s="188"/>
      <c r="W11845" s="188"/>
      <c r="X11845" s="188"/>
      <c r="AG11845" s="188"/>
      <c r="AH11845" s="188"/>
      <c r="AI11845" s="188"/>
      <c r="AJ11845" s="188"/>
      <c r="AK11845" s="188"/>
    </row>
    <row r="11846" spans="20:37">
      <c r="T11846" s="188"/>
      <c r="U11846" s="188"/>
      <c r="V11846" s="188"/>
      <c r="W11846" s="188"/>
      <c r="X11846" s="188"/>
      <c r="AG11846" s="188"/>
      <c r="AH11846" s="188"/>
      <c r="AI11846" s="188"/>
      <c r="AJ11846" s="188"/>
      <c r="AK11846" s="188"/>
    </row>
    <row r="11847" spans="20:37">
      <c r="T11847" s="188"/>
      <c r="U11847" s="188"/>
      <c r="V11847" s="188"/>
      <c r="W11847" s="188"/>
      <c r="X11847" s="188"/>
      <c r="AG11847" s="188"/>
      <c r="AH11847" s="188"/>
      <c r="AI11847" s="188"/>
      <c r="AJ11847" s="188"/>
      <c r="AK11847" s="188"/>
    </row>
    <row r="11848" spans="20:37">
      <c r="T11848" s="188"/>
      <c r="U11848" s="188"/>
      <c r="V11848" s="188"/>
      <c r="W11848" s="188"/>
      <c r="X11848" s="188"/>
      <c r="AG11848" s="188"/>
      <c r="AH11848" s="188"/>
      <c r="AI11848" s="188"/>
      <c r="AJ11848" s="188"/>
      <c r="AK11848" s="188"/>
    </row>
    <row r="11849" spans="20:37">
      <c r="T11849" s="188"/>
      <c r="U11849" s="188"/>
      <c r="V11849" s="188"/>
      <c r="W11849" s="188"/>
      <c r="X11849" s="188"/>
      <c r="AG11849" s="188"/>
      <c r="AH11849" s="188"/>
      <c r="AI11849" s="188"/>
      <c r="AJ11849" s="188"/>
      <c r="AK11849" s="188"/>
    </row>
    <row r="11850" spans="20:37">
      <c r="T11850" s="188"/>
      <c r="U11850" s="188"/>
      <c r="V11850" s="188"/>
      <c r="W11850" s="188"/>
      <c r="X11850" s="188"/>
      <c r="AG11850" s="188"/>
      <c r="AH11850" s="188"/>
      <c r="AI11850" s="188"/>
      <c r="AJ11850" s="188"/>
      <c r="AK11850" s="188"/>
    </row>
    <row r="11851" spans="20:37">
      <c r="T11851" s="188"/>
      <c r="U11851" s="188"/>
      <c r="V11851" s="188"/>
      <c r="W11851" s="188"/>
      <c r="X11851" s="188"/>
      <c r="AG11851" s="188"/>
      <c r="AH11851" s="188"/>
      <c r="AI11851" s="188"/>
      <c r="AJ11851" s="188"/>
      <c r="AK11851" s="188"/>
    </row>
    <row r="11852" spans="20:37">
      <c r="T11852" s="188"/>
      <c r="U11852" s="188"/>
      <c r="V11852" s="188"/>
      <c r="W11852" s="188"/>
      <c r="X11852" s="188"/>
      <c r="AG11852" s="188"/>
      <c r="AH11852" s="188"/>
      <c r="AI11852" s="188"/>
      <c r="AJ11852" s="188"/>
      <c r="AK11852" s="188"/>
    </row>
    <row r="11853" spans="20:37">
      <c r="T11853" s="188"/>
      <c r="U11853" s="188"/>
      <c r="V11853" s="188"/>
      <c r="W11853" s="188"/>
      <c r="X11853" s="188"/>
      <c r="AG11853" s="188"/>
      <c r="AH11853" s="188"/>
      <c r="AI11853" s="188"/>
      <c r="AJ11853" s="188"/>
      <c r="AK11853" s="188"/>
    </row>
    <row r="11854" spans="20:37">
      <c r="T11854" s="188"/>
      <c r="U11854" s="188"/>
      <c r="V11854" s="188"/>
      <c r="W11854" s="188"/>
      <c r="X11854" s="188"/>
      <c r="AG11854" s="188"/>
      <c r="AH11854" s="188"/>
      <c r="AI11854" s="188"/>
      <c r="AJ11854" s="188"/>
      <c r="AK11854" s="188"/>
    </row>
    <row r="11855" spans="20:37">
      <c r="T11855" s="188"/>
      <c r="U11855" s="188"/>
      <c r="V11855" s="188"/>
      <c r="W11855" s="188"/>
      <c r="X11855" s="188"/>
      <c r="AG11855" s="188"/>
      <c r="AH11855" s="188"/>
      <c r="AI11855" s="188"/>
      <c r="AJ11855" s="188"/>
      <c r="AK11855" s="188"/>
    </row>
    <row r="11856" spans="20:37">
      <c r="T11856" s="188"/>
      <c r="U11856" s="188"/>
      <c r="V11856" s="188"/>
      <c r="W11856" s="188"/>
      <c r="X11856" s="188"/>
      <c r="AG11856" s="188"/>
      <c r="AH11856" s="188"/>
      <c r="AI11856" s="188"/>
      <c r="AJ11856" s="188"/>
      <c r="AK11856" s="188"/>
    </row>
    <row r="11857" spans="20:37">
      <c r="T11857" s="188"/>
      <c r="U11857" s="188"/>
      <c r="V11857" s="188"/>
      <c r="W11857" s="188"/>
      <c r="X11857" s="188"/>
      <c r="AG11857" s="188"/>
      <c r="AH11857" s="188"/>
      <c r="AI11857" s="188"/>
      <c r="AJ11857" s="188"/>
      <c r="AK11857" s="188"/>
    </row>
    <row r="11858" spans="20:37">
      <c r="T11858" s="188"/>
      <c r="U11858" s="188"/>
      <c r="V11858" s="188"/>
      <c r="W11858" s="188"/>
      <c r="X11858" s="188"/>
      <c r="AG11858" s="188"/>
      <c r="AH11858" s="188"/>
      <c r="AI11858" s="188"/>
      <c r="AJ11858" s="188"/>
      <c r="AK11858" s="188"/>
    </row>
    <row r="11859" spans="20:37">
      <c r="T11859" s="188"/>
      <c r="U11859" s="188"/>
      <c r="V11859" s="188"/>
      <c r="W11859" s="188"/>
      <c r="X11859" s="188"/>
      <c r="AG11859" s="188"/>
      <c r="AH11859" s="188"/>
      <c r="AI11859" s="188"/>
      <c r="AJ11859" s="188"/>
      <c r="AK11859" s="188"/>
    </row>
    <row r="11860" spans="20:37">
      <c r="T11860" s="188"/>
      <c r="U11860" s="188"/>
      <c r="V11860" s="188"/>
      <c r="W11860" s="188"/>
      <c r="X11860" s="188"/>
      <c r="AG11860" s="188"/>
      <c r="AH11860" s="188"/>
      <c r="AI11860" s="188"/>
      <c r="AJ11860" s="188"/>
      <c r="AK11860" s="188"/>
    </row>
    <row r="11861" spans="20:37">
      <c r="T11861" s="188"/>
      <c r="U11861" s="188"/>
      <c r="V11861" s="188"/>
      <c r="W11861" s="188"/>
      <c r="X11861" s="188"/>
      <c r="AG11861" s="188"/>
      <c r="AH11861" s="188"/>
      <c r="AI11861" s="188"/>
      <c r="AJ11861" s="188"/>
      <c r="AK11861" s="188"/>
    </row>
    <row r="11862" spans="20:37">
      <c r="T11862" s="188"/>
      <c r="U11862" s="188"/>
      <c r="V11862" s="188"/>
      <c r="W11862" s="188"/>
      <c r="X11862" s="188"/>
      <c r="AG11862" s="188"/>
      <c r="AH11862" s="188"/>
      <c r="AI11862" s="188"/>
      <c r="AJ11862" s="188"/>
      <c r="AK11862" s="188"/>
    </row>
    <row r="11863" spans="20:37">
      <c r="T11863" s="188"/>
      <c r="U11863" s="188"/>
      <c r="V11863" s="188"/>
      <c r="W11863" s="188"/>
      <c r="X11863" s="188"/>
      <c r="AG11863" s="188"/>
      <c r="AH11863" s="188"/>
      <c r="AI11863" s="188"/>
      <c r="AJ11863" s="188"/>
      <c r="AK11863" s="188"/>
    </row>
    <row r="11864" spans="20:37">
      <c r="T11864" s="188"/>
      <c r="U11864" s="188"/>
      <c r="V11864" s="188"/>
      <c r="W11864" s="188"/>
      <c r="X11864" s="188"/>
      <c r="AG11864" s="188"/>
      <c r="AH11864" s="188"/>
      <c r="AI11864" s="188"/>
      <c r="AJ11864" s="188"/>
      <c r="AK11864" s="188"/>
    </row>
    <row r="11865" spans="20:37">
      <c r="T11865" s="188"/>
      <c r="U11865" s="188"/>
      <c r="V11865" s="188"/>
      <c r="W11865" s="188"/>
      <c r="X11865" s="188"/>
      <c r="AG11865" s="188"/>
      <c r="AH11865" s="188"/>
      <c r="AI11865" s="188"/>
      <c r="AJ11865" s="188"/>
      <c r="AK11865" s="188"/>
    </row>
    <row r="11866" spans="20:37">
      <c r="T11866" s="188"/>
      <c r="U11866" s="188"/>
      <c r="V11866" s="188"/>
      <c r="W11866" s="188"/>
      <c r="X11866" s="188"/>
      <c r="AG11866" s="188"/>
      <c r="AH11866" s="188"/>
      <c r="AI11866" s="188"/>
      <c r="AJ11866" s="188"/>
      <c r="AK11866" s="188"/>
    </row>
    <row r="11867" spans="20:37">
      <c r="T11867" s="188"/>
      <c r="U11867" s="188"/>
      <c r="V11867" s="188"/>
      <c r="W11867" s="188"/>
      <c r="X11867" s="188"/>
      <c r="AG11867" s="188"/>
      <c r="AH11867" s="188"/>
      <c r="AI11867" s="188"/>
      <c r="AJ11867" s="188"/>
      <c r="AK11867" s="188"/>
    </row>
    <row r="11868" spans="20:37">
      <c r="T11868" s="188"/>
      <c r="U11868" s="188"/>
      <c r="V11868" s="188"/>
      <c r="W11868" s="188"/>
      <c r="X11868" s="188"/>
      <c r="AG11868" s="188"/>
      <c r="AH11868" s="188"/>
      <c r="AI11868" s="188"/>
      <c r="AJ11868" s="188"/>
      <c r="AK11868" s="188"/>
    </row>
    <row r="11869" spans="20:37">
      <c r="T11869" s="188"/>
      <c r="U11869" s="188"/>
      <c r="V11869" s="188"/>
      <c r="W11869" s="188"/>
      <c r="X11869" s="188"/>
      <c r="AG11869" s="188"/>
      <c r="AH11869" s="188"/>
      <c r="AI11869" s="188"/>
      <c r="AJ11869" s="188"/>
      <c r="AK11869" s="188"/>
    </row>
    <row r="11870" spans="20:37">
      <c r="T11870" s="188"/>
      <c r="U11870" s="188"/>
      <c r="V11870" s="188"/>
      <c r="W11870" s="188"/>
      <c r="X11870" s="188"/>
      <c r="AG11870" s="188"/>
      <c r="AH11870" s="188"/>
      <c r="AI11870" s="188"/>
      <c r="AJ11870" s="188"/>
      <c r="AK11870" s="188"/>
    </row>
    <row r="11871" spans="20:37">
      <c r="T11871" s="188"/>
      <c r="U11871" s="188"/>
      <c r="V11871" s="188"/>
      <c r="W11871" s="188"/>
      <c r="X11871" s="188"/>
      <c r="AG11871" s="188"/>
      <c r="AH11871" s="188"/>
      <c r="AI11871" s="188"/>
      <c r="AJ11871" s="188"/>
      <c r="AK11871" s="188"/>
    </row>
    <row r="11872" spans="20:37">
      <c r="T11872" s="188"/>
      <c r="U11872" s="188"/>
      <c r="V11872" s="188"/>
      <c r="W11872" s="188"/>
      <c r="X11872" s="188"/>
      <c r="AG11872" s="188"/>
      <c r="AH11872" s="188"/>
      <c r="AI11872" s="188"/>
      <c r="AJ11872" s="188"/>
      <c r="AK11872" s="188"/>
    </row>
    <row r="11873" spans="20:37">
      <c r="T11873" s="188"/>
      <c r="U11873" s="188"/>
      <c r="V11873" s="188"/>
      <c r="W11873" s="188"/>
      <c r="X11873" s="188"/>
      <c r="AG11873" s="188"/>
      <c r="AH11873" s="188"/>
      <c r="AI11873" s="188"/>
      <c r="AJ11873" s="188"/>
      <c r="AK11873" s="188"/>
    </row>
    <row r="11874" spans="20:37">
      <c r="T11874" s="188"/>
      <c r="U11874" s="188"/>
      <c r="V11874" s="188"/>
      <c r="W11874" s="188"/>
      <c r="X11874" s="188"/>
      <c r="AG11874" s="188"/>
      <c r="AH11874" s="188"/>
      <c r="AI11874" s="188"/>
      <c r="AJ11874" s="188"/>
      <c r="AK11874" s="188"/>
    </row>
    <row r="11875" spans="20:37">
      <c r="T11875" s="188"/>
      <c r="U11875" s="188"/>
      <c r="V11875" s="188"/>
      <c r="W11875" s="188"/>
      <c r="X11875" s="188"/>
      <c r="AG11875" s="188"/>
      <c r="AH11875" s="188"/>
      <c r="AI11875" s="188"/>
      <c r="AJ11875" s="188"/>
      <c r="AK11875" s="188"/>
    </row>
    <row r="11876" spans="20:37">
      <c r="T11876" s="188"/>
      <c r="U11876" s="188"/>
      <c r="V11876" s="188"/>
      <c r="W11876" s="188"/>
      <c r="X11876" s="188"/>
      <c r="AG11876" s="188"/>
      <c r="AH11876" s="188"/>
      <c r="AI11876" s="188"/>
      <c r="AJ11876" s="188"/>
      <c r="AK11876" s="188"/>
    </row>
    <row r="11877" spans="20:37">
      <c r="T11877" s="188"/>
      <c r="U11877" s="188"/>
      <c r="V11877" s="188"/>
      <c r="W11877" s="188"/>
      <c r="X11877" s="188"/>
      <c r="AG11877" s="188"/>
      <c r="AH11877" s="188"/>
      <c r="AI11877" s="188"/>
      <c r="AJ11877" s="188"/>
      <c r="AK11877" s="188"/>
    </row>
    <row r="11878" spans="20:37">
      <c r="T11878" s="188"/>
      <c r="U11878" s="188"/>
      <c r="V11878" s="188"/>
      <c r="W11878" s="188"/>
      <c r="X11878" s="188"/>
      <c r="AG11878" s="188"/>
      <c r="AH11878" s="188"/>
      <c r="AI11878" s="188"/>
      <c r="AJ11878" s="188"/>
      <c r="AK11878" s="188"/>
    </row>
    <row r="11879" spans="20:37">
      <c r="T11879" s="188"/>
      <c r="U11879" s="188"/>
      <c r="V11879" s="188"/>
      <c r="W11879" s="188"/>
      <c r="X11879" s="188"/>
      <c r="AG11879" s="188"/>
      <c r="AH11879" s="188"/>
      <c r="AI11879" s="188"/>
      <c r="AJ11879" s="188"/>
      <c r="AK11879" s="188"/>
    </row>
    <row r="11880" spans="20:37">
      <c r="T11880" s="188"/>
      <c r="U11880" s="188"/>
      <c r="V11880" s="188"/>
      <c r="W11880" s="188"/>
      <c r="X11880" s="188"/>
      <c r="AG11880" s="188"/>
      <c r="AH11880" s="188"/>
      <c r="AI11880" s="188"/>
      <c r="AJ11880" s="188"/>
      <c r="AK11880" s="188"/>
    </row>
    <row r="11881" spans="20:37">
      <c r="T11881" s="188"/>
      <c r="U11881" s="188"/>
      <c r="V11881" s="188"/>
      <c r="W11881" s="188"/>
      <c r="X11881" s="188"/>
      <c r="AG11881" s="188"/>
      <c r="AH11881" s="188"/>
      <c r="AI11881" s="188"/>
      <c r="AJ11881" s="188"/>
      <c r="AK11881" s="188"/>
    </row>
    <row r="11882" spans="20:37">
      <c r="T11882" s="188"/>
      <c r="U11882" s="188"/>
      <c r="V11882" s="188"/>
      <c r="W11882" s="188"/>
      <c r="X11882" s="188"/>
      <c r="AG11882" s="188"/>
      <c r="AH11882" s="188"/>
      <c r="AI11882" s="188"/>
      <c r="AJ11882" s="188"/>
      <c r="AK11882" s="188"/>
    </row>
    <row r="11883" spans="20:37">
      <c r="T11883" s="188"/>
      <c r="U11883" s="188"/>
      <c r="V11883" s="188"/>
      <c r="W11883" s="188"/>
      <c r="X11883" s="188"/>
      <c r="AG11883" s="188"/>
      <c r="AH11883" s="188"/>
      <c r="AI11883" s="188"/>
      <c r="AJ11883" s="188"/>
      <c r="AK11883" s="188"/>
    </row>
    <row r="11884" spans="20:37">
      <c r="T11884" s="188"/>
      <c r="U11884" s="188"/>
      <c r="V11884" s="188"/>
      <c r="W11884" s="188"/>
      <c r="X11884" s="188"/>
      <c r="AG11884" s="188"/>
      <c r="AH11884" s="188"/>
      <c r="AI11884" s="188"/>
      <c r="AJ11884" s="188"/>
      <c r="AK11884" s="188"/>
    </row>
    <row r="11885" spans="20:37">
      <c r="T11885" s="188"/>
      <c r="U11885" s="188"/>
      <c r="V11885" s="188"/>
      <c r="W11885" s="188"/>
      <c r="X11885" s="188"/>
      <c r="AG11885" s="188"/>
      <c r="AH11885" s="188"/>
      <c r="AI11885" s="188"/>
      <c r="AJ11885" s="188"/>
      <c r="AK11885" s="188"/>
    </row>
    <row r="11886" spans="20:37">
      <c r="T11886" s="188"/>
      <c r="U11886" s="188"/>
      <c r="V11886" s="188"/>
      <c r="W11886" s="188"/>
      <c r="X11886" s="188"/>
      <c r="AG11886" s="188"/>
      <c r="AH11886" s="188"/>
      <c r="AI11886" s="188"/>
      <c r="AJ11886" s="188"/>
      <c r="AK11886" s="188"/>
    </row>
    <row r="11887" spans="20:37">
      <c r="T11887" s="188"/>
      <c r="U11887" s="188"/>
      <c r="V11887" s="188"/>
      <c r="W11887" s="188"/>
      <c r="X11887" s="188"/>
      <c r="AG11887" s="188"/>
      <c r="AH11887" s="188"/>
      <c r="AI11887" s="188"/>
      <c r="AJ11887" s="188"/>
      <c r="AK11887" s="188"/>
    </row>
    <row r="11888" spans="20:37">
      <c r="T11888" s="188"/>
      <c r="U11888" s="188"/>
      <c r="V11888" s="188"/>
      <c r="W11888" s="188"/>
      <c r="X11888" s="188"/>
      <c r="AG11888" s="188"/>
      <c r="AH11888" s="188"/>
      <c r="AI11888" s="188"/>
      <c r="AJ11888" s="188"/>
      <c r="AK11888" s="188"/>
    </row>
    <row r="11889" spans="20:37">
      <c r="T11889" s="188"/>
      <c r="U11889" s="188"/>
      <c r="V11889" s="188"/>
      <c r="W11889" s="188"/>
      <c r="X11889" s="188"/>
      <c r="AG11889" s="188"/>
      <c r="AH11889" s="188"/>
      <c r="AI11889" s="188"/>
      <c r="AJ11889" s="188"/>
      <c r="AK11889" s="188"/>
    </row>
    <row r="11890" spans="20:37">
      <c r="T11890" s="188"/>
      <c r="U11890" s="188"/>
      <c r="V11890" s="188"/>
      <c r="W11890" s="188"/>
      <c r="X11890" s="188"/>
      <c r="AG11890" s="188"/>
      <c r="AH11890" s="188"/>
      <c r="AI11890" s="188"/>
      <c r="AJ11890" s="188"/>
      <c r="AK11890" s="188"/>
    </row>
    <row r="11891" spans="20:37">
      <c r="T11891" s="188"/>
      <c r="U11891" s="188"/>
      <c r="V11891" s="188"/>
      <c r="W11891" s="188"/>
      <c r="X11891" s="188"/>
      <c r="AG11891" s="188"/>
      <c r="AH11891" s="188"/>
      <c r="AI11891" s="188"/>
      <c r="AJ11891" s="188"/>
      <c r="AK11891" s="188"/>
    </row>
    <row r="11892" spans="20:37">
      <c r="T11892" s="188"/>
      <c r="U11892" s="188"/>
      <c r="V11892" s="188"/>
      <c r="W11892" s="188"/>
      <c r="X11892" s="188"/>
      <c r="AG11892" s="188"/>
      <c r="AH11892" s="188"/>
      <c r="AI11892" s="188"/>
      <c r="AJ11892" s="188"/>
      <c r="AK11892" s="188"/>
    </row>
    <row r="11893" spans="20:37">
      <c r="T11893" s="188"/>
      <c r="U11893" s="188"/>
      <c r="V11893" s="188"/>
      <c r="W11893" s="188"/>
      <c r="X11893" s="188"/>
      <c r="AG11893" s="188"/>
      <c r="AH11893" s="188"/>
      <c r="AI11893" s="188"/>
      <c r="AJ11893" s="188"/>
      <c r="AK11893" s="188"/>
    </row>
    <row r="11894" spans="20:37">
      <c r="T11894" s="188"/>
      <c r="U11894" s="188"/>
      <c r="V11894" s="188"/>
      <c r="W11894" s="188"/>
      <c r="X11894" s="188"/>
      <c r="AG11894" s="188"/>
      <c r="AH11894" s="188"/>
      <c r="AI11894" s="188"/>
      <c r="AJ11894" s="188"/>
      <c r="AK11894" s="188"/>
    </row>
    <row r="11895" spans="20:37">
      <c r="T11895" s="188"/>
      <c r="U11895" s="188"/>
      <c r="V11895" s="188"/>
      <c r="W11895" s="188"/>
      <c r="X11895" s="188"/>
      <c r="AG11895" s="188"/>
      <c r="AH11895" s="188"/>
      <c r="AI11895" s="188"/>
      <c r="AJ11895" s="188"/>
      <c r="AK11895" s="188"/>
    </row>
    <row r="11896" spans="20:37">
      <c r="T11896" s="188"/>
      <c r="U11896" s="188"/>
      <c r="V11896" s="188"/>
      <c r="W11896" s="188"/>
      <c r="X11896" s="188"/>
      <c r="AG11896" s="188"/>
      <c r="AH11896" s="188"/>
      <c r="AI11896" s="188"/>
      <c r="AJ11896" s="188"/>
      <c r="AK11896" s="188"/>
    </row>
    <row r="11897" spans="20:37">
      <c r="T11897" s="188"/>
      <c r="U11897" s="188"/>
      <c r="V11897" s="188"/>
      <c r="W11897" s="188"/>
      <c r="X11897" s="188"/>
      <c r="AG11897" s="188"/>
      <c r="AH11897" s="188"/>
      <c r="AI11897" s="188"/>
      <c r="AJ11897" s="188"/>
      <c r="AK11897" s="188"/>
    </row>
    <row r="11898" spans="20:37">
      <c r="T11898" s="188"/>
      <c r="U11898" s="188"/>
      <c r="V11898" s="188"/>
      <c r="W11898" s="188"/>
      <c r="X11898" s="188"/>
      <c r="AG11898" s="188"/>
      <c r="AH11898" s="188"/>
      <c r="AI11898" s="188"/>
      <c r="AJ11898" s="188"/>
      <c r="AK11898" s="188"/>
    </row>
    <row r="11899" spans="20:37">
      <c r="T11899" s="188"/>
      <c r="U11899" s="188"/>
      <c r="V11899" s="188"/>
      <c r="W11899" s="188"/>
      <c r="X11899" s="188"/>
      <c r="AG11899" s="188"/>
      <c r="AH11899" s="188"/>
      <c r="AI11899" s="188"/>
      <c r="AJ11899" s="188"/>
      <c r="AK11899" s="188"/>
    </row>
    <row r="11900" spans="20:37">
      <c r="T11900" s="188"/>
      <c r="U11900" s="188"/>
      <c r="V11900" s="188"/>
      <c r="W11900" s="188"/>
      <c r="X11900" s="188"/>
      <c r="AG11900" s="188"/>
      <c r="AH11900" s="188"/>
      <c r="AI11900" s="188"/>
      <c r="AJ11900" s="188"/>
      <c r="AK11900" s="188"/>
    </row>
    <row r="11901" spans="20:37">
      <c r="T11901" s="188"/>
      <c r="U11901" s="188"/>
      <c r="V11901" s="188"/>
      <c r="W11901" s="188"/>
      <c r="X11901" s="188"/>
      <c r="AG11901" s="188"/>
      <c r="AH11901" s="188"/>
      <c r="AI11901" s="188"/>
      <c r="AJ11901" s="188"/>
      <c r="AK11901" s="188"/>
    </row>
    <row r="11902" spans="20:37">
      <c r="T11902" s="188"/>
      <c r="U11902" s="188"/>
      <c r="V11902" s="188"/>
      <c r="W11902" s="188"/>
      <c r="X11902" s="188"/>
      <c r="AG11902" s="188"/>
      <c r="AH11902" s="188"/>
      <c r="AI11902" s="188"/>
      <c r="AJ11902" s="188"/>
      <c r="AK11902" s="188"/>
    </row>
    <row r="11903" spans="20:37">
      <c r="T11903" s="188"/>
      <c r="U11903" s="188"/>
      <c r="V11903" s="188"/>
      <c r="W11903" s="188"/>
      <c r="X11903" s="188"/>
      <c r="AG11903" s="188"/>
      <c r="AH11903" s="188"/>
      <c r="AI11903" s="188"/>
      <c r="AJ11903" s="188"/>
      <c r="AK11903" s="188"/>
    </row>
    <row r="11904" spans="20:37">
      <c r="T11904" s="188"/>
      <c r="U11904" s="188"/>
      <c r="V11904" s="188"/>
      <c r="W11904" s="188"/>
      <c r="X11904" s="188"/>
      <c r="AG11904" s="188"/>
      <c r="AH11904" s="188"/>
      <c r="AI11904" s="188"/>
      <c r="AJ11904" s="188"/>
      <c r="AK11904" s="188"/>
    </row>
    <row r="11905" spans="20:37">
      <c r="T11905" s="188"/>
      <c r="U11905" s="188"/>
      <c r="V11905" s="188"/>
      <c r="W11905" s="188"/>
      <c r="X11905" s="188"/>
      <c r="AG11905" s="188"/>
      <c r="AH11905" s="188"/>
      <c r="AI11905" s="188"/>
      <c r="AJ11905" s="188"/>
      <c r="AK11905" s="188"/>
    </row>
    <row r="11906" spans="20:37">
      <c r="T11906" s="188"/>
      <c r="U11906" s="188"/>
      <c r="V11906" s="188"/>
      <c r="W11906" s="188"/>
      <c r="X11906" s="188"/>
      <c r="AG11906" s="188"/>
      <c r="AH11906" s="188"/>
      <c r="AI11906" s="188"/>
      <c r="AJ11906" s="188"/>
      <c r="AK11906" s="188"/>
    </row>
    <row r="11907" spans="20:37">
      <c r="T11907" s="188"/>
      <c r="U11907" s="188"/>
      <c r="V11907" s="188"/>
      <c r="W11907" s="188"/>
      <c r="X11907" s="188"/>
      <c r="AG11907" s="188"/>
      <c r="AH11907" s="188"/>
      <c r="AI11907" s="188"/>
      <c r="AJ11907" s="188"/>
      <c r="AK11907" s="188"/>
    </row>
    <row r="11908" spans="20:37">
      <c r="T11908" s="188"/>
      <c r="U11908" s="188"/>
      <c r="V11908" s="188"/>
      <c r="W11908" s="188"/>
      <c r="X11908" s="188"/>
      <c r="AG11908" s="188"/>
      <c r="AH11908" s="188"/>
      <c r="AI11908" s="188"/>
      <c r="AJ11908" s="188"/>
      <c r="AK11908" s="188"/>
    </row>
    <row r="11909" spans="20:37">
      <c r="T11909" s="188"/>
      <c r="U11909" s="188"/>
      <c r="V11909" s="188"/>
      <c r="W11909" s="188"/>
      <c r="X11909" s="188"/>
      <c r="AG11909" s="188"/>
      <c r="AH11909" s="188"/>
      <c r="AI11909" s="188"/>
      <c r="AJ11909" s="188"/>
      <c r="AK11909" s="188"/>
    </row>
    <row r="11910" spans="20:37">
      <c r="T11910" s="188"/>
      <c r="U11910" s="188"/>
      <c r="V11910" s="188"/>
      <c r="W11910" s="188"/>
      <c r="X11910" s="188"/>
      <c r="AG11910" s="188"/>
      <c r="AH11910" s="188"/>
      <c r="AI11910" s="188"/>
      <c r="AJ11910" s="188"/>
      <c r="AK11910" s="188"/>
    </row>
    <row r="11911" spans="20:37">
      <c r="T11911" s="188"/>
      <c r="U11911" s="188"/>
      <c r="V11911" s="188"/>
      <c r="W11911" s="188"/>
      <c r="X11911" s="188"/>
      <c r="AG11911" s="188"/>
      <c r="AH11911" s="188"/>
      <c r="AI11911" s="188"/>
      <c r="AJ11911" s="188"/>
      <c r="AK11911" s="188"/>
    </row>
    <row r="11912" spans="20:37">
      <c r="T11912" s="188"/>
      <c r="U11912" s="188"/>
      <c r="V11912" s="188"/>
      <c r="W11912" s="188"/>
      <c r="X11912" s="188"/>
      <c r="AG11912" s="188"/>
      <c r="AH11912" s="188"/>
      <c r="AI11912" s="188"/>
      <c r="AJ11912" s="188"/>
      <c r="AK11912" s="188"/>
    </row>
    <row r="11913" spans="20:37">
      <c r="T11913" s="188"/>
      <c r="U11913" s="188"/>
      <c r="V11913" s="188"/>
      <c r="W11913" s="188"/>
      <c r="X11913" s="188"/>
      <c r="AG11913" s="188"/>
      <c r="AH11913" s="188"/>
      <c r="AI11913" s="188"/>
      <c r="AJ11913" s="188"/>
      <c r="AK11913" s="188"/>
    </row>
    <row r="11914" spans="20:37">
      <c r="T11914" s="188"/>
      <c r="U11914" s="188"/>
      <c r="V11914" s="188"/>
      <c r="W11914" s="188"/>
      <c r="X11914" s="188"/>
      <c r="AG11914" s="188"/>
      <c r="AH11914" s="188"/>
      <c r="AI11914" s="188"/>
      <c r="AJ11914" s="188"/>
      <c r="AK11914" s="188"/>
    </row>
    <row r="11915" spans="20:37">
      <c r="T11915" s="188"/>
      <c r="U11915" s="188"/>
      <c r="V11915" s="188"/>
      <c r="W11915" s="188"/>
      <c r="X11915" s="188"/>
      <c r="AG11915" s="188"/>
      <c r="AH11915" s="188"/>
      <c r="AI11915" s="188"/>
      <c r="AJ11915" s="188"/>
      <c r="AK11915" s="188"/>
    </row>
    <row r="11916" spans="20:37">
      <c r="T11916" s="188"/>
      <c r="U11916" s="188"/>
      <c r="V11916" s="188"/>
      <c r="W11916" s="188"/>
      <c r="X11916" s="188"/>
      <c r="AG11916" s="188"/>
      <c r="AH11916" s="188"/>
      <c r="AI11916" s="188"/>
      <c r="AJ11916" s="188"/>
      <c r="AK11916" s="188"/>
    </row>
    <row r="11917" spans="20:37">
      <c r="T11917" s="188"/>
      <c r="U11917" s="188"/>
      <c r="V11917" s="188"/>
      <c r="W11917" s="188"/>
      <c r="X11917" s="188"/>
      <c r="AG11917" s="188"/>
      <c r="AH11917" s="188"/>
      <c r="AI11917" s="188"/>
      <c r="AJ11917" s="188"/>
      <c r="AK11917" s="188"/>
    </row>
    <row r="11918" spans="20:37">
      <c r="T11918" s="188"/>
      <c r="U11918" s="188"/>
      <c r="V11918" s="188"/>
      <c r="W11918" s="188"/>
      <c r="X11918" s="188"/>
      <c r="AG11918" s="188"/>
      <c r="AH11918" s="188"/>
      <c r="AI11918" s="188"/>
      <c r="AJ11918" s="188"/>
      <c r="AK11918" s="188"/>
    </row>
    <row r="11919" spans="20:37">
      <c r="T11919" s="188"/>
      <c r="U11919" s="188"/>
      <c r="V11919" s="188"/>
      <c r="W11919" s="188"/>
      <c r="X11919" s="188"/>
      <c r="AG11919" s="188"/>
      <c r="AH11919" s="188"/>
      <c r="AI11919" s="188"/>
      <c r="AJ11919" s="188"/>
      <c r="AK11919" s="188"/>
    </row>
    <row r="11920" spans="20:37">
      <c r="T11920" s="188"/>
      <c r="U11920" s="188"/>
      <c r="V11920" s="188"/>
      <c r="W11920" s="188"/>
      <c r="X11920" s="188"/>
      <c r="AG11920" s="188"/>
      <c r="AH11920" s="188"/>
      <c r="AI11920" s="188"/>
      <c r="AJ11920" s="188"/>
      <c r="AK11920" s="188"/>
    </row>
    <row r="11921" spans="20:37">
      <c r="T11921" s="188"/>
      <c r="U11921" s="188"/>
      <c r="V11921" s="188"/>
      <c r="W11921" s="188"/>
      <c r="X11921" s="188"/>
      <c r="AG11921" s="188"/>
      <c r="AH11921" s="188"/>
      <c r="AI11921" s="188"/>
      <c r="AJ11921" s="188"/>
      <c r="AK11921" s="188"/>
    </row>
    <row r="11922" spans="20:37">
      <c r="T11922" s="188"/>
      <c r="U11922" s="188"/>
      <c r="V11922" s="188"/>
      <c r="W11922" s="188"/>
      <c r="X11922" s="188"/>
      <c r="AG11922" s="188"/>
      <c r="AH11922" s="188"/>
      <c r="AI11922" s="188"/>
      <c r="AJ11922" s="188"/>
      <c r="AK11922" s="188"/>
    </row>
    <row r="11923" spans="20:37">
      <c r="T11923" s="188"/>
      <c r="U11923" s="188"/>
      <c r="V11923" s="188"/>
      <c r="W11923" s="188"/>
      <c r="X11923" s="188"/>
      <c r="AG11923" s="188"/>
      <c r="AH11923" s="188"/>
      <c r="AI11923" s="188"/>
      <c r="AJ11923" s="188"/>
      <c r="AK11923" s="188"/>
    </row>
    <row r="11924" spans="20:37">
      <c r="T11924" s="188"/>
      <c r="U11924" s="188"/>
      <c r="V11924" s="188"/>
      <c r="W11924" s="188"/>
      <c r="X11924" s="188"/>
      <c r="AG11924" s="188"/>
      <c r="AH11924" s="188"/>
      <c r="AI11924" s="188"/>
      <c r="AJ11924" s="188"/>
      <c r="AK11924" s="188"/>
    </row>
    <row r="11925" spans="20:37">
      <c r="T11925" s="188"/>
      <c r="U11925" s="188"/>
      <c r="V11925" s="188"/>
      <c r="W11925" s="188"/>
      <c r="X11925" s="188"/>
      <c r="AG11925" s="188"/>
      <c r="AH11925" s="188"/>
      <c r="AI11925" s="188"/>
      <c r="AJ11925" s="188"/>
      <c r="AK11925" s="188"/>
    </row>
    <row r="11926" spans="20:37">
      <c r="T11926" s="188"/>
      <c r="U11926" s="188"/>
      <c r="V11926" s="188"/>
      <c r="W11926" s="188"/>
      <c r="X11926" s="188"/>
      <c r="AG11926" s="188"/>
      <c r="AH11926" s="188"/>
      <c r="AI11926" s="188"/>
      <c r="AJ11926" s="188"/>
      <c r="AK11926" s="188"/>
    </row>
    <row r="11927" spans="20:37">
      <c r="T11927" s="188"/>
      <c r="U11927" s="188"/>
      <c r="V11927" s="188"/>
      <c r="W11927" s="188"/>
      <c r="X11927" s="188"/>
      <c r="AG11927" s="188"/>
      <c r="AH11927" s="188"/>
      <c r="AI11927" s="188"/>
      <c r="AJ11927" s="188"/>
      <c r="AK11927" s="188"/>
    </row>
    <row r="11928" spans="20:37">
      <c r="T11928" s="188"/>
      <c r="U11928" s="188"/>
      <c r="V11928" s="188"/>
      <c r="W11928" s="188"/>
      <c r="X11928" s="188"/>
      <c r="AG11928" s="188"/>
      <c r="AH11928" s="188"/>
      <c r="AI11928" s="188"/>
      <c r="AJ11928" s="188"/>
      <c r="AK11928" s="188"/>
    </row>
    <row r="11929" spans="20:37">
      <c r="T11929" s="188"/>
      <c r="U11929" s="188"/>
      <c r="V11929" s="188"/>
      <c r="W11929" s="188"/>
      <c r="X11929" s="188"/>
      <c r="AG11929" s="188"/>
      <c r="AH11929" s="188"/>
      <c r="AI11929" s="188"/>
      <c r="AJ11929" s="188"/>
      <c r="AK11929" s="188"/>
    </row>
    <row r="11930" spans="20:37">
      <c r="T11930" s="188"/>
      <c r="U11930" s="188"/>
      <c r="V11930" s="188"/>
      <c r="W11930" s="188"/>
      <c r="X11930" s="188"/>
      <c r="AG11930" s="188"/>
      <c r="AH11930" s="188"/>
      <c r="AI11930" s="188"/>
      <c r="AJ11930" s="188"/>
      <c r="AK11930" s="188"/>
    </row>
    <row r="11931" spans="20:37">
      <c r="T11931" s="188"/>
      <c r="U11931" s="188"/>
      <c r="V11931" s="188"/>
      <c r="W11931" s="188"/>
      <c r="X11931" s="188"/>
      <c r="AG11931" s="188"/>
      <c r="AH11931" s="188"/>
      <c r="AI11931" s="188"/>
      <c r="AJ11931" s="188"/>
      <c r="AK11931" s="188"/>
    </row>
    <row r="11932" spans="20:37">
      <c r="T11932" s="188"/>
      <c r="U11932" s="188"/>
      <c r="V11932" s="188"/>
      <c r="W11932" s="188"/>
      <c r="X11932" s="188"/>
      <c r="AG11932" s="188"/>
      <c r="AH11932" s="188"/>
      <c r="AI11932" s="188"/>
      <c r="AJ11932" s="188"/>
      <c r="AK11932" s="188"/>
    </row>
    <row r="11933" spans="20:37">
      <c r="T11933" s="188"/>
      <c r="U11933" s="188"/>
      <c r="V11933" s="188"/>
      <c r="W11933" s="188"/>
      <c r="X11933" s="188"/>
      <c r="AG11933" s="188"/>
      <c r="AH11933" s="188"/>
      <c r="AI11933" s="188"/>
      <c r="AJ11933" s="188"/>
      <c r="AK11933" s="188"/>
    </row>
    <row r="11934" spans="20:37">
      <c r="T11934" s="188"/>
      <c r="U11934" s="188"/>
      <c r="V11934" s="188"/>
      <c r="W11934" s="188"/>
      <c r="X11934" s="188"/>
      <c r="AG11934" s="188"/>
      <c r="AH11934" s="188"/>
      <c r="AI11934" s="188"/>
      <c r="AJ11934" s="188"/>
      <c r="AK11934" s="188"/>
    </row>
    <row r="11935" spans="20:37">
      <c r="T11935" s="188"/>
      <c r="U11935" s="188"/>
      <c r="V11935" s="188"/>
      <c r="W11935" s="188"/>
      <c r="X11935" s="188"/>
      <c r="AG11935" s="188"/>
      <c r="AH11935" s="188"/>
      <c r="AI11935" s="188"/>
      <c r="AJ11935" s="188"/>
      <c r="AK11935" s="188"/>
    </row>
    <row r="11936" spans="20:37">
      <c r="T11936" s="188"/>
      <c r="U11936" s="188"/>
      <c r="V11936" s="188"/>
      <c r="W11936" s="188"/>
      <c r="X11936" s="188"/>
      <c r="AG11936" s="188"/>
      <c r="AH11936" s="188"/>
      <c r="AI11936" s="188"/>
      <c r="AJ11936" s="188"/>
      <c r="AK11936" s="188"/>
    </row>
    <row r="11937" spans="20:37">
      <c r="T11937" s="188"/>
      <c r="U11937" s="188"/>
      <c r="V11937" s="188"/>
      <c r="W11937" s="188"/>
      <c r="X11937" s="188"/>
      <c r="AG11937" s="188"/>
      <c r="AH11937" s="188"/>
      <c r="AI11937" s="188"/>
      <c r="AJ11937" s="188"/>
      <c r="AK11937" s="188"/>
    </row>
    <row r="11938" spans="20:37">
      <c r="T11938" s="188"/>
      <c r="U11938" s="188"/>
      <c r="V11938" s="188"/>
      <c r="W11938" s="188"/>
      <c r="X11938" s="188"/>
      <c r="AG11938" s="188"/>
      <c r="AH11938" s="188"/>
      <c r="AI11938" s="188"/>
      <c r="AJ11938" s="188"/>
      <c r="AK11938" s="188"/>
    </row>
    <row r="11939" spans="20:37">
      <c r="T11939" s="188"/>
      <c r="U11939" s="188"/>
      <c r="V11939" s="188"/>
      <c r="W11939" s="188"/>
      <c r="X11939" s="188"/>
      <c r="AG11939" s="188"/>
      <c r="AH11939" s="188"/>
      <c r="AI11939" s="188"/>
      <c r="AJ11939" s="188"/>
      <c r="AK11939" s="188"/>
    </row>
    <row r="11940" spans="20:37">
      <c r="T11940" s="188"/>
      <c r="U11940" s="188"/>
      <c r="V11940" s="188"/>
      <c r="W11940" s="188"/>
      <c r="X11940" s="188"/>
      <c r="AG11940" s="188"/>
      <c r="AH11940" s="188"/>
      <c r="AI11940" s="188"/>
      <c r="AJ11940" s="188"/>
      <c r="AK11940" s="188"/>
    </row>
    <row r="11941" spans="20:37">
      <c r="T11941" s="188"/>
      <c r="U11941" s="188"/>
      <c r="V11941" s="188"/>
      <c r="W11941" s="188"/>
      <c r="X11941" s="188"/>
      <c r="AG11941" s="188"/>
      <c r="AH11941" s="188"/>
      <c r="AI11941" s="188"/>
      <c r="AJ11941" s="188"/>
      <c r="AK11941" s="188"/>
    </row>
    <row r="11942" spans="20:37">
      <c r="T11942" s="188"/>
      <c r="U11942" s="188"/>
      <c r="V11942" s="188"/>
      <c r="W11942" s="188"/>
      <c r="X11942" s="188"/>
      <c r="AG11942" s="188"/>
      <c r="AH11942" s="188"/>
      <c r="AI11942" s="188"/>
      <c r="AJ11942" s="188"/>
      <c r="AK11942" s="188"/>
    </row>
    <row r="11943" spans="20:37">
      <c r="T11943" s="188"/>
      <c r="U11943" s="188"/>
      <c r="V11943" s="188"/>
      <c r="W11943" s="188"/>
      <c r="X11943" s="188"/>
      <c r="AG11943" s="188"/>
      <c r="AH11943" s="188"/>
      <c r="AI11943" s="188"/>
      <c r="AJ11943" s="188"/>
      <c r="AK11943" s="188"/>
    </row>
    <row r="11944" spans="20:37">
      <c r="T11944" s="188"/>
      <c r="U11944" s="188"/>
      <c r="V11944" s="188"/>
      <c r="W11944" s="188"/>
      <c r="X11944" s="188"/>
      <c r="AG11944" s="188"/>
      <c r="AH11944" s="188"/>
      <c r="AI11944" s="188"/>
      <c r="AJ11944" s="188"/>
      <c r="AK11944" s="188"/>
    </row>
    <row r="11945" spans="20:37">
      <c r="T11945" s="188"/>
      <c r="U11945" s="188"/>
      <c r="V11945" s="188"/>
      <c r="W11945" s="188"/>
      <c r="X11945" s="188"/>
      <c r="AG11945" s="188"/>
      <c r="AH11945" s="188"/>
      <c r="AI11945" s="188"/>
      <c r="AJ11945" s="188"/>
      <c r="AK11945" s="188"/>
    </row>
    <row r="11946" spans="20:37">
      <c r="T11946" s="188"/>
      <c r="U11946" s="188"/>
      <c r="V11946" s="188"/>
      <c r="W11946" s="188"/>
      <c r="X11946" s="188"/>
      <c r="AG11946" s="188"/>
      <c r="AH11946" s="188"/>
      <c r="AI11946" s="188"/>
      <c r="AJ11946" s="188"/>
      <c r="AK11946" s="188"/>
    </row>
    <row r="11947" spans="20:37">
      <c r="T11947" s="188"/>
      <c r="U11947" s="188"/>
      <c r="V11947" s="188"/>
      <c r="W11947" s="188"/>
      <c r="X11947" s="188"/>
      <c r="AG11947" s="188"/>
      <c r="AH11947" s="188"/>
      <c r="AI11947" s="188"/>
      <c r="AJ11947" s="188"/>
      <c r="AK11947" s="188"/>
    </row>
    <row r="11948" spans="20:37">
      <c r="T11948" s="188"/>
      <c r="U11948" s="188"/>
      <c r="V11948" s="188"/>
      <c r="W11948" s="188"/>
      <c r="X11948" s="188"/>
      <c r="AG11948" s="188"/>
      <c r="AH11948" s="188"/>
      <c r="AI11948" s="188"/>
      <c r="AJ11948" s="188"/>
      <c r="AK11948" s="188"/>
    </row>
    <row r="11949" spans="20:37">
      <c r="T11949" s="188"/>
      <c r="U11949" s="188"/>
      <c r="V11949" s="188"/>
      <c r="W11949" s="188"/>
      <c r="X11949" s="188"/>
      <c r="AG11949" s="188"/>
      <c r="AH11949" s="188"/>
      <c r="AI11949" s="188"/>
      <c r="AJ11949" s="188"/>
      <c r="AK11949" s="188"/>
    </row>
    <row r="11950" spans="20:37">
      <c r="T11950" s="188"/>
      <c r="U11950" s="188"/>
      <c r="V11950" s="188"/>
      <c r="W11950" s="188"/>
      <c r="X11950" s="188"/>
      <c r="AG11950" s="188"/>
      <c r="AH11950" s="188"/>
      <c r="AI11950" s="188"/>
      <c r="AJ11950" s="188"/>
      <c r="AK11950" s="188"/>
    </row>
    <row r="11951" spans="20:37">
      <c r="T11951" s="188"/>
      <c r="U11951" s="188"/>
      <c r="V11951" s="188"/>
      <c r="W11951" s="188"/>
      <c r="X11951" s="188"/>
      <c r="AG11951" s="188"/>
      <c r="AH11951" s="188"/>
      <c r="AI11951" s="188"/>
      <c r="AJ11951" s="188"/>
      <c r="AK11951" s="188"/>
    </row>
    <row r="11952" spans="20:37">
      <c r="T11952" s="188"/>
      <c r="U11952" s="188"/>
      <c r="V11952" s="188"/>
      <c r="W11952" s="188"/>
      <c r="X11952" s="188"/>
      <c r="AG11952" s="188"/>
      <c r="AH11952" s="188"/>
      <c r="AI11952" s="188"/>
      <c r="AJ11952" s="188"/>
      <c r="AK11952" s="188"/>
    </row>
    <row r="11953" spans="20:37">
      <c r="T11953" s="188"/>
      <c r="U11953" s="188"/>
      <c r="V11953" s="188"/>
      <c r="W11953" s="188"/>
      <c r="X11953" s="188"/>
      <c r="AG11953" s="188"/>
      <c r="AH11953" s="188"/>
      <c r="AI11953" s="188"/>
      <c r="AJ11953" s="188"/>
      <c r="AK11953" s="188"/>
    </row>
    <row r="11954" spans="20:37">
      <c r="T11954" s="188"/>
      <c r="U11954" s="188"/>
      <c r="V11954" s="188"/>
      <c r="W11954" s="188"/>
      <c r="X11954" s="188"/>
      <c r="AG11954" s="188"/>
      <c r="AH11954" s="188"/>
      <c r="AI11954" s="188"/>
      <c r="AJ11954" s="188"/>
      <c r="AK11954" s="188"/>
    </row>
    <row r="11955" spans="20:37">
      <c r="T11955" s="188"/>
      <c r="U11955" s="188"/>
      <c r="V11955" s="188"/>
      <c r="W11955" s="188"/>
      <c r="X11955" s="188"/>
      <c r="AG11955" s="188"/>
      <c r="AH11955" s="188"/>
      <c r="AI11955" s="188"/>
      <c r="AJ11955" s="188"/>
      <c r="AK11955" s="188"/>
    </row>
    <row r="11956" spans="20:37">
      <c r="T11956" s="188"/>
      <c r="U11956" s="188"/>
      <c r="V11956" s="188"/>
      <c r="W11956" s="188"/>
      <c r="X11956" s="188"/>
      <c r="AG11956" s="188"/>
      <c r="AH11956" s="188"/>
      <c r="AI11956" s="188"/>
      <c r="AJ11956" s="188"/>
      <c r="AK11956" s="188"/>
    </row>
    <row r="11957" spans="20:37">
      <c r="T11957" s="188"/>
      <c r="U11957" s="188"/>
      <c r="V11957" s="188"/>
      <c r="W11957" s="188"/>
      <c r="X11957" s="188"/>
      <c r="AG11957" s="188"/>
      <c r="AH11957" s="188"/>
      <c r="AI11957" s="188"/>
      <c r="AJ11957" s="188"/>
      <c r="AK11957" s="188"/>
    </row>
    <row r="11958" spans="20:37">
      <c r="T11958" s="188"/>
      <c r="U11958" s="188"/>
      <c r="V11958" s="188"/>
      <c r="W11958" s="188"/>
      <c r="X11958" s="188"/>
      <c r="AG11958" s="188"/>
      <c r="AH11958" s="188"/>
      <c r="AI11958" s="188"/>
      <c r="AJ11958" s="188"/>
      <c r="AK11958" s="188"/>
    </row>
    <row r="11959" spans="20:37">
      <c r="T11959" s="188"/>
      <c r="U11959" s="188"/>
      <c r="V11959" s="188"/>
      <c r="W11959" s="188"/>
      <c r="X11959" s="188"/>
      <c r="AG11959" s="188"/>
      <c r="AH11959" s="188"/>
      <c r="AI11959" s="188"/>
      <c r="AJ11959" s="188"/>
      <c r="AK11959" s="188"/>
    </row>
    <row r="11960" spans="20:37">
      <c r="T11960" s="188"/>
      <c r="U11960" s="188"/>
      <c r="V11960" s="188"/>
      <c r="W11960" s="188"/>
      <c r="X11960" s="188"/>
      <c r="AG11960" s="188"/>
      <c r="AH11960" s="188"/>
      <c r="AI11960" s="188"/>
      <c r="AJ11960" s="188"/>
      <c r="AK11960" s="188"/>
    </row>
    <row r="11961" spans="20:37">
      <c r="T11961" s="188"/>
      <c r="U11961" s="188"/>
      <c r="V11961" s="188"/>
      <c r="W11961" s="188"/>
      <c r="X11961" s="188"/>
      <c r="AG11961" s="188"/>
      <c r="AH11961" s="188"/>
      <c r="AI11961" s="188"/>
      <c r="AJ11961" s="188"/>
      <c r="AK11961" s="188"/>
    </row>
    <row r="11962" spans="20:37">
      <c r="T11962" s="188"/>
      <c r="U11962" s="188"/>
      <c r="V11962" s="188"/>
      <c r="W11962" s="188"/>
      <c r="X11962" s="188"/>
      <c r="AG11962" s="188"/>
      <c r="AH11962" s="188"/>
      <c r="AI11962" s="188"/>
      <c r="AJ11962" s="188"/>
      <c r="AK11962" s="188"/>
    </row>
    <row r="11963" spans="20:37">
      <c r="T11963" s="188"/>
      <c r="U11963" s="188"/>
      <c r="V11963" s="188"/>
      <c r="W11963" s="188"/>
      <c r="X11963" s="188"/>
      <c r="AG11963" s="188"/>
      <c r="AH11963" s="188"/>
      <c r="AI11963" s="188"/>
      <c r="AJ11963" s="188"/>
      <c r="AK11963" s="188"/>
    </row>
    <row r="11964" spans="20:37">
      <c r="T11964" s="188"/>
      <c r="U11964" s="188"/>
      <c r="V11964" s="188"/>
      <c r="W11964" s="188"/>
      <c r="X11964" s="188"/>
      <c r="AG11964" s="188"/>
      <c r="AH11964" s="188"/>
      <c r="AI11964" s="188"/>
      <c r="AJ11964" s="188"/>
      <c r="AK11964" s="188"/>
    </row>
    <row r="11965" spans="20:37">
      <c r="T11965" s="188"/>
      <c r="U11965" s="188"/>
      <c r="V11965" s="188"/>
      <c r="W11965" s="188"/>
      <c r="X11965" s="188"/>
      <c r="AG11965" s="188"/>
      <c r="AH11965" s="188"/>
      <c r="AI11965" s="188"/>
      <c r="AJ11965" s="188"/>
      <c r="AK11965" s="188"/>
    </row>
    <row r="11966" spans="20:37">
      <c r="T11966" s="188"/>
      <c r="U11966" s="188"/>
      <c r="V11966" s="188"/>
      <c r="W11966" s="188"/>
      <c r="X11966" s="188"/>
      <c r="AG11966" s="188"/>
      <c r="AH11966" s="188"/>
      <c r="AI11966" s="188"/>
      <c r="AJ11966" s="188"/>
      <c r="AK11966" s="188"/>
    </row>
    <row r="11967" spans="20:37">
      <c r="T11967" s="188"/>
      <c r="U11967" s="188"/>
      <c r="V11967" s="188"/>
      <c r="W11967" s="188"/>
      <c r="X11967" s="188"/>
      <c r="AG11967" s="188"/>
      <c r="AH11967" s="188"/>
      <c r="AI11967" s="188"/>
      <c r="AJ11967" s="188"/>
      <c r="AK11967" s="188"/>
    </row>
    <row r="11968" spans="20:37">
      <c r="T11968" s="188"/>
      <c r="U11968" s="188"/>
      <c r="V11968" s="188"/>
      <c r="W11968" s="188"/>
      <c r="X11968" s="188"/>
      <c r="AG11968" s="188"/>
      <c r="AH11968" s="188"/>
      <c r="AI11968" s="188"/>
      <c r="AJ11968" s="188"/>
      <c r="AK11968" s="188"/>
    </row>
    <row r="11969" spans="20:37">
      <c r="T11969" s="188"/>
      <c r="U11969" s="188"/>
      <c r="V11969" s="188"/>
      <c r="W11969" s="188"/>
      <c r="X11969" s="188"/>
      <c r="AG11969" s="188"/>
      <c r="AH11969" s="188"/>
      <c r="AI11969" s="188"/>
      <c r="AJ11969" s="188"/>
      <c r="AK11969" s="188"/>
    </row>
    <row r="11970" spans="20:37">
      <c r="T11970" s="188"/>
      <c r="U11970" s="188"/>
      <c r="V11970" s="188"/>
      <c r="W11970" s="188"/>
      <c r="X11970" s="188"/>
      <c r="AG11970" s="188"/>
      <c r="AH11970" s="188"/>
      <c r="AI11970" s="188"/>
      <c r="AJ11970" s="188"/>
      <c r="AK11970" s="188"/>
    </row>
    <row r="11971" spans="20:37">
      <c r="T11971" s="188"/>
      <c r="U11971" s="188"/>
      <c r="V11971" s="188"/>
      <c r="W11971" s="188"/>
      <c r="X11971" s="188"/>
      <c r="AG11971" s="188"/>
      <c r="AH11971" s="188"/>
      <c r="AI11971" s="188"/>
      <c r="AJ11971" s="188"/>
      <c r="AK11971" s="188"/>
    </row>
    <row r="11972" spans="20:37">
      <c r="T11972" s="188"/>
      <c r="U11972" s="188"/>
      <c r="V11972" s="188"/>
      <c r="W11972" s="188"/>
      <c r="X11972" s="188"/>
      <c r="AG11972" s="188"/>
      <c r="AH11972" s="188"/>
      <c r="AI11972" s="188"/>
      <c r="AJ11972" s="188"/>
      <c r="AK11972" s="188"/>
    </row>
    <row r="11973" spans="20:37">
      <c r="T11973" s="188"/>
      <c r="U11973" s="188"/>
      <c r="V11973" s="188"/>
      <c r="W11973" s="188"/>
      <c r="X11973" s="188"/>
      <c r="AG11973" s="188"/>
      <c r="AH11973" s="188"/>
      <c r="AI11973" s="188"/>
      <c r="AJ11973" s="188"/>
      <c r="AK11973" s="188"/>
    </row>
    <row r="11974" spans="20:37">
      <c r="T11974" s="188"/>
      <c r="U11974" s="188"/>
      <c r="V11974" s="188"/>
      <c r="W11974" s="188"/>
      <c r="X11974" s="188"/>
      <c r="AG11974" s="188"/>
      <c r="AH11974" s="188"/>
      <c r="AI11974" s="188"/>
      <c r="AJ11974" s="188"/>
      <c r="AK11974" s="188"/>
    </row>
    <row r="11975" spans="20:37">
      <c r="T11975" s="188"/>
      <c r="U11975" s="188"/>
      <c r="V11975" s="188"/>
      <c r="W11975" s="188"/>
      <c r="X11975" s="188"/>
      <c r="AG11975" s="188"/>
      <c r="AH11975" s="188"/>
      <c r="AI11975" s="188"/>
      <c r="AJ11975" s="188"/>
      <c r="AK11975" s="188"/>
    </row>
    <row r="11976" spans="20:37">
      <c r="T11976" s="188"/>
      <c r="U11976" s="188"/>
      <c r="V11976" s="188"/>
      <c r="W11976" s="188"/>
      <c r="X11976" s="188"/>
      <c r="AG11976" s="188"/>
      <c r="AH11976" s="188"/>
      <c r="AI11976" s="188"/>
      <c r="AJ11976" s="188"/>
      <c r="AK11976" s="188"/>
    </row>
    <row r="11977" spans="20:37">
      <c r="T11977" s="188"/>
      <c r="U11977" s="188"/>
      <c r="V11977" s="188"/>
      <c r="W11977" s="188"/>
      <c r="X11977" s="188"/>
      <c r="AG11977" s="188"/>
      <c r="AH11977" s="188"/>
      <c r="AI11977" s="188"/>
      <c r="AJ11977" s="188"/>
      <c r="AK11977" s="188"/>
    </row>
    <row r="11978" spans="20:37">
      <c r="T11978" s="188"/>
      <c r="U11978" s="188"/>
      <c r="V11978" s="188"/>
      <c r="W11978" s="188"/>
      <c r="X11978" s="188"/>
      <c r="AG11978" s="188"/>
      <c r="AH11978" s="188"/>
      <c r="AI11978" s="188"/>
      <c r="AJ11978" s="188"/>
      <c r="AK11978" s="188"/>
    </row>
    <row r="11979" spans="20:37">
      <c r="T11979" s="188"/>
      <c r="U11979" s="188"/>
      <c r="V11979" s="188"/>
      <c r="W11979" s="188"/>
      <c r="X11979" s="188"/>
      <c r="AG11979" s="188"/>
      <c r="AH11979" s="188"/>
      <c r="AI11979" s="188"/>
      <c r="AJ11979" s="188"/>
      <c r="AK11979" s="188"/>
    </row>
    <row r="11980" spans="20:37">
      <c r="T11980" s="188"/>
      <c r="U11980" s="188"/>
      <c r="V11980" s="188"/>
      <c r="W11980" s="188"/>
      <c r="X11980" s="188"/>
      <c r="AG11980" s="188"/>
      <c r="AH11980" s="188"/>
      <c r="AI11980" s="188"/>
      <c r="AJ11980" s="188"/>
      <c r="AK11980" s="188"/>
    </row>
    <row r="11981" spans="20:37">
      <c r="T11981" s="188"/>
      <c r="U11981" s="188"/>
      <c r="V11981" s="188"/>
      <c r="W11981" s="188"/>
      <c r="X11981" s="188"/>
      <c r="AG11981" s="188"/>
      <c r="AH11981" s="188"/>
      <c r="AI11981" s="188"/>
      <c r="AJ11981" s="188"/>
      <c r="AK11981" s="188"/>
    </row>
    <row r="11982" spans="20:37">
      <c r="T11982" s="188"/>
      <c r="U11982" s="188"/>
      <c r="V11982" s="188"/>
      <c r="W11982" s="188"/>
      <c r="X11982" s="188"/>
      <c r="AG11982" s="188"/>
      <c r="AH11982" s="188"/>
      <c r="AI11982" s="188"/>
      <c r="AJ11982" s="188"/>
      <c r="AK11982" s="188"/>
    </row>
    <row r="11983" spans="20:37">
      <c r="T11983" s="188"/>
      <c r="U11983" s="188"/>
      <c r="V11983" s="188"/>
      <c r="W11983" s="188"/>
      <c r="X11983" s="188"/>
      <c r="AG11983" s="188"/>
      <c r="AH11983" s="188"/>
      <c r="AI11983" s="188"/>
      <c r="AJ11983" s="188"/>
      <c r="AK11983" s="188"/>
    </row>
    <row r="11984" spans="20:37">
      <c r="T11984" s="188"/>
      <c r="U11984" s="188"/>
      <c r="V11984" s="188"/>
      <c r="W11984" s="188"/>
      <c r="X11984" s="188"/>
      <c r="AG11984" s="188"/>
      <c r="AH11984" s="188"/>
      <c r="AI11984" s="188"/>
      <c r="AJ11984" s="188"/>
      <c r="AK11984" s="188"/>
    </row>
    <row r="11985" spans="20:37">
      <c r="T11985" s="188"/>
      <c r="U11985" s="188"/>
      <c r="V11985" s="188"/>
      <c r="W11985" s="188"/>
      <c r="X11985" s="188"/>
      <c r="AG11985" s="188"/>
      <c r="AH11985" s="188"/>
      <c r="AI11985" s="188"/>
      <c r="AJ11985" s="188"/>
      <c r="AK11985" s="188"/>
    </row>
    <row r="11986" spans="20:37">
      <c r="T11986" s="188"/>
      <c r="U11986" s="188"/>
      <c r="V11986" s="188"/>
      <c r="W11986" s="188"/>
      <c r="X11986" s="188"/>
      <c r="AG11986" s="188"/>
      <c r="AH11986" s="188"/>
      <c r="AI11986" s="188"/>
      <c r="AJ11986" s="188"/>
      <c r="AK11986" s="188"/>
    </row>
    <row r="11987" spans="20:37">
      <c r="T11987" s="188"/>
      <c r="U11987" s="188"/>
      <c r="V11987" s="188"/>
      <c r="W11987" s="188"/>
      <c r="X11987" s="188"/>
      <c r="AG11987" s="188"/>
      <c r="AH11987" s="188"/>
      <c r="AI11987" s="188"/>
      <c r="AJ11987" s="188"/>
      <c r="AK11987" s="188"/>
    </row>
    <row r="11988" spans="20:37">
      <c r="T11988" s="188"/>
      <c r="U11988" s="188"/>
      <c r="V11988" s="188"/>
      <c r="W11988" s="188"/>
      <c r="X11988" s="188"/>
      <c r="AG11988" s="188"/>
      <c r="AH11988" s="188"/>
      <c r="AI11988" s="188"/>
      <c r="AJ11988" s="188"/>
      <c r="AK11988" s="188"/>
    </row>
    <row r="11989" spans="20:37">
      <c r="T11989" s="188"/>
      <c r="U11989" s="188"/>
      <c r="V11989" s="188"/>
      <c r="W11989" s="188"/>
      <c r="X11989" s="188"/>
      <c r="AG11989" s="188"/>
      <c r="AH11989" s="188"/>
      <c r="AI11989" s="188"/>
      <c r="AJ11989" s="188"/>
      <c r="AK11989" s="188"/>
    </row>
    <row r="11990" spans="20:37">
      <c r="T11990" s="188"/>
      <c r="U11990" s="188"/>
      <c r="V11990" s="188"/>
      <c r="W11990" s="188"/>
      <c r="X11990" s="188"/>
      <c r="AG11990" s="188"/>
      <c r="AH11990" s="188"/>
      <c r="AI11990" s="188"/>
      <c r="AJ11990" s="188"/>
      <c r="AK11990" s="188"/>
    </row>
    <row r="11991" spans="20:37">
      <c r="T11991" s="188"/>
      <c r="U11991" s="188"/>
      <c r="V11991" s="188"/>
      <c r="W11991" s="188"/>
      <c r="X11991" s="188"/>
      <c r="AG11991" s="188"/>
      <c r="AH11991" s="188"/>
      <c r="AI11991" s="188"/>
      <c r="AJ11991" s="188"/>
      <c r="AK11991" s="188"/>
    </row>
    <row r="11992" spans="20:37">
      <c r="T11992" s="188"/>
      <c r="U11992" s="188"/>
      <c r="V11992" s="188"/>
      <c r="W11992" s="188"/>
      <c r="X11992" s="188"/>
      <c r="AG11992" s="188"/>
      <c r="AH11992" s="188"/>
      <c r="AI11992" s="188"/>
      <c r="AJ11992" s="188"/>
      <c r="AK11992" s="188"/>
    </row>
    <row r="11993" spans="20:37">
      <c r="T11993" s="188"/>
      <c r="U11993" s="188"/>
      <c r="V11993" s="188"/>
      <c r="W11993" s="188"/>
      <c r="X11993" s="188"/>
      <c r="AG11993" s="188"/>
      <c r="AH11993" s="188"/>
      <c r="AI11993" s="188"/>
      <c r="AJ11993" s="188"/>
      <c r="AK11993" s="188"/>
    </row>
    <row r="11994" spans="20:37">
      <c r="T11994" s="188"/>
      <c r="U11994" s="188"/>
      <c r="V11994" s="188"/>
      <c r="W11994" s="188"/>
      <c r="X11994" s="188"/>
      <c r="AG11994" s="188"/>
      <c r="AH11994" s="188"/>
      <c r="AI11994" s="188"/>
      <c r="AJ11994" s="188"/>
      <c r="AK11994" s="188"/>
    </row>
    <row r="11995" spans="20:37">
      <c r="T11995" s="188"/>
      <c r="U11995" s="188"/>
      <c r="V11995" s="188"/>
      <c r="W11995" s="188"/>
      <c r="X11995" s="188"/>
      <c r="AG11995" s="188"/>
      <c r="AH11995" s="188"/>
      <c r="AI11995" s="188"/>
      <c r="AJ11995" s="188"/>
      <c r="AK11995" s="188"/>
    </row>
    <row r="11996" spans="20:37">
      <c r="T11996" s="188"/>
      <c r="U11996" s="188"/>
      <c r="V11996" s="188"/>
      <c r="W11996" s="188"/>
      <c r="X11996" s="188"/>
      <c r="AG11996" s="188"/>
      <c r="AH11996" s="188"/>
      <c r="AI11996" s="188"/>
      <c r="AJ11996" s="188"/>
      <c r="AK11996" s="188"/>
    </row>
    <row r="11997" spans="20:37">
      <c r="T11997" s="188"/>
      <c r="U11997" s="188"/>
      <c r="V11997" s="188"/>
      <c r="W11997" s="188"/>
      <c r="X11997" s="188"/>
      <c r="AG11997" s="188"/>
      <c r="AH11997" s="188"/>
      <c r="AI11997" s="188"/>
      <c r="AJ11997" s="188"/>
      <c r="AK11997" s="188"/>
    </row>
    <row r="11998" spans="20:37">
      <c r="T11998" s="188"/>
      <c r="U11998" s="188"/>
      <c r="V11998" s="188"/>
      <c r="W11998" s="188"/>
      <c r="X11998" s="188"/>
      <c r="AG11998" s="188"/>
      <c r="AH11998" s="188"/>
      <c r="AI11998" s="188"/>
      <c r="AJ11998" s="188"/>
      <c r="AK11998" s="188"/>
    </row>
    <row r="11999" spans="20:37">
      <c r="T11999" s="188"/>
      <c r="U11999" s="188"/>
      <c r="V11999" s="188"/>
      <c r="W11999" s="188"/>
      <c r="X11999" s="188"/>
      <c r="AG11999" s="188"/>
      <c r="AH11999" s="188"/>
      <c r="AI11999" s="188"/>
      <c r="AJ11999" s="188"/>
      <c r="AK11999" s="188"/>
    </row>
    <row r="12000" spans="20:37">
      <c r="T12000" s="188"/>
      <c r="U12000" s="188"/>
      <c r="V12000" s="188"/>
      <c r="W12000" s="188"/>
      <c r="X12000" s="188"/>
      <c r="AG12000" s="188"/>
      <c r="AH12000" s="188"/>
      <c r="AI12000" s="188"/>
      <c r="AJ12000" s="188"/>
      <c r="AK12000" s="188"/>
    </row>
    <row r="12001" spans="20:37">
      <c r="T12001" s="188"/>
      <c r="U12001" s="188"/>
      <c r="V12001" s="188"/>
      <c r="W12001" s="188"/>
      <c r="X12001" s="188"/>
      <c r="AG12001" s="188"/>
      <c r="AH12001" s="188"/>
      <c r="AI12001" s="188"/>
      <c r="AJ12001" s="188"/>
      <c r="AK12001" s="188"/>
    </row>
    <row r="12002" spans="20:37">
      <c r="T12002" s="188"/>
      <c r="U12002" s="188"/>
      <c r="V12002" s="188"/>
      <c r="W12002" s="188"/>
      <c r="X12002" s="188"/>
      <c r="AG12002" s="188"/>
      <c r="AH12002" s="188"/>
      <c r="AI12002" s="188"/>
      <c r="AJ12002" s="188"/>
      <c r="AK12002" s="188"/>
    </row>
    <row r="12003" spans="20:37">
      <c r="T12003" s="188"/>
      <c r="U12003" s="188"/>
      <c r="V12003" s="188"/>
      <c r="W12003" s="188"/>
      <c r="X12003" s="188"/>
      <c r="AG12003" s="188"/>
      <c r="AH12003" s="188"/>
      <c r="AI12003" s="188"/>
      <c r="AJ12003" s="188"/>
      <c r="AK12003" s="188"/>
    </row>
    <row r="12004" spans="20:37">
      <c r="T12004" s="188"/>
      <c r="U12004" s="188"/>
      <c r="V12004" s="188"/>
      <c r="W12004" s="188"/>
      <c r="X12004" s="188"/>
      <c r="AG12004" s="188"/>
      <c r="AH12004" s="188"/>
      <c r="AI12004" s="188"/>
      <c r="AJ12004" s="188"/>
      <c r="AK12004" s="188"/>
    </row>
    <row r="12005" spans="20:37">
      <c r="T12005" s="188"/>
      <c r="U12005" s="188"/>
      <c r="V12005" s="188"/>
      <c r="W12005" s="188"/>
      <c r="X12005" s="188"/>
      <c r="AG12005" s="188"/>
      <c r="AH12005" s="188"/>
      <c r="AI12005" s="188"/>
      <c r="AJ12005" s="188"/>
      <c r="AK12005" s="188"/>
    </row>
    <row r="12006" spans="20:37">
      <c r="T12006" s="188"/>
      <c r="U12006" s="188"/>
      <c r="V12006" s="188"/>
      <c r="W12006" s="188"/>
      <c r="X12006" s="188"/>
      <c r="AG12006" s="188"/>
      <c r="AH12006" s="188"/>
      <c r="AI12006" s="188"/>
      <c r="AJ12006" s="188"/>
      <c r="AK12006" s="188"/>
    </row>
    <row r="12007" spans="20:37">
      <c r="T12007" s="188"/>
      <c r="U12007" s="188"/>
      <c r="V12007" s="188"/>
      <c r="W12007" s="188"/>
      <c r="X12007" s="188"/>
      <c r="AG12007" s="188"/>
      <c r="AH12007" s="188"/>
      <c r="AI12007" s="188"/>
      <c r="AJ12007" s="188"/>
      <c r="AK12007" s="188"/>
    </row>
    <row r="12008" spans="20:37">
      <c r="T12008" s="188"/>
      <c r="U12008" s="188"/>
      <c r="V12008" s="188"/>
      <c r="W12008" s="188"/>
      <c r="X12008" s="188"/>
      <c r="AG12008" s="188"/>
      <c r="AH12008" s="188"/>
      <c r="AI12008" s="188"/>
      <c r="AJ12008" s="188"/>
      <c r="AK12008" s="188"/>
    </row>
    <row r="12009" spans="20:37">
      <c r="T12009" s="188"/>
      <c r="U12009" s="188"/>
      <c r="V12009" s="188"/>
      <c r="W12009" s="188"/>
      <c r="X12009" s="188"/>
      <c r="AG12009" s="188"/>
      <c r="AH12009" s="188"/>
      <c r="AI12009" s="188"/>
      <c r="AJ12009" s="188"/>
      <c r="AK12009" s="188"/>
    </row>
    <row r="12010" spans="20:37">
      <c r="T12010" s="188"/>
      <c r="U12010" s="188"/>
      <c r="V12010" s="188"/>
      <c r="W12010" s="188"/>
      <c r="X12010" s="188"/>
      <c r="AG12010" s="188"/>
      <c r="AH12010" s="188"/>
      <c r="AI12010" s="188"/>
      <c r="AJ12010" s="188"/>
      <c r="AK12010" s="188"/>
    </row>
    <row r="12011" spans="20:37">
      <c r="T12011" s="188"/>
      <c r="U12011" s="188"/>
      <c r="V12011" s="188"/>
      <c r="W12011" s="188"/>
      <c r="X12011" s="188"/>
      <c r="AG12011" s="188"/>
      <c r="AH12011" s="188"/>
      <c r="AI12011" s="188"/>
      <c r="AJ12011" s="188"/>
      <c r="AK12011" s="188"/>
    </row>
    <row r="12012" spans="20:37">
      <c r="T12012" s="188"/>
      <c r="U12012" s="188"/>
      <c r="V12012" s="188"/>
      <c r="W12012" s="188"/>
      <c r="X12012" s="188"/>
      <c r="AG12012" s="188"/>
      <c r="AH12012" s="188"/>
      <c r="AI12012" s="188"/>
      <c r="AJ12012" s="188"/>
      <c r="AK12012" s="188"/>
    </row>
    <row r="12013" spans="20:37">
      <c r="T12013" s="188"/>
      <c r="U12013" s="188"/>
      <c r="V12013" s="188"/>
      <c r="W12013" s="188"/>
      <c r="X12013" s="188"/>
      <c r="AG12013" s="188"/>
      <c r="AH12013" s="188"/>
      <c r="AI12013" s="188"/>
      <c r="AJ12013" s="188"/>
      <c r="AK12013" s="188"/>
    </row>
    <row r="12014" spans="20:37">
      <c r="T12014" s="188"/>
      <c r="U12014" s="188"/>
      <c r="V12014" s="188"/>
      <c r="W12014" s="188"/>
      <c r="X12014" s="188"/>
      <c r="AG12014" s="188"/>
      <c r="AH12014" s="188"/>
      <c r="AI12014" s="188"/>
      <c r="AJ12014" s="188"/>
      <c r="AK12014" s="188"/>
    </row>
    <row r="12015" spans="20:37">
      <c r="T12015" s="188"/>
      <c r="U12015" s="188"/>
      <c r="V12015" s="188"/>
      <c r="W12015" s="188"/>
      <c r="X12015" s="188"/>
      <c r="AG12015" s="188"/>
      <c r="AH12015" s="188"/>
      <c r="AI12015" s="188"/>
      <c r="AJ12015" s="188"/>
      <c r="AK12015" s="188"/>
    </row>
    <row r="12016" spans="20:37">
      <c r="T12016" s="188"/>
      <c r="U12016" s="188"/>
      <c r="V12016" s="188"/>
      <c r="W12016" s="188"/>
      <c r="X12016" s="188"/>
      <c r="AG12016" s="188"/>
      <c r="AH12016" s="188"/>
      <c r="AI12016" s="188"/>
      <c r="AJ12016" s="188"/>
      <c r="AK12016" s="188"/>
    </row>
    <row r="12017" spans="20:37">
      <c r="T12017" s="188"/>
      <c r="U12017" s="188"/>
      <c r="V12017" s="188"/>
      <c r="W12017" s="188"/>
      <c r="X12017" s="188"/>
      <c r="AG12017" s="188"/>
      <c r="AH12017" s="188"/>
      <c r="AI12017" s="188"/>
      <c r="AJ12017" s="188"/>
      <c r="AK12017" s="188"/>
    </row>
    <row r="12018" spans="20:37">
      <c r="T12018" s="188"/>
      <c r="U12018" s="188"/>
      <c r="V12018" s="188"/>
      <c r="W12018" s="188"/>
      <c r="X12018" s="188"/>
      <c r="AG12018" s="188"/>
      <c r="AH12018" s="188"/>
      <c r="AI12018" s="188"/>
      <c r="AJ12018" s="188"/>
      <c r="AK12018" s="188"/>
    </row>
    <row r="12019" spans="20:37">
      <c r="T12019" s="188"/>
      <c r="U12019" s="188"/>
      <c r="V12019" s="188"/>
      <c r="W12019" s="188"/>
      <c r="X12019" s="188"/>
      <c r="AG12019" s="188"/>
      <c r="AH12019" s="188"/>
      <c r="AI12019" s="188"/>
      <c r="AJ12019" s="188"/>
      <c r="AK12019" s="188"/>
    </row>
    <row r="12020" spans="20:37">
      <c r="T12020" s="188"/>
      <c r="U12020" s="188"/>
      <c r="V12020" s="188"/>
      <c r="W12020" s="188"/>
      <c r="X12020" s="188"/>
      <c r="AG12020" s="188"/>
      <c r="AH12020" s="188"/>
      <c r="AI12020" s="188"/>
      <c r="AJ12020" s="188"/>
      <c r="AK12020" s="188"/>
    </row>
    <row r="12021" spans="20:37">
      <c r="T12021" s="188"/>
      <c r="U12021" s="188"/>
      <c r="V12021" s="188"/>
      <c r="W12021" s="188"/>
      <c r="X12021" s="188"/>
      <c r="AG12021" s="188"/>
      <c r="AH12021" s="188"/>
      <c r="AI12021" s="188"/>
      <c r="AJ12021" s="188"/>
      <c r="AK12021" s="188"/>
    </row>
    <row r="12022" spans="20:37">
      <c r="T12022" s="188"/>
      <c r="U12022" s="188"/>
      <c r="V12022" s="188"/>
      <c r="W12022" s="188"/>
      <c r="X12022" s="188"/>
      <c r="AG12022" s="188"/>
      <c r="AH12022" s="188"/>
      <c r="AI12022" s="188"/>
      <c r="AJ12022" s="188"/>
      <c r="AK12022" s="188"/>
    </row>
    <row r="12023" spans="20:37">
      <c r="T12023" s="188"/>
      <c r="U12023" s="188"/>
      <c r="V12023" s="188"/>
      <c r="W12023" s="188"/>
      <c r="X12023" s="188"/>
      <c r="AG12023" s="188"/>
      <c r="AH12023" s="188"/>
      <c r="AI12023" s="188"/>
      <c r="AJ12023" s="188"/>
      <c r="AK12023" s="188"/>
    </row>
    <row r="12024" spans="20:37">
      <c r="T12024" s="188"/>
      <c r="U12024" s="188"/>
      <c r="V12024" s="188"/>
      <c r="W12024" s="188"/>
      <c r="X12024" s="188"/>
      <c r="AG12024" s="188"/>
      <c r="AH12024" s="188"/>
      <c r="AI12024" s="188"/>
      <c r="AJ12024" s="188"/>
      <c r="AK12024" s="188"/>
    </row>
    <row r="12025" spans="20:37">
      <c r="T12025" s="188"/>
      <c r="U12025" s="188"/>
      <c r="V12025" s="188"/>
      <c r="W12025" s="188"/>
      <c r="X12025" s="188"/>
      <c r="AG12025" s="188"/>
      <c r="AH12025" s="188"/>
      <c r="AI12025" s="188"/>
      <c r="AJ12025" s="188"/>
      <c r="AK12025" s="188"/>
    </row>
    <row r="12026" spans="20:37">
      <c r="T12026" s="188"/>
      <c r="U12026" s="188"/>
      <c r="V12026" s="188"/>
      <c r="W12026" s="188"/>
      <c r="X12026" s="188"/>
      <c r="AG12026" s="188"/>
      <c r="AH12026" s="188"/>
      <c r="AI12026" s="188"/>
      <c r="AJ12026" s="188"/>
      <c r="AK12026" s="188"/>
    </row>
    <row r="12027" spans="20:37">
      <c r="T12027" s="188"/>
      <c r="U12027" s="188"/>
      <c r="V12027" s="188"/>
      <c r="W12027" s="188"/>
      <c r="X12027" s="188"/>
      <c r="AG12027" s="188"/>
      <c r="AH12027" s="188"/>
      <c r="AI12027" s="188"/>
      <c r="AJ12027" s="188"/>
      <c r="AK12027" s="188"/>
    </row>
    <row r="12028" spans="20:37">
      <c r="T12028" s="188"/>
      <c r="U12028" s="188"/>
      <c r="V12028" s="188"/>
      <c r="W12028" s="188"/>
      <c r="X12028" s="188"/>
      <c r="AG12028" s="188"/>
      <c r="AH12028" s="188"/>
      <c r="AI12028" s="188"/>
      <c r="AJ12028" s="188"/>
      <c r="AK12028" s="188"/>
    </row>
    <row r="12029" spans="20:37">
      <c r="T12029" s="188"/>
      <c r="U12029" s="188"/>
      <c r="V12029" s="188"/>
      <c r="W12029" s="188"/>
      <c r="X12029" s="188"/>
      <c r="AG12029" s="188"/>
      <c r="AH12029" s="188"/>
      <c r="AI12029" s="188"/>
      <c r="AJ12029" s="188"/>
      <c r="AK12029" s="188"/>
    </row>
    <row r="12030" spans="20:37">
      <c r="T12030" s="188"/>
      <c r="U12030" s="188"/>
      <c r="V12030" s="188"/>
      <c r="W12030" s="188"/>
      <c r="X12030" s="188"/>
      <c r="AG12030" s="188"/>
      <c r="AH12030" s="188"/>
      <c r="AI12030" s="188"/>
      <c r="AJ12030" s="188"/>
      <c r="AK12030" s="188"/>
    </row>
    <row r="12031" spans="20:37">
      <c r="T12031" s="188"/>
      <c r="U12031" s="188"/>
      <c r="V12031" s="188"/>
      <c r="W12031" s="188"/>
      <c r="X12031" s="188"/>
      <c r="AG12031" s="188"/>
      <c r="AH12031" s="188"/>
      <c r="AI12031" s="188"/>
      <c r="AJ12031" s="188"/>
      <c r="AK12031" s="188"/>
    </row>
    <row r="12032" spans="20:37">
      <c r="T12032" s="188"/>
      <c r="U12032" s="188"/>
      <c r="V12032" s="188"/>
      <c r="W12032" s="188"/>
      <c r="X12032" s="188"/>
      <c r="AG12032" s="188"/>
      <c r="AH12032" s="188"/>
      <c r="AI12032" s="188"/>
      <c r="AJ12032" s="188"/>
      <c r="AK12032" s="188"/>
    </row>
    <row r="12033" spans="20:37">
      <c r="T12033" s="188"/>
      <c r="U12033" s="188"/>
      <c r="V12033" s="188"/>
      <c r="W12033" s="188"/>
      <c r="X12033" s="188"/>
      <c r="AG12033" s="188"/>
      <c r="AH12033" s="188"/>
      <c r="AI12033" s="188"/>
      <c r="AJ12033" s="188"/>
      <c r="AK12033" s="188"/>
    </row>
    <row r="12034" spans="20:37">
      <c r="T12034" s="188"/>
      <c r="U12034" s="188"/>
      <c r="V12034" s="188"/>
      <c r="W12034" s="188"/>
      <c r="X12034" s="188"/>
      <c r="AG12034" s="188"/>
      <c r="AH12034" s="188"/>
      <c r="AI12034" s="188"/>
      <c r="AJ12034" s="188"/>
      <c r="AK12034" s="188"/>
    </row>
    <row r="12035" spans="20:37">
      <c r="T12035" s="188"/>
      <c r="U12035" s="188"/>
      <c r="V12035" s="188"/>
      <c r="W12035" s="188"/>
      <c r="X12035" s="188"/>
      <c r="AG12035" s="188"/>
      <c r="AH12035" s="188"/>
      <c r="AI12035" s="188"/>
      <c r="AJ12035" s="188"/>
      <c r="AK12035" s="188"/>
    </row>
    <row r="12036" spans="20:37">
      <c r="T12036" s="188"/>
      <c r="U12036" s="188"/>
      <c r="V12036" s="188"/>
      <c r="W12036" s="188"/>
      <c r="X12036" s="188"/>
      <c r="AG12036" s="188"/>
      <c r="AH12036" s="188"/>
      <c r="AI12036" s="188"/>
      <c r="AJ12036" s="188"/>
      <c r="AK12036" s="188"/>
    </row>
    <row r="12037" spans="20:37">
      <c r="T12037" s="188"/>
      <c r="U12037" s="188"/>
      <c r="V12037" s="188"/>
      <c r="W12037" s="188"/>
      <c r="X12037" s="188"/>
      <c r="AG12037" s="188"/>
      <c r="AH12037" s="188"/>
      <c r="AI12037" s="188"/>
      <c r="AJ12037" s="188"/>
      <c r="AK12037" s="188"/>
    </row>
    <row r="12038" spans="20:37">
      <c r="T12038" s="188"/>
      <c r="U12038" s="188"/>
      <c r="V12038" s="188"/>
      <c r="W12038" s="188"/>
      <c r="X12038" s="188"/>
      <c r="AG12038" s="188"/>
      <c r="AH12038" s="188"/>
      <c r="AI12038" s="188"/>
      <c r="AJ12038" s="188"/>
      <c r="AK12038" s="188"/>
    </row>
    <row r="12039" spans="20:37">
      <c r="T12039" s="188"/>
      <c r="U12039" s="188"/>
      <c r="V12039" s="188"/>
      <c r="W12039" s="188"/>
      <c r="X12039" s="188"/>
      <c r="AG12039" s="188"/>
      <c r="AH12039" s="188"/>
      <c r="AI12039" s="188"/>
      <c r="AJ12039" s="188"/>
      <c r="AK12039" s="188"/>
    </row>
    <row r="12040" spans="20:37">
      <c r="T12040" s="188"/>
      <c r="U12040" s="188"/>
      <c r="V12040" s="188"/>
      <c r="W12040" s="188"/>
      <c r="X12040" s="188"/>
      <c r="AG12040" s="188"/>
      <c r="AH12040" s="188"/>
      <c r="AI12040" s="188"/>
      <c r="AJ12040" s="188"/>
      <c r="AK12040" s="188"/>
    </row>
    <row r="12041" spans="20:37">
      <c r="T12041" s="188"/>
      <c r="U12041" s="188"/>
      <c r="V12041" s="188"/>
      <c r="W12041" s="188"/>
      <c r="X12041" s="188"/>
      <c r="AG12041" s="188"/>
      <c r="AH12041" s="188"/>
      <c r="AI12041" s="188"/>
      <c r="AJ12041" s="188"/>
      <c r="AK12041" s="188"/>
    </row>
    <row r="12042" spans="20:37">
      <c r="T12042" s="188"/>
      <c r="U12042" s="188"/>
      <c r="V12042" s="188"/>
      <c r="W12042" s="188"/>
      <c r="X12042" s="188"/>
      <c r="AG12042" s="188"/>
      <c r="AH12042" s="188"/>
      <c r="AI12042" s="188"/>
      <c r="AJ12042" s="188"/>
      <c r="AK12042" s="188"/>
    </row>
    <row r="12043" spans="20:37">
      <c r="T12043" s="188"/>
      <c r="U12043" s="188"/>
      <c r="V12043" s="188"/>
      <c r="W12043" s="188"/>
      <c r="X12043" s="188"/>
      <c r="AG12043" s="188"/>
      <c r="AH12043" s="188"/>
      <c r="AI12043" s="188"/>
      <c r="AJ12043" s="188"/>
      <c r="AK12043" s="188"/>
    </row>
    <row r="12044" spans="20:37">
      <c r="T12044" s="188"/>
      <c r="U12044" s="188"/>
      <c r="V12044" s="188"/>
      <c r="W12044" s="188"/>
      <c r="X12044" s="188"/>
      <c r="AG12044" s="188"/>
      <c r="AH12044" s="188"/>
      <c r="AI12044" s="188"/>
      <c r="AJ12044" s="188"/>
      <c r="AK12044" s="188"/>
    </row>
    <row r="12045" spans="20:37">
      <c r="T12045" s="188"/>
      <c r="U12045" s="188"/>
      <c r="V12045" s="188"/>
      <c r="W12045" s="188"/>
      <c r="X12045" s="188"/>
      <c r="AG12045" s="188"/>
      <c r="AH12045" s="188"/>
      <c r="AI12045" s="188"/>
      <c r="AJ12045" s="188"/>
      <c r="AK12045" s="188"/>
    </row>
    <row r="12046" spans="20:37">
      <c r="T12046" s="188"/>
      <c r="U12046" s="188"/>
      <c r="V12046" s="188"/>
      <c r="W12046" s="188"/>
      <c r="X12046" s="188"/>
      <c r="AG12046" s="188"/>
      <c r="AH12046" s="188"/>
      <c r="AI12046" s="188"/>
      <c r="AJ12046" s="188"/>
      <c r="AK12046" s="188"/>
    </row>
    <row r="12047" spans="20:37">
      <c r="T12047" s="188"/>
      <c r="U12047" s="188"/>
      <c r="V12047" s="188"/>
      <c r="W12047" s="188"/>
      <c r="X12047" s="188"/>
      <c r="AG12047" s="188"/>
      <c r="AH12047" s="188"/>
      <c r="AI12047" s="188"/>
      <c r="AJ12047" s="188"/>
      <c r="AK12047" s="188"/>
    </row>
    <row r="12048" spans="20:37">
      <c r="T12048" s="188"/>
      <c r="U12048" s="188"/>
      <c r="V12048" s="188"/>
      <c r="W12048" s="188"/>
      <c r="X12048" s="188"/>
      <c r="AG12048" s="188"/>
      <c r="AH12048" s="188"/>
      <c r="AI12048" s="188"/>
      <c r="AJ12048" s="188"/>
      <c r="AK12048" s="188"/>
    </row>
    <row r="12049" spans="20:37">
      <c r="T12049" s="188"/>
      <c r="U12049" s="188"/>
      <c r="V12049" s="188"/>
      <c r="W12049" s="188"/>
      <c r="X12049" s="188"/>
      <c r="AG12049" s="188"/>
      <c r="AH12049" s="188"/>
      <c r="AI12049" s="188"/>
      <c r="AJ12049" s="188"/>
      <c r="AK12049" s="188"/>
    </row>
    <row r="12050" spans="20:37">
      <c r="T12050" s="188"/>
      <c r="U12050" s="188"/>
      <c r="V12050" s="188"/>
      <c r="W12050" s="188"/>
      <c r="X12050" s="188"/>
      <c r="AG12050" s="188"/>
      <c r="AH12050" s="188"/>
      <c r="AI12050" s="188"/>
      <c r="AJ12050" s="188"/>
      <c r="AK12050" s="188"/>
    </row>
    <row r="12051" spans="20:37">
      <c r="T12051" s="188"/>
      <c r="U12051" s="188"/>
      <c r="V12051" s="188"/>
      <c r="W12051" s="188"/>
      <c r="X12051" s="188"/>
      <c r="AG12051" s="188"/>
      <c r="AH12051" s="188"/>
      <c r="AI12051" s="188"/>
      <c r="AJ12051" s="188"/>
      <c r="AK12051" s="188"/>
    </row>
    <row r="12052" spans="20:37">
      <c r="T12052" s="188"/>
      <c r="U12052" s="188"/>
      <c r="V12052" s="188"/>
      <c r="W12052" s="188"/>
      <c r="X12052" s="188"/>
      <c r="AG12052" s="188"/>
      <c r="AH12052" s="188"/>
      <c r="AI12052" s="188"/>
      <c r="AJ12052" s="188"/>
      <c r="AK12052" s="188"/>
    </row>
    <row r="12053" spans="20:37">
      <c r="T12053" s="188"/>
      <c r="U12053" s="188"/>
      <c r="V12053" s="188"/>
      <c r="W12053" s="188"/>
      <c r="X12053" s="188"/>
      <c r="AG12053" s="188"/>
      <c r="AH12053" s="188"/>
      <c r="AI12053" s="188"/>
      <c r="AJ12053" s="188"/>
      <c r="AK12053" s="188"/>
    </row>
    <row r="12054" spans="20:37">
      <c r="T12054" s="188"/>
      <c r="U12054" s="188"/>
      <c r="V12054" s="188"/>
      <c r="W12054" s="188"/>
      <c r="X12054" s="188"/>
      <c r="AG12054" s="188"/>
      <c r="AH12054" s="188"/>
      <c r="AI12054" s="188"/>
      <c r="AJ12054" s="188"/>
      <c r="AK12054" s="188"/>
    </row>
    <row r="12055" spans="20:37">
      <c r="T12055" s="188"/>
      <c r="U12055" s="188"/>
      <c r="V12055" s="188"/>
      <c r="W12055" s="188"/>
      <c r="X12055" s="188"/>
      <c r="AG12055" s="188"/>
      <c r="AH12055" s="188"/>
      <c r="AI12055" s="188"/>
      <c r="AJ12055" s="188"/>
      <c r="AK12055" s="188"/>
    </row>
    <row r="12056" spans="20:37">
      <c r="T12056" s="188"/>
      <c r="U12056" s="188"/>
      <c r="V12056" s="188"/>
      <c r="W12056" s="188"/>
      <c r="X12056" s="188"/>
      <c r="AG12056" s="188"/>
      <c r="AH12056" s="188"/>
      <c r="AI12056" s="188"/>
      <c r="AJ12056" s="188"/>
      <c r="AK12056" s="188"/>
    </row>
    <row r="12057" spans="20:37">
      <c r="T12057" s="188"/>
      <c r="U12057" s="188"/>
      <c r="V12057" s="188"/>
      <c r="W12057" s="188"/>
      <c r="X12057" s="188"/>
      <c r="AG12057" s="188"/>
      <c r="AH12057" s="188"/>
      <c r="AI12057" s="188"/>
      <c r="AJ12057" s="188"/>
      <c r="AK12057" s="188"/>
    </row>
    <row r="12058" spans="20:37">
      <c r="T12058" s="188"/>
      <c r="U12058" s="188"/>
      <c r="V12058" s="188"/>
      <c r="W12058" s="188"/>
      <c r="X12058" s="188"/>
      <c r="AG12058" s="188"/>
      <c r="AH12058" s="188"/>
      <c r="AI12058" s="188"/>
      <c r="AJ12058" s="188"/>
      <c r="AK12058" s="188"/>
    </row>
    <row r="12059" spans="20:37">
      <c r="T12059" s="188"/>
      <c r="U12059" s="188"/>
      <c r="V12059" s="188"/>
      <c r="W12059" s="188"/>
      <c r="X12059" s="188"/>
      <c r="AG12059" s="188"/>
      <c r="AH12059" s="188"/>
      <c r="AI12059" s="188"/>
      <c r="AJ12059" s="188"/>
      <c r="AK12059" s="188"/>
    </row>
    <row r="12060" spans="20:37">
      <c r="T12060" s="188"/>
      <c r="U12060" s="188"/>
      <c r="V12060" s="188"/>
      <c r="W12060" s="188"/>
      <c r="X12060" s="188"/>
      <c r="AG12060" s="188"/>
      <c r="AH12060" s="188"/>
      <c r="AI12060" s="188"/>
      <c r="AJ12060" s="188"/>
      <c r="AK12060" s="188"/>
    </row>
    <row r="12061" spans="20:37">
      <c r="T12061" s="188"/>
      <c r="U12061" s="188"/>
      <c r="V12061" s="188"/>
      <c r="W12061" s="188"/>
      <c r="X12061" s="188"/>
      <c r="AG12061" s="188"/>
      <c r="AH12061" s="188"/>
      <c r="AI12061" s="188"/>
      <c r="AJ12061" s="188"/>
      <c r="AK12061" s="188"/>
    </row>
    <row r="12062" spans="20:37">
      <c r="T12062" s="188"/>
      <c r="U12062" s="188"/>
      <c r="V12062" s="188"/>
      <c r="W12062" s="188"/>
      <c r="X12062" s="188"/>
      <c r="AG12062" s="188"/>
      <c r="AH12062" s="188"/>
      <c r="AI12062" s="188"/>
      <c r="AJ12062" s="188"/>
      <c r="AK12062" s="188"/>
    </row>
    <row r="12063" spans="20:37">
      <c r="T12063" s="188"/>
      <c r="U12063" s="188"/>
      <c r="V12063" s="188"/>
      <c r="W12063" s="188"/>
      <c r="X12063" s="188"/>
      <c r="AG12063" s="188"/>
      <c r="AH12063" s="188"/>
      <c r="AI12063" s="188"/>
      <c r="AJ12063" s="188"/>
      <c r="AK12063" s="188"/>
    </row>
    <row r="12064" spans="20:37">
      <c r="T12064" s="188"/>
      <c r="U12064" s="188"/>
      <c r="V12064" s="188"/>
      <c r="W12064" s="188"/>
      <c r="X12064" s="188"/>
      <c r="AG12064" s="188"/>
      <c r="AH12064" s="188"/>
      <c r="AI12064" s="188"/>
      <c r="AJ12064" s="188"/>
      <c r="AK12064" s="188"/>
    </row>
    <row r="12065" spans="20:37">
      <c r="T12065" s="188"/>
      <c r="U12065" s="188"/>
      <c r="V12065" s="188"/>
      <c r="W12065" s="188"/>
      <c r="X12065" s="188"/>
      <c r="AG12065" s="188"/>
      <c r="AH12065" s="188"/>
      <c r="AI12065" s="188"/>
      <c r="AJ12065" s="188"/>
      <c r="AK12065" s="188"/>
    </row>
    <row r="12066" spans="20:37">
      <c r="T12066" s="188"/>
      <c r="U12066" s="188"/>
      <c r="V12066" s="188"/>
      <c r="W12066" s="188"/>
      <c r="X12066" s="188"/>
      <c r="AG12066" s="188"/>
      <c r="AH12066" s="188"/>
      <c r="AI12066" s="188"/>
      <c r="AJ12066" s="188"/>
      <c r="AK12066" s="188"/>
    </row>
    <row r="12067" spans="20:37">
      <c r="T12067" s="188"/>
      <c r="U12067" s="188"/>
      <c r="V12067" s="188"/>
      <c r="W12067" s="188"/>
      <c r="X12067" s="188"/>
      <c r="AG12067" s="188"/>
      <c r="AH12067" s="188"/>
      <c r="AI12067" s="188"/>
      <c r="AJ12067" s="188"/>
      <c r="AK12067" s="188"/>
    </row>
    <row r="12068" spans="20:37">
      <c r="T12068" s="188"/>
      <c r="U12068" s="188"/>
      <c r="V12068" s="188"/>
      <c r="W12068" s="188"/>
      <c r="X12068" s="188"/>
      <c r="AG12068" s="188"/>
      <c r="AH12068" s="188"/>
      <c r="AI12068" s="188"/>
      <c r="AJ12068" s="188"/>
      <c r="AK12068" s="188"/>
    </row>
    <row r="12069" spans="20:37">
      <c r="T12069" s="188"/>
      <c r="U12069" s="188"/>
      <c r="V12069" s="188"/>
      <c r="W12069" s="188"/>
      <c r="X12069" s="188"/>
      <c r="AG12069" s="188"/>
      <c r="AH12069" s="188"/>
      <c r="AI12069" s="188"/>
      <c r="AJ12069" s="188"/>
      <c r="AK12069" s="188"/>
    </row>
    <row r="12070" spans="20:37">
      <c r="T12070" s="188"/>
      <c r="U12070" s="188"/>
      <c r="V12070" s="188"/>
      <c r="W12070" s="188"/>
      <c r="X12070" s="188"/>
      <c r="AG12070" s="188"/>
      <c r="AH12070" s="188"/>
      <c r="AI12070" s="188"/>
      <c r="AJ12070" s="188"/>
      <c r="AK12070" s="188"/>
    </row>
    <row r="12071" spans="20:37">
      <c r="T12071" s="188"/>
      <c r="U12071" s="188"/>
      <c r="V12071" s="188"/>
      <c r="W12071" s="188"/>
      <c r="X12071" s="188"/>
      <c r="AG12071" s="188"/>
      <c r="AH12071" s="188"/>
      <c r="AI12071" s="188"/>
      <c r="AJ12071" s="188"/>
      <c r="AK12071" s="188"/>
    </row>
    <row r="12072" spans="20:37">
      <c r="T12072" s="188"/>
      <c r="U12072" s="188"/>
      <c r="V12072" s="188"/>
      <c r="W12072" s="188"/>
      <c r="X12072" s="188"/>
      <c r="AG12072" s="188"/>
      <c r="AH12072" s="188"/>
      <c r="AI12072" s="188"/>
      <c r="AJ12072" s="188"/>
      <c r="AK12072" s="188"/>
    </row>
    <row r="12073" spans="20:37">
      <c r="T12073" s="188"/>
      <c r="U12073" s="188"/>
      <c r="V12073" s="188"/>
      <c r="W12073" s="188"/>
      <c r="X12073" s="188"/>
      <c r="AG12073" s="188"/>
      <c r="AH12073" s="188"/>
      <c r="AI12073" s="188"/>
      <c r="AJ12073" s="188"/>
      <c r="AK12073" s="188"/>
    </row>
    <row r="12074" spans="20:37">
      <c r="T12074" s="188"/>
      <c r="U12074" s="188"/>
      <c r="V12074" s="188"/>
      <c r="W12074" s="188"/>
      <c r="X12074" s="188"/>
      <c r="AG12074" s="188"/>
      <c r="AH12074" s="188"/>
      <c r="AI12074" s="188"/>
      <c r="AJ12074" s="188"/>
      <c r="AK12074" s="188"/>
    </row>
    <row r="12075" spans="20:37">
      <c r="T12075" s="188"/>
      <c r="U12075" s="188"/>
      <c r="V12075" s="188"/>
      <c r="W12075" s="188"/>
      <c r="X12075" s="188"/>
      <c r="AG12075" s="188"/>
      <c r="AH12075" s="188"/>
      <c r="AI12075" s="188"/>
      <c r="AJ12075" s="188"/>
      <c r="AK12075" s="188"/>
    </row>
    <row r="12076" spans="20:37">
      <c r="T12076" s="188"/>
      <c r="U12076" s="188"/>
      <c r="V12076" s="188"/>
      <c r="W12076" s="188"/>
      <c r="X12076" s="188"/>
      <c r="AG12076" s="188"/>
      <c r="AH12076" s="188"/>
      <c r="AI12076" s="188"/>
      <c r="AJ12076" s="188"/>
      <c r="AK12076" s="188"/>
    </row>
    <row r="12077" spans="20:37">
      <c r="T12077" s="188"/>
      <c r="U12077" s="188"/>
      <c r="V12077" s="188"/>
      <c r="W12077" s="188"/>
      <c r="X12077" s="188"/>
      <c r="AG12077" s="188"/>
      <c r="AH12077" s="188"/>
      <c r="AI12077" s="188"/>
      <c r="AJ12077" s="188"/>
      <c r="AK12077" s="188"/>
    </row>
    <row r="12078" spans="20:37">
      <c r="T12078" s="188"/>
      <c r="U12078" s="188"/>
      <c r="V12078" s="188"/>
      <c r="W12078" s="188"/>
      <c r="X12078" s="188"/>
      <c r="AG12078" s="188"/>
      <c r="AH12078" s="188"/>
      <c r="AI12078" s="188"/>
      <c r="AJ12078" s="188"/>
      <c r="AK12078" s="188"/>
    </row>
    <row r="12079" spans="20:37">
      <c r="T12079" s="188"/>
      <c r="U12079" s="188"/>
      <c r="V12079" s="188"/>
      <c r="W12079" s="188"/>
      <c r="X12079" s="188"/>
      <c r="AG12079" s="188"/>
      <c r="AH12079" s="188"/>
      <c r="AI12079" s="188"/>
      <c r="AJ12079" s="188"/>
      <c r="AK12079" s="188"/>
    </row>
    <row r="12080" spans="20:37">
      <c r="T12080" s="188"/>
      <c r="U12080" s="188"/>
      <c r="V12080" s="188"/>
      <c r="W12080" s="188"/>
      <c r="X12080" s="188"/>
      <c r="AG12080" s="188"/>
      <c r="AH12080" s="188"/>
      <c r="AI12080" s="188"/>
      <c r="AJ12080" s="188"/>
      <c r="AK12080" s="188"/>
    </row>
    <row r="12081" spans="20:37">
      <c r="T12081" s="188"/>
      <c r="U12081" s="188"/>
      <c r="V12081" s="188"/>
      <c r="W12081" s="188"/>
      <c r="X12081" s="188"/>
      <c r="AG12081" s="188"/>
      <c r="AH12081" s="188"/>
      <c r="AI12081" s="188"/>
      <c r="AJ12081" s="188"/>
      <c r="AK12081" s="188"/>
    </row>
    <row r="12082" spans="20:37">
      <c r="T12082" s="188"/>
      <c r="U12082" s="188"/>
      <c r="V12082" s="188"/>
      <c r="W12082" s="188"/>
      <c r="X12082" s="188"/>
      <c r="AG12082" s="188"/>
      <c r="AH12082" s="188"/>
      <c r="AI12082" s="188"/>
      <c r="AJ12082" s="188"/>
      <c r="AK12082" s="188"/>
    </row>
    <row r="12083" spans="20:37">
      <c r="T12083" s="188"/>
      <c r="U12083" s="188"/>
      <c r="V12083" s="188"/>
      <c r="W12083" s="188"/>
      <c r="X12083" s="188"/>
      <c r="AG12083" s="188"/>
      <c r="AH12083" s="188"/>
      <c r="AI12083" s="188"/>
      <c r="AJ12083" s="188"/>
      <c r="AK12083" s="188"/>
    </row>
    <row r="12084" spans="20:37">
      <c r="T12084" s="188"/>
      <c r="U12084" s="188"/>
      <c r="V12084" s="188"/>
      <c r="W12084" s="188"/>
      <c r="X12084" s="188"/>
      <c r="AG12084" s="188"/>
      <c r="AH12084" s="188"/>
      <c r="AI12084" s="188"/>
      <c r="AJ12084" s="188"/>
      <c r="AK12084" s="188"/>
    </row>
    <row r="12085" spans="20:37">
      <c r="T12085" s="188"/>
      <c r="U12085" s="188"/>
      <c r="V12085" s="188"/>
      <c r="W12085" s="188"/>
      <c r="X12085" s="188"/>
      <c r="AG12085" s="188"/>
      <c r="AH12085" s="188"/>
      <c r="AI12085" s="188"/>
      <c r="AJ12085" s="188"/>
      <c r="AK12085" s="188"/>
    </row>
    <row r="12086" spans="20:37">
      <c r="T12086" s="188"/>
      <c r="U12086" s="188"/>
      <c r="V12086" s="188"/>
      <c r="W12086" s="188"/>
      <c r="X12086" s="188"/>
      <c r="AG12086" s="188"/>
      <c r="AH12086" s="188"/>
      <c r="AI12086" s="188"/>
      <c r="AJ12086" s="188"/>
      <c r="AK12086" s="188"/>
    </row>
    <row r="12087" spans="20:37">
      <c r="T12087" s="188"/>
      <c r="U12087" s="188"/>
      <c r="V12087" s="188"/>
      <c r="W12087" s="188"/>
      <c r="X12087" s="188"/>
      <c r="AG12087" s="188"/>
      <c r="AH12087" s="188"/>
      <c r="AI12087" s="188"/>
      <c r="AJ12087" s="188"/>
      <c r="AK12087" s="188"/>
    </row>
    <row r="12088" spans="20:37">
      <c r="T12088" s="188"/>
      <c r="U12088" s="188"/>
      <c r="V12088" s="188"/>
      <c r="W12088" s="188"/>
      <c r="X12088" s="188"/>
      <c r="AG12088" s="188"/>
      <c r="AH12088" s="188"/>
      <c r="AI12088" s="188"/>
      <c r="AJ12088" s="188"/>
      <c r="AK12088" s="188"/>
    </row>
    <row r="12089" spans="20:37">
      <c r="T12089" s="188"/>
      <c r="U12089" s="188"/>
      <c r="V12089" s="188"/>
      <c r="W12089" s="188"/>
      <c r="X12089" s="188"/>
      <c r="AG12089" s="188"/>
      <c r="AH12089" s="188"/>
      <c r="AI12089" s="188"/>
      <c r="AJ12089" s="188"/>
      <c r="AK12089" s="188"/>
    </row>
    <row r="12090" spans="20:37">
      <c r="T12090" s="188"/>
      <c r="U12090" s="188"/>
      <c r="V12090" s="188"/>
      <c r="W12090" s="188"/>
      <c r="X12090" s="188"/>
      <c r="AG12090" s="188"/>
      <c r="AH12090" s="188"/>
      <c r="AI12090" s="188"/>
      <c r="AJ12090" s="188"/>
      <c r="AK12090" s="188"/>
    </row>
    <row r="12091" spans="20:37">
      <c r="T12091" s="188"/>
      <c r="U12091" s="188"/>
      <c r="V12091" s="188"/>
      <c r="W12091" s="188"/>
      <c r="X12091" s="188"/>
      <c r="AG12091" s="188"/>
      <c r="AH12091" s="188"/>
      <c r="AI12091" s="188"/>
      <c r="AJ12091" s="188"/>
      <c r="AK12091" s="188"/>
    </row>
    <row r="12092" spans="20:37">
      <c r="T12092" s="188"/>
      <c r="U12092" s="188"/>
      <c r="V12092" s="188"/>
      <c r="W12092" s="188"/>
      <c r="X12092" s="188"/>
      <c r="AG12092" s="188"/>
      <c r="AH12092" s="188"/>
      <c r="AI12092" s="188"/>
      <c r="AJ12092" s="188"/>
      <c r="AK12092" s="188"/>
    </row>
    <row r="12093" spans="20:37">
      <c r="T12093" s="188"/>
      <c r="U12093" s="188"/>
      <c r="V12093" s="188"/>
      <c r="W12093" s="188"/>
      <c r="X12093" s="188"/>
      <c r="AG12093" s="188"/>
      <c r="AH12093" s="188"/>
      <c r="AI12093" s="188"/>
      <c r="AJ12093" s="188"/>
      <c r="AK12093" s="188"/>
    </row>
    <row r="12094" spans="20:37">
      <c r="T12094" s="188"/>
      <c r="U12094" s="188"/>
      <c r="V12094" s="188"/>
      <c r="W12094" s="188"/>
      <c r="X12094" s="188"/>
      <c r="AG12094" s="188"/>
      <c r="AH12094" s="188"/>
      <c r="AI12094" s="188"/>
      <c r="AJ12094" s="188"/>
      <c r="AK12094" s="188"/>
    </row>
    <row r="12095" spans="20:37">
      <c r="T12095" s="188"/>
      <c r="U12095" s="188"/>
      <c r="V12095" s="188"/>
      <c r="W12095" s="188"/>
      <c r="X12095" s="188"/>
      <c r="AG12095" s="188"/>
      <c r="AH12095" s="188"/>
      <c r="AI12095" s="188"/>
      <c r="AJ12095" s="188"/>
      <c r="AK12095" s="188"/>
    </row>
    <row r="12096" spans="20:37">
      <c r="T12096" s="188"/>
      <c r="U12096" s="188"/>
      <c r="V12096" s="188"/>
      <c r="W12096" s="188"/>
      <c r="X12096" s="188"/>
      <c r="AG12096" s="188"/>
      <c r="AH12096" s="188"/>
      <c r="AI12096" s="188"/>
      <c r="AJ12096" s="188"/>
      <c r="AK12096" s="188"/>
    </row>
    <row r="12097" spans="20:37">
      <c r="T12097" s="188"/>
      <c r="U12097" s="188"/>
      <c r="V12097" s="188"/>
      <c r="W12097" s="188"/>
      <c r="X12097" s="188"/>
      <c r="AG12097" s="188"/>
      <c r="AH12097" s="188"/>
      <c r="AI12097" s="188"/>
      <c r="AJ12097" s="188"/>
      <c r="AK12097" s="188"/>
    </row>
    <row r="12098" spans="20:37">
      <c r="T12098" s="188"/>
      <c r="U12098" s="188"/>
      <c r="V12098" s="188"/>
      <c r="W12098" s="188"/>
      <c r="X12098" s="188"/>
      <c r="AG12098" s="188"/>
      <c r="AH12098" s="188"/>
      <c r="AI12098" s="188"/>
      <c r="AJ12098" s="188"/>
      <c r="AK12098" s="188"/>
    </row>
    <row r="12099" spans="20:37">
      <c r="T12099" s="188"/>
      <c r="U12099" s="188"/>
      <c r="V12099" s="188"/>
      <c r="W12099" s="188"/>
      <c r="X12099" s="188"/>
      <c r="AG12099" s="188"/>
      <c r="AH12099" s="188"/>
      <c r="AI12099" s="188"/>
      <c r="AJ12099" s="188"/>
      <c r="AK12099" s="188"/>
    </row>
    <row r="12100" spans="20:37">
      <c r="T12100" s="188"/>
      <c r="U12100" s="188"/>
      <c r="V12100" s="188"/>
      <c r="W12100" s="188"/>
      <c r="X12100" s="188"/>
      <c r="AG12100" s="188"/>
      <c r="AH12100" s="188"/>
      <c r="AI12100" s="188"/>
      <c r="AJ12100" s="188"/>
      <c r="AK12100" s="188"/>
    </row>
    <row r="12101" spans="20:37">
      <c r="T12101" s="188"/>
      <c r="U12101" s="188"/>
      <c r="V12101" s="188"/>
      <c r="W12101" s="188"/>
      <c r="X12101" s="188"/>
      <c r="AG12101" s="188"/>
      <c r="AH12101" s="188"/>
      <c r="AI12101" s="188"/>
      <c r="AJ12101" s="188"/>
      <c r="AK12101" s="188"/>
    </row>
    <row r="12102" spans="20:37">
      <c r="T12102" s="188"/>
      <c r="U12102" s="188"/>
      <c r="V12102" s="188"/>
      <c r="W12102" s="188"/>
      <c r="X12102" s="188"/>
      <c r="AG12102" s="188"/>
      <c r="AH12102" s="188"/>
      <c r="AI12102" s="188"/>
      <c r="AJ12102" s="188"/>
      <c r="AK12102" s="188"/>
    </row>
    <row r="12103" spans="20:37">
      <c r="T12103" s="188"/>
      <c r="U12103" s="188"/>
      <c r="V12103" s="188"/>
      <c r="W12103" s="188"/>
      <c r="X12103" s="188"/>
      <c r="AG12103" s="188"/>
      <c r="AH12103" s="188"/>
      <c r="AI12103" s="188"/>
      <c r="AJ12103" s="188"/>
      <c r="AK12103" s="188"/>
    </row>
    <row r="12104" spans="20:37">
      <c r="T12104" s="188"/>
      <c r="U12104" s="188"/>
      <c r="V12104" s="188"/>
      <c r="W12104" s="188"/>
      <c r="X12104" s="188"/>
      <c r="AG12104" s="188"/>
      <c r="AH12104" s="188"/>
      <c r="AI12104" s="188"/>
      <c r="AJ12104" s="188"/>
      <c r="AK12104" s="188"/>
    </row>
    <row r="12105" spans="20:37">
      <c r="T12105" s="188"/>
      <c r="U12105" s="188"/>
      <c r="V12105" s="188"/>
      <c r="W12105" s="188"/>
      <c r="X12105" s="188"/>
      <c r="AG12105" s="188"/>
      <c r="AH12105" s="188"/>
      <c r="AI12105" s="188"/>
      <c r="AJ12105" s="188"/>
      <c r="AK12105" s="188"/>
    </row>
    <row r="12106" spans="20:37">
      <c r="T12106" s="188"/>
      <c r="U12106" s="188"/>
      <c r="V12106" s="188"/>
      <c r="W12106" s="188"/>
      <c r="X12106" s="188"/>
      <c r="AG12106" s="188"/>
      <c r="AH12106" s="188"/>
      <c r="AI12106" s="188"/>
      <c r="AJ12106" s="188"/>
      <c r="AK12106" s="188"/>
    </row>
    <row r="12107" spans="20:37">
      <c r="T12107" s="188"/>
      <c r="U12107" s="188"/>
      <c r="V12107" s="188"/>
      <c r="W12107" s="188"/>
      <c r="X12107" s="188"/>
      <c r="AG12107" s="188"/>
      <c r="AH12107" s="188"/>
      <c r="AI12107" s="188"/>
      <c r="AJ12107" s="188"/>
      <c r="AK12107" s="188"/>
    </row>
    <row r="12108" spans="20:37">
      <c r="T12108" s="188"/>
      <c r="U12108" s="188"/>
      <c r="V12108" s="188"/>
      <c r="W12108" s="188"/>
      <c r="X12108" s="188"/>
      <c r="AG12108" s="188"/>
      <c r="AH12108" s="188"/>
      <c r="AI12108" s="188"/>
      <c r="AJ12108" s="188"/>
      <c r="AK12108" s="188"/>
    </row>
    <row r="12109" spans="20:37">
      <c r="T12109" s="188"/>
      <c r="U12109" s="188"/>
      <c r="V12109" s="188"/>
      <c r="W12109" s="188"/>
      <c r="X12109" s="188"/>
      <c r="AG12109" s="188"/>
      <c r="AH12109" s="188"/>
      <c r="AI12109" s="188"/>
      <c r="AJ12109" s="188"/>
      <c r="AK12109" s="188"/>
    </row>
    <row r="12110" spans="20:37">
      <c r="T12110" s="188"/>
      <c r="U12110" s="188"/>
      <c r="V12110" s="188"/>
      <c r="W12110" s="188"/>
      <c r="X12110" s="188"/>
      <c r="AG12110" s="188"/>
      <c r="AH12110" s="188"/>
      <c r="AI12110" s="188"/>
      <c r="AJ12110" s="188"/>
      <c r="AK12110" s="188"/>
    </row>
    <row r="12111" spans="20:37">
      <c r="T12111" s="188"/>
      <c r="U12111" s="188"/>
      <c r="V12111" s="188"/>
      <c r="W12111" s="188"/>
      <c r="X12111" s="188"/>
      <c r="AG12111" s="188"/>
      <c r="AH12111" s="188"/>
      <c r="AI12111" s="188"/>
      <c r="AJ12111" s="188"/>
      <c r="AK12111" s="188"/>
    </row>
    <row r="12112" spans="20:37">
      <c r="T12112" s="188"/>
      <c r="U12112" s="188"/>
      <c r="V12112" s="188"/>
      <c r="W12112" s="188"/>
      <c r="X12112" s="188"/>
      <c r="AG12112" s="188"/>
      <c r="AH12112" s="188"/>
      <c r="AI12112" s="188"/>
      <c r="AJ12112" s="188"/>
      <c r="AK12112" s="188"/>
    </row>
    <row r="12113" spans="20:37">
      <c r="T12113" s="188"/>
      <c r="U12113" s="188"/>
      <c r="V12113" s="188"/>
      <c r="W12113" s="188"/>
      <c r="X12113" s="188"/>
      <c r="AG12113" s="188"/>
      <c r="AH12113" s="188"/>
      <c r="AI12113" s="188"/>
      <c r="AJ12113" s="188"/>
      <c r="AK12113" s="188"/>
    </row>
    <row r="12114" spans="20:37">
      <c r="T12114" s="188"/>
      <c r="U12114" s="188"/>
      <c r="V12114" s="188"/>
      <c r="W12114" s="188"/>
      <c r="X12114" s="188"/>
      <c r="AG12114" s="188"/>
      <c r="AH12114" s="188"/>
      <c r="AI12114" s="188"/>
      <c r="AJ12114" s="188"/>
      <c r="AK12114" s="188"/>
    </row>
    <row r="12115" spans="20:37">
      <c r="T12115" s="188"/>
      <c r="U12115" s="188"/>
      <c r="V12115" s="188"/>
      <c r="W12115" s="188"/>
      <c r="X12115" s="188"/>
      <c r="AG12115" s="188"/>
      <c r="AH12115" s="188"/>
      <c r="AI12115" s="188"/>
      <c r="AJ12115" s="188"/>
      <c r="AK12115" s="188"/>
    </row>
    <row r="12116" spans="20:37">
      <c r="T12116" s="188"/>
      <c r="U12116" s="188"/>
      <c r="V12116" s="188"/>
      <c r="W12116" s="188"/>
      <c r="X12116" s="188"/>
      <c r="AG12116" s="188"/>
      <c r="AH12116" s="188"/>
      <c r="AI12116" s="188"/>
      <c r="AJ12116" s="188"/>
      <c r="AK12116" s="188"/>
    </row>
    <row r="12117" spans="20:37">
      <c r="T12117" s="188"/>
      <c r="U12117" s="188"/>
      <c r="V12117" s="188"/>
      <c r="W12117" s="188"/>
      <c r="X12117" s="188"/>
      <c r="AG12117" s="188"/>
      <c r="AH12117" s="188"/>
      <c r="AI12117" s="188"/>
      <c r="AJ12117" s="188"/>
      <c r="AK12117" s="188"/>
    </row>
    <row r="12118" spans="20:37">
      <c r="T12118" s="188"/>
      <c r="U12118" s="188"/>
      <c r="V12118" s="188"/>
      <c r="W12118" s="188"/>
      <c r="X12118" s="188"/>
      <c r="AG12118" s="188"/>
      <c r="AH12118" s="188"/>
      <c r="AI12118" s="188"/>
      <c r="AJ12118" s="188"/>
      <c r="AK12118" s="188"/>
    </row>
    <row r="12119" spans="20:37">
      <c r="T12119" s="188"/>
      <c r="U12119" s="188"/>
      <c r="V12119" s="188"/>
      <c r="W12119" s="188"/>
      <c r="X12119" s="188"/>
      <c r="AG12119" s="188"/>
      <c r="AH12119" s="188"/>
      <c r="AI12119" s="188"/>
      <c r="AJ12119" s="188"/>
      <c r="AK12119" s="188"/>
    </row>
    <row r="12120" spans="20:37">
      <c r="T12120" s="188"/>
      <c r="U12120" s="188"/>
      <c r="V12120" s="188"/>
      <c r="W12120" s="188"/>
      <c r="X12120" s="188"/>
      <c r="AG12120" s="188"/>
      <c r="AH12120" s="188"/>
      <c r="AI12120" s="188"/>
      <c r="AJ12120" s="188"/>
      <c r="AK12120" s="188"/>
    </row>
    <row r="12121" spans="20:37">
      <c r="T12121" s="188"/>
      <c r="U12121" s="188"/>
      <c r="V12121" s="188"/>
      <c r="W12121" s="188"/>
      <c r="X12121" s="188"/>
      <c r="AG12121" s="188"/>
      <c r="AH12121" s="188"/>
      <c r="AI12121" s="188"/>
      <c r="AJ12121" s="188"/>
      <c r="AK12121" s="188"/>
    </row>
    <row r="12122" spans="20:37">
      <c r="T12122" s="188"/>
      <c r="U12122" s="188"/>
      <c r="V12122" s="188"/>
      <c r="W12122" s="188"/>
      <c r="X12122" s="188"/>
      <c r="AG12122" s="188"/>
      <c r="AH12122" s="188"/>
      <c r="AI12122" s="188"/>
      <c r="AJ12122" s="188"/>
      <c r="AK12122" s="188"/>
    </row>
    <row r="12123" spans="20:37">
      <c r="T12123" s="188"/>
      <c r="U12123" s="188"/>
      <c r="V12123" s="188"/>
      <c r="W12123" s="188"/>
      <c r="X12123" s="188"/>
      <c r="AG12123" s="188"/>
      <c r="AH12123" s="188"/>
      <c r="AI12123" s="188"/>
      <c r="AJ12123" s="188"/>
      <c r="AK12123" s="188"/>
    </row>
    <row r="12124" spans="20:37">
      <c r="T12124" s="188"/>
      <c r="U12124" s="188"/>
      <c r="V12124" s="188"/>
      <c r="W12124" s="188"/>
      <c r="X12124" s="188"/>
      <c r="AG12124" s="188"/>
      <c r="AH12124" s="188"/>
      <c r="AI12124" s="188"/>
      <c r="AJ12124" s="188"/>
      <c r="AK12124" s="188"/>
    </row>
    <row r="12125" spans="20:37">
      <c r="T12125" s="188"/>
      <c r="U12125" s="188"/>
      <c r="V12125" s="188"/>
      <c r="W12125" s="188"/>
      <c r="X12125" s="188"/>
      <c r="AG12125" s="188"/>
      <c r="AH12125" s="188"/>
      <c r="AI12125" s="188"/>
      <c r="AJ12125" s="188"/>
      <c r="AK12125" s="188"/>
    </row>
    <row r="12126" spans="20:37">
      <c r="T12126" s="188"/>
      <c r="U12126" s="188"/>
      <c r="V12126" s="188"/>
      <c r="W12126" s="188"/>
      <c r="X12126" s="188"/>
      <c r="AG12126" s="188"/>
      <c r="AH12126" s="188"/>
      <c r="AI12126" s="188"/>
      <c r="AJ12126" s="188"/>
      <c r="AK12126" s="188"/>
    </row>
    <row r="12127" spans="20:37">
      <c r="T12127" s="188"/>
      <c r="U12127" s="188"/>
      <c r="V12127" s="188"/>
      <c r="W12127" s="188"/>
      <c r="X12127" s="188"/>
      <c r="AG12127" s="188"/>
      <c r="AH12127" s="188"/>
      <c r="AI12127" s="188"/>
      <c r="AJ12127" s="188"/>
      <c r="AK12127" s="188"/>
    </row>
    <row r="12128" spans="20:37">
      <c r="T12128" s="188"/>
      <c r="U12128" s="188"/>
      <c r="V12128" s="188"/>
      <c r="W12128" s="188"/>
      <c r="X12128" s="188"/>
      <c r="AG12128" s="188"/>
      <c r="AH12128" s="188"/>
      <c r="AI12128" s="188"/>
      <c r="AJ12128" s="188"/>
      <c r="AK12128" s="188"/>
    </row>
    <row r="12129" spans="20:37">
      <c r="T12129" s="188"/>
      <c r="U12129" s="188"/>
      <c r="V12129" s="188"/>
      <c r="W12129" s="188"/>
      <c r="X12129" s="188"/>
      <c r="AG12129" s="188"/>
      <c r="AH12129" s="188"/>
      <c r="AI12129" s="188"/>
      <c r="AJ12129" s="188"/>
      <c r="AK12129" s="188"/>
    </row>
    <row r="12130" spans="20:37">
      <c r="T12130" s="188"/>
      <c r="U12130" s="188"/>
      <c r="V12130" s="188"/>
      <c r="W12130" s="188"/>
      <c r="X12130" s="188"/>
      <c r="AG12130" s="188"/>
      <c r="AH12130" s="188"/>
      <c r="AI12130" s="188"/>
      <c r="AJ12130" s="188"/>
      <c r="AK12130" s="188"/>
    </row>
    <row r="12131" spans="20:37">
      <c r="T12131" s="188"/>
      <c r="U12131" s="188"/>
      <c r="V12131" s="188"/>
      <c r="W12131" s="188"/>
      <c r="X12131" s="188"/>
      <c r="AG12131" s="188"/>
      <c r="AH12131" s="188"/>
      <c r="AI12131" s="188"/>
      <c r="AJ12131" s="188"/>
      <c r="AK12131" s="188"/>
    </row>
    <row r="12132" spans="20:37">
      <c r="T12132" s="188"/>
      <c r="U12132" s="188"/>
      <c r="V12132" s="188"/>
      <c r="W12132" s="188"/>
      <c r="X12132" s="188"/>
      <c r="AG12132" s="188"/>
      <c r="AH12132" s="188"/>
      <c r="AI12132" s="188"/>
      <c r="AJ12132" s="188"/>
      <c r="AK12132" s="188"/>
    </row>
    <row r="12133" spans="20:37">
      <c r="T12133" s="188"/>
      <c r="U12133" s="188"/>
      <c r="V12133" s="188"/>
      <c r="W12133" s="188"/>
      <c r="X12133" s="188"/>
      <c r="AG12133" s="188"/>
      <c r="AH12133" s="188"/>
      <c r="AI12133" s="188"/>
      <c r="AJ12133" s="188"/>
      <c r="AK12133" s="188"/>
    </row>
    <row r="12134" spans="20:37">
      <c r="T12134" s="188"/>
      <c r="U12134" s="188"/>
      <c r="V12134" s="188"/>
      <c r="W12134" s="188"/>
      <c r="X12134" s="188"/>
      <c r="AG12134" s="188"/>
      <c r="AH12134" s="188"/>
      <c r="AI12134" s="188"/>
      <c r="AJ12134" s="188"/>
      <c r="AK12134" s="188"/>
    </row>
    <row r="12135" spans="20:37">
      <c r="T12135" s="188"/>
      <c r="U12135" s="188"/>
      <c r="V12135" s="188"/>
      <c r="W12135" s="188"/>
      <c r="X12135" s="188"/>
      <c r="AG12135" s="188"/>
      <c r="AH12135" s="188"/>
      <c r="AI12135" s="188"/>
      <c r="AJ12135" s="188"/>
      <c r="AK12135" s="188"/>
    </row>
    <row r="12136" spans="20:37">
      <c r="T12136" s="188"/>
      <c r="U12136" s="188"/>
      <c r="V12136" s="188"/>
      <c r="W12136" s="188"/>
      <c r="X12136" s="188"/>
      <c r="AG12136" s="188"/>
      <c r="AH12136" s="188"/>
      <c r="AI12136" s="188"/>
      <c r="AJ12136" s="188"/>
      <c r="AK12136" s="188"/>
    </row>
    <row r="12137" spans="20:37">
      <c r="T12137" s="188"/>
      <c r="U12137" s="188"/>
      <c r="V12137" s="188"/>
      <c r="W12137" s="188"/>
      <c r="X12137" s="188"/>
      <c r="AG12137" s="188"/>
      <c r="AH12137" s="188"/>
      <c r="AI12137" s="188"/>
      <c r="AJ12137" s="188"/>
      <c r="AK12137" s="188"/>
    </row>
    <row r="12138" spans="20:37">
      <c r="T12138" s="188"/>
      <c r="U12138" s="188"/>
      <c r="V12138" s="188"/>
      <c r="W12138" s="188"/>
      <c r="X12138" s="188"/>
      <c r="AG12138" s="188"/>
      <c r="AH12138" s="188"/>
      <c r="AI12138" s="188"/>
      <c r="AJ12138" s="188"/>
      <c r="AK12138" s="188"/>
    </row>
    <row r="12139" spans="20:37">
      <c r="T12139" s="188"/>
      <c r="U12139" s="188"/>
      <c r="V12139" s="188"/>
      <c r="W12139" s="188"/>
      <c r="X12139" s="188"/>
      <c r="AG12139" s="188"/>
      <c r="AH12139" s="188"/>
      <c r="AI12139" s="188"/>
      <c r="AJ12139" s="188"/>
      <c r="AK12139" s="188"/>
    </row>
    <row r="12140" spans="20:37">
      <c r="T12140" s="188"/>
      <c r="U12140" s="188"/>
      <c r="V12140" s="188"/>
      <c r="W12140" s="188"/>
      <c r="X12140" s="188"/>
      <c r="AG12140" s="188"/>
      <c r="AH12140" s="188"/>
      <c r="AI12140" s="188"/>
      <c r="AJ12140" s="188"/>
      <c r="AK12140" s="188"/>
    </row>
    <row r="12141" spans="20:37">
      <c r="T12141" s="188"/>
      <c r="U12141" s="188"/>
      <c r="V12141" s="188"/>
      <c r="W12141" s="188"/>
      <c r="X12141" s="188"/>
      <c r="AG12141" s="188"/>
      <c r="AH12141" s="188"/>
      <c r="AI12141" s="188"/>
      <c r="AJ12141" s="188"/>
      <c r="AK12141" s="188"/>
    </row>
    <row r="12142" spans="20:37">
      <c r="T12142" s="188"/>
      <c r="U12142" s="188"/>
      <c r="V12142" s="188"/>
      <c r="W12142" s="188"/>
      <c r="X12142" s="188"/>
      <c r="AG12142" s="188"/>
      <c r="AH12142" s="188"/>
      <c r="AI12142" s="188"/>
      <c r="AJ12142" s="188"/>
      <c r="AK12142" s="188"/>
    </row>
    <row r="12143" spans="20:37">
      <c r="T12143" s="188"/>
      <c r="U12143" s="188"/>
      <c r="V12143" s="188"/>
      <c r="W12143" s="188"/>
      <c r="X12143" s="188"/>
      <c r="AG12143" s="188"/>
      <c r="AH12143" s="188"/>
      <c r="AI12143" s="188"/>
      <c r="AJ12143" s="188"/>
      <c r="AK12143" s="188"/>
    </row>
    <row r="12144" spans="20:37">
      <c r="T12144" s="188"/>
      <c r="U12144" s="188"/>
      <c r="V12144" s="188"/>
      <c r="W12144" s="188"/>
      <c r="X12144" s="188"/>
      <c r="AG12144" s="188"/>
      <c r="AH12144" s="188"/>
      <c r="AI12144" s="188"/>
      <c r="AJ12144" s="188"/>
      <c r="AK12144" s="188"/>
    </row>
    <row r="12145" spans="20:37">
      <c r="T12145" s="188"/>
      <c r="U12145" s="188"/>
      <c r="V12145" s="188"/>
      <c r="W12145" s="188"/>
      <c r="X12145" s="188"/>
      <c r="AG12145" s="188"/>
      <c r="AH12145" s="188"/>
      <c r="AI12145" s="188"/>
      <c r="AJ12145" s="188"/>
      <c r="AK12145" s="188"/>
    </row>
    <row r="12146" spans="20:37">
      <c r="T12146" s="188"/>
      <c r="U12146" s="188"/>
      <c r="V12146" s="188"/>
      <c r="W12146" s="188"/>
      <c r="X12146" s="188"/>
      <c r="AG12146" s="188"/>
      <c r="AH12146" s="188"/>
      <c r="AI12146" s="188"/>
      <c r="AJ12146" s="188"/>
      <c r="AK12146" s="188"/>
    </row>
    <row r="12147" spans="20:37">
      <c r="T12147" s="188"/>
      <c r="U12147" s="188"/>
      <c r="V12147" s="188"/>
      <c r="W12147" s="188"/>
      <c r="X12147" s="188"/>
      <c r="AG12147" s="188"/>
      <c r="AH12147" s="188"/>
      <c r="AI12147" s="188"/>
      <c r="AJ12147" s="188"/>
      <c r="AK12147" s="188"/>
    </row>
    <row r="12148" spans="20:37">
      <c r="T12148" s="188"/>
      <c r="U12148" s="188"/>
      <c r="V12148" s="188"/>
      <c r="W12148" s="188"/>
      <c r="X12148" s="188"/>
      <c r="AG12148" s="188"/>
      <c r="AH12148" s="188"/>
      <c r="AI12148" s="188"/>
      <c r="AJ12148" s="188"/>
      <c r="AK12148" s="188"/>
    </row>
    <row r="12149" spans="20:37">
      <c r="T12149" s="188"/>
      <c r="U12149" s="188"/>
      <c r="V12149" s="188"/>
      <c r="W12149" s="188"/>
      <c r="X12149" s="188"/>
      <c r="AG12149" s="188"/>
      <c r="AH12149" s="188"/>
      <c r="AI12149" s="188"/>
      <c r="AJ12149" s="188"/>
      <c r="AK12149" s="188"/>
    </row>
    <row r="12150" spans="20:37">
      <c r="T12150" s="188"/>
      <c r="U12150" s="188"/>
      <c r="V12150" s="188"/>
      <c r="W12150" s="188"/>
      <c r="X12150" s="188"/>
      <c r="AG12150" s="188"/>
      <c r="AH12150" s="188"/>
      <c r="AI12150" s="188"/>
      <c r="AJ12150" s="188"/>
      <c r="AK12150" s="188"/>
    </row>
    <row r="12151" spans="20:37">
      <c r="T12151" s="188"/>
      <c r="U12151" s="188"/>
      <c r="V12151" s="188"/>
      <c r="W12151" s="188"/>
      <c r="X12151" s="188"/>
      <c r="AG12151" s="188"/>
      <c r="AH12151" s="188"/>
      <c r="AI12151" s="188"/>
      <c r="AJ12151" s="188"/>
      <c r="AK12151" s="188"/>
    </row>
    <row r="12152" spans="20:37">
      <c r="T12152" s="188"/>
      <c r="U12152" s="188"/>
      <c r="V12152" s="188"/>
      <c r="W12152" s="188"/>
      <c r="X12152" s="188"/>
      <c r="AG12152" s="188"/>
      <c r="AH12152" s="188"/>
      <c r="AI12152" s="188"/>
      <c r="AJ12152" s="188"/>
      <c r="AK12152" s="188"/>
    </row>
    <row r="12153" spans="20:37">
      <c r="T12153" s="188"/>
      <c r="U12153" s="188"/>
      <c r="V12153" s="188"/>
      <c r="W12153" s="188"/>
      <c r="X12153" s="188"/>
      <c r="AG12153" s="188"/>
      <c r="AH12153" s="188"/>
      <c r="AI12153" s="188"/>
      <c r="AJ12153" s="188"/>
      <c r="AK12153" s="188"/>
    </row>
    <row r="12154" spans="20:37">
      <c r="T12154" s="188"/>
      <c r="U12154" s="188"/>
      <c r="V12154" s="188"/>
      <c r="W12154" s="188"/>
      <c r="X12154" s="188"/>
      <c r="AG12154" s="188"/>
      <c r="AH12154" s="188"/>
      <c r="AI12154" s="188"/>
      <c r="AJ12154" s="188"/>
      <c r="AK12154" s="188"/>
    </row>
    <row r="12155" spans="20:37">
      <c r="T12155" s="188"/>
      <c r="U12155" s="188"/>
      <c r="V12155" s="188"/>
      <c r="W12155" s="188"/>
      <c r="X12155" s="188"/>
      <c r="AG12155" s="188"/>
      <c r="AH12155" s="188"/>
      <c r="AI12155" s="188"/>
      <c r="AJ12155" s="188"/>
      <c r="AK12155" s="188"/>
    </row>
    <row r="12156" spans="20:37">
      <c r="T12156" s="188"/>
      <c r="U12156" s="188"/>
      <c r="V12156" s="188"/>
      <c r="W12156" s="188"/>
      <c r="X12156" s="188"/>
      <c r="AG12156" s="188"/>
      <c r="AH12156" s="188"/>
      <c r="AI12156" s="188"/>
      <c r="AJ12156" s="188"/>
      <c r="AK12156" s="188"/>
    </row>
    <row r="12157" spans="20:37">
      <c r="T12157" s="188"/>
      <c r="U12157" s="188"/>
      <c r="V12157" s="188"/>
      <c r="W12157" s="188"/>
      <c r="X12157" s="188"/>
      <c r="AG12157" s="188"/>
      <c r="AH12157" s="188"/>
      <c r="AI12157" s="188"/>
      <c r="AJ12157" s="188"/>
      <c r="AK12157" s="188"/>
    </row>
    <row r="12158" spans="20:37">
      <c r="T12158" s="188"/>
      <c r="U12158" s="188"/>
      <c r="V12158" s="188"/>
      <c r="W12158" s="188"/>
      <c r="X12158" s="188"/>
      <c r="AG12158" s="188"/>
      <c r="AH12158" s="188"/>
      <c r="AI12158" s="188"/>
      <c r="AJ12158" s="188"/>
      <c r="AK12158" s="188"/>
    </row>
    <row r="12159" spans="20:37">
      <c r="T12159" s="188"/>
      <c r="U12159" s="188"/>
      <c r="V12159" s="188"/>
      <c r="W12159" s="188"/>
      <c r="X12159" s="188"/>
      <c r="AG12159" s="188"/>
      <c r="AH12159" s="188"/>
      <c r="AI12159" s="188"/>
      <c r="AJ12159" s="188"/>
      <c r="AK12159" s="188"/>
    </row>
    <row r="12160" spans="20:37">
      <c r="T12160" s="188"/>
      <c r="U12160" s="188"/>
      <c r="V12160" s="188"/>
      <c r="W12160" s="188"/>
      <c r="X12160" s="188"/>
      <c r="AG12160" s="188"/>
      <c r="AH12160" s="188"/>
      <c r="AI12160" s="188"/>
      <c r="AJ12160" s="188"/>
      <c r="AK12160" s="188"/>
    </row>
    <row r="12161" spans="20:37">
      <c r="T12161" s="188"/>
      <c r="U12161" s="188"/>
      <c r="V12161" s="188"/>
      <c r="W12161" s="188"/>
      <c r="X12161" s="188"/>
      <c r="AG12161" s="188"/>
      <c r="AH12161" s="188"/>
      <c r="AI12161" s="188"/>
      <c r="AJ12161" s="188"/>
      <c r="AK12161" s="188"/>
    </row>
    <row r="12162" spans="20:37">
      <c r="T12162" s="188"/>
      <c r="U12162" s="188"/>
      <c r="V12162" s="188"/>
      <c r="W12162" s="188"/>
      <c r="X12162" s="188"/>
      <c r="AG12162" s="188"/>
      <c r="AH12162" s="188"/>
      <c r="AI12162" s="188"/>
      <c r="AJ12162" s="188"/>
      <c r="AK12162" s="188"/>
    </row>
    <row r="12163" spans="20:37">
      <c r="T12163" s="188"/>
      <c r="U12163" s="188"/>
      <c r="V12163" s="188"/>
      <c r="W12163" s="188"/>
      <c r="X12163" s="188"/>
      <c r="AG12163" s="188"/>
      <c r="AH12163" s="188"/>
      <c r="AI12163" s="188"/>
      <c r="AJ12163" s="188"/>
      <c r="AK12163" s="188"/>
    </row>
    <row r="12164" spans="20:37">
      <c r="T12164" s="188"/>
      <c r="U12164" s="188"/>
      <c r="V12164" s="188"/>
      <c r="W12164" s="188"/>
      <c r="X12164" s="188"/>
      <c r="AG12164" s="188"/>
      <c r="AH12164" s="188"/>
      <c r="AI12164" s="188"/>
      <c r="AJ12164" s="188"/>
      <c r="AK12164" s="188"/>
    </row>
    <row r="12165" spans="20:37">
      <c r="T12165" s="188"/>
      <c r="U12165" s="188"/>
      <c r="V12165" s="188"/>
      <c r="W12165" s="188"/>
      <c r="X12165" s="188"/>
      <c r="AG12165" s="188"/>
      <c r="AH12165" s="188"/>
      <c r="AI12165" s="188"/>
      <c r="AJ12165" s="188"/>
      <c r="AK12165" s="188"/>
    </row>
    <row r="12166" spans="20:37">
      <c r="T12166" s="188"/>
      <c r="U12166" s="188"/>
      <c r="V12166" s="188"/>
      <c r="W12166" s="188"/>
      <c r="X12166" s="188"/>
      <c r="AG12166" s="188"/>
      <c r="AH12166" s="188"/>
      <c r="AI12166" s="188"/>
      <c r="AJ12166" s="188"/>
      <c r="AK12166" s="188"/>
    </row>
    <row r="12167" spans="20:37">
      <c r="T12167" s="188"/>
      <c r="U12167" s="188"/>
      <c r="V12167" s="188"/>
      <c r="W12167" s="188"/>
      <c r="X12167" s="188"/>
      <c r="AG12167" s="188"/>
      <c r="AH12167" s="188"/>
      <c r="AI12167" s="188"/>
      <c r="AJ12167" s="188"/>
      <c r="AK12167" s="188"/>
    </row>
    <row r="12168" spans="20:37">
      <c r="T12168" s="188"/>
      <c r="U12168" s="188"/>
      <c r="V12168" s="188"/>
      <c r="W12168" s="188"/>
      <c r="X12168" s="188"/>
      <c r="AG12168" s="188"/>
      <c r="AH12168" s="188"/>
      <c r="AI12168" s="188"/>
      <c r="AJ12168" s="188"/>
      <c r="AK12168" s="188"/>
    </row>
    <row r="12169" spans="20:37">
      <c r="T12169" s="188"/>
      <c r="U12169" s="188"/>
      <c r="V12169" s="188"/>
      <c r="W12169" s="188"/>
      <c r="X12169" s="188"/>
      <c r="AG12169" s="188"/>
      <c r="AH12169" s="188"/>
      <c r="AI12169" s="188"/>
      <c r="AJ12169" s="188"/>
      <c r="AK12169" s="188"/>
    </row>
    <row r="12170" spans="20:37">
      <c r="T12170" s="188"/>
      <c r="U12170" s="188"/>
      <c r="V12170" s="188"/>
      <c r="W12170" s="188"/>
      <c r="X12170" s="188"/>
      <c r="AG12170" s="188"/>
      <c r="AH12170" s="188"/>
      <c r="AI12170" s="188"/>
      <c r="AJ12170" s="188"/>
      <c r="AK12170" s="188"/>
    </row>
    <row r="12171" spans="20:37">
      <c r="T12171" s="188"/>
      <c r="U12171" s="188"/>
      <c r="V12171" s="188"/>
      <c r="W12171" s="188"/>
      <c r="X12171" s="188"/>
      <c r="AG12171" s="188"/>
      <c r="AH12171" s="188"/>
      <c r="AI12171" s="188"/>
      <c r="AJ12171" s="188"/>
      <c r="AK12171" s="188"/>
    </row>
    <row r="12172" spans="20:37">
      <c r="T12172" s="188"/>
      <c r="U12172" s="188"/>
      <c r="V12172" s="188"/>
      <c r="W12172" s="188"/>
      <c r="X12172" s="188"/>
      <c r="AG12172" s="188"/>
      <c r="AH12172" s="188"/>
      <c r="AI12172" s="188"/>
      <c r="AJ12172" s="188"/>
      <c r="AK12172" s="188"/>
    </row>
    <row r="12173" spans="20:37">
      <c r="T12173" s="188"/>
      <c r="U12173" s="188"/>
      <c r="V12173" s="188"/>
      <c r="W12173" s="188"/>
      <c r="X12173" s="188"/>
      <c r="AG12173" s="188"/>
      <c r="AH12173" s="188"/>
      <c r="AI12173" s="188"/>
      <c r="AJ12173" s="188"/>
      <c r="AK12173" s="188"/>
    </row>
    <row r="12174" spans="20:37">
      <c r="T12174" s="188"/>
      <c r="U12174" s="188"/>
      <c r="V12174" s="188"/>
      <c r="W12174" s="188"/>
      <c r="X12174" s="188"/>
      <c r="AG12174" s="188"/>
      <c r="AH12174" s="188"/>
      <c r="AI12174" s="188"/>
      <c r="AJ12174" s="188"/>
      <c r="AK12174" s="188"/>
    </row>
    <row r="12175" spans="20:37">
      <c r="T12175" s="188"/>
      <c r="U12175" s="188"/>
      <c r="V12175" s="188"/>
      <c r="W12175" s="188"/>
      <c r="X12175" s="188"/>
      <c r="AG12175" s="188"/>
      <c r="AH12175" s="188"/>
      <c r="AI12175" s="188"/>
      <c r="AJ12175" s="188"/>
      <c r="AK12175" s="188"/>
    </row>
    <row r="12176" spans="20:37">
      <c r="T12176" s="188"/>
      <c r="U12176" s="188"/>
      <c r="V12176" s="188"/>
      <c r="W12176" s="188"/>
      <c r="X12176" s="188"/>
      <c r="AG12176" s="188"/>
      <c r="AH12176" s="188"/>
      <c r="AI12176" s="188"/>
      <c r="AJ12176" s="188"/>
      <c r="AK12176" s="188"/>
    </row>
    <row r="12177" spans="20:37">
      <c r="T12177" s="188"/>
      <c r="U12177" s="188"/>
      <c r="V12177" s="188"/>
      <c r="W12177" s="188"/>
      <c r="X12177" s="188"/>
      <c r="AG12177" s="188"/>
      <c r="AH12177" s="188"/>
      <c r="AI12177" s="188"/>
      <c r="AJ12177" s="188"/>
      <c r="AK12177" s="188"/>
    </row>
    <row r="12178" spans="20:37">
      <c r="T12178" s="188"/>
      <c r="U12178" s="188"/>
      <c r="V12178" s="188"/>
      <c r="W12178" s="188"/>
      <c r="X12178" s="188"/>
      <c r="AG12178" s="188"/>
      <c r="AH12178" s="188"/>
      <c r="AI12178" s="188"/>
      <c r="AJ12178" s="188"/>
      <c r="AK12178" s="188"/>
    </row>
    <row r="12179" spans="20:37">
      <c r="T12179" s="188"/>
      <c r="U12179" s="188"/>
      <c r="V12179" s="188"/>
      <c r="W12179" s="188"/>
      <c r="X12179" s="188"/>
      <c r="AG12179" s="188"/>
      <c r="AH12179" s="188"/>
      <c r="AI12179" s="188"/>
      <c r="AJ12179" s="188"/>
      <c r="AK12179" s="188"/>
    </row>
    <row r="12180" spans="20:37">
      <c r="T12180" s="188"/>
      <c r="U12180" s="188"/>
      <c r="V12180" s="188"/>
      <c r="W12180" s="188"/>
      <c r="X12180" s="188"/>
      <c r="AG12180" s="188"/>
      <c r="AH12180" s="188"/>
      <c r="AI12180" s="188"/>
      <c r="AJ12180" s="188"/>
      <c r="AK12180" s="188"/>
    </row>
    <row r="12181" spans="20:37">
      <c r="T12181" s="188"/>
      <c r="U12181" s="188"/>
      <c r="V12181" s="188"/>
      <c r="W12181" s="188"/>
      <c r="X12181" s="188"/>
      <c r="AG12181" s="188"/>
      <c r="AH12181" s="188"/>
      <c r="AI12181" s="188"/>
      <c r="AJ12181" s="188"/>
      <c r="AK12181" s="188"/>
    </row>
    <row r="12182" spans="20:37">
      <c r="T12182" s="188"/>
      <c r="U12182" s="188"/>
      <c r="V12182" s="188"/>
      <c r="W12182" s="188"/>
      <c r="X12182" s="188"/>
      <c r="AG12182" s="188"/>
      <c r="AH12182" s="188"/>
      <c r="AI12182" s="188"/>
      <c r="AJ12182" s="188"/>
      <c r="AK12182" s="188"/>
    </row>
    <row r="12183" spans="20:37">
      <c r="T12183" s="188"/>
      <c r="U12183" s="188"/>
      <c r="V12183" s="188"/>
      <c r="W12183" s="188"/>
      <c r="X12183" s="188"/>
      <c r="AG12183" s="188"/>
      <c r="AH12183" s="188"/>
      <c r="AI12183" s="188"/>
      <c r="AJ12183" s="188"/>
      <c r="AK12183" s="188"/>
    </row>
    <row r="12184" spans="20:37">
      <c r="T12184" s="188"/>
      <c r="U12184" s="188"/>
      <c r="V12184" s="188"/>
      <c r="W12184" s="188"/>
      <c r="X12184" s="188"/>
      <c r="AG12184" s="188"/>
      <c r="AH12184" s="188"/>
      <c r="AI12184" s="188"/>
      <c r="AJ12184" s="188"/>
      <c r="AK12184" s="188"/>
    </row>
    <row r="12185" spans="20:37">
      <c r="T12185" s="188"/>
      <c r="U12185" s="188"/>
      <c r="V12185" s="188"/>
      <c r="W12185" s="188"/>
      <c r="X12185" s="188"/>
      <c r="AG12185" s="188"/>
      <c r="AH12185" s="188"/>
      <c r="AI12185" s="188"/>
      <c r="AJ12185" s="188"/>
      <c r="AK12185" s="188"/>
    </row>
    <row r="12186" spans="20:37">
      <c r="T12186" s="188"/>
      <c r="U12186" s="188"/>
      <c r="V12186" s="188"/>
      <c r="W12186" s="188"/>
      <c r="X12186" s="188"/>
      <c r="AG12186" s="188"/>
      <c r="AH12186" s="188"/>
      <c r="AI12186" s="188"/>
      <c r="AJ12186" s="188"/>
      <c r="AK12186" s="188"/>
    </row>
    <row r="12187" spans="20:37">
      <c r="T12187" s="188"/>
      <c r="U12187" s="188"/>
      <c r="V12187" s="188"/>
      <c r="W12187" s="188"/>
      <c r="X12187" s="188"/>
      <c r="AG12187" s="188"/>
      <c r="AH12187" s="188"/>
      <c r="AI12187" s="188"/>
      <c r="AJ12187" s="188"/>
      <c r="AK12187" s="188"/>
    </row>
    <row r="12188" spans="20:37">
      <c r="T12188" s="188"/>
      <c r="U12188" s="188"/>
      <c r="V12188" s="188"/>
      <c r="W12188" s="188"/>
      <c r="X12188" s="188"/>
      <c r="AG12188" s="188"/>
      <c r="AH12188" s="188"/>
      <c r="AI12188" s="188"/>
      <c r="AJ12188" s="188"/>
      <c r="AK12188" s="188"/>
    </row>
    <row r="12189" spans="20:37">
      <c r="T12189" s="188"/>
      <c r="U12189" s="188"/>
      <c r="V12189" s="188"/>
      <c r="W12189" s="188"/>
      <c r="X12189" s="188"/>
      <c r="AG12189" s="188"/>
      <c r="AH12189" s="188"/>
      <c r="AI12189" s="188"/>
      <c r="AJ12189" s="188"/>
      <c r="AK12189" s="188"/>
    </row>
    <row r="12190" spans="20:37">
      <c r="T12190" s="188"/>
      <c r="U12190" s="188"/>
      <c r="V12190" s="188"/>
      <c r="W12190" s="188"/>
      <c r="X12190" s="188"/>
      <c r="AG12190" s="188"/>
      <c r="AH12190" s="188"/>
      <c r="AI12190" s="188"/>
      <c r="AJ12190" s="188"/>
      <c r="AK12190" s="188"/>
    </row>
    <row r="12191" spans="20:37">
      <c r="T12191" s="188"/>
      <c r="U12191" s="188"/>
      <c r="V12191" s="188"/>
      <c r="W12191" s="188"/>
      <c r="X12191" s="188"/>
      <c r="AG12191" s="188"/>
      <c r="AH12191" s="188"/>
      <c r="AI12191" s="188"/>
      <c r="AJ12191" s="188"/>
      <c r="AK12191" s="188"/>
    </row>
    <row r="12192" spans="20:37">
      <c r="T12192" s="188"/>
      <c r="U12192" s="188"/>
      <c r="V12192" s="188"/>
      <c r="W12192" s="188"/>
      <c r="X12192" s="188"/>
      <c r="AG12192" s="188"/>
      <c r="AH12192" s="188"/>
      <c r="AI12192" s="188"/>
      <c r="AJ12192" s="188"/>
      <c r="AK12192" s="188"/>
    </row>
    <row r="12193" spans="20:37">
      <c r="T12193" s="188"/>
      <c r="U12193" s="188"/>
      <c r="V12193" s="188"/>
      <c r="W12193" s="188"/>
      <c r="X12193" s="188"/>
      <c r="AG12193" s="188"/>
      <c r="AH12193" s="188"/>
      <c r="AI12193" s="188"/>
      <c r="AJ12193" s="188"/>
      <c r="AK12193" s="188"/>
    </row>
    <row r="12194" spans="20:37">
      <c r="T12194" s="188"/>
      <c r="U12194" s="188"/>
      <c r="V12194" s="188"/>
      <c r="W12194" s="188"/>
      <c r="X12194" s="188"/>
      <c r="AG12194" s="188"/>
      <c r="AH12194" s="188"/>
      <c r="AI12194" s="188"/>
      <c r="AJ12194" s="188"/>
      <c r="AK12194" s="188"/>
    </row>
    <row r="12195" spans="20:37">
      <c r="T12195" s="188"/>
      <c r="U12195" s="188"/>
      <c r="V12195" s="188"/>
      <c r="W12195" s="188"/>
      <c r="X12195" s="188"/>
      <c r="AG12195" s="188"/>
      <c r="AH12195" s="188"/>
      <c r="AI12195" s="188"/>
      <c r="AJ12195" s="188"/>
      <c r="AK12195" s="188"/>
    </row>
    <row r="12196" spans="20:37">
      <c r="T12196" s="188"/>
      <c r="U12196" s="188"/>
      <c r="V12196" s="188"/>
      <c r="W12196" s="188"/>
      <c r="X12196" s="188"/>
      <c r="AG12196" s="188"/>
      <c r="AH12196" s="188"/>
      <c r="AI12196" s="188"/>
      <c r="AJ12196" s="188"/>
      <c r="AK12196" s="188"/>
    </row>
    <row r="12197" spans="20:37">
      <c r="T12197" s="188"/>
      <c r="U12197" s="188"/>
      <c r="V12197" s="188"/>
      <c r="W12197" s="188"/>
      <c r="X12197" s="188"/>
      <c r="AG12197" s="188"/>
      <c r="AH12197" s="188"/>
      <c r="AI12197" s="188"/>
      <c r="AJ12197" s="188"/>
      <c r="AK12197" s="188"/>
    </row>
    <row r="12198" spans="20:37">
      <c r="T12198" s="188"/>
      <c r="U12198" s="188"/>
      <c r="V12198" s="188"/>
      <c r="W12198" s="188"/>
      <c r="X12198" s="188"/>
      <c r="AG12198" s="188"/>
      <c r="AH12198" s="188"/>
      <c r="AI12198" s="188"/>
      <c r="AJ12198" s="188"/>
      <c r="AK12198" s="188"/>
    </row>
    <row r="12199" spans="20:37">
      <c r="T12199" s="188"/>
      <c r="U12199" s="188"/>
      <c r="V12199" s="188"/>
      <c r="W12199" s="188"/>
      <c r="X12199" s="188"/>
      <c r="AG12199" s="188"/>
      <c r="AH12199" s="188"/>
      <c r="AI12199" s="188"/>
      <c r="AJ12199" s="188"/>
      <c r="AK12199" s="188"/>
    </row>
    <row r="12200" spans="20:37">
      <c r="T12200" s="188"/>
      <c r="U12200" s="188"/>
      <c r="V12200" s="188"/>
      <c r="W12200" s="188"/>
      <c r="X12200" s="188"/>
      <c r="AG12200" s="188"/>
      <c r="AH12200" s="188"/>
      <c r="AI12200" s="188"/>
      <c r="AJ12200" s="188"/>
      <c r="AK12200" s="188"/>
    </row>
    <row r="12201" spans="20:37">
      <c r="T12201" s="188"/>
      <c r="U12201" s="188"/>
      <c r="V12201" s="188"/>
      <c r="W12201" s="188"/>
      <c r="X12201" s="188"/>
      <c r="AG12201" s="188"/>
      <c r="AH12201" s="188"/>
      <c r="AI12201" s="188"/>
      <c r="AJ12201" s="188"/>
      <c r="AK12201" s="188"/>
    </row>
    <row r="12202" spans="20:37">
      <c r="T12202" s="188"/>
      <c r="U12202" s="188"/>
      <c r="V12202" s="188"/>
      <c r="W12202" s="188"/>
      <c r="X12202" s="188"/>
      <c r="AG12202" s="188"/>
      <c r="AH12202" s="188"/>
      <c r="AI12202" s="188"/>
      <c r="AJ12202" s="188"/>
      <c r="AK12202" s="188"/>
    </row>
    <row r="12203" spans="20:37">
      <c r="T12203" s="188"/>
      <c r="U12203" s="188"/>
      <c r="V12203" s="188"/>
      <c r="W12203" s="188"/>
      <c r="X12203" s="188"/>
      <c r="AG12203" s="188"/>
      <c r="AH12203" s="188"/>
      <c r="AI12203" s="188"/>
      <c r="AJ12203" s="188"/>
      <c r="AK12203" s="188"/>
    </row>
    <row r="12204" spans="20:37">
      <c r="T12204" s="188"/>
      <c r="U12204" s="188"/>
      <c r="V12204" s="188"/>
      <c r="W12204" s="188"/>
      <c r="X12204" s="188"/>
      <c r="AG12204" s="188"/>
      <c r="AH12204" s="188"/>
      <c r="AI12204" s="188"/>
      <c r="AJ12204" s="188"/>
      <c r="AK12204" s="188"/>
    </row>
    <row r="12205" spans="20:37">
      <c r="T12205" s="188"/>
      <c r="U12205" s="188"/>
      <c r="V12205" s="188"/>
      <c r="W12205" s="188"/>
      <c r="X12205" s="188"/>
      <c r="AG12205" s="188"/>
      <c r="AH12205" s="188"/>
      <c r="AI12205" s="188"/>
      <c r="AJ12205" s="188"/>
      <c r="AK12205" s="188"/>
    </row>
    <row r="12206" spans="20:37">
      <c r="T12206" s="188"/>
      <c r="U12206" s="188"/>
      <c r="V12206" s="188"/>
      <c r="W12206" s="188"/>
      <c r="X12206" s="188"/>
      <c r="AG12206" s="188"/>
      <c r="AH12206" s="188"/>
      <c r="AI12206" s="188"/>
      <c r="AJ12206" s="188"/>
      <c r="AK12206" s="188"/>
    </row>
    <row r="12207" spans="20:37">
      <c r="T12207" s="188"/>
      <c r="U12207" s="188"/>
      <c r="V12207" s="188"/>
      <c r="W12207" s="188"/>
      <c r="X12207" s="188"/>
      <c r="AG12207" s="188"/>
      <c r="AH12207" s="188"/>
      <c r="AI12207" s="188"/>
      <c r="AJ12207" s="188"/>
      <c r="AK12207" s="188"/>
    </row>
    <row r="12208" spans="20:37">
      <c r="T12208" s="188"/>
      <c r="U12208" s="188"/>
      <c r="V12208" s="188"/>
      <c r="W12208" s="188"/>
      <c r="X12208" s="188"/>
      <c r="AG12208" s="188"/>
      <c r="AH12208" s="188"/>
      <c r="AI12208" s="188"/>
      <c r="AJ12208" s="188"/>
      <c r="AK12208" s="188"/>
    </row>
    <row r="12209" spans="20:37">
      <c r="T12209" s="188"/>
      <c r="U12209" s="188"/>
      <c r="V12209" s="188"/>
      <c r="W12209" s="188"/>
      <c r="X12209" s="188"/>
      <c r="AG12209" s="188"/>
      <c r="AH12209" s="188"/>
      <c r="AI12209" s="188"/>
      <c r="AJ12209" s="188"/>
      <c r="AK12209" s="188"/>
    </row>
    <row r="12210" spans="20:37">
      <c r="T12210" s="188"/>
      <c r="U12210" s="188"/>
      <c r="V12210" s="188"/>
      <c r="W12210" s="188"/>
      <c r="X12210" s="188"/>
      <c r="AG12210" s="188"/>
      <c r="AH12210" s="188"/>
      <c r="AI12210" s="188"/>
      <c r="AJ12210" s="188"/>
      <c r="AK12210" s="188"/>
    </row>
    <row r="12211" spans="20:37">
      <c r="T12211" s="188"/>
      <c r="U12211" s="188"/>
      <c r="V12211" s="188"/>
      <c r="W12211" s="188"/>
      <c r="X12211" s="188"/>
      <c r="AG12211" s="188"/>
      <c r="AH12211" s="188"/>
      <c r="AI12211" s="188"/>
      <c r="AJ12211" s="188"/>
      <c r="AK12211" s="188"/>
    </row>
    <row r="12212" spans="20:37">
      <c r="T12212" s="188"/>
      <c r="U12212" s="188"/>
      <c r="V12212" s="188"/>
      <c r="W12212" s="188"/>
      <c r="X12212" s="188"/>
      <c r="AG12212" s="188"/>
      <c r="AH12212" s="188"/>
      <c r="AI12212" s="188"/>
      <c r="AJ12212" s="188"/>
      <c r="AK12212" s="188"/>
    </row>
    <row r="12213" spans="20:37">
      <c r="T12213" s="188"/>
      <c r="U12213" s="188"/>
      <c r="V12213" s="188"/>
      <c r="W12213" s="188"/>
      <c r="X12213" s="188"/>
      <c r="AG12213" s="188"/>
      <c r="AH12213" s="188"/>
      <c r="AI12213" s="188"/>
      <c r="AJ12213" s="188"/>
      <c r="AK12213" s="188"/>
    </row>
    <row r="12214" spans="20:37">
      <c r="T12214" s="188"/>
      <c r="U12214" s="188"/>
      <c r="V12214" s="188"/>
      <c r="W12214" s="188"/>
      <c r="X12214" s="188"/>
      <c r="AG12214" s="188"/>
      <c r="AH12214" s="188"/>
      <c r="AI12214" s="188"/>
      <c r="AJ12214" s="188"/>
      <c r="AK12214" s="188"/>
    </row>
    <row r="12215" spans="20:37">
      <c r="T12215" s="188"/>
      <c r="U12215" s="188"/>
      <c r="V12215" s="188"/>
      <c r="W12215" s="188"/>
      <c r="X12215" s="188"/>
      <c r="AG12215" s="188"/>
      <c r="AH12215" s="188"/>
      <c r="AI12215" s="188"/>
      <c r="AJ12215" s="188"/>
      <c r="AK12215" s="188"/>
    </row>
    <row r="12216" spans="20:37">
      <c r="T12216" s="188"/>
      <c r="U12216" s="188"/>
      <c r="V12216" s="188"/>
      <c r="W12216" s="188"/>
      <c r="X12216" s="188"/>
      <c r="AG12216" s="188"/>
      <c r="AH12216" s="188"/>
      <c r="AI12216" s="188"/>
      <c r="AJ12216" s="188"/>
      <c r="AK12216" s="188"/>
    </row>
    <row r="12217" spans="20:37">
      <c r="T12217" s="188"/>
      <c r="U12217" s="188"/>
      <c r="V12217" s="188"/>
      <c r="W12217" s="188"/>
      <c r="X12217" s="188"/>
      <c r="AG12217" s="188"/>
      <c r="AH12217" s="188"/>
      <c r="AI12217" s="188"/>
      <c r="AJ12217" s="188"/>
      <c r="AK12217" s="188"/>
    </row>
    <row r="12218" spans="20:37">
      <c r="T12218" s="188"/>
      <c r="U12218" s="188"/>
      <c r="V12218" s="188"/>
      <c r="W12218" s="188"/>
      <c r="X12218" s="188"/>
      <c r="AG12218" s="188"/>
      <c r="AH12218" s="188"/>
      <c r="AI12218" s="188"/>
      <c r="AJ12218" s="188"/>
      <c r="AK12218" s="188"/>
    </row>
    <row r="12219" spans="20:37">
      <c r="T12219" s="188"/>
      <c r="U12219" s="188"/>
      <c r="V12219" s="188"/>
      <c r="W12219" s="188"/>
      <c r="X12219" s="188"/>
      <c r="AG12219" s="188"/>
      <c r="AH12219" s="188"/>
      <c r="AI12219" s="188"/>
      <c r="AJ12219" s="188"/>
      <c r="AK12219" s="188"/>
    </row>
    <row r="12220" spans="20:37">
      <c r="T12220" s="188"/>
      <c r="U12220" s="188"/>
      <c r="V12220" s="188"/>
      <c r="W12220" s="188"/>
      <c r="X12220" s="188"/>
      <c r="AG12220" s="188"/>
      <c r="AH12220" s="188"/>
      <c r="AI12220" s="188"/>
      <c r="AJ12220" s="188"/>
      <c r="AK12220" s="188"/>
    </row>
    <row r="12221" spans="20:37">
      <c r="T12221" s="188"/>
      <c r="U12221" s="188"/>
      <c r="V12221" s="188"/>
      <c r="W12221" s="188"/>
      <c r="X12221" s="188"/>
      <c r="AG12221" s="188"/>
      <c r="AH12221" s="188"/>
      <c r="AI12221" s="188"/>
      <c r="AJ12221" s="188"/>
      <c r="AK12221" s="188"/>
    </row>
    <row r="12222" spans="20:37">
      <c r="T12222" s="188"/>
      <c r="U12222" s="188"/>
      <c r="V12222" s="188"/>
      <c r="W12222" s="188"/>
      <c r="X12222" s="188"/>
      <c r="AG12222" s="188"/>
      <c r="AH12222" s="188"/>
      <c r="AI12222" s="188"/>
      <c r="AJ12222" s="188"/>
      <c r="AK12222" s="188"/>
    </row>
    <row r="12223" spans="20:37">
      <c r="T12223" s="188"/>
      <c r="U12223" s="188"/>
      <c r="V12223" s="188"/>
      <c r="W12223" s="188"/>
      <c r="X12223" s="188"/>
      <c r="AG12223" s="188"/>
      <c r="AH12223" s="188"/>
      <c r="AI12223" s="188"/>
      <c r="AJ12223" s="188"/>
      <c r="AK12223" s="188"/>
    </row>
    <row r="12224" spans="20:37">
      <c r="T12224" s="188"/>
      <c r="U12224" s="188"/>
      <c r="V12224" s="188"/>
      <c r="W12224" s="188"/>
      <c r="X12224" s="188"/>
      <c r="AG12224" s="188"/>
      <c r="AH12224" s="188"/>
      <c r="AI12224" s="188"/>
      <c r="AJ12224" s="188"/>
      <c r="AK12224" s="188"/>
    </row>
    <row r="12225" spans="20:37">
      <c r="T12225" s="188"/>
      <c r="U12225" s="188"/>
      <c r="V12225" s="188"/>
      <c r="W12225" s="188"/>
      <c r="X12225" s="188"/>
      <c r="AG12225" s="188"/>
      <c r="AH12225" s="188"/>
      <c r="AI12225" s="188"/>
      <c r="AJ12225" s="188"/>
      <c r="AK12225" s="188"/>
    </row>
    <row r="12226" spans="20:37">
      <c r="T12226" s="188"/>
      <c r="U12226" s="188"/>
      <c r="V12226" s="188"/>
      <c r="W12226" s="188"/>
      <c r="X12226" s="188"/>
      <c r="AG12226" s="188"/>
      <c r="AH12226" s="188"/>
      <c r="AI12226" s="188"/>
      <c r="AJ12226" s="188"/>
      <c r="AK12226" s="188"/>
    </row>
    <row r="12227" spans="20:37">
      <c r="T12227" s="188"/>
      <c r="U12227" s="188"/>
      <c r="V12227" s="188"/>
      <c r="W12227" s="188"/>
      <c r="X12227" s="188"/>
      <c r="AG12227" s="188"/>
      <c r="AH12227" s="188"/>
      <c r="AI12227" s="188"/>
      <c r="AJ12227" s="188"/>
      <c r="AK12227" s="188"/>
    </row>
    <row r="12228" spans="20:37">
      <c r="T12228" s="188"/>
      <c r="U12228" s="188"/>
      <c r="V12228" s="188"/>
      <c r="W12228" s="188"/>
      <c r="X12228" s="188"/>
      <c r="AG12228" s="188"/>
      <c r="AH12228" s="188"/>
      <c r="AI12228" s="188"/>
      <c r="AJ12228" s="188"/>
      <c r="AK12228" s="188"/>
    </row>
    <row r="12229" spans="20:37">
      <c r="T12229" s="188"/>
      <c r="U12229" s="188"/>
      <c r="V12229" s="188"/>
      <c r="W12229" s="188"/>
      <c r="X12229" s="188"/>
      <c r="AG12229" s="188"/>
      <c r="AH12229" s="188"/>
      <c r="AI12229" s="188"/>
      <c r="AJ12229" s="188"/>
      <c r="AK12229" s="188"/>
    </row>
    <row r="12230" spans="20:37">
      <c r="T12230" s="188"/>
      <c r="U12230" s="188"/>
      <c r="V12230" s="188"/>
      <c r="W12230" s="188"/>
      <c r="X12230" s="188"/>
      <c r="AG12230" s="188"/>
      <c r="AH12230" s="188"/>
      <c r="AI12230" s="188"/>
      <c r="AJ12230" s="188"/>
      <c r="AK12230" s="188"/>
    </row>
    <row r="12231" spans="20:37">
      <c r="T12231" s="188"/>
      <c r="U12231" s="188"/>
      <c r="V12231" s="188"/>
      <c r="W12231" s="188"/>
      <c r="X12231" s="188"/>
      <c r="AG12231" s="188"/>
      <c r="AH12231" s="188"/>
      <c r="AI12231" s="188"/>
      <c r="AJ12231" s="188"/>
      <c r="AK12231" s="188"/>
    </row>
    <row r="12232" spans="20:37">
      <c r="T12232" s="188"/>
      <c r="U12232" s="188"/>
      <c r="V12232" s="188"/>
      <c r="W12232" s="188"/>
      <c r="X12232" s="188"/>
      <c r="AG12232" s="188"/>
      <c r="AH12232" s="188"/>
      <c r="AI12232" s="188"/>
      <c r="AJ12232" s="188"/>
      <c r="AK12232" s="188"/>
    </row>
    <row r="12233" spans="20:37">
      <c r="T12233" s="188"/>
      <c r="U12233" s="188"/>
      <c r="V12233" s="188"/>
      <c r="W12233" s="188"/>
      <c r="X12233" s="188"/>
      <c r="AG12233" s="188"/>
      <c r="AH12233" s="188"/>
      <c r="AI12233" s="188"/>
      <c r="AJ12233" s="188"/>
      <c r="AK12233" s="188"/>
    </row>
    <row r="12234" spans="20:37">
      <c r="T12234" s="188"/>
      <c r="U12234" s="188"/>
      <c r="V12234" s="188"/>
      <c r="W12234" s="188"/>
      <c r="X12234" s="188"/>
      <c r="AG12234" s="188"/>
      <c r="AH12234" s="188"/>
      <c r="AI12234" s="188"/>
      <c r="AJ12234" s="188"/>
      <c r="AK12234" s="188"/>
    </row>
    <row r="12235" spans="20:37">
      <c r="T12235" s="188"/>
      <c r="U12235" s="188"/>
      <c r="V12235" s="188"/>
      <c r="W12235" s="188"/>
      <c r="X12235" s="188"/>
      <c r="AG12235" s="188"/>
      <c r="AH12235" s="188"/>
      <c r="AI12235" s="188"/>
      <c r="AJ12235" s="188"/>
      <c r="AK12235" s="188"/>
    </row>
    <row r="12236" spans="20:37">
      <c r="T12236" s="188"/>
      <c r="U12236" s="188"/>
      <c r="V12236" s="188"/>
      <c r="W12236" s="188"/>
      <c r="X12236" s="188"/>
      <c r="AG12236" s="188"/>
      <c r="AH12236" s="188"/>
      <c r="AI12236" s="188"/>
      <c r="AJ12236" s="188"/>
      <c r="AK12236" s="188"/>
    </row>
    <row r="12237" spans="20:37">
      <c r="T12237" s="188"/>
      <c r="U12237" s="188"/>
      <c r="V12237" s="188"/>
      <c r="W12237" s="188"/>
      <c r="X12237" s="188"/>
      <c r="AG12237" s="188"/>
      <c r="AH12237" s="188"/>
      <c r="AI12237" s="188"/>
      <c r="AJ12237" s="188"/>
      <c r="AK12237" s="188"/>
    </row>
    <row r="12238" spans="20:37">
      <c r="T12238" s="188"/>
      <c r="U12238" s="188"/>
      <c r="V12238" s="188"/>
      <c r="W12238" s="188"/>
      <c r="X12238" s="188"/>
      <c r="AG12238" s="188"/>
      <c r="AH12238" s="188"/>
      <c r="AI12238" s="188"/>
      <c r="AJ12238" s="188"/>
      <c r="AK12238" s="188"/>
    </row>
    <row r="12239" spans="20:37">
      <c r="T12239" s="188"/>
      <c r="U12239" s="188"/>
      <c r="V12239" s="188"/>
      <c r="W12239" s="188"/>
      <c r="X12239" s="188"/>
      <c r="AG12239" s="188"/>
      <c r="AH12239" s="188"/>
      <c r="AI12239" s="188"/>
      <c r="AJ12239" s="188"/>
      <c r="AK12239" s="188"/>
    </row>
    <row r="12240" spans="20:37">
      <c r="T12240" s="188"/>
      <c r="U12240" s="188"/>
      <c r="V12240" s="188"/>
      <c r="W12240" s="188"/>
      <c r="X12240" s="188"/>
      <c r="AG12240" s="188"/>
      <c r="AH12240" s="188"/>
      <c r="AI12240" s="188"/>
      <c r="AJ12240" s="188"/>
      <c r="AK12240" s="188"/>
    </row>
    <row r="12241" spans="20:37">
      <c r="T12241" s="188"/>
      <c r="U12241" s="188"/>
      <c r="V12241" s="188"/>
      <c r="W12241" s="188"/>
      <c r="X12241" s="188"/>
      <c r="AG12241" s="188"/>
      <c r="AH12241" s="188"/>
      <c r="AI12241" s="188"/>
      <c r="AJ12241" s="188"/>
      <c r="AK12241" s="188"/>
    </row>
    <row r="12242" spans="20:37">
      <c r="T12242" s="188"/>
      <c r="U12242" s="188"/>
      <c r="V12242" s="188"/>
      <c r="W12242" s="188"/>
      <c r="X12242" s="188"/>
      <c r="AG12242" s="188"/>
      <c r="AH12242" s="188"/>
      <c r="AI12242" s="188"/>
      <c r="AJ12242" s="188"/>
      <c r="AK12242" s="188"/>
    </row>
    <row r="12243" spans="20:37">
      <c r="T12243" s="188"/>
      <c r="U12243" s="188"/>
      <c r="V12243" s="188"/>
      <c r="W12243" s="188"/>
      <c r="X12243" s="188"/>
      <c r="AG12243" s="188"/>
      <c r="AH12243" s="188"/>
      <c r="AI12243" s="188"/>
      <c r="AJ12243" s="188"/>
      <c r="AK12243" s="188"/>
    </row>
    <row r="12244" spans="20:37">
      <c r="T12244" s="188"/>
      <c r="U12244" s="188"/>
      <c r="V12244" s="188"/>
      <c r="W12244" s="188"/>
      <c r="X12244" s="188"/>
      <c r="AG12244" s="188"/>
      <c r="AH12244" s="188"/>
      <c r="AI12244" s="188"/>
      <c r="AJ12244" s="188"/>
      <c r="AK12244" s="188"/>
    </row>
    <row r="12245" spans="20:37">
      <c r="T12245" s="188"/>
      <c r="U12245" s="188"/>
      <c r="V12245" s="188"/>
      <c r="W12245" s="188"/>
      <c r="X12245" s="188"/>
      <c r="AG12245" s="188"/>
      <c r="AH12245" s="188"/>
      <c r="AI12245" s="188"/>
      <c r="AJ12245" s="188"/>
      <c r="AK12245" s="188"/>
    </row>
    <row r="12246" spans="20:37">
      <c r="T12246" s="188"/>
      <c r="U12246" s="188"/>
      <c r="V12246" s="188"/>
      <c r="W12246" s="188"/>
      <c r="X12246" s="188"/>
      <c r="AG12246" s="188"/>
      <c r="AH12246" s="188"/>
      <c r="AI12246" s="188"/>
      <c r="AJ12246" s="188"/>
      <c r="AK12246" s="188"/>
    </row>
    <row r="12247" spans="20:37">
      <c r="T12247" s="188"/>
      <c r="U12247" s="188"/>
      <c r="V12247" s="188"/>
      <c r="W12247" s="188"/>
      <c r="X12247" s="188"/>
      <c r="AG12247" s="188"/>
      <c r="AH12247" s="188"/>
      <c r="AI12247" s="188"/>
      <c r="AJ12247" s="188"/>
      <c r="AK12247" s="188"/>
    </row>
    <row r="12248" spans="20:37">
      <c r="T12248" s="188"/>
      <c r="U12248" s="188"/>
      <c r="V12248" s="188"/>
      <c r="W12248" s="188"/>
      <c r="X12248" s="188"/>
      <c r="AG12248" s="188"/>
      <c r="AH12248" s="188"/>
      <c r="AI12248" s="188"/>
      <c r="AJ12248" s="188"/>
      <c r="AK12248" s="188"/>
    </row>
    <row r="12249" spans="20:37">
      <c r="T12249" s="188"/>
      <c r="U12249" s="188"/>
      <c r="V12249" s="188"/>
      <c r="W12249" s="188"/>
      <c r="X12249" s="188"/>
      <c r="AG12249" s="188"/>
      <c r="AH12249" s="188"/>
      <c r="AI12249" s="188"/>
      <c r="AJ12249" s="188"/>
      <c r="AK12249" s="188"/>
    </row>
    <row r="12250" spans="20:37">
      <c r="T12250" s="188"/>
      <c r="U12250" s="188"/>
      <c r="V12250" s="188"/>
      <c r="W12250" s="188"/>
      <c r="X12250" s="188"/>
      <c r="AG12250" s="188"/>
      <c r="AH12250" s="188"/>
      <c r="AI12250" s="188"/>
      <c r="AJ12250" s="188"/>
      <c r="AK12250" s="188"/>
    </row>
    <row r="12251" spans="20:37">
      <c r="T12251" s="188"/>
      <c r="U12251" s="188"/>
      <c r="V12251" s="188"/>
      <c r="W12251" s="188"/>
      <c r="X12251" s="188"/>
      <c r="AG12251" s="188"/>
      <c r="AH12251" s="188"/>
      <c r="AI12251" s="188"/>
      <c r="AJ12251" s="188"/>
      <c r="AK12251" s="188"/>
    </row>
    <row r="12252" spans="20:37">
      <c r="T12252" s="188"/>
      <c r="U12252" s="188"/>
      <c r="V12252" s="188"/>
      <c r="W12252" s="188"/>
      <c r="X12252" s="188"/>
      <c r="AG12252" s="188"/>
      <c r="AH12252" s="188"/>
      <c r="AI12252" s="188"/>
      <c r="AJ12252" s="188"/>
      <c r="AK12252" s="188"/>
    </row>
    <row r="12253" spans="20:37">
      <c r="T12253" s="188"/>
      <c r="U12253" s="188"/>
      <c r="V12253" s="188"/>
      <c r="W12253" s="188"/>
      <c r="X12253" s="188"/>
      <c r="AG12253" s="188"/>
      <c r="AH12253" s="188"/>
      <c r="AI12253" s="188"/>
      <c r="AJ12253" s="188"/>
      <c r="AK12253" s="188"/>
    </row>
    <row r="12254" spans="20:37">
      <c r="T12254" s="188"/>
      <c r="U12254" s="188"/>
      <c r="V12254" s="188"/>
      <c r="W12254" s="188"/>
      <c r="X12254" s="188"/>
      <c r="AG12254" s="188"/>
      <c r="AH12254" s="188"/>
      <c r="AI12254" s="188"/>
      <c r="AJ12254" s="188"/>
      <c r="AK12254" s="188"/>
    </row>
    <row r="12255" spans="20:37">
      <c r="T12255" s="188"/>
      <c r="U12255" s="188"/>
      <c r="V12255" s="188"/>
      <c r="W12255" s="188"/>
      <c r="X12255" s="188"/>
      <c r="AG12255" s="188"/>
      <c r="AH12255" s="188"/>
      <c r="AI12255" s="188"/>
      <c r="AJ12255" s="188"/>
      <c r="AK12255" s="188"/>
    </row>
    <row r="12256" spans="20:37">
      <c r="T12256" s="188"/>
      <c r="U12256" s="188"/>
      <c r="V12256" s="188"/>
      <c r="W12256" s="188"/>
      <c r="X12256" s="188"/>
      <c r="AG12256" s="188"/>
      <c r="AH12256" s="188"/>
      <c r="AI12256" s="188"/>
      <c r="AJ12256" s="188"/>
      <c r="AK12256" s="188"/>
    </row>
    <row r="12257" spans="20:37">
      <c r="T12257" s="188"/>
      <c r="U12257" s="188"/>
      <c r="V12257" s="188"/>
      <c r="W12257" s="188"/>
      <c r="X12257" s="188"/>
      <c r="AG12257" s="188"/>
      <c r="AH12257" s="188"/>
      <c r="AI12257" s="188"/>
      <c r="AJ12257" s="188"/>
      <c r="AK12257" s="188"/>
    </row>
    <row r="12258" spans="20:37">
      <c r="T12258" s="188"/>
      <c r="U12258" s="188"/>
      <c r="V12258" s="188"/>
      <c r="W12258" s="188"/>
      <c r="X12258" s="188"/>
      <c r="AG12258" s="188"/>
      <c r="AH12258" s="188"/>
      <c r="AI12258" s="188"/>
      <c r="AJ12258" s="188"/>
      <c r="AK12258" s="188"/>
    </row>
    <row r="12259" spans="20:37">
      <c r="T12259" s="188"/>
      <c r="U12259" s="188"/>
      <c r="V12259" s="188"/>
      <c r="W12259" s="188"/>
      <c r="X12259" s="188"/>
      <c r="AG12259" s="188"/>
      <c r="AH12259" s="188"/>
      <c r="AI12259" s="188"/>
      <c r="AJ12259" s="188"/>
      <c r="AK12259" s="188"/>
    </row>
    <row r="12260" spans="20:37">
      <c r="T12260" s="188"/>
      <c r="U12260" s="188"/>
      <c r="V12260" s="188"/>
      <c r="W12260" s="188"/>
      <c r="X12260" s="188"/>
      <c r="AG12260" s="188"/>
      <c r="AH12260" s="188"/>
      <c r="AI12260" s="188"/>
      <c r="AJ12260" s="188"/>
      <c r="AK12260" s="188"/>
    </row>
    <row r="12261" spans="20:37">
      <c r="T12261" s="188"/>
      <c r="U12261" s="188"/>
      <c r="V12261" s="188"/>
      <c r="W12261" s="188"/>
      <c r="X12261" s="188"/>
      <c r="AG12261" s="188"/>
      <c r="AH12261" s="188"/>
      <c r="AI12261" s="188"/>
      <c r="AJ12261" s="188"/>
      <c r="AK12261" s="188"/>
    </row>
    <row r="12262" spans="20:37">
      <c r="T12262" s="188"/>
      <c r="U12262" s="188"/>
      <c r="V12262" s="188"/>
      <c r="W12262" s="188"/>
      <c r="X12262" s="188"/>
      <c r="AG12262" s="188"/>
      <c r="AH12262" s="188"/>
      <c r="AI12262" s="188"/>
      <c r="AJ12262" s="188"/>
      <c r="AK12262" s="188"/>
    </row>
    <row r="12263" spans="20:37">
      <c r="T12263" s="188"/>
      <c r="U12263" s="188"/>
      <c r="V12263" s="188"/>
      <c r="W12263" s="188"/>
      <c r="X12263" s="188"/>
      <c r="AG12263" s="188"/>
      <c r="AH12263" s="188"/>
      <c r="AI12263" s="188"/>
      <c r="AJ12263" s="188"/>
      <c r="AK12263" s="188"/>
    </row>
    <row r="12264" spans="20:37">
      <c r="T12264" s="188"/>
      <c r="U12264" s="188"/>
      <c r="V12264" s="188"/>
      <c r="W12264" s="188"/>
      <c r="X12264" s="188"/>
      <c r="AG12264" s="188"/>
      <c r="AH12264" s="188"/>
      <c r="AI12264" s="188"/>
      <c r="AJ12264" s="188"/>
      <c r="AK12264" s="188"/>
    </row>
    <row r="12265" spans="20:37">
      <c r="T12265" s="188"/>
      <c r="U12265" s="188"/>
      <c r="V12265" s="188"/>
      <c r="W12265" s="188"/>
      <c r="X12265" s="188"/>
      <c r="AG12265" s="188"/>
      <c r="AH12265" s="188"/>
      <c r="AI12265" s="188"/>
      <c r="AJ12265" s="188"/>
      <c r="AK12265" s="188"/>
    </row>
    <row r="12266" spans="20:37">
      <c r="T12266" s="188"/>
      <c r="U12266" s="188"/>
      <c r="V12266" s="188"/>
      <c r="W12266" s="188"/>
      <c r="X12266" s="188"/>
      <c r="AG12266" s="188"/>
      <c r="AH12266" s="188"/>
      <c r="AI12266" s="188"/>
      <c r="AJ12266" s="188"/>
      <c r="AK12266" s="188"/>
    </row>
    <row r="12267" spans="20:37">
      <c r="T12267" s="188"/>
      <c r="U12267" s="188"/>
      <c r="V12267" s="188"/>
      <c r="W12267" s="188"/>
      <c r="X12267" s="188"/>
      <c r="AG12267" s="188"/>
      <c r="AH12267" s="188"/>
      <c r="AI12267" s="188"/>
      <c r="AJ12267" s="188"/>
      <c r="AK12267" s="188"/>
    </row>
    <row r="12268" spans="20:37">
      <c r="T12268" s="188"/>
      <c r="U12268" s="188"/>
      <c r="V12268" s="188"/>
      <c r="W12268" s="188"/>
      <c r="X12268" s="188"/>
      <c r="AG12268" s="188"/>
      <c r="AH12268" s="188"/>
      <c r="AI12268" s="188"/>
      <c r="AJ12268" s="188"/>
      <c r="AK12268" s="188"/>
    </row>
    <row r="12269" spans="20:37">
      <c r="T12269" s="188"/>
      <c r="U12269" s="188"/>
      <c r="V12269" s="188"/>
      <c r="W12269" s="188"/>
      <c r="X12269" s="188"/>
      <c r="AG12269" s="188"/>
      <c r="AH12269" s="188"/>
      <c r="AI12269" s="188"/>
      <c r="AJ12269" s="188"/>
      <c r="AK12269" s="188"/>
    </row>
    <row r="12270" spans="20:37">
      <c r="T12270" s="188"/>
      <c r="U12270" s="188"/>
      <c r="V12270" s="188"/>
      <c r="W12270" s="188"/>
      <c r="X12270" s="188"/>
      <c r="AG12270" s="188"/>
      <c r="AH12270" s="188"/>
      <c r="AI12270" s="188"/>
      <c r="AJ12270" s="188"/>
      <c r="AK12270" s="188"/>
    </row>
    <row r="12271" spans="20:37">
      <c r="T12271" s="188"/>
      <c r="U12271" s="188"/>
      <c r="V12271" s="188"/>
      <c r="W12271" s="188"/>
      <c r="X12271" s="188"/>
      <c r="AG12271" s="188"/>
      <c r="AH12271" s="188"/>
      <c r="AI12271" s="188"/>
      <c r="AJ12271" s="188"/>
      <c r="AK12271" s="188"/>
    </row>
    <row r="12272" spans="20:37">
      <c r="T12272" s="188"/>
      <c r="U12272" s="188"/>
      <c r="V12272" s="188"/>
      <c r="W12272" s="188"/>
      <c r="X12272" s="188"/>
      <c r="AG12272" s="188"/>
      <c r="AH12272" s="188"/>
      <c r="AI12272" s="188"/>
      <c r="AJ12272" s="188"/>
      <c r="AK12272" s="188"/>
    </row>
    <row r="12273" spans="20:37">
      <c r="T12273" s="188"/>
      <c r="U12273" s="188"/>
      <c r="V12273" s="188"/>
      <c r="W12273" s="188"/>
      <c r="X12273" s="188"/>
      <c r="AG12273" s="188"/>
      <c r="AH12273" s="188"/>
      <c r="AI12273" s="188"/>
      <c r="AJ12273" s="188"/>
      <c r="AK12273" s="188"/>
    </row>
    <row r="12274" spans="20:37">
      <c r="T12274" s="188"/>
      <c r="U12274" s="188"/>
      <c r="V12274" s="188"/>
      <c r="W12274" s="188"/>
      <c r="X12274" s="188"/>
      <c r="AG12274" s="188"/>
      <c r="AH12274" s="188"/>
      <c r="AI12274" s="188"/>
      <c r="AJ12274" s="188"/>
      <c r="AK12274" s="188"/>
    </row>
    <row r="12275" spans="20:37">
      <c r="T12275" s="188"/>
      <c r="U12275" s="188"/>
      <c r="V12275" s="188"/>
      <c r="W12275" s="188"/>
      <c r="X12275" s="188"/>
      <c r="AG12275" s="188"/>
      <c r="AH12275" s="188"/>
      <c r="AI12275" s="188"/>
      <c r="AJ12275" s="188"/>
      <c r="AK12275" s="188"/>
    </row>
    <row r="12276" spans="20:37">
      <c r="T12276" s="188"/>
      <c r="U12276" s="188"/>
      <c r="V12276" s="188"/>
      <c r="W12276" s="188"/>
      <c r="X12276" s="188"/>
      <c r="AG12276" s="188"/>
      <c r="AH12276" s="188"/>
      <c r="AI12276" s="188"/>
      <c r="AJ12276" s="188"/>
      <c r="AK12276" s="188"/>
    </row>
    <row r="12277" spans="20:37">
      <c r="T12277" s="188"/>
      <c r="U12277" s="188"/>
      <c r="V12277" s="188"/>
      <c r="W12277" s="188"/>
      <c r="X12277" s="188"/>
      <c r="AG12277" s="188"/>
      <c r="AH12277" s="188"/>
      <c r="AI12277" s="188"/>
      <c r="AJ12277" s="188"/>
      <c r="AK12277" s="188"/>
    </row>
    <row r="12278" spans="20:37">
      <c r="T12278" s="188"/>
      <c r="U12278" s="188"/>
      <c r="V12278" s="188"/>
      <c r="W12278" s="188"/>
      <c r="X12278" s="188"/>
      <c r="AG12278" s="188"/>
      <c r="AH12278" s="188"/>
      <c r="AI12278" s="188"/>
      <c r="AJ12278" s="188"/>
      <c r="AK12278" s="188"/>
    </row>
    <row r="12279" spans="20:37">
      <c r="T12279" s="188"/>
      <c r="U12279" s="188"/>
      <c r="V12279" s="188"/>
      <c r="W12279" s="188"/>
      <c r="X12279" s="188"/>
      <c r="AG12279" s="188"/>
      <c r="AH12279" s="188"/>
      <c r="AI12279" s="188"/>
      <c r="AJ12279" s="188"/>
      <c r="AK12279" s="188"/>
    </row>
    <row r="12280" spans="20:37">
      <c r="T12280" s="188"/>
      <c r="U12280" s="188"/>
      <c r="V12280" s="188"/>
      <c r="W12280" s="188"/>
      <c r="X12280" s="188"/>
      <c r="AG12280" s="188"/>
      <c r="AH12280" s="188"/>
      <c r="AI12280" s="188"/>
      <c r="AJ12280" s="188"/>
      <c r="AK12280" s="188"/>
    </row>
    <row r="12281" spans="20:37">
      <c r="T12281" s="188"/>
      <c r="U12281" s="188"/>
      <c r="V12281" s="188"/>
      <c r="W12281" s="188"/>
      <c r="X12281" s="188"/>
      <c r="AG12281" s="188"/>
      <c r="AH12281" s="188"/>
      <c r="AI12281" s="188"/>
      <c r="AJ12281" s="188"/>
      <c r="AK12281" s="188"/>
    </row>
    <row r="12282" spans="20:37">
      <c r="T12282" s="188"/>
      <c r="U12282" s="188"/>
      <c r="V12282" s="188"/>
      <c r="W12282" s="188"/>
      <c r="X12282" s="188"/>
      <c r="AG12282" s="188"/>
      <c r="AH12282" s="188"/>
      <c r="AI12282" s="188"/>
      <c r="AJ12282" s="188"/>
      <c r="AK12282" s="188"/>
    </row>
    <row r="12283" spans="20:37">
      <c r="T12283" s="188"/>
      <c r="U12283" s="188"/>
      <c r="V12283" s="188"/>
      <c r="W12283" s="188"/>
      <c r="X12283" s="188"/>
      <c r="AG12283" s="188"/>
      <c r="AH12283" s="188"/>
      <c r="AI12283" s="188"/>
      <c r="AJ12283" s="188"/>
      <c r="AK12283" s="188"/>
    </row>
    <row r="12284" spans="20:37">
      <c r="T12284" s="188"/>
      <c r="U12284" s="188"/>
      <c r="V12284" s="188"/>
      <c r="W12284" s="188"/>
      <c r="X12284" s="188"/>
      <c r="AG12284" s="188"/>
      <c r="AH12284" s="188"/>
      <c r="AI12284" s="188"/>
      <c r="AJ12284" s="188"/>
      <c r="AK12284" s="188"/>
    </row>
    <row r="12285" spans="20:37">
      <c r="T12285" s="188"/>
      <c r="U12285" s="188"/>
      <c r="V12285" s="188"/>
      <c r="W12285" s="188"/>
      <c r="X12285" s="188"/>
      <c r="AG12285" s="188"/>
      <c r="AH12285" s="188"/>
      <c r="AI12285" s="188"/>
      <c r="AJ12285" s="188"/>
      <c r="AK12285" s="188"/>
    </row>
    <row r="12286" spans="20:37">
      <c r="T12286" s="188"/>
      <c r="U12286" s="188"/>
      <c r="V12286" s="188"/>
      <c r="W12286" s="188"/>
      <c r="X12286" s="188"/>
      <c r="AG12286" s="188"/>
      <c r="AH12286" s="188"/>
      <c r="AI12286" s="188"/>
      <c r="AJ12286" s="188"/>
      <c r="AK12286" s="188"/>
    </row>
    <row r="12287" spans="20:37">
      <c r="T12287" s="188"/>
      <c r="U12287" s="188"/>
      <c r="V12287" s="188"/>
      <c r="W12287" s="188"/>
      <c r="X12287" s="188"/>
      <c r="AG12287" s="188"/>
      <c r="AH12287" s="188"/>
      <c r="AI12287" s="188"/>
      <c r="AJ12287" s="188"/>
      <c r="AK12287" s="188"/>
    </row>
    <row r="12288" spans="20:37">
      <c r="T12288" s="188"/>
      <c r="U12288" s="188"/>
      <c r="V12288" s="188"/>
      <c r="W12288" s="188"/>
      <c r="X12288" s="188"/>
      <c r="AG12288" s="188"/>
      <c r="AH12288" s="188"/>
      <c r="AI12288" s="188"/>
      <c r="AJ12288" s="188"/>
      <c r="AK12288" s="188"/>
    </row>
    <row r="12289" spans="20:37">
      <c r="T12289" s="188"/>
      <c r="U12289" s="188"/>
      <c r="V12289" s="188"/>
      <c r="W12289" s="188"/>
      <c r="X12289" s="188"/>
      <c r="AG12289" s="188"/>
      <c r="AH12289" s="188"/>
      <c r="AI12289" s="188"/>
      <c r="AJ12289" s="188"/>
      <c r="AK12289" s="188"/>
    </row>
    <row r="12290" spans="20:37">
      <c r="T12290" s="188"/>
      <c r="U12290" s="188"/>
      <c r="V12290" s="188"/>
      <c r="W12290" s="188"/>
      <c r="X12290" s="188"/>
      <c r="AG12290" s="188"/>
      <c r="AH12290" s="188"/>
      <c r="AI12290" s="188"/>
      <c r="AJ12290" s="188"/>
      <c r="AK12290" s="188"/>
    </row>
    <row r="12291" spans="20:37">
      <c r="T12291" s="188"/>
      <c r="U12291" s="188"/>
      <c r="V12291" s="188"/>
      <c r="W12291" s="188"/>
      <c r="X12291" s="188"/>
      <c r="AG12291" s="188"/>
      <c r="AH12291" s="188"/>
      <c r="AI12291" s="188"/>
      <c r="AJ12291" s="188"/>
      <c r="AK12291" s="188"/>
    </row>
    <row r="12292" spans="20:37">
      <c r="T12292" s="188"/>
      <c r="U12292" s="188"/>
      <c r="V12292" s="188"/>
      <c r="W12292" s="188"/>
      <c r="X12292" s="188"/>
      <c r="AG12292" s="188"/>
      <c r="AH12292" s="188"/>
      <c r="AI12292" s="188"/>
      <c r="AJ12292" s="188"/>
      <c r="AK12292" s="188"/>
    </row>
    <row r="12293" spans="20:37">
      <c r="T12293" s="188"/>
      <c r="U12293" s="188"/>
      <c r="V12293" s="188"/>
      <c r="W12293" s="188"/>
      <c r="X12293" s="188"/>
      <c r="AG12293" s="188"/>
      <c r="AH12293" s="188"/>
      <c r="AI12293" s="188"/>
      <c r="AJ12293" s="188"/>
      <c r="AK12293" s="188"/>
    </row>
    <row r="12294" spans="20:37">
      <c r="T12294" s="188"/>
      <c r="U12294" s="188"/>
      <c r="V12294" s="188"/>
      <c r="W12294" s="188"/>
      <c r="X12294" s="188"/>
      <c r="AG12294" s="188"/>
      <c r="AH12294" s="188"/>
      <c r="AI12294" s="188"/>
      <c r="AJ12294" s="188"/>
      <c r="AK12294" s="188"/>
    </row>
    <row r="12295" spans="20:37">
      <c r="T12295" s="188"/>
      <c r="U12295" s="188"/>
      <c r="V12295" s="188"/>
      <c r="W12295" s="188"/>
      <c r="X12295" s="188"/>
      <c r="AG12295" s="188"/>
      <c r="AH12295" s="188"/>
      <c r="AI12295" s="188"/>
      <c r="AJ12295" s="188"/>
      <c r="AK12295" s="188"/>
    </row>
    <row r="12296" spans="20:37">
      <c r="T12296" s="188"/>
      <c r="U12296" s="188"/>
      <c r="V12296" s="188"/>
      <c r="W12296" s="188"/>
      <c r="X12296" s="188"/>
      <c r="AG12296" s="188"/>
      <c r="AH12296" s="188"/>
      <c r="AI12296" s="188"/>
      <c r="AJ12296" s="188"/>
      <c r="AK12296" s="188"/>
    </row>
    <row r="12297" spans="20:37">
      <c r="T12297" s="188"/>
      <c r="U12297" s="188"/>
      <c r="V12297" s="188"/>
      <c r="W12297" s="188"/>
      <c r="X12297" s="188"/>
      <c r="AG12297" s="188"/>
      <c r="AH12297" s="188"/>
      <c r="AI12297" s="188"/>
      <c r="AJ12297" s="188"/>
      <c r="AK12297" s="188"/>
    </row>
    <row r="12298" spans="20:37">
      <c r="T12298" s="188"/>
      <c r="U12298" s="188"/>
      <c r="V12298" s="188"/>
      <c r="W12298" s="188"/>
      <c r="X12298" s="188"/>
      <c r="AG12298" s="188"/>
      <c r="AH12298" s="188"/>
      <c r="AI12298" s="188"/>
      <c r="AJ12298" s="188"/>
      <c r="AK12298" s="188"/>
    </row>
    <row r="12299" spans="20:37">
      <c r="T12299" s="188"/>
      <c r="U12299" s="188"/>
      <c r="V12299" s="188"/>
      <c r="W12299" s="188"/>
      <c r="X12299" s="188"/>
      <c r="AG12299" s="188"/>
      <c r="AH12299" s="188"/>
      <c r="AI12299" s="188"/>
      <c r="AJ12299" s="188"/>
      <c r="AK12299" s="188"/>
    </row>
    <row r="12300" spans="20:37">
      <c r="T12300" s="188"/>
      <c r="U12300" s="188"/>
      <c r="V12300" s="188"/>
      <c r="W12300" s="188"/>
      <c r="X12300" s="188"/>
      <c r="AG12300" s="188"/>
      <c r="AH12300" s="188"/>
      <c r="AI12300" s="188"/>
      <c r="AJ12300" s="188"/>
      <c r="AK12300" s="188"/>
    </row>
    <row r="12301" spans="20:37">
      <c r="T12301" s="188"/>
      <c r="U12301" s="188"/>
      <c r="V12301" s="188"/>
      <c r="W12301" s="188"/>
      <c r="X12301" s="188"/>
      <c r="AG12301" s="188"/>
      <c r="AH12301" s="188"/>
      <c r="AI12301" s="188"/>
      <c r="AJ12301" s="188"/>
      <c r="AK12301" s="188"/>
    </row>
    <row r="12302" spans="20:37">
      <c r="T12302" s="188"/>
      <c r="U12302" s="188"/>
      <c r="V12302" s="188"/>
      <c r="W12302" s="188"/>
      <c r="X12302" s="188"/>
      <c r="AG12302" s="188"/>
      <c r="AH12302" s="188"/>
      <c r="AI12302" s="188"/>
      <c r="AJ12302" s="188"/>
      <c r="AK12302" s="188"/>
    </row>
    <row r="12303" spans="20:37">
      <c r="T12303" s="188"/>
      <c r="U12303" s="188"/>
      <c r="V12303" s="188"/>
      <c r="W12303" s="188"/>
      <c r="X12303" s="188"/>
      <c r="AG12303" s="188"/>
      <c r="AH12303" s="188"/>
      <c r="AI12303" s="188"/>
      <c r="AJ12303" s="188"/>
      <c r="AK12303" s="188"/>
    </row>
    <row r="12304" spans="20:37">
      <c r="T12304" s="188"/>
      <c r="U12304" s="188"/>
      <c r="V12304" s="188"/>
      <c r="W12304" s="188"/>
      <c r="X12304" s="188"/>
      <c r="AG12304" s="188"/>
      <c r="AH12304" s="188"/>
      <c r="AI12304" s="188"/>
      <c r="AJ12304" s="188"/>
      <c r="AK12304" s="188"/>
    </row>
    <row r="12305" spans="20:37">
      <c r="T12305" s="188"/>
      <c r="U12305" s="188"/>
      <c r="V12305" s="188"/>
      <c r="W12305" s="188"/>
      <c r="X12305" s="188"/>
      <c r="AG12305" s="188"/>
      <c r="AH12305" s="188"/>
      <c r="AI12305" s="188"/>
      <c r="AJ12305" s="188"/>
      <c r="AK12305" s="188"/>
    </row>
    <row r="12306" spans="20:37">
      <c r="T12306" s="188"/>
      <c r="U12306" s="188"/>
      <c r="V12306" s="188"/>
      <c r="W12306" s="188"/>
      <c r="X12306" s="188"/>
      <c r="AG12306" s="188"/>
      <c r="AH12306" s="188"/>
      <c r="AI12306" s="188"/>
      <c r="AJ12306" s="188"/>
      <c r="AK12306" s="188"/>
    </row>
    <row r="12307" spans="20:37">
      <c r="T12307" s="188"/>
      <c r="U12307" s="188"/>
      <c r="V12307" s="188"/>
      <c r="W12307" s="188"/>
      <c r="X12307" s="188"/>
      <c r="AG12307" s="188"/>
      <c r="AH12307" s="188"/>
      <c r="AI12307" s="188"/>
      <c r="AJ12307" s="188"/>
      <c r="AK12307" s="188"/>
    </row>
    <row r="12308" spans="20:37">
      <c r="T12308" s="188"/>
      <c r="U12308" s="188"/>
      <c r="V12308" s="188"/>
      <c r="W12308" s="188"/>
      <c r="X12308" s="188"/>
      <c r="AG12308" s="188"/>
      <c r="AH12308" s="188"/>
      <c r="AI12308" s="188"/>
      <c r="AJ12308" s="188"/>
      <c r="AK12308" s="188"/>
    </row>
    <row r="12309" spans="20:37">
      <c r="T12309" s="188"/>
      <c r="U12309" s="188"/>
      <c r="V12309" s="188"/>
      <c r="W12309" s="188"/>
      <c r="X12309" s="188"/>
      <c r="AG12309" s="188"/>
      <c r="AH12309" s="188"/>
      <c r="AI12309" s="188"/>
      <c r="AJ12309" s="188"/>
      <c r="AK12309" s="188"/>
    </row>
    <row r="12310" spans="20:37">
      <c r="T12310" s="188"/>
      <c r="U12310" s="188"/>
      <c r="V12310" s="188"/>
      <c r="W12310" s="188"/>
      <c r="X12310" s="188"/>
      <c r="AG12310" s="188"/>
      <c r="AH12310" s="188"/>
      <c r="AI12310" s="188"/>
      <c r="AJ12310" s="188"/>
      <c r="AK12310" s="188"/>
    </row>
    <row r="12311" spans="20:37">
      <c r="T12311" s="188"/>
      <c r="U12311" s="188"/>
      <c r="V12311" s="188"/>
      <c r="W12311" s="188"/>
      <c r="X12311" s="188"/>
      <c r="AG12311" s="188"/>
      <c r="AH12311" s="188"/>
      <c r="AI12311" s="188"/>
      <c r="AJ12311" s="188"/>
      <c r="AK12311" s="188"/>
    </row>
    <row r="12312" spans="20:37">
      <c r="T12312" s="188"/>
      <c r="U12312" s="188"/>
      <c r="V12312" s="188"/>
      <c r="W12312" s="188"/>
      <c r="X12312" s="188"/>
      <c r="AG12312" s="188"/>
      <c r="AH12312" s="188"/>
      <c r="AI12312" s="188"/>
      <c r="AJ12312" s="188"/>
      <c r="AK12312" s="188"/>
    </row>
    <row r="12313" spans="20:37">
      <c r="T12313" s="188"/>
      <c r="U12313" s="188"/>
      <c r="V12313" s="188"/>
      <c r="W12313" s="188"/>
      <c r="X12313" s="188"/>
      <c r="AG12313" s="188"/>
      <c r="AH12313" s="188"/>
      <c r="AI12313" s="188"/>
      <c r="AJ12313" s="188"/>
      <c r="AK12313" s="188"/>
    </row>
    <row r="12314" spans="20:37">
      <c r="T12314" s="188"/>
      <c r="U12314" s="188"/>
      <c r="V12314" s="188"/>
      <c r="W12314" s="188"/>
      <c r="X12314" s="188"/>
      <c r="AG12314" s="188"/>
      <c r="AH12314" s="188"/>
      <c r="AI12314" s="188"/>
      <c r="AJ12314" s="188"/>
      <c r="AK12314" s="188"/>
    </row>
    <row r="12315" spans="20:37">
      <c r="T12315" s="188"/>
      <c r="U12315" s="188"/>
      <c r="V12315" s="188"/>
      <c r="W12315" s="188"/>
      <c r="X12315" s="188"/>
      <c r="AG12315" s="188"/>
      <c r="AH12315" s="188"/>
      <c r="AI12315" s="188"/>
      <c r="AJ12315" s="188"/>
      <c r="AK12315" s="188"/>
    </row>
    <row r="12316" spans="20:37">
      <c r="T12316" s="188"/>
      <c r="U12316" s="188"/>
      <c r="V12316" s="188"/>
      <c r="W12316" s="188"/>
      <c r="X12316" s="188"/>
      <c r="AG12316" s="188"/>
      <c r="AH12316" s="188"/>
      <c r="AI12316" s="188"/>
      <c r="AJ12316" s="188"/>
      <c r="AK12316" s="188"/>
    </row>
    <row r="12317" spans="20:37">
      <c r="T12317" s="188"/>
      <c r="U12317" s="188"/>
      <c r="V12317" s="188"/>
      <c r="W12317" s="188"/>
      <c r="X12317" s="188"/>
      <c r="AG12317" s="188"/>
      <c r="AH12317" s="188"/>
      <c r="AI12317" s="188"/>
      <c r="AJ12317" s="188"/>
      <c r="AK12317" s="188"/>
    </row>
    <row r="12318" spans="20:37">
      <c r="T12318" s="188"/>
      <c r="U12318" s="188"/>
      <c r="V12318" s="188"/>
      <c r="W12318" s="188"/>
      <c r="X12318" s="188"/>
      <c r="AG12318" s="188"/>
      <c r="AH12318" s="188"/>
      <c r="AI12318" s="188"/>
      <c r="AJ12318" s="188"/>
      <c r="AK12318" s="188"/>
    </row>
    <row r="12319" spans="20:37">
      <c r="T12319" s="188"/>
      <c r="U12319" s="188"/>
      <c r="V12319" s="188"/>
      <c r="W12319" s="188"/>
      <c r="X12319" s="188"/>
      <c r="AG12319" s="188"/>
      <c r="AH12319" s="188"/>
      <c r="AI12319" s="188"/>
      <c r="AJ12319" s="188"/>
      <c r="AK12319" s="188"/>
    </row>
    <row r="12320" spans="20:37">
      <c r="T12320" s="188"/>
      <c r="U12320" s="188"/>
      <c r="V12320" s="188"/>
      <c r="W12320" s="188"/>
      <c r="X12320" s="188"/>
      <c r="AG12320" s="188"/>
      <c r="AH12320" s="188"/>
      <c r="AI12320" s="188"/>
      <c r="AJ12320" s="188"/>
      <c r="AK12320" s="188"/>
    </row>
    <row r="12321" spans="20:37">
      <c r="T12321" s="188"/>
      <c r="U12321" s="188"/>
      <c r="V12321" s="188"/>
      <c r="W12321" s="188"/>
      <c r="X12321" s="188"/>
      <c r="AG12321" s="188"/>
      <c r="AH12321" s="188"/>
      <c r="AI12321" s="188"/>
      <c r="AJ12321" s="188"/>
      <c r="AK12321" s="188"/>
    </row>
    <row r="12322" spans="20:37">
      <c r="T12322" s="188"/>
      <c r="U12322" s="188"/>
      <c r="V12322" s="188"/>
      <c r="W12322" s="188"/>
      <c r="X12322" s="188"/>
      <c r="AG12322" s="188"/>
      <c r="AH12322" s="188"/>
      <c r="AI12322" s="188"/>
      <c r="AJ12322" s="188"/>
      <c r="AK12322" s="188"/>
    </row>
    <row r="12323" spans="20:37">
      <c r="T12323" s="188"/>
      <c r="U12323" s="188"/>
      <c r="V12323" s="188"/>
      <c r="W12323" s="188"/>
      <c r="X12323" s="188"/>
      <c r="AG12323" s="188"/>
      <c r="AH12323" s="188"/>
      <c r="AI12323" s="188"/>
      <c r="AJ12323" s="188"/>
      <c r="AK12323" s="188"/>
    </row>
    <row r="12324" spans="20:37">
      <c r="T12324" s="188"/>
      <c r="U12324" s="188"/>
      <c r="V12324" s="188"/>
      <c r="W12324" s="188"/>
      <c r="X12324" s="188"/>
      <c r="AG12324" s="188"/>
      <c r="AH12324" s="188"/>
      <c r="AI12324" s="188"/>
      <c r="AJ12324" s="188"/>
      <c r="AK12324" s="188"/>
    </row>
    <row r="12325" spans="20:37">
      <c r="T12325" s="188"/>
      <c r="U12325" s="188"/>
      <c r="V12325" s="188"/>
      <c r="W12325" s="188"/>
      <c r="X12325" s="188"/>
      <c r="AG12325" s="188"/>
      <c r="AH12325" s="188"/>
      <c r="AI12325" s="188"/>
      <c r="AJ12325" s="188"/>
      <c r="AK12325" s="188"/>
    </row>
    <row r="12326" spans="20:37">
      <c r="T12326" s="188"/>
      <c r="U12326" s="188"/>
      <c r="V12326" s="188"/>
      <c r="W12326" s="188"/>
      <c r="X12326" s="188"/>
      <c r="AG12326" s="188"/>
      <c r="AH12326" s="188"/>
      <c r="AI12326" s="188"/>
      <c r="AJ12326" s="188"/>
      <c r="AK12326" s="188"/>
    </row>
    <row r="12327" spans="20:37">
      <c r="T12327" s="188"/>
      <c r="U12327" s="188"/>
      <c r="V12327" s="188"/>
      <c r="W12327" s="188"/>
      <c r="X12327" s="188"/>
      <c r="AG12327" s="188"/>
      <c r="AH12327" s="188"/>
      <c r="AI12327" s="188"/>
      <c r="AJ12327" s="188"/>
      <c r="AK12327" s="188"/>
    </row>
    <row r="12328" spans="20:37">
      <c r="T12328" s="188"/>
      <c r="U12328" s="188"/>
      <c r="V12328" s="188"/>
      <c r="W12328" s="188"/>
      <c r="X12328" s="188"/>
      <c r="AG12328" s="188"/>
      <c r="AH12328" s="188"/>
      <c r="AI12328" s="188"/>
      <c r="AJ12328" s="188"/>
      <c r="AK12328" s="188"/>
    </row>
    <row r="12329" spans="20:37">
      <c r="T12329" s="188"/>
      <c r="U12329" s="188"/>
      <c r="V12329" s="188"/>
      <c r="W12329" s="188"/>
      <c r="X12329" s="188"/>
      <c r="AG12329" s="188"/>
      <c r="AH12329" s="188"/>
      <c r="AI12329" s="188"/>
      <c r="AJ12329" s="188"/>
      <c r="AK12329" s="188"/>
    </row>
    <row r="12330" spans="20:37">
      <c r="T12330" s="188"/>
      <c r="U12330" s="188"/>
      <c r="V12330" s="188"/>
      <c r="W12330" s="188"/>
      <c r="X12330" s="188"/>
      <c r="AG12330" s="188"/>
      <c r="AH12330" s="188"/>
      <c r="AI12330" s="188"/>
      <c r="AJ12330" s="188"/>
      <c r="AK12330" s="188"/>
    </row>
    <row r="12331" spans="20:37">
      <c r="T12331" s="188"/>
      <c r="U12331" s="188"/>
      <c r="V12331" s="188"/>
      <c r="W12331" s="188"/>
      <c r="X12331" s="188"/>
      <c r="AG12331" s="188"/>
      <c r="AH12331" s="188"/>
      <c r="AI12331" s="188"/>
      <c r="AJ12331" s="188"/>
      <c r="AK12331" s="188"/>
    </row>
    <row r="12332" spans="20:37">
      <c r="T12332" s="188"/>
      <c r="U12332" s="188"/>
      <c r="V12332" s="188"/>
      <c r="W12332" s="188"/>
      <c r="X12332" s="188"/>
      <c r="AG12332" s="188"/>
      <c r="AH12332" s="188"/>
      <c r="AI12332" s="188"/>
      <c r="AJ12332" s="188"/>
      <c r="AK12332" s="188"/>
    </row>
    <row r="12333" spans="20:37">
      <c r="T12333" s="188"/>
      <c r="U12333" s="188"/>
      <c r="V12333" s="188"/>
      <c r="W12333" s="188"/>
      <c r="X12333" s="188"/>
      <c r="AG12333" s="188"/>
      <c r="AH12333" s="188"/>
      <c r="AI12333" s="188"/>
      <c r="AJ12333" s="188"/>
      <c r="AK12333" s="188"/>
    </row>
    <row r="12334" spans="20:37">
      <c r="T12334" s="188"/>
      <c r="U12334" s="188"/>
      <c r="V12334" s="188"/>
      <c r="W12334" s="188"/>
      <c r="X12334" s="188"/>
      <c r="AG12334" s="188"/>
      <c r="AH12334" s="188"/>
      <c r="AI12334" s="188"/>
      <c r="AJ12334" s="188"/>
      <c r="AK12334" s="188"/>
    </row>
    <row r="12335" spans="20:37">
      <c r="T12335" s="188"/>
      <c r="U12335" s="188"/>
      <c r="V12335" s="188"/>
      <c r="W12335" s="188"/>
      <c r="X12335" s="188"/>
      <c r="AG12335" s="188"/>
      <c r="AH12335" s="188"/>
      <c r="AI12335" s="188"/>
      <c r="AJ12335" s="188"/>
      <c r="AK12335" s="188"/>
    </row>
    <row r="12336" spans="20:37">
      <c r="T12336" s="188"/>
      <c r="U12336" s="188"/>
      <c r="V12336" s="188"/>
      <c r="W12336" s="188"/>
      <c r="X12336" s="188"/>
      <c r="AG12336" s="188"/>
      <c r="AH12336" s="188"/>
      <c r="AI12336" s="188"/>
      <c r="AJ12336" s="188"/>
      <c r="AK12336" s="188"/>
    </row>
    <row r="12337" spans="20:37">
      <c r="T12337" s="188"/>
      <c r="U12337" s="188"/>
      <c r="V12337" s="188"/>
      <c r="W12337" s="188"/>
      <c r="X12337" s="188"/>
      <c r="AG12337" s="188"/>
      <c r="AH12337" s="188"/>
      <c r="AI12337" s="188"/>
      <c r="AJ12337" s="188"/>
      <c r="AK12337" s="188"/>
    </row>
    <row r="12338" spans="20:37">
      <c r="T12338" s="188"/>
      <c r="U12338" s="188"/>
      <c r="V12338" s="188"/>
      <c r="W12338" s="188"/>
      <c r="X12338" s="188"/>
      <c r="AG12338" s="188"/>
      <c r="AH12338" s="188"/>
      <c r="AI12338" s="188"/>
      <c r="AJ12338" s="188"/>
      <c r="AK12338" s="188"/>
    </row>
    <row r="12339" spans="20:37">
      <c r="T12339" s="188"/>
      <c r="U12339" s="188"/>
      <c r="V12339" s="188"/>
      <c r="W12339" s="188"/>
      <c r="X12339" s="188"/>
      <c r="AG12339" s="188"/>
      <c r="AH12339" s="188"/>
      <c r="AI12339" s="188"/>
      <c r="AJ12339" s="188"/>
      <c r="AK12339" s="188"/>
    </row>
    <row r="12340" spans="20:37">
      <c r="T12340" s="188"/>
      <c r="U12340" s="188"/>
      <c r="V12340" s="188"/>
      <c r="W12340" s="188"/>
      <c r="X12340" s="188"/>
      <c r="AG12340" s="188"/>
      <c r="AH12340" s="188"/>
      <c r="AI12340" s="188"/>
      <c r="AJ12340" s="188"/>
      <c r="AK12340" s="188"/>
    </row>
    <row r="12341" spans="20:37">
      <c r="T12341" s="188"/>
      <c r="U12341" s="188"/>
      <c r="V12341" s="188"/>
      <c r="W12341" s="188"/>
      <c r="X12341" s="188"/>
      <c r="AG12341" s="188"/>
      <c r="AH12341" s="188"/>
      <c r="AI12341" s="188"/>
      <c r="AJ12341" s="188"/>
      <c r="AK12341" s="188"/>
    </row>
    <row r="12342" spans="20:37">
      <c r="T12342" s="188"/>
      <c r="U12342" s="188"/>
      <c r="V12342" s="188"/>
      <c r="W12342" s="188"/>
      <c r="X12342" s="188"/>
      <c r="AG12342" s="188"/>
      <c r="AH12342" s="188"/>
      <c r="AI12342" s="188"/>
      <c r="AJ12342" s="188"/>
      <c r="AK12342" s="188"/>
    </row>
    <row r="12343" spans="20:37">
      <c r="T12343" s="188"/>
      <c r="U12343" s="188"/>
      <c r="V12343" s="188"/>
      <c r="W12343" s="188"/>
      <c r="X12343" s="188"/>
      <c r="AG12343" s="188"/>
      <c r="AH12343" s="188"/>
      <c r="AI12343" s="188"/>
      <c r="AJ12343" s="188"/>
      <c r="AK12343" s="188"/>
    </row>
    <row r="12344" spans="20:37">
      <c r="T12344" s="188"/>
      <c r="U12344" s="188"/>
      <c r="V12344" s="188"/>
      <c r="W12344" s="188"/>
      <c r="X12344" s="188"/>
      <c r="AG12344" s="188"/>
      <c r="AH12344" s="188"/>
      <c r="AI12344" s="188"/>
      <c r="AJ12344" s="188"/>
      <c r="AK12344" s="188"/>
    </row>
    <row r="12345" spans="20:37">
      <c r="T12345" s="188"/>
      <c r="U12345" s="188"/>
      <c r="V12345" s="188"/>
      <c r="W12345" s="188"/>
      <c r="X12345" s="188"/>
      <c r="AG12345" s="188"/>
      <c r="AH12345" s="188"/>
      <c r="AI12345" s="188"/>
      <c r="AJ12345" s="188"/>
      <c r="AK12345" s="188"/>
    </row>
    <row r="12346" spans="20:37">
      <c r="T12346" s="188"/>
      <c r="U12346" s="188"/>
      <c r="V12346" s="188"/>
      <c r="W12346" s="188"/>
      <c r="X12346" s="188"/>
      <c r="AG12346" s="188"/>
      <c r="AH12346" s="188"/>
      <c r="AI12346" s="188"/>
      <c r="AJ12346" s="188"/>
      <c r="AK12346" s="188"/>
    </row>
    <row r="12347" spans="20:37">
      <c r="T12347" s="188"/>
      <c r="U12347" s="188"/>
      <c r="V12347" s="188"/>
      <c r="W12347" s="188"/>
      <c r="X12347" s="188"/>
      <c r="AG12347" s="188"/>
      <c r="AH12347" s="188"/>
      <c r="AI12347" s="188"/>
      <c r="AJ12347" s="188"/>
      <c r="AK12347" s="188"/>
    </row>
    <row r="12348" spans="20:37">
      <c r="T12348" s="188"/>
      <c r="U12348" s="188"/>
      <c r="V12348" s="188"/>
      <c r="W12348" s="188"/>
      <c r="X12348" s="188"/>
      <c r="AG12348" s="188"/>
      <c r="AH12348" s="188"/>
      <c r="AI12348" s="188"/>
      <c r="AJ12348" s="188"/>
      <c r="AK12348" s="188"/>
    </row>
    <row r="12349" spans="20:37">
      <c r="T12349" s="188"/>
      <c r="U12349" s="188"/>
      <c r="V12349" s="188"/>
      <c r="W12349" s="188"/>
      <c r="X12349" s="188"/>
      <c r="AG12349" s="188"/>
      <c r="AH12349" s="188"/>
      <c r="AI12349" s="188"/>
      <c r="AJ12349" s="188"/>
      <c r="AK12349" s="188"/>
    </row>
    <row r="12350" spans="20:37">
      <c r="T12350" s="188"/>
      <c r="U12350" s="188"/>
      <c r="V12350" s="188"/>
      <c r="W12350" s="188"/>
      <c r="X12350" s="188"/>
      <c r="AG12350" s="188"/>
      <c r="AH12350" s="188"/>
      <c r="AI12350" s="188"/>
      <c r="AJ12350" s="188"/>
      <c r="AK12350" s="188"/>
    </row>
    <row r="12351" spans="20:37">
      <c r="T12351" s="188"/>
      <c r="U12351" s="188"/>
      <c r="V12351" s="188"/>
      <c r="W12351" s="188"/>
      <c r="X12351" s="188"/>
      <c r="AG12351" s="188"/>
      <c r="AH12351" s="188"/>
      <c r="AI12351" s="188"/>
      <c r="AJ12351" s="188"/>
      <c r="AK12351" s="188"/>
    </row>
    <row r="12352" spans="20:37">
      <c r="T12352" s="188"/>
      <c r="U12352" s="188"/>
      <c r="V12352" s="188"/>
      <c r="W12352" s="188"/>
      <c r="X12352" s="188"/>
      <c r="AG12352" s="188"/>
      <c r="AH12352" s="188"/>
      <c r="AI12352" s="188"/>
      <c r="AJ12352" s="188"/>
      <c r="AK12352" s="188"/>
    </row>
    <row r="12353" spans="20:37">
      <c r="T12353" s="188"/>
      <c r="U12353" s="188"/>
      <c r="V12353" s="188"/>
      <c r="W12353" s="188"/>
      <c r="X12353" s="188"/>
      <c r="AG12353" s="188"/>
      <c r="AH12353" s="188"/>
      <c r="AI12353" s="188"/>
      <c r="AJ12353" s="188"/>
      <c r="AK12353" s="188"/>
    </row>
    <row r="12354" spans="20:37">
      <c r="T12354" s="188"/>
      <c r="U12354" s="188"/>
      <c r="V12354" s="188"/>
      <c r="W12354" s="188"/>
      <c r="X12354" s="188"/>
      <c r="AG12354" s="188"/>
      <c r="AH12354" s="188"/>
      <c r="AI12354" s="188"/>
      <c r="AJ12354" s="188"/>
      <c r="AK12354" s="188"/>
    </row>
    <row r="12355" spans="20:37">
      <c r="T12355" s="188"/>
      <c r="U12355" s="188"/>
      <c r="V12355" s="188"/>
      <c r="W12355" s="188"/>
      <c r="X12355" s="188"/>
      <c r="AG12355" s="188"/>
      <c r="AH12355" s="188"/>
      <c r="AI12355" s="188"/>
      <c r="AJ12355" s="188"/>
      <c r="AK12355" s="188"/>
    </row>
    <row r="12356" spans="20:37">
      <c r="T12356" s="188"/>
      <c r="U12356" s="188"/>
      <c r="V12356" s="188"/>
      <c r="W12356" s="188"/>
      <c r="X12356" s="188"/>
      <c r="AG12356" s="188"/>
      <c r="AH12356" s="188"/>
      <c r="AI12356" s="188"/>
      <c r="AJ12356" s="188"/>
      <c r="AK12356" s="188"/>
    </row>
    <row r="12357" spans="20:37">
      <c r="T12357" s="188"/>
      <c r="U12357" s="188"/>
      <c r="V12357" s="188"/>
      <c r="W12357" s="188"/>
      <c r="X12357" s="188"/>
      <c r="AG12357" s="188"/>
      <c r="AH12357" s="188"/>
      <c r="AI12357" s="188"/>
      <c r="AJ12357" s="188"/>
      <c r="AK12357" s="188"/>
    </row>
    <row r="12358" spans="20:37">
      <c r="T12358" s="188"/>
      <c r="U12358" s="188"/>
      <c r="V12358" s="188"/>
      <c r="W12358" s="188"/>
      <c r="X12358" s="188"/>
      <c r="AG12358" s="188"/>
      <c r="AH12358" s="188"/>
      <c r="AI12358" s="188"/>
      <c r="AJ12358" s="188"/>
      <c r="AK12358" s="188"/>
    </row>
    <row r="12359" spans="20:37">
      <c r="T12359" s="188"/>
      <c r="U12359" s="188"/>
      <c r="V12359" s="188"/>
      <c r="W12359" s="188"/>
      <c r="X12359" s="188"/>
      <c r="AG12359" s="188"/>
      <c r="AH12359" s="188"/>
      <c r="AI12359" s="188"/>
      <c r="AJ12359" s="188"/>
      <c r="AK12359" s="188"/>
    </row>
    <row r="12360" spans="20:37">
      <c r="T12360" s="188"/>
      <c r="U12360" s="188"/>
      <c r="V12360" s="188"/>
      <c r="W12360" s="188"/>
      <c r="X12360" s="188"/>
      <c r="AG12360" s="188"/>
      <c r="AH12360" s="188"/>
      <c r="AI12360" s="188"/>
      <c r="AJ12360" s="188"/>
      <c r="AK12360" s="188"/>
    </row>
    <row r="12361" spans="20:37">
      <c r="T12361" s="188"/>
      <c r="U12361" s="188"/>
      <c r="V12361" s="188"/>
      <c r="W12361" s="188"/>
      <c r="X12361" s="188"/>
      <c r="AG12361" s="188"/>
      <c r="AH12361" s="188"/>
      <c r="AI12361" s="188"/>
      <c r="AJ12361" s="188"/>
      <c r="AK12361" s="188"/>
    </row>
    <row r="12362" spans="20:37">
      <c r="T12362" s="188"/>
      <c r="U12362" s="188"/>
      <c r="V12362" s="188"/>
      <c r="W12362" s="188"/>
      <c r="X12362" s="188"/>
      <c r="AG12362" s="188"/>
      <c r="AH12362" s="188"/>
      <c r="AI12362" s="188"/>
      <c r="AJ12362" s="188"/>
      <c r="AK12362" s="188"/>
    </row>
    <row r="12363" spans="20:37">
      <c r="T12363" s="188"/>
      <c r="U12363" s="188"/>
      <c r="V12363" s="188"/>
      <c r="W12363" s="188"/>
      <c r="X12363" s="188"/>
      <c r="AG12363" s="188"/>
      <c r="AH12363" s="188"/>
      <c r="AI12363" s="188"/>
      <c r="AJ12363" s="188"/>
      <c r="AK12363" s="188"/>
    </row>
    <row r="12364" spans="20:37">
      <c r="T12364" s="188"/>
      <c r="U12364" s="188"/>
      <c r="V12364" s="188"/>
      <c r="W12364" s="188"/>
      <c r="X12364" s="188"/>
      <c r="AG12364" s="188"/>
      <c r="AH12364" s="188"/>
      <c r="AI12364" s="188"/>
      <c r="AJ12364" s="188"/>
      <c r="AK12364" s="188"/>
    </row>
    <row r="12365" spans="20:37">
      <c r="T12365" s="188"/>
      <c r="U12365" s="188"/>
      <c r="V12365" s="188"/>
      <c r="W12365" s="188"/>
      <c r="X12365" s="188"/>
      <c r="AG12365" s="188"/>
      <c r="AH12365" s="188"/>
      <c r="AI12365" s="188"/>
      <c r="AJ12365" s="188"/>
      <c r="AK12365" s="188"/>
    </row>
    <row r="12366" spans="20:37">
      <c r="T12366" s="188"/>
      <c r="U12366" s="188"/>
      <c r="V12366" s="188"/>
      <c r="W12366" s="188"/>
      <c r="X12366" s="188"/>
      <c r="AG12366" s="188"/>
      <c r="AH12366" s="188"/>
      <c r="AI12366" s="188"/>
      <c r="AJ12366" s="188"/>
      <c r="AK12366" s="188"/>
    </row>
    <row r="12367" spans="20:37">
      <c r="T12367" s="188"/>
      <c r="U12367" s="188"/>
      <c r="V12367" s="188"/>
      <c r="W12367" s="188"/>
      <c r="X12367" s="188"/>
      <c r="AG12367" s="188"/>
      <c r="AH12367" s="188"/>
      <c r="AI12367" s="188"/>
      <c r="AJ12367" s="188"/>
      <c r="AK12367" s="188"/>
    </row>
    <row r="12368" spans="20:37">
      <c r="T12368" s="188"/>
      <c r="U12368" s="188"/>
      <c r="V12368" s="188"/>
      <c r="W12368" s="188"/>
      <c r="X12368" s="188"/>
      <c r="AG12368" s="188"/>
      <c r="AH12368" s="188"/>
      <c r="AI12368" s="188"/>
      <c r="AJ12368" s="188"/>
      <c r="AK12368" s="188"/>
    </row>
    <row r="12369" spans="20:37">
      <c r="T12369" s="188"/>
      <c r="U12369" s="188"/>
      <c r="V12369" s="188"/>
      <c r="W12369" s="188"/>
      <c r="X12369" s="188"/>
      <c r="AG12369" s="188"/>
      <c r="AH12369" s="188"/>
      <c r="AI12369" s="188"/>
      <c r="AJ12369" s="188"/>
      <c r="AK12369" s="188"/>
    </row>
    <row r="12370" spans="20:37">
      <c r="T12370" s="188"/>
      <c r="U12370" s="188"/>
      <c r="V12370" s="188"/>
      <c r="W12370" s="188"/>
      <c r="X12370" s="188"/>
      <c r="AG12370" s="188"/>
      <c r="AH12370" s="188"/>
      <c r="AI12370" s="188"/>
      <c r="AJ12370" s="188"/>
      <c r="AK12370" s="188"/>
    </row>
    <row r="12371" spans="20:37">
      <c r="T12371" s="188"/>
      <c r="U12371" s="188"/>
      <c r="V12371" s="188"/>
      <c r="W12371" s="188"/>
      <c r="X12371" s="188"/>
      <c r="AG12371" s="188"/>
      <c r="AH12371" s="188"/>
      <c r="AI12371" s="188"/>
      <c r="AJ12371" s="188"/>
      <c r="AK12371" s="188"/>
    </row>
    <row r="12372" spans="20:37">
      <c r="T12372" s="188"/>
      <c r="U12372" s="188"/>
      <c r="V12372" s="188"/>
      <c r="W12372" s="188"/>
      <c r="X12372" s="188"/>
      <c r="AG12372" s="188"/>
      <c r="AH12372" s="188"/>
      <c r="AI12372" s="188"/>
      <c r="AJ12372" s="188"/>
      <c r="AK12372" s="188"/>
    </row>
    <row r="12373" spans="20:37">
      <c r="T12373" s="188"/>
      <c r="U12373" s="188"/>
      <c r="V12373" s="188"/>
      <c r="W12373" s="188"/>
      <c r="X12373" s="188"/>
      <c r="AG12373" s="188"/>
      <c r="AH12373" s="188"/>
      <c r="AI12373" s="188"/>
      <c r="AJ12373" s="188"/>
      <c r="AK12373" s="188"/>
    </row>
    <row r="12374" spans="20:37">
      <c r="T12374" s="188"/>
      <c r="U12374" s="188"/>
      <c r="V12374" s="188"/>
      <c r="W12374" s="188"/>
      <c r="X12374" s="188"/>
      <c r="AG12374" s="188"/>
      <c r="AH12374" s="188"/>
      <c r="AI12374" s="188"/>
      <c r="AJ12374" s="188"/>
      <c r="AK12374" s="188"/>
    </row>
    <row r="12375" spans="20:37">
      <c r="T12375" s="188"/>
      <c r="U12375" s="188"/>
      <c r="V12375" s="188"/>
      <c r="W12375" s="188"/>
      <c r="X12375" s="188"/>
      <c r="AG12375" s="188"/>
      <c r="AH12375" s="188"/>
      <c r="AI12375" s="188"/>
      <c r="AJ12375" s="188"/>
      <c r="AK12375" s="188"/>
    </row>
    <row r="12376" spans="20:37">
      <c r="T12376" s="188"/>
      <c r="U12376" s="188"/>
      <c r="V12376" s="188"/>
      <c r="W12376" s="188"/>
      <c r="X12376" s="188"/>
      <c r="AG12376" s="188"/>
      <c r="AH12376" s="188"/>
      <c r="AI12376" s="188"/>
      <c r="AJ12376" s="188"/>
      <c r="AK12376" s="188"/>
    </row>
    <row r="12377" spans="20:37">
      <c r="T12377" s="188"/>
      <c r="U12377" s="188"/>
      <c r="V12377" s="188"/>
      <c r="W12377" s="188"/>
      <c r="X12377" s="188"/>
      <c r="AG12377" s="188"/>
      <c r="AH12377" s="188"/>
      <c r="AI12377" s="188"/>
      <c r="AJ12377" s="188"/>
      <c r="AK12377" s="188"/>
    </row>
    <row r="12378" spans="20:37">
      <c r="T12378" s="188"/>
      <c r="U12378" s="188"/>
      <c r="V12378" s="188"/>
      <c r="W12378" s="188"/>
      <c r="X12378" s="188"/>
      <c r="AG12378" s="188"/>
      <c r="AH12378" s="188"/>
      <c r="AI12378" s="188"/>
      <c r="AJ12378" s="188"/>
      <c r="AK12378" s="188"/>
    </row>
    <row r="12379" spans="20:37">
      <c r="T12379" s="188"/>
      <c r="U12379" s="188"/>
      <c r="V12379" s="188"/>
      <c r="W12379" s="188"/>
      <c r="X12379" s="188"/>
      <c r="AG12379" s="188"/>
      <c r="AH12379" s="188"/>
      <c r="AI12379" s="188"/>
      <c r="AJ12379" s="188"/>
      <c r="AK12379" s="188"/>
    </row>
    <row r="12380" spans="20:37">
      <c r="T12380" s="188"/>
      <c r="U12380" s="188"/>
      <c r="V12380" s="188"/>
      <c r="W12380" s="188"/>
      <c r="X12380" s="188"/>
      <c r="AG12380" s="188"/>
      <c r="AH12380" s="188"/>
      <c r="AI12380" s="188"/>
      <c r="AJ12380" s="188"/>
      <c r="AK12380" s="188"/>
    </row>
    <row r="12381" spans="20:37">
      <c r="T12381" s="188"/>
      <c r="U12381" s="188"/>
      <c r="V12381" s="188"/>
      <c r="W12381" s="188"/>
      <c r="X12381" s="188"/>
      <c r="AG12381" s="188"/>
      <c r="AH12381" s="188"/>
      <c r="AI12381" s="188"/>
      <c r="AJ12381" s="188"/>
      <c r="AK12381" s="188"/>
    </row>
    <row r="12382" spans="20:37">
      <c r="T12382" s="188"/>
      <c r="U12382" s="188"/>
      <c r="V12382" s="188"/>
      <c r="W12382" s="188"/>
      <c r="X12382" s="188"/>
      <c r="AG12382" s="188"/>
      <c r="AH12382" s="188"/>
      <c r="AI12382" s="188"/>
      <c r="AJ12382" s="188"/>
      <c r="AK12382" s="188"/>
    </row>
    <row r="12383" spans="20:37">
      <c r="T12383" s="188"/>
      <c r="U12383" s="188"/>
      <c r="V12383" s="188"/>
      <c r="W12383" s="188"/>
      <c r="X12383" s="188"/>
      <c r="AG12383" s="188"/>
      <c r="AH12383" s="188"/>
      <c r="AI12383" s="188"/>
      <c r="AJ12383" s="188"/>
      <c r="AK12383" s="188"/>
    </row>
    <row r="12384" spans="20:37">
      <c r="T12384" s="188"/>
      <c r="U12384" s="188"/>
      <c r="V12384" s="188"/>
      <c r="W12384" s="188"/>
      <c r="X12384" s="188"/>
      <c r="AG12384" s="188"/>
      <c r="AH12384" s="188"/>
      <c r="AI12384" s="188"/>
      <c r="AJ12384" s="188"/>
      <c r="AK12384" s="188"/>
    </row>
    <row r="12385" spans="20:37">
      <c r="T12385" s="188"/>
      <c r="U12385" s="188"/>
      <c r="V12385" s="188"/>
      <c r="W12385" s="188"/>
      <c r="X12385" s="188"/>
      <c r="AG12385" s="188"/>
      <c r="AH12385" s="188"/>
      <c r="AI12385" s="188"/>
      <c r="AJ12385" s="188"/>
      <c r="AK12385" s="188"/>
    </row>
    <row r="12386" spans="20:37">
      <c r="T12386" s="188"/>
      <c r="U12386" s="188"/>
      <c r="V12386" s="188"/>
      <c r="W12386" s="188"/>
      <c r="X12386" s="188"/>
      <c r="AG12386" s="188"/>
      <c r="AH12386" s="188"/>
      <c r="AI12386" s="188"/>
      <c r="AJ12386" s="188"/>
      <c r="AK12386" s="188"/>
    </row>
    <row r="12387" spans="20:37">
      <c r="T12387" s="188"/>
      <c r="U12387" s="188"/>
      <c r="V12387" s="188"/>
      <c r="W12387" s="188"/>
      <c r="X12387" s="188"/>
      <c r="AG12387" s="188"/>
      <c r="AH12387" s="188"/>
      <c r="AI12387" s="188"/>
      <c r="AJ12387" s="188"/>
      <c r="AK12387" s="188"/>
    </row>
    <row r="12388" spans="20:37">
      <c r="T12388" s="188"/>
      <c r="U12388" s="188"/>
      <c r="V12388" s="188"/>
      <c r="W12388" s="188"/>
      <c r="X12388" s="188"/>
      <c r="AG12388" s="188"/>
      <c r="AH12388" s="188"/>
      <c r="AI12388" s="188"/>
      <c r="AJ12388" s="188"/>
      <c r="AK12388" s="188"/>
    </row>
    <row r="12389" spans="20:37">
      <c r="T12389" s="188"/>
      <c r="U12389" s="188"/>
      <c r="V12389" s="188"/>
      <c r="W12389" s="188"/>
      <c r="X12389" s="188"/>
      <c r="AG12389" s="188"/>
      <c r="AH12389" s="188"/>
      <c r="AI12389" s="188"/>
      <c r="AJ12389" s="188"/>
      <c r="AK12389" s="188"/>
    </row>
    <row r="12390" spans="20:37">
      <c r="T12390" s="188"/>
      <c r="U12390" s="188"/>
      <c r="V12390" s="188"/>
      <c r="W12390" s="188"/>
      <c r="X12390" s="188"/>
      <c r="AG12390" s="188"/>
      <c r="AH12390" s="188"/>
      <c r="AI12390" s="188"/>
      <c r="AJ12390" s="188"/>
      <c r="AK12390" s="188"/>
    </row>
    <row r="12391" spans="20:37">
      <c r="T12391" s="188"/>
      <c r="U12391" s="188"/>
      <c r="V12391" s="188"/>
      <c r="W12391" s="188"/>
      <c r="X12391" s="188"/>
      <c r="AG12391" s="188"/>
      <c r="AH12391" s="188"/>
      <c r="AI12391" s="188"/>
      <c r="AJ12391" s="188"/>
      <c r="AK12391" s="188"/>
    </row>
    <row r="12392" spans="20:37">
      <c r="T12392" s="188"/>
      <c r="U12392" s="188"/>
      <c r="V12392" s="188"/>
      <c r="W12392" s="188"/>
      <c r="X12392" s="188"/>
      <c r="AG12392" s="188"/>
      <c r="AH12392" s="188"/>
      <c r="AI12392" s="188"/>
      <c r="AJ12392" s="188"/>
      <c r="AK12392" s="188"/>
    </row>
    <row r="12393" spans="20:37">
      <c r="T12393" s="188"/>
      <c r="U12393" s="188"/>
      <c r="V12393" s="188"/>
      <c r="W12393" s="188"/>
      <c r="X12393" s="188"/>
      <c r="AG12393" s="188"/>
      <c r="AH12393" s="188"/>
      <c r="AI12393" s="188"/>
      <c r="AJ12393" s="188"/>
      <c r="AK12393" s="188"/>
    </row>
    <row r="12394" spans="20:37">
      <c r="T12394" s="188"/>
      <c r="U12394" s="188"/>
      <c r="V12394" s="188"/>
      <c r="W12394" s="188"/>
      <c r="X12394" s="188"/>
      <c r="AG12394" s="188"/>
      <c r="AH12394" s="188"/>
      <c r="AI12394" s="188"/>
      <c r="AJ12394" s="188"/>
      <c r="AK12394" s="188"/>
    </row>
    <row r="12395" spans="20:37">
      <c r="T12395" s="188"/>
      <c r="U12395" s="188"/>
      <c r="V12395" s="188"/>
      <c r="W12395" s="188"/>
      <c r="X12395" s="188"/>
      <c r="AG12395" s="188"/>
      <c r="AH12395" s="188"/>
      <c r="AI12395" s="188"/>
      <c r="AJ12395" s="188"/>
      <c r="AK12395" s="188"/>
    </row>
    <row r="12396" spans="20:37">
      <c r="T12396" s="188"/>
      <c r="U12396" s="188"/>
      <c r="V12396" s="188"/>
      <c r="W12396" s="188"/>
      <c r="X12396" s="188"/>
      <c r="AG12396" s="188"/>
      <c r="AH12396" s="188"/>
      <c r="AI12396" s="188"/>
      <c r="AJ12396" s="188"/>
      <c r="AK12396" s="188"/>
    </row>
    <row r="12397" spans="20:37">
      <c r="T12397" s="188"/>
      <c r="U12397" s="188"/>
      <c r="V12397" s="188"/>
      <c r="W12397" s="188"/>
      <c r="X12397" s="188"/>
      <c r="AG12397" s="188"/>
      <c r="AH12397" s="188"/>
      <c r="AI12397" s="188"/>
      <c r="AJ12397" s="188"/>
      <c r="AK12397" s="188"/>
    </row>
    <row r="12398" spans="20:37">
      <c r="T12398" s="188"/>
      <c r="U12398" s="188"/>
      <c r="V12398" s="188"/>
      <c r="W12398" s="188"/>
      <c r="X12398" s="188"/>
      <c r="AG12398" s="188"/>
      <c r="AH12398" s="188"/>
      <c r="AI12398" s="188"/>
      <c r="AJ12398" s="188"/>
      <c r="AK12398" s="188"/>
    </row>
    <row r="12399" spans="20:37">
      <c r="T12399" s="188"/>
      <c r="U12399" s="188"/>
      <c r="V12399" s="188"/>
      <c r="W12399" s="188"/>
      <c r="X12399" s="188"/>
      <c r="AG12399" s="188"/>
      <c r="AH12399" s="188"/>
      <c r="AI12399" s="188"/>
      <c r="AJ12399" s="188"/>
      <c r="AK12399" s="188"/>
    </row>
    <row r="12400" spans="20:37">
      <c r="T12400" s="188"/>
      <c r="U12400" s="188"/>
      <c r="V12400" s="188"/>
      <c r="W12400" s="188"/>
      <c r="X12400" s="188"/>
      <c r="AG12400" s="188"/>
      <c r="AH12400" s="188"/>
      <c r="AI12400" s="188"/>
      <c r="AJ12400" s="188"/>
      <c r="AK12400" s="188"/>
    </row>
    <row r="12401" spans="20:37">
      <c r="T12401" s="188"/>
      <c r="U12401" s="188"/>
      <c r="V12401" s="188"/>
      <c r="W12401" s="188"/>
      <c r="X12401" s="188"/>
      <c r="AG12401" s="188"/>
      <c r="AH12401" s="188"/>
      <c r="AI12401" s="188"/>
      <c r="AJ12401" s="188"/>
      <c r="AK12401" s="188"/>
    </row>
    <row r="12402" spans="20:37">
      <c r="T12402" s="188"/>
      <c r="U12402" s="188"/>
      <c r="V12402" s="188"/>
      <c r="W12402" s="188"/>
      <c r="X12402" s="188"/>
      <c r="AG12402" s="188"/>
      <c r="AH12402" s="188"/>
      <c r="AI12402" s="188"/>
      <c r="AJ12402" s="188"/>
      <c r="AK12402" s="188"/>
    </row>
    <row r="12403" spans="20:37">
      <c r="T12403" s="188"/>
      <c r="U12403" s="188"/>
      <c r="V12403" s="188"/>
      <c r="W12403" s="188"/>
      <c r="X12403" s="188"/>
      <c r="AG12403" s="188"/>
      <c r="AH12403" s="188"/>
      <c r="AI12403" s="188"/>
      <c r="AJ12403" s="188"/>
      <c r="AK12403" s="188"/>
    </row>
    <row r="12404" spans="20:37">
      <c r="T12404" s="188"/>
      <c r="U12404" s="188"/>
      <c r="V12404" s="188"/>
      <c r="W12404" s="188"/>
      <c r="X12404" s="188"/>
      <c r="AG12404" s="188"/>
      <c r="AH12404" s="188"/>
      <c r="AI12404" s="188"/>
      <c r="AJ12404" s="188"/>
      <c r="AK12404" s="188"/>
    </row>
    <row r="12405" spans="20:37">
      <c r="T12405" s="188"/>
      <c r="U12405" s="188"/>
      <c r="V12405" s="188"/>
      <c r="W12405" s="188"/>
      <c r="X12405" s="188"/>
      <c r="AG12405" s="188"/>
      <c r="AH12405" s="188"/>
      <c r="AI12405" s="188"/>
      <c r="AJ12405" s="188"/>
      <c r="AK12405" s="188"/>
    </row>
    <row r="12406" spans="20:37">
      <c r="T12406" s="188"/>
      <c r="U12406" s="188"/>
      <c r="V12406" s="188"/>
      <c r="W12406" s="188"/>
      <c r="X12406" s="188"/>
      <c r="AG12406" s="188"/>
      <c r="AH12406" s="188"/>
      <c r="AI12406" s="188"/>
      <c r="AJ12406" s="188"/>
      <c r="AK12406" s="188"/>
    </row>
    <row r="12407" spans="20:37">
      <c r="T12407" s="188"/>
      <c r="U12407" s="188"/>
      <c r="V12407" s="188"/>
      <c r="W12407" s="188"/>
      <c r="X12407" s="188"/>
      <c r="AG12407" s="188"/>
      <c r="AH12407" s="188"/>
      <c r="AI12407" s="188"/>
      <c r="AJ12407" s="188"/>
      <c r="AK12407" s="188"/>
    </row>
    <row r="12408" spans="20:37">
      <c r="T12408" s="188"/>
      <c r="U12408" s="188"/>
      <c r="V12408" s="188"/>
      <c r="W12408" s="188"/>
      <c r="X12408" s="188"/>
      <c r="AG12408" s="188"/>
      <c r="AH12408" s="188"/>
      <c r="AI12408" s="188"/>
      <c r="AJ12408" s="188"/>
      <c r="AK12408" s="188"/>
    </row>
    <row r="12409" spans="20:37">
      <c r="T12409" s="188"/>
      <c r="U12409" s="188"/>
      <c r="V12409" s="188"/>
      <c r="W12409" s="188"/>
      <c r="X12409" s="188"/>
      <c r="AG12409" s="188"/>
      <c r="AH12409" s="188"/>
      <c r="AI12409" s="188"/>
      <c r="AJ12409" s="188"/>
      <c r="AK12409" s="188"/>
    </row>
    <row r="12410" spans="20:37">
      <c r="T12410" s="188"/>
      <c r="U12410" s="188"/>
      <c r="V12410" s="188"/>
      <c r="W12410" s="188"/>
      <c r="X12410" s="188"/>
      <c r="AG12410" s="188"/>
      <c r="AH12410" s="188"/>
      <c r="AI12410" s="188"/>
      <c r="AJ12410" s="188"/>
      <c r="AK12410" s="188"/>
    </row>
    <row r="12411" spans="20:37">
      <c r="T12411" s="188"/>
      <c r="U12411" s="188"/>
      <c r="V12411" s="188"/>
      <c r="W12411" s="188"/>
      <c r="X12411" s="188"/>
      <c r="AG12411" s="188"/>
      <c r="AH12411" s="188"/>
      <c r="AI12411" s="188"/>
      <c r="AJ12411" s="188"/>
      <c r="AK12411" s="188"/>
    </row>
    <row r="12412" spans="20:37">
      <c r="T12412" s="188"/>
      <c r="U12412" s="188"/>
      <c r="V12412" s="188"/>
      <c r="W12412" s="188"/>
      <c r="X12412" s="188"/>
      <c r="AG12412" s="188"/>
      <c r="AH12412" s="188"/>
      <c r="AI12412" s="188"/>
      <c r="AJ12412" s="188"/>
      <c r="AK12412" s="188"/>
    </row>
    <row r="12413" spans="20:37">
      <c r="T12413" s="188"/>
      <c r="U12413" s="188"/>
      <c r="V12413" s="188"/>
      <c r="W12413" s="188"/>
      <c r="X12413" s="188"/>
      <c r="AG12413" s="188"/>
      <c r="AH12413" s="188"/>
      <c r="AI12413" s="188"/>
      <c r="AJ12413" s="188"/>
      <c r="AK12413" s="188"/>
    </row>
    <row r="12414" spans="20:37">
      <c r="T12414" s="188"/>
      <c r="U12414" s="188"/>
      <c r="V12414" s="188"/>
      <c r="W12414" s="188"/>
      <c r="X12414" s="188"/>
      <c r="AG12414" s="188"/>
      <c r="AH12414" s="188"/>
      <c r="AI12414" s="188"/>
      <c r="AJ12414" s="188"/>
      <c r="AK12414" s="188"/>
    </row>
    <row r="12415" spans="20:37">
      <c r="T12415" s="188"/>
      <c r="U12415" s="188"/>
      <c r="V12415" s="188"/>
      <c r="W12415" s="188"/>
      <c r="X12415" s="188"/>
      <c r="AG12415" s="188"/>
      <c r="AH12415" s="188"/>
      <c r="AI12415" s="188"/>
      <c r="AJ12415" s="188"/>
      <c r="AK12415" s="188"/>
    </row>
    <row r="12416" spans="20:37">
      <c r="T12416" s="188"/>
      <c r="U12416" s="188"/>
      <c r="V12416" s="188"/>
      <c r="W12416" s="188"/>
      <c r="X12416" s="188"/>
      <c r="AG12416" s="188"/>
      <c r="AH12416" s="188"/>
      <c r="AI12416" s="188"/>
      <c r="AJ12416" s="188"/>
      <c r="AK12416" s="188"/>
    </row>
    <row r="12417" spans="20:37">
      <c r="T12417" s="188"/>
      <c r="U12417" s="188"/>
      <c r="V12417" s="188"/>
      <c r="W12417" s="188"/>
      <c r="X12417" s="188"/>
      <c r="AG12417" s="188"/>
      <c r="AH12417" s="188"/>
      <c r="AI12417" s="188"/>
      <c r="AJ12417" s="188"/>
      <c r="AK12417" s="188"/>
    </row>
    <row r="12418" spans="20:37">
      <c r="T12418" s="188"/>
      <c r="U12418" s="188"/>
      <c r="V12418" s="188"/>
      <c r="W12418" s="188"/>
      <c r="X12418" s="188"/>
      <c r="AG12418" s="188"/>
      <c r="AH12418" s="188"/>
      <c r="AI12418" s="188"/>
      <c r="AJ12418" s="188"/>
      <c r="AK12418" s="188"/>
    </row>
    <row r="12419" spans="20:37">
      <c r="T12419" s="188"/>
      <c r="U12419" s="188"/>
      <c r="V12419" s="188"/>
      <c r="W12419" s="188"/>
      <c r="X12419" s="188"/>
      <c r="AG12419" s="188"/>
      <c r="AH12419" s="188"/>
      <c r="AI12419" s="188"/>
      <c r="AJ12419" s="188"/>
      <c r="AK12419" s="188"/>
    </row>
    <row r="12420" spans="20:37">
      <c r="T12420" s="188"/>
      <c r="U12420" s="188"/>
      <c r="V12420" s="188"/>
      <c r="W12420" s="188"/>
      <c r="X12420" s="188"/>
      <c r="AG12420" s="188"/>
      <c r="AH12420" s="188"/>
      <c r="AI12420" s="188"/>
      <c r="AJ12420" s="188"/>
      <c r="AK12420" s="188"/>
    </row>
    <row r="12421" spans="20:37">
      <c r="T12421" s="188"/>
      <c r="U12421" s="188"/>
      <c r="V12421" s="188"/>
      <c r="W12421" s="188"/>
      <c r="X12421" s="188"/>
      <c r="AG12421" s="188"/>
      <c r="AH12421" s="188"/>
      <c r="AI12421" s="188"/>
      <c r="AJ12421" s="188"/>
      <c r="AK12421" s="188"/>
    </row>
    <row r="12422" spans="20:37">
      <c r="T12422" s="188"/>
      <c r="U12422" s="188"/>
      <c r="V12422" s="188"/>
      <c r="W12422" s="188"/>
      <c r="X12422" s="188"/>
      <c r="AG12422" s="188"/>
      <c r="AH12422" s="188"/>
      <c r="AI12422" s="188"/>
      <c r="AJ12422" s="188"/>
      <c r="AK12422" s="188"/>
    </row>
    <row r="12423" spans="20:37">
      <c r="T12423" s="188"/>
      <c r="U12423" s="188"/>
      <c r="V12423" s="188"/>
      <c r="W12423" s="188"/>
      <c r="X12423" s="188"/>
      <c r="AG12423" s="188"/>
      <c r="AH12423" s="188"/>
      <c r="AI12423" s="188"/>
      <c r="AJ12423" s="188"/>
      <c r="AK12423" s="188"/>
    </row>
    <row r="12424" spans="20:37">
      <c r="T12424" s="188"/>
      <c r="U12424" s="188"/>
      <c r="V12424" s="188"/>
      <c r="W12424" s="188"/>
      <c r="X12424" s="188"/>
      <c r="AG12424" s="188"/>
      <c r="AH12424" s="188"/>
      <c r="AI12424" s="188"/>
      <c r="AJ12424" s="188"/>
      <c r="AK12424" s="188"/>
    </row>
    <row r="12425" spans="20:37">
      <c r="T12425" s="188"/>
      <c r="U12425" s="188"/>
      <c r="V12425" s="188"/>
      <c r="W12425" s="188"/>
      <c r="X12425" s="188"/>
      <c r="AG12425" s="188"/>
      <c r="AH12425" s="188"/>
      <c r="AI12425" s="188"/>
      <c r="AJ12425" s="188"/>
      <c r="AK12425" s="188"/>
    </row>
    <row r="12426" spans="20:37">
      <c r="T12426" s="188"/>
      <c r="U12426" s="188"/>
      <c r="V12426" s="188"/>
      <c r="W12426" s="188"/>
      <c r="X12426" s="188"/>
      <c r="AG12426" s="188"/>
      <c r="AH12426" s="188"/>
      <c r="AI12426" s="188"/>
      <c r="AJ12426" s="188"/>
      <c r="AK12426" s="188"/>
    </row>
    <row r="12427" spans="20:37">
      <c r="T12427" s="188"/>
      <c r="U12427" s="188"/>
      <c r="V12427" s="188"/>
      <c r="W12427" s="188"/>
      <c r="X12427" s="188"/>
      <c r="AG12427" s="188"/>
      <c r="AH12427" s="188"/>
      <c r="AI12427" s="188"/>
      <c r="AJ12427" s="188"/>
      <c r="AK12427" s="188"/>
    </row>
    <row r="12428" spans="20:37">
      <c r="T12428" s="188"/>
      <c r="U12428" s="188"/>
      <c r="V12428" s="188"/>
      <c r="W12428" s="188"/>
      <c r="X12428" s="188"/>
      <c r="AG12428" s="188"/>
      <c r="AH12428" s="188"/>
      <c r="AI12428" s="188"/>
      <c r="AJ12428" s="188"/>
      <c r="AK12428" s="188"/>
    </row>
    <row r="12429" spans="20:37">
      <c r="T12429" s="188"/>
      <c r="U12429" s="188"/>
      <c r="V12429" s="188"/>
      <c r="W12429" s="188"/>
      <c r="X12429" s="188"/>
      <c r="AG12429" s="188"/>
      <c r="AH12429" s="188"/>
      <c r="AI12429" s="188"/>
      <c r="AJ12429" s="188"/>
      <c r="AK12429" s="188"/>
    </row>
    <row r="12430" spans="20:37">
      <c r="T12430" s="188"/>
      <c r="U12430" s="188"/>
      <c r="V12430" s="188"/>
      <c r="W12430" s="188"/>
      <c r="X12430" s="188"/>
      <c r="AG12430" s="188"/>
      <c r="AH12430" s="188"/>
      <c r="AI12430" s="188"/>
      <c r="AJ12430" s="188"/>
      <c r="AK12430" s="188"/>
    </row>
    <row r="12431" spans="20:37">
      <c r="T12431" s="188"/>
      <c r="U12431" s="188"/>
      <c r="V12431" s="188"/>
      <c r="W12431" s="188"/>
      <c r="X12431" s="188"/>
      <c r="AG12431" s="188"/>
      <c r="AH12431" s="188"/>
      <c r="AI12431" s="188"/>
      <c r="AJ12431" s="188"/>
      <c r="AK12431" s="188"/>
    </row>
    <row r="12432" spans="20:37">
      <c r="T12432" s="188"/>
      <c r="U12432" s="188"/>
      <c r="V12432" s="188"/>
      <c r="W12432" s="188"/>
      <c r="X12432" s="188"/>
      <c r="AG12432" s="188"/>
      <c r="AH12432" s="188"/>
      <c r="AI12432" s="188"/>
      <c r="AJ12432" s="188"/>
      <c r="AK12432" s="188"/>
    </row>
    <row r="12433" spans="20:37">
      <c r="T12433" s="188"/>
      <c r="U12433" s="188"/>
      <c r="V12433" s="188"/>
      <c r="W12433" s="188"/>
      <c r="X12433" s="188"/>
      <c r="AG12433" s="188"/>
      <c r="AH12433" s="188"/>
      <c r="AI12433" s="188"/>
      <c r="AJ12433" s="188"/>
      <c r="AK12433" s="188"/>
    </row>
    <row r="12434" spans="20:37">
      <c r="T12434" s="188"/>
      <c r="U12434" s="188"/>
      <c r="V12434" s="188"/>
      <c r="W12434" s="188"/>
      <c r="X12434" s="188"/>
      <c r="AG12434" s="188"/>
      <c r="AH12434" s="188"/>
      <c r="AI12434" s="188"/>
      <c r="AJ12434" s="188"/>
      <c r="AK12434" s="188"/>
    </row>
    <row r="12435" spans="20:37">
      <c r="T12435" s="188"/>
      <c r="U12435" s="188"/>
      <c r="V12435" s="188"/>
      <c r="W12435" s="188"/>
      <c r="X12435" s="188"/>
      <c r="AG12435" s="188"/>
      <c r="AH12435" s="188"/>
      <c r="AI12435" s="188"/>
      <c r="AJ12435" s="188"/>
      <c r="AK12435" s="188"/>
    </row>
    <row r="12436" spans="20:37">
      <c r="T12436" s="188"/>
      <c r="U12436" s="188"/>
      <c r="V12436" s="188"/>
      <c r="W12436" s="188"/>
      <c r="X12436" s="188"/>
      <c r="AG12436" s="188"/>
      <c r="AH12436" s="188"/>
      <c r="AI12436" s="188"/>
      <c r="AJ12436" s="188"/>
      <c r="AK12436" s="188"/>
    </row>
    <row r="12437" spans="20:37">
      <c r="T12437" s="188"/>
      <c r="U12437" s="188"/>
      <c r="V12437" s="188"/>
      <c r="W12437" s="188"/>
      <c r="X12437" s="188"/>
      <c r="AG12437" s="188"/>
      <c r="AH12437" s="188"/>
      <c r="AI12437" s="188"/>
      <c r="AJ12437" s="188"/>
      <c r="AK12437" s="188"/>
    </row>
    <row r="12438" spans="20:37">
      <c r="T12438" s="188"/>
      <c r="U12438" s="188"/>
      <c r="V12438" s="188"/>
      <c r="W12438" s="188"/>
      <c r="X12438" s="188"/>
      <c r="AG12438" s="188"/>
      <c r="AH12438" s="188"/>
      <c r="AI12438" s="188"/>
      <c r="AJ12438" s="188"/>
      <c r="AK12438" s="188"/>
    </row>
    <row r="12439" spans="20:37">
      <c r="T12439" s="188"/>
      <c r="U12439" s="188"/>
      <c r="V12439" s="188"/>
      <c r="W12439" s="188"/>
      <c r="X12439" s="188"/>
      <c r="AG12439" s="188"/>
      <c r="AH12439" s="188"/>
      <c r="AI12439" s="188"/>
      <c r="AJ12439" s="188"/>
      <c r="AK12439" s="188"/>
    </row>
    <row r="12440" spans="20:37">
      <c r="T12440" s="188"/>
      <c r="U12440" s="188"/>
      <c r="V12440" s="188"/>
      <c r="W12440" s="188"/>
      <c r="X12440" s="188"/>
      <c r="AG12440" s="188"/>
      <c r="AH12440" s="188"/>
      <c r="AI12440" s="188"/>
      <c r="AJ12440" s="188"/>
      <c r="AK12440" s="188"/>
    </row>
    <row r="12441" spans="20:37">
      <c r="T12441" s="188"/>
      <c r="U12441" s="188"/>
      <c r="V12441" s="188"/>
      <c r="W12441" s="188"/>
      <c r="X12441" s="188"/>
      <c r="AG12441" s="188"/>
      <c r="AH12441" s="188"/>
      <c r="AI12441" s="188"/>
      <c r="AJ12441" s="188"/>
      <c r="AK12441" s="188"/>
    </row>
    <row r="12442" spans="20:37">
      <c r="T12442" s="188"/>
      <c r="U12442" s="188"/>
      <c r="V12442" s="188"/>
      <c r="W12442" s="188"/>
      <c r="X12442" s="188"/>
      <c r="AG12442" s="188"/>
      <c r="AH12442" s="188"/>
      <c r="AI12442" s="188"/>
      <c r="AJ12442" s="188"/>
      <c r="AK12442" s="188"/>
    </row>
    <row r="12443" spans="20:37">
      <c r="T12443" s="188"/>
      <c r="U12443" s="188"/>
      <c r="V12443" s="188"/>
      <c r="W12443" s="188"/>
      <c r="X12443" s="188"/>
      <c r="AG12443" s="188"/>
      <c r="AH12443" s="188"/>
      <c r="AI12443" s="188"/>
      <c r="AJ12443" s="188"/>
      <c r="AK12443" s="188"/>
    </row>
    <row r="12444" spans="20:37">
      <c r="T12444" s="188"/>
      <c r="U12444" s="188"/>
      <c r="V12444" s="188"/>
      <c r="W12444" s="188"/>
      <c r="X12444" s="188"/>
      <c r="AG12444" s="188"/>
      <c r="AH12444" s="188"/>
      <c r="AI12444" s="188"/>
      <c r="AJ12444" s="188"/>
      <c r="AK12444" s="188"/>
    </row>
    <row r="12445" spans="20:37">
      <c r="T12445" s="188"/>
      <c r="U12445" s="188"/>
      <c r="V12445" s="188"/>
      <c r="W12445" s="188"/>
      <c r="X12445" s="188"/>
      <c r="AG12445" s="188"/>
      <c r="AH12445" s="188"/>
      <c r="AI12445" s="188"/>
      <c r="AJ12445" s="188"/>
      <c r="AK12445" s="188"/>
    </row>
    <row r="12446" spans="20:37">
      <c r="T12446" s="188"/>
      <c r="U12446" s="188"/>
      <c r="V12446" s="188"/>
      <c r="W12446" s="188"/>
      <c r="X12446" s="188"/>
      <c r="AG12446" s="188"/>
      <c r="AH12446" s="188"/>
      <c r="AI12446" s="188"/>
      <c r="AJ12446" s="188"/>
      <c r="AK12446" s="188"/>
    </row>
    <row r="12447" spans="20:37">
      <c r="T12447" s="188"/>
      <c r="U12447" s="188"/>
      <c r="V12447" s="188"/>
      <c r="W12447" s="188"/>
      <c r="X12447" s="188"/>
      <c r="AG12447" s="188"/>
      <c r="AH12447" s="188"/>
      <c r="AI12447" s="188"/>
      <c r="AJ12447" s="188"/>
      <c r="AK12447" s="188"/>
    </row>
    <row r="12448" spans="20:37">
      <c r="T12448" s="188"/>
      <c r="U12448" s="188"/>
      <c r="V12448" s="188"/>
      <c r="W12448" s="188"/>
      <c r="X12448" s="188"/>
      <c r="AG12448" s="188"/>
      <c r="AH12448" s="188"/>
      <c r="AI12448" s="188"/>
      <c r="AJ12448" s="188"/>
      <c r="AK12448" s="188"/>
    </row>
    <row r="12449" spans="20:37">
      <c r="T12449" s="188"/>
      <c r="U12449" s="188"/>
      <c r="V12449" s="188"/>
      <c r="W12449" s="188"/>
      <c r="X12449" s="188"/>
      <c r="AG12449" s="188"/>
      <c r="AH12449" s="188"/>
      <c r="AI12449" s="188"/>
      <c r="AJ12449" s="188"/>
      <c r="AK12449" s="188"/>
    </row>
    <row r="12450" spans="20:37">
      <c r="T12450" s="188"/>
      <c r="U12450" s="188"/>
      <c r="V12450" s="188"/>
      <c r="W12450" s="188"/>
      <c r="X12450" s="188"/>
      <c r="AG12450" s="188"/>
      <c r="AH12450" s="188"/>
      <c r="AI12450" s="188"/>
      <c r="AJ12450" s="188"/>
      <c r="AK12450" s="188"/>
    </row>
    <row r="12451" spans="20:37">
      <c r="T12451" s="188"/>
      <c r="U12451" s="188"/>
      <c r="V12451" s="188"/>
      <c r="W12451" s="188"/>
      <c r="X12451" s="188"/>
      <c r="AG12451" s="188"/>
      <c r="AH12451" s="188"/>
      <c r="AI12451" s="188"/>
      <c r="AJ12451" s="188"/>
      <c r="AK12451" s="188"/>
    </row>
    <row r="12452" spans="20:37">
      <c r="T12452" s="188"/>
      <c r="U12452" s="188"/>
      <c r="V12452" s="188"/>
      <c r="W12452" s="188"/>
      <c r="X12452" s="188"/>
      <c r="AG12452" s="188"/>
      <c r="AH12452" s="188"/>
      <c r="AI12452" s="188"/>
      <c r="AJ12452" s="188"/>
      <c r="AK12452" s="188"/>
    </row>
    <row r="12453" spans="20:37">
      <c r="T12453" s="188"/>
      <c r="U12453" s="188"/>
      <c r="V12453" s="188"/>
      <c r="W12453" s="188"/>
      <c r="X12453" s="188"/>
      <c r="AG12453" s="188"/>
      <c r="AH12453" s="188"/>
      <c r="AI12453" s="188"/>
      <c r="AJ12453" s="188"/>
      <c r="AK12453" s="188"/>
    </row>
    <row r="12454" spans="20:37">
      <c r="T12454" s="188"/>
      <c r="U12454" s="188"/>
      <c r="V12454" s="188"/>
      <c r="W12454" s="188"/>
      <c r="X12454" s="188"/>
      <c r="AG12454" s="188"/>
      <c r="AH12454" s="188"/>
      <c r="AI12454" s="188"/>
      <c r="AJ12454" s="188"/>
      <c r="AK12454" s="188"/>
    </row>
    <row r="12455" spans="20:37">
      <c r="T12455" s="188"/>
      <c r="U12455" s="188"/>
      <c r="V12455" s="188"/>
      <c r="W12455" s="188"/>
      <c r="X12455" s="188"/>
      <c r="AG12455" s="188"/>
      <c r="AH12455" s="188"/>
      <c r="AI12455" s="188"/>
      <c r="AJ12455" s="188"/>
      <c r="AK12455" s="188"/>
    </row>
    <row r="12456" spans="20:37">
      <c r="T12456" s="188"/>
      <c r="U12456" s="188"/>
      <c r="V12456" s="188"/>
      <c r="W12456" s="188"/>
      <c r="X12456" s="188"/>
      <c r="AG12456" s="188"/>
      <c r="AH12456" s="188"/>
      <c r="AI12456" s="188"/>
      <c r="AJ12456" s="188"/>
      <c r="AK12456" s="188"/>
    </row>
    <row r="12457" spans="20:37">
      <c r="T12457" s="188"/>
      <c r="U12457" s="188"/>
      <c r="V12457" s="188"/>
      <c r="W12457" s="188"/>
      <c r="X12457" s="188"/>
      <c r="AG12457" s="188"/>
      <c r="AH12457" s="188"/>
      <c r="AI12457" s="188"/>
      <c r="AJ12457" s="188"/>
      <c r="AK12457" s="188"/>
    </row>
    <row r="12458" spans="20:37">
      <c r="T12458" s="188"/>
      <c r="U12458" s="188"/>
      <c r="V12458" s="188"/>
      <c r="W12458" s="188"/>
      <c r="X12458" s="188"/>
      <c r="AG12458" s="188"/>
      <c r="AH12458" s="188"/>
      <c r="AI12458" s="188"/>
      <c r="AJ12458" s="188"/>
      <c r="AK12458" s="188"/>
    </row>
    <row r="12459" spans="20:37">
      <c r="T12459" s="188"/>
      <c r="U12459" s="188"/>
      <c r="V12459" s="188"/>
      <c r="W12459" s="188"/>
      <c r="X12459" s="188"/>
      <c r="AG12459" s="188"/>
      <c r="AH12459" s="188"/>
      <c r="AI12459" s="188"/>
      <c r="AJ12459" s="188"/>
      <c r="AK12459" s="188"/>
    </row>
    <row r="12460" spans="20:37">
      <c r="T12460" s="188"/>
      <c r="U12460" s="188"/>
      <c r="V12460" s="188"/>
      <c r="W12460" s="188"/>
      <c r="X12460" s="188"/>
      <c r="AG12460" s="188"/>
      <c r="AH12460" s="188"/>
      <c r="AI12460" s="188"/>
      <c r="AJ12460" s="188"/>
      <c r="AK12460" s="188"/>
    </row>
    <row r="12461" spans="20:37">
      <c r="T12461" s="188"/>
      <c r="U12461" s="188"/>
      <c r="V12461" s="188"/>
      <c r="W12461" s="188"/>
      <c r="X12461" s="188"/>
      <c r="AG12461" s="188"/>
      <c r="AH12461" s="188"/>
      <c r="AI12461" s="188"/>
      <c r="AJ12461" s="188"/>
      <c r="AK12461" s="188"/>
    </row>
    <row r="12462" spans="20:37">
      <c r="T12462" s="188"/>
      <c r="U12462" s="188"/>
      <c r="V12462" s="188"/>
      <c r="W12462" s="188"/>
      <c r="X12462" s="188"/>
      <c r="AG12462" s="188"/>
      <c r="AH12462" s="188"/>
      <c r="AI12462" s="188"/>
      <c r="AJ12462" s="188"/>
      <c r="AK12462" s="188"/>
    </row>
    <row r="12463" spans="20:37">
      <c r="T12463" s="188"/>
      <c r="U12463" s="188"/>
      <c r="V12463" s="188"/>
      <c r="W12463" s="188"/>
      <c r="X12463" s="188"/>
      <c r="AG12463" s="188"/>
      <c r="AH12463" s="188"/>
      <c r="AI12463" s="188"/>
      <c r="AJ12463" s="188"/>
      <c r="AK12463" s="188"/>
    </row>
    <row r="12464" spans="20:37">
      <c r="T12464" s="188"/>
      <c r="U12464" s="188"/>
      <c r="V12464" s="188"/>
      <c r="W12464" s="188"/>
      <c r="X12464" s="188"/>
      <c r="AG12464" s="188"/>
      <c r="AH12464" s="188"/>
      <c r="AI12464" s="188"/>
      <c r="AJ12464" s="188"/>
      <c r="AK12464" s="188"/>
    </row>
    <row r="12465" spans="20:37">
      <c r="T12465" s="188"/>
      <c r="U12465" s="188"/>
      <c r="V12465" s="188"/>
      <c r="W12465" s="188"/>
      <c r="X12465" s="188"/>
      <c r="AG12465" s="188"/>
      <c r="AH12465" s="188"/>
      <c r="AI12465" s="188"/>
      <c r="AJ12465" s="188"/>
      <c r="AK12465" s="188"/>
    </row>
    <row r="12466" spans="20:37">
      <c r="T12466" s="188"/>
      <c r="U12466" s="188"/>
      <c r="V12466" s="188"/>
      <c r="W12466" s="188"/>
      <c r="X12466" s="188"/>
      <c r="AG12466" s="188"/>
      <c r="AH12466" s="188"/>
      <c r="AI12466" s="188"/>
      <c r="AJ12466" s="188"/>
      <c r="AK12466" s="188"/>
    </row>
    <row r="12467" spans="20:37">
      <c r="T12467" s="188"/>
      <c r="U12467" s="188"/>
      <c r="V12467" s="188"/>
      <c r="W12467" s="188"/>
      <c r="X12467" s="188"/>
      <c r="AG12467" s="188"/>
      <c r="AH12467" s="188"/>
      <c r="AI12467" s="188"/>
      <c r="AJ12467" s="188"/>
      <c r="AK12467" s="188"/>
    </row>
    <row r="12468" spans="20:37">
      <c r="T12468" s="188"/>
      <c r="U12468" s="188"/>
      <c r="V12468" s="188"/>
      <c r="W12468" s="188"/>
      <c r="X12468" s="188"/>
      <c r="AG12468" s="188"/>
      <c r="AH12468" s="188"/>
      <c r="AI12468" s="188"/>
      <c r="AJ12468" s="188"/>
      <c r="AK12468" s="188"/>
    </row>
    <row r="12469" spans="20:37">
      <c r="T12469" s="188"/>
      <c r="U12469" s="188"/>
      <c r="V12469" s="188"/>
      <c r="W12469" s="188"/>
      <c r="X12469" s="188"/>
      <c r="AG12469" s="188"/>
      <c r="AH12469" s="188"/>
      <c r="AI12469" s="188"/>
      <c r="AJ12469" s="188"/>
      <c r="AK12469" s="188"/>
    </row>
    <row r="12470" spans="20:37">
      <c r="T12470" s="188"/>
      <c r="U12470" s="188"/>
      <c r="V12470" s="188"/>
      <c r="W12470" s="188"/>
      <c r="X12470" s="188"/>
      <c r="AG12470" s="188"/>
      <c r="AH12470" s="188"/>
      <c r="AI12470" s="188"/>
      <c r="AJ12470" s="188"/>
      <c r="AK12470" s="188"/>
    </row>
    <row r="12471" spans="20:37">
      <c r="T12471" s="188"/>
      <c r="U12471" s="188"/>
      <c r="V12471" s="188"/>
      <c r="W12471" s="188"/>
      <c r="X12471" s="188"/>
      <c r="AG12471" s="188"/>
      <c r="AH12471" s="188"/>
      <c r="AI12471" s="188"/>
      <c r="AJ12471" s="188"/>
      <c r="AK12471" s="188"/>
    </row>
    <row r="12472" spans="20:37">
      <c r="T12472" s="188"/>
      <c r="U12472" s="188"/>
      <c r="V12472" s="188"/>
      <c r="W12472" s="188"/>
      <c r="X12472" s="188"/>
      <c r="AG12472" s="188"/>
      <c r="AH12472" s="188"/>
      <c r="AI12472" s="188"/>
      <c r="AJ12472" s="188"/>
      <c r="AK12472" s="188"/>
    </row>
    <row r="12473" spans="20:37">
      <c r="T12473" s="188"/>
      <c r="U12473" s="188"/>
      <c r="V12473" s="188"/>
      <c r="W12473" s="188"/>
      <c r="X12473" s="188"/>
      <c r="AG12473" s="188"/>
      <c r="AH12473" s="188"/>
      <c r="AI12473" s="188"/>
      <c r="AJ12473" s="188"/>
      <c r="AK12473" s="188"/>
    </row>
    <row r="12474" spans="20:37">
      <c r="T12474" s="188"/>
      <c r="U12474" s="188"/>
      <c r="V12474" s="188"/>
      <c r="W12474" s="188"/>
      <c r="X12474" s="188"/>
      <c r="AG12474" s="188"/>
      <c r="AH12474" s="188"/>
      <c r="AI12474" s="188"/>
      <c r="AJ12474" s="188"/>
      <c r="AK12474" s="188"/>
    </row>
    <row r="12475" spans="20:37">
      <c r="T12475" s="188"/>
      <c r="U12475" s="188"/>
      <c r="V12475" s="188"/>
      <c r="W12475" s="188"/>
      <c r="X12475" s="188"/>
      <c r="AG12475" s="188"/>
      <c r="AH12475" s="188"/>
      <c r="AI12475" s="188"/>
      <c r="AJ12475" s="188"/>
      <c r="AK12475" s="188"/>
    </row>
    <row r="12476" spans="20:37">
      <c r="T12476" s="188"/>
      <c r="U12476" s="188"/>
      <c r="V12476" s="188"/>
      <c r="W12476" s="188"/>
      <c r="X12476" s="188"/>
      <c r="AG12476" s="188"/>
      <c r="AH12476" s="188"/>
      <c r="AI12476" s="188"/>
      <c r="AJ12476" s="188"/>
      <c r="AK12476" s="188"/>
    </row>
    <row r="12477" spans="20:37">
      <c r="T12477" s="188"/>
      <c r="U12477" s="188"/>
      <c r="V12477" s="188"/>
      <c r="W12477" s="188"/>
      <c r="X12477" s="188"/>
      <c r="AG12477" s="188"/>
      <c r="AH12477" s="188"/>
      <c r="AI12477" s="188"/>
      <c r="AJ12477" s="188"/>
      <c r="AK12477" s="188"/>
    </row>
    <row r="12478" spans="20:37">
      <c r="T12478" s="188"/>
      <c r="U12478" s="188"/>
      <c r="V12478" s="188"/>
      <c r="W12478" s="188"/>
      <c r="X12478" s="188"/>
      <c r="AG12478" s="188"/>
      <c r="AH12478" s="188"/>
      <c r="AI12478" s="188"/>
      <c r="AJ12478" s="188"/>
      <c r="AK12478" s="188"/>
    </row>
    <row r="12479" spans="20:37">
      <c r="T12479" s="188"/>
      <c r="U12479" s="188"/>
      <c r="V12479" s="188"/>
      <c r="W12479" s="188"/>
      <c r="X12479" s="188"/>
      <c r="AG12479" s="188"/>
      <c r="AH12479" s="188"/>
      <c r="AI12479" s="188"/>
      <c r="AJ12479" s="188"/>
      <c r="AK12479" s="188"/>
    </row>
    <row r="12480" spans="20:37">
      <c r="T12480" s="188"/>
      <c r="U12480" s="188"/>
      <c r="V12480" s="188"/>
      <c r="W12480" s="188"/>
      <c r="X12480" s="188"/>
      <c r="AG12480" s="188"/>
      <c r="AH12480" s="188"/>
      <c r="AI12480" s="188"/>
      <c r="AJ12480" s="188"/>
      <c r="AK12480" s="188"/>
    </row>
    <row r="12481" spans="20:37">
      <c r="T12481" s="188"/>
      <c r="U12481" s="188"/>
      <c r="V12481" s="188"/>
      <c r="W12481" s="188"/>
      <c r="X12481" s="188"/>
      <c r="AG12481" s="188"/>
      <c r="AH12481" s="188"/>
      <c r="AI12481" s="188"/>
      <c r="AJ12481" s="188"/>
      <c r="AK12481" s="188"/>
    </row>
    <row r="12482" spans="20:37">
      <c r="T12482" s="188"/>
      <c r="U12482" s="188"/>
      <c r="V12482" s="188"/>
      <c r="W12482" s="188"/>
      <c r="X12482" s="188"/>
      <c r="AG12482" s="188"/>
      <c r="AH12482" s="188"/>
      <c r="AI12482" s="188"/>
      <c r="AJ12482" s="188"/>
      <c r="AK12482" s="188"/>
    </row>
    <row r="12483" spans="20:37">
      <c r="T12483" s="188"/>
      <c r="U12483" s="188"/>
      <c r="V12483" s="188"/>
      <c r="W12483" s="188"/>
      <c r="X12483" s="188"/>
      <c r="AG12483" s="188"/>
      <c r="AH12483" s="188"/>
      <c r="AI12483" s="188"/>
      <c r="AJ12483" s="188"/>
      <c r="AK12483" s="188"/>
    </row>
    <row r="12484" spans="20:37">
      <c r="T12484" s="188"/>
      <c r="U12484" s="188"/>
      <c r="V12484" s="188"/>
      <c r="W12484" s="188"/>
      <c r="X12484" s="188"/>
      <c r="AG12484" s="188"/>
      <c r="AH12484" s="188"/>
      <c r="AI12484" s="188"/>
      <c r="AJ12484" s="188"/>
      <c r="AK12484" s="188"/>
    </row>
    <row r="12485" spans="20:37">
      <c r="T12485" s="188"/>
      <c r="U12485" s="188"/>
      <c r="V12485" s="188"/>
      <c r="W12485" s="188"/>
      <c r="X12485" s="188"/>
      <c r="AG12485" s="188"/>
      <c r="AH12485" s="188"/>
      <c r="AI12485" s="188"/>
      <c r="AJ12485" s="188"/>
      <c r="AK12485" s="188"/>
    </row>
    <row r="12486" spans="20:37">
      <c r="T12486" s="188"/>
      <c r="U12486" s="188"/>
      <c r="V12486" s="188"/>
      <c r="W12486" s="188"/>
      <c r="X12486" s="188"/>
      <c r="AG12486" s="188"/>
      <c r="AH12486" s="188"/>
      <c r="AI12486" s="188"/>
      <c r="AJ12486" s="188"/>
      <c r="AK12486" s="188"/>
    </row>
    <row r="12487" spans="20:37">
      <c r="T12487" s="188"/>
      <c r="U12487" s="188"/>
      <c r="V12487" s="188"/>
      <c r="W12487" s="188"/>
      <c r="X12487" s="188"/>
      <c r="AG12487" s="188"/>
      <c r="AH12487" s="188"/>
      <c r="AI12487" s="188"/>
      <c r="AJ12487" s="188"/>
      <c r="AK12487" s="188"/>
    </row>
    <row r="12488" spans="20:37">
      <c r="T12488" s="188"/>
      <c r="U12488" s="188"/>
      <c r="V12488" s="188"/>
      <c r="W12488" s="188"/>
      <c r="X12488" s="188"/>
      <c r="AG12488" s="188"/>
      <c r="AH12488" s="188"/>
      <c r="AI12488" s="188"/>
      <c r="AJ12488" s="188"/>
      <c r="AK12488" s="188"/>
    </row>
    <row r="12489" spans="20:37">
      <c r="T12489" s="188"/>
      <c r="U12489" s="188"/>
      <c r="V12489" s="188"/>
      <c r="W12489" s="188"/>
      <c r="X12489" s="188"/>
      <c r="AG12489" s="188"/>
      <c r="AH12489" s="188"/>
      <c r="AI12489" s="188"/>
      <c r="AJ12489" s="188"/>
      <c r="AK12489" s="188"/>
    </row>
    <row r="12490" spans="20:37">
      <c r="T12490" s="188"/>
      <c r="U12490" s="188"/>
      <c r="V12490" s="188"/>
      <c r="W12490" s="188"/>
      <c r="X12490" s="188"/>
      <c r="AG12490" s="188"/>
      <c r="AH12490" s="188"/>
      <c r="AI12490" s="188"/>
      <c r="AJ12490" s="188"/>
      <c r="AK12490" s="188"/>
    </row>
    <row r="12491" spans="20:37">
      <c r="T12491" s="188"/>
      <c r="U12491" s="188"/>
      <c r="V12491" s="188"/>
      <c r="W12491" s="188"/>
      <c r="X12491" s="188"/>
      <c r="AG12491" s="188"/>
      <c r="AH12491" s="188"/>
      <c r="AI12491" s="188"/>
      <c r="AJ12491" s="188"/>
      <c r="AK12491" s="188"/>
    </row>
    <row r="12492" spans="20:37">
      <c r="T12492" s="188"/>
      <c r="U12492" s="188"/>
      <c r="V12492" s="188"/>
      <c r="W12492" s="188"/>
      <c r="X12492" s="188"/>
      <c r="AG12492" s="188"/>
      <c r="AH12492" s="188"/>
      <c r="AI12492" s="188"/>
      <c r="AJ12492" s="188"/>
      <c r="AK12492" s="188"/>
    </row>
    <row r="12493" spans="20:37">
      <c r="T12493" s="188"/>
      <c r="U12493" s="188"/>
      <c r="V12493" s="188"/>
      <c r="W12493" s="188"/>
      <c r="X12493" s="188"/>
      <c r="AG12493" s="188"/>
      <c r="AH12493" s="188"/>
      <c r="AI12493" s="188"/>
      <c r="AJ12493" s="188"/>
      <c r="AK12493" s="188"/>
    </row>
    <row r="12494" spans="20:37">
      <c r="T12494" s="188"/>
      <c r="U12494" s="188"/>
      <c r="V12494" s="188"/>
      <c r="W12494" s="188"/>
      <c r="X12494" s="188"/>
      <c r="AG12494" s="188"/>
      <c r="AH12494" s="188"/>
      <c r="AI12494" s="188"/>
      <c r="AJ12494" s="188"/>
      <c r="AK12494" s="188"/>
    </row>
    <row r="12495" spans="20:37">
      <c r="T12495" s="188"/>
      <c r="U12495" s="188"/>
      <c r="V12495" s="188"/>
      <c r="W12495" s="188"/>
      <c r="X12495" s="188"/>
      <c r="AG12495" s="188"/>
      <c r="AH12495" s="188"/>
      <c r="AI12495" s="188"/>
      <c r="AJ12495" s="188"/>
      <c r="AK12495" s="188"/>
    </row>
    <row r="12496" spans="20:37">
      <c r="T12496" s="188"/>
      <c r="U12496" s="188"/>
      <c r="V12496" s="188"/>
      <c r="W12496" s="188"/>
      <c r="X12496" s="188"/>
      <c r="AG12496" s="188"/>
      <c r="AH12496" s="188"/>
      <c r="AI12496" s="188"/>
      <c r="AJ12496" s="188"/>
      <c r="AK12496" s="188"/>
    </row>
    <row r="12497" spans="20:37">
      <c r="T12497" s="188"/>
      <c r="U12497" s="188"/>
      <c r="V12497" s="188"/>
      <c r="W12497" s="188"/>
      <c r="X12497" s="188"/>
      <c r="AG12497" s="188"/>
      <c r="AH12497" s="188"/>
      <c r="AI12497" s="188"/>
      <c r="AJ12497" s="188"/>
      <c r="AK12497" s="188"/>
    </row>
    <row r="12498" spans="20:37">
      <c r="T12498" s="188"/>
      <c r="U12498" s="188"/>
      <c r="V12498" s="188"/>
      <c r="W12498" s="188"/>
      <c r="X12498" s="188"/>
      <c r="AG12498" s="188"/>
      <c r="AH12498" s="188"/>
      <c r="AI12498" s="188"/>
      <c r="AJ12498" s="188"/>
      <c r="AK12498" s="188"/>
    </row>
    <row r="12499" spans="20:37">
      <c r="T12499" s="188"/>
      <c r="U12499" s="188"/>
      <c r="V12499" s="188"/>
      <c r="W12499" s="188"/>
      <c r="X12499" s="188"/>
      <c r="AG12499" s="188"/>
      <c r="AH12499" s="188"/>
      <c r="AI12499" s="188"/>
      <c r="AJ12499" s="188"/>
      <c r="AK12499" s="188"/>
    </row>
    <row r="12500" spans="20:37">
      <c r="T12500" s="188"/>
      <c r="U12500" s="188"/>
      <c r="V12500" s="188"/>
      <c r="W12500" s="188"/>
      <c r="X12500" s="188"/>
      <c r="AG12500" s="188"/>
      <c r="AH12500" s="188"/>
      <c r="AI12500" s="188"/>
      <c r="AJ12500" s="188"/>
      <c r="AK12500" s="188"/>
    </row>
    <row r="12501" spans="20:37">
      <c r="T12501" s="188"/>
      <c r="U12501" s="188"/>
      <c r="V12501" s="188"/>
      <c r="W12501" s="188"/>
      <c r="X12501" s="188"/>
      <c r="AG12501" s="188"/>
      <c r="AH12501" s="188"/>
      <c r="AI12501" s="188"/>
      <c r="AJ12501" s="188"/>
      <c r="AK12501" s="188"/>
    </row>
    <row r="12502" spans="20:37">
      <c r="T12502" s="188"/>
      <c r="U12502" s="188"/>
      <c r="V12502" s="188"/>
      <c r="W12502" s="188"/>
      <c r="X12502" s="188"/>
      <c r="AG12502" s="188"/>
      <c r="AH12502" s="188"/>
      <c r="AI12502" s="188"/>
      <c r="AJ12502" s="188"/>
      <c r="AK12502" s="188"/>
    </row>
    <row r="12503" spans="20:37">
      <c r="T12503" s="188"/>
      <c r="U12503" s="188"/>
      <c r="V12503" s="188"/>
      <c r="W12503" s="188"/>
      <c r="X12503" s="188"/>
      <c r="AG12503" s="188"/>
      <c r="AH12503" s="188"/>
      <c r="AI12503" s="188"/>
      <c r="AJ12503" s="188"/>
      <c r="AK12503" s="188"/>
    </row>
    <row r="12504" spans="20:37">
      <c r="T12504" s="188"/>
      <c r="U12504" s="188"/>
      <c r="V12504" s="188"/>
      <c r="W12504" s="188"/>
      <c r="X12504" s="188"/>
      <c r="AG12504" s="188"/>
      <c r="AH12504" s="188"/>
      <c r="AI12504" s="188"/>
      <c r="AJ12504" s="188"/>
      <c r="AK12504" s="188"/>
    </row>
    <row r="12505" spans="20:37">
      <c r="T12505" s="188"/>
      <c r="U12505" s="188"/>
      <c r="V12505" s="188"/>
      <c r="W12505" s="188"/>
      <c r="X12505" s="188"/>
      <c r="AG12505" s="188"/>
      <c r="AH12505" s="188"/>
      <c r="AI12505" s="188"/>
      <c r="AJ12505" s="188"/>
      <c r="AK12505" s="188"/>
    </row>
    <row r="12506" spans="20:37">
      <c r="T12506" s="188"/>
      <c r="U12506" s="188"/>
      <c r="V12506" s="188"/>
      <c r="W12506" s="188"/>
      <c r="X12506" s="188"/>
      <c r="AG12506" s="188"/>
      <c r="AH12506" s="188"/>
      <c r="AI12506" s="188"/>
      <c r="AJ12506" s="188"/>
      <c r="AK12506" s="188"/>
    </row>
    <row r="12507" spans="20:37">
      <c r="T12507" s="188"/>
      <c r="U12507" s="188"/>
      <c r="V12507" s="188"/>
      <c r="W12507" s="188"/>
      <c r="X12507" s="188"/>
      <c r="AG12507" s="188"/>
      <c r="AH12507" s="188"/>
      <c r="AI12507" s="188"/>
      <c r="AJ12507" s="188"/>
      <c r="AK12507" s="188"/>
    </row>
    <row r="12508" spans="20:37">
      <c r="T12508" s="188"/>
      <c r="U12508" s="188"/>
      <c r="V12508" s="188"/>
      <c r="W12508" s="188"/>
      <c r="X12508" s="188"/>
      <c r="AG12508" s="188"/>
      <c r="AH12508" s="188"/>
      <c r="AI12508" s="188"/>
      <c r="AJ12508" s="188"/>
      <c r="AK12508" s="188"/>
    </row>
    <row r="12509" spans="20:37">
      <c r="T12509" s="188"/>
      <c r="U12509" s="188"/>
      <c r="V12509" s="188"/>
      <c r="W12509" s="188"/>
      <c r="X12509" s="188"/>
      <c r="AG12509" s="188"/>
      <c r="AH12509" s="188"/>
      <c r="AI12509" s="188"/>
      <c r="AJ12509" s="188"/>
      <c r="AK12509" s="188"/>
    </row>
    <row r="12510" spans="20:37">
      <c r="T12510" s="188"/>
      <c r="U12510" s="188"/>
      <c r="V12510" s="188"/>
      <c r="W12510" s="188"/>
      <c r="X12510" s="188"/>
      <c r="AG12510" s="188"/>
      <c r="AH12510" s="188"/>
      <c r="AI12510" s="188"/>
      <c r="AJ12510" s="188"/>
      <c r="AK12510" s="188"/>
    </row>
    <row r="12511" spans="20:37">
      <c r="T12511" s="188"/>
      <c r="U12511" s="188"/>
      <c r="V12511" s="188"/>
      <c r="W12511" s="188"/>
      <c r="X12511" s="188"/>
      <c r="AG12511" s="188"/>
      <c r="AH12511" s="188"/>
      <c r="AI12511" s="188"/>
      <c r="AJ12511" s="188"/>
      <c r="AK12511" s="188"/>
    </row>
    <row r="12512" spans="20:37">
      <c r="T12512" s="188"/>
      <c r="U12512" s="188"/>
      <c r="V12512" s="188"/>
      <c r="W12512" s="188"/>
      <c r="X12512" s="188"/>
      <c r="AG12512" s="188"/>
      <c r="AH12512" s="188"/>
      <c r="AI12512" s="188"/>
      <c r="AJ12512" s="188"/>
      <c r="AK12512" s="188"/>
    </row>
    <row r="12513" spans="20:37">
      <c r="T12513" s="188"/>
      <c r="U12513" s="188"/>
      <c r="V12513" s="188"/>
      <c r="W12513" s="188"/>
      <c r="X12513" s="188"/>
      <c r="AG12513" s="188"/>
      <c r="AH12513" s="188"/>
      <c r="AI12513" s="188"/>
      <c r="AJ12513" s="188"/>
      <c r="AK12513" s="188"/>
    </row>
    <row r="12514" spans="20:37">
      <c r="T12514" s="188"/>
      <c r="U12514" s="188"/>
      <c r="V12514" s="188"/>
      <c r="W12514" s="188"/>
      <c r="X12514" s="188"/>
      <c r="AG12514" s="188"/>
      <c r="AH12514" s="188"/>
      <c r="AI12514" s="188"/>
      <c r="AJ12514" s="188"/>
      <c r="AK12514" s="188"/>
    </row>
    <row r="12515" spans="20:37">
      <c r="T12515" s="188"/>
      <c r="U12515" s="188"/>
      <c r="V12515" s="188"/>
      <c r="W12515" s="188"/>
      <c r="X12515" s="188"/>
      <c r="AG12515" s="188"/>
      <c r="AH12515" s="188"/>
      <c r="AI12515" s="188"/>
      <c r="AJ12515" s="188"/>
      <c r="AK12515" s="188"/>
    </row>
    <row r="12516" spans="20:37">
      <c r="T12516" s="188"/>
      <c r="U12516" s="188"/>
      <c r="V12516" s="188"/>
      <c r="W12516" s="188"/>
      <c r="X12516" s="188"/>
      <c r="AG12516" s="188"/>
      <c r="AH12516" s="188"/>
      <c r="AI12516" s="188"/>
      <c r="AJ12516" s="188"/>
      <c r="AK12516" s="188"/>
    </row>
    <row r="12517" spans="20:37">
      <c r="T12517" s="188"/>
      <c r="U12517" s="188"/>
      <c r="V12517" s="188"/>
      <c r="W12517" s="188"/>
      <c r="X12517" s="188"/>
      <c r="AG12517" s="188"/>
      <c r="AH12517" s="188"/>
      <c r="AI12517" s="188"/>
      <c r="AJ12517" s="188"/>
      <c r="AK12517" s="188"/>
    </row>
    <row r="12518" spans="20:37">
      <c r="T12518" s="188"/>
      <c r="U12518" s="188"/>
      <c r="V12518" s="188"/>
      <c r="W12518" s="188"/>
      <c r="X12518" s="188"/>
      <c r="AG12518" s="188"/>
      <c r="AH12518" s="188"/>
      <c r="AI12518" s="188"/>
      <c r="AJ12518" s="188"/>
      <c r="AK12518" s="188"/>
    </row>
    <row r="12519" spans="20:37">
      <c r="T12519" s="188"/>
      <c r="U12519" s="188"/>
      <c r="V12519" s="188"/>
      <c r="W12519" s="188"/>
      <c r="X12519" s="188"/>
      <c r="AG12519" s="188"/>
      <c r="AH12519" s="188"/>
      <c r="AI12519" s="188"/>
      <c r="AJ12519" s="188"/>
      <c r="AK12519" s="188"/>
    </row>
    <row r="12520" spans="20:37">
      <c r="T12520" s="188"/>
      <c r="U12520" s="188"/>
      <c r="V12520" s="188"/>
      <c r="W12520" s="188"/>
      <c r="X12520" s="188"/>
      <c r="AG12520" s="188"/>
      <c r="AH12520" s="188"/>
      <c r="AI12520" s="188"/>
      <c r="AJ12520" s="188"/>
      <c r="AK12520" s="188"/>
    </row>
    <row r="12521" spans="20:37">
      <c r="T12521" s="188"/>
      <c r="U12521" s="188"/>
      <c r="V12521" s="188"/>
      <c r="W12521" s="188"/>
      <c r="X12521" s="188"/>
      <c r="AG12521" s="188"/>
      <c r="AH12521" s="188"/>
      <c r="AI12521" s="188"/>
      <c r="AJ12521" s="188"/>
      <c r="AK12521" s="188"/>
    </row>
    <row r="12522" spans="20:37">
      <c r="T12522" s="188"/>
      <c r="U12522" s="188"/>
      <c r="V12522" s="188"/>
      <c r="W12522" s="188"/>
      <c r="X12522" s="188"/>
      <c r="AG12522" s="188"/>
      <c r="AH12522" s="188"/>
      <c r="AI12522" s="188"/>
      <c r="AJ12522" s="188"/>
      <c r="AK12522" s="188"/>
    </row>
    <row r="12523" spans="20:37">
      <c r="T12523" s="188"/>
      <c r="U12523" s="188"/>
      <c r="V12523" s="188"/>
      <c r="W12523" s="188"/>
      <c r="X12523" s="188"/>
      <c r="AG12523" s="188"/>
      <c r="AH12523" s="188"/>
      <c r="AI12523" s="188"/>
      <c r="AJ12523" s="188"/>
      <c r="AK12523" s="188"/>
    </row>
    <row r="12524" spans="20:37">
      <c r="T12524" s="188"/>
      <c r="U12524" s="188"/>
      <c r="V12524" s="188"/>
      <c r="W12524" s="188"/>
      <c r="X12524" s="188"/>
      <c r="AG12524" s="188"/>
      <c r="AH12524" s="188"/>
      <c r="AI12524" s="188"/>
      <c r="AJ12524" s="188"/>
      <c r="AK12524" s="188"/>
    </row>
    <row r="12525" spans="20:37">
      <c r="T12525" s="188"/>
      <c r="U12525" s="188"/>
      <c r="V12525" s="188"/>
      <c r="W12525" s="188"/>
      <c r="X12525" s="188"/>
      <c r="AG12525" s="188"/>
      <c r="AH12525" s="188"/>
      <c r="AI12525" s="188"/>
      <c r="AJ12525" s="188"/>
      <c r="AK12525" s="188"/>
    </row>
    <row r="12526" spans="20:37">
      <c r="T12526" s="188"/>
      <c r="U12526" s="188"/>
      <c r="V12526" s="188"/>
      <c r="W12526" s="188"/>
      <c r="X12526" s="188"/>
      <c r="AG12526" s="188"/>
      <c r="AH12526" s="188"/>
      <c r="AI12526" s="188"/>
      <c r="AJ12526" s="188"/>
      <c r="AK12526" s="188"/>
    </row>
    <row r="12527" spans="20:37">
      <c r="T12527" s="188"/>
      <c r="U12527" s="188"/>
      <c r="V12527" s="188"/>
      <c r="W12527" s="188"/>
      <c r="X12527" s="188"/>
      <c r="AG12527" s="188"/>
      <c r="AH12527" s="188"/>
      <c r="AI12527" s="188"/>
      <c r="AJ12527" s="188"/>
      <c r="AK12527" s="188"/>
    </row>
    <row r="12528" spans="20:37">
      <c r="T12528" s="188"/>
      <c r="U12528" s="188"/>
      <c r="V12528" s="188"/>
      <c r="W12528" s="188"/>
      <c r="X12528" s="188"/>
      <c r="AG12528" s="188"/>
      <c r="AH12528" s="188"/>
      <c r="AI12528" s="188"/>
      <c r="AJ12528" s="188"/>
      <c r="AK12528" s="188"/>
    </row>
    <row r="12529" spans="20:37">
      <c r="T12529" s="188"/>
      <c r="U12529" s="188"/>
      <c r="V12529" s="188"/>
      <c r="W12529" s="188"/>
      <c r="X12529" s="188"/>
      <c r="AG12529" s="188"/>
      <c r="AH12529" s="188"/>
      <c r="AI12529" s="188"/>
      <c r="AJ12529" s="188"/>
      <c r="AK12529" s="188"/>
    </row>
    <row r="12530" spans="20:37">
      <c r="T12530" s="188"/>
      <c r="U12530" s="188"/>
      <c r="V12530" s="188"/>
      <c r="W12530" s="188"/>
      <c r="X12530" s="188"/>
      <c r="AG12530" s="188"/>
      <c r="AH12530" s="188"/>
      <c r="AI12530" s="188"/>
      <c r="AJ12530" s="188"/>
      <c r="AK12530" s="188"/>
    </row>
    <row r="12531" spans="20:37">
      <c r="T12531" s="188"/>
      <c r="U12531" s="188"/>
      <c r="V12531" s="188"/>
      <c r="W12531" s="188"/>
      <c r="X12531" s="188"/>
      <c r="AG12531" s="188"/>
      <c r="AH12531" s="188"/>
      <c r="AI12531" s="188"/>
      <c r="AJ12531" s="188"/>
      <c r="AK12531" s="188"/>
    </row>
    <row r="12532" spans="20:37">
      <c r="T12532" s="188"/>
      <c r="U12532" s="188"/>
      <c r="V12532" s="188"/>
      <c r="W12532" s="188"/>
      <c r="X12532" s="188"/>
      <c r="AG12532" s="188"/>
      <c r="AH12532" s="188"/>
      <c r="AI12532" s="188"/>
      <c r="AJ12532" s="188"/>
      <c r="AK12532" s="188"/>
    </row>
    <row r="12533" spans="20:37">
      <c r="T12533" s="188"/>
      <c r="U12533" s="188"/>
      <c r="V12533" s="188"/>
      <c r="W12533" s="188"/>
      <c r="X12533" s="188"/>
      <c r="AG12533" s="188"/>
      <c r="AH12533" s="188"/>
      <c r="AI12533" s="188"/>
      <c r="AJ12533" s="188"/>
      <c r="AK12533" s="188"/>
    </row>
    <row r="12534" spans="20:37">
      <c r="T12534" s="188"/>
      <c r="U12534" s="188"/>
      <c r="V12534" s="188"/>
      <c r="W12534" s="188"/>
      <c r="X12534" s="188"/>
      <c r="AG12534" s="188"/>
      <c r="AH12534" s="188"/>
      <c r="AI12534" s="188"/>
      <c r="AJ12534" s="188"/>
      <c r="AK12534" s="188"/>
    </row>
    <row r="12535" spans="20:37">
      <c r="T12535" s="188"/>
      <c r="U12535" s="188"/>
      <c r="V12535" s="188"/>
      <c r="W12535" s="188"/>
      <c r="X12535" s="188"/>
      <c r="AG12535" s="188"/>
      <c r="AH12535" s="188"/>
      <c r="AI12535" s="188"/>
      <c r="AJ12535" s="188"/>
      <c r="AK12535" s="188"/>
    </row>
    <row r="12536" spans="20:37">
      <c r="T12536" s="188"/>
      <c r="U12536" s="188"/>
      <c r="V12536" s="188"/>
      <c r="W12536" s="188"/>
      <c r="X12536" s="188"/>
      <c r="AG12536" s="188"/>
      <c r="AH12536" s="188"/>
      <c r="AI12536" s="188"/>
      <c r="AJ12536" s="188"/>
      <c r="AK12536" s="188"/>
    </row>
    <row r="12537" spans="20:37">
      <c r="T12537" s="188"/>
      <c r="U12537" s="188"/>
      <c r="V12537" s="188"/>
      <c r="W12537" s="188"/>
      <c r="X12537" s="188"/>
      <c r="AG12537" s="188"/>
      <c r="AH12537" s="188"/>
      <c r="AI12537" s="188"/>
      <c r="AJ12537" s="188"/>
      <c r="AK12537" s="188"/>
    </row>
    <row r="12538" spans="20:37">
      <c r="T12538" s="188"/>
      <c r="U12538" s="188"/>
      <c r="V12538" s="188"/>
      <c r="W12538" s="188"/>
      <c r="X12538" s="188"/>
      <c r="AG12538" s="188"/>
      <c r="AH12538" s="188"/>
      <c r="AI12538" s="188"/>
      <c r="AJ12538" s="188"/>
      <c r="AK12538" s="188"/>
    </row>
    <row r="12539" spans="20:37">
      <c r="T12539" s="188"/>
      <c r="U12539" s="188"/>
      <c r="V12539" s="188"/>
      <c r="W12539" s="188"/>
      <c r="X12539" s="188"/>
      <c r="AG12539" s="188"/>
      <c r="AH12539" s="188"/>
      <c r="AI12539" s="188"/>
      <c r="AJ12539" s="188"/>
      <c r="AK12539" s="188"/>
    </row>
    <row r="12540" spans="20:37">
      <c r="T12540" s="188"/>
      <c r="U12540" s="188"/>
      <c r="V12540" s="188"/>
      <c r="W12540" s="188"/>
      <c r="X12540" s="188"/>
      <c r="AG12540" s="188"/>
      <c r="AH12540" s="188"/>
      <c r="AI12540" s="188"/>
      <c r="AJ12540" s="188"/>
      <c r="AK12540" s="188"/>
    </row>
    <row r="12541" spans="20:37">
      <c r="T12541" s="188"/>
      <c r="U12541" s="188"/>
      <c r="V12541" s="188"/>
      <c r="W12541" s="188"/>
      <c r="X12541" s="188"/>
      <c r="AG12541" s="188"/>
      <c r="AH12541" s="188"/>
      <c r="AI12541" s="188"/>
      <c r="AJ12541" s="188"/>
      <c r="AK12541" s="188"/>
    </row>
    <row r="12542" spans="20:37">
      <c r="T12542" s="188"/>
      <c r="U12542" s="188"/>
      <c r="V12542" s="188"/>
      <c r="W12542" s="188"/>
      <c r="X12542" s="188"/>
      <c r="AG12542" s="188"/>
      <c r="AH12542" s="188"/>
      <c r="AI12542" s="188"/>
      <c r="AJ12542" s="188"/>
      <c r="AK12542" s="188"/>
    </row>
    <row r="12543" spans="20:37">
      <c r="T12543" s="188"/>
      <c r="U12543" s="188"/>
      <c r="V12543" s="188"/>
      <c r="W12543" s="188"/>
      <c r="X12543" s="188"/>
      <c r="AG12543" s="188"/>
      <c r="AH12543" s="188"/>
      <c r="AI12543" s="188"/>
      <c r="AJ12543" s="188"/>
      <c r="AK12543" s="188"/>
    </row>
    <row r="12544" spans="20:37">
      <c r="T12544" s="188"/>
      <c r="U12544" s="188"/>
      <c r="V12544" s="188"/>
      <c r="W12544" s="188"/>
      <c r="X12544" s="188"/>
      <c r="AG12544" s="188"/>
      <c r="AH12544" s="188"/>
      <c r="AI12544" s="188"/>
      <c r="AJ12544" s="188"/>
      <c r="AK12544" s="188"/>
    </row>
    <row r="12545" spans="20:37">
      <c r="T12545" s="188"/>
      <c r="U12545" s="188"/>
      <c r="V12545" s="188"/>
      <c r="W12545" s="188"/>
      <c r="X12545" s="188"/>
      <c r="AG12545" s="188"/>
      <c r="AH12545" s="188"/>
      <c r="AI12545" s="188"/>
      <c r="AJ12545" s="188"/>
      <c r="AK12545" s="188"/>
    </row>
    <row r="12546" spans="20:37">
      <c r="T12546" s="188"/>
      <c r="U12546" s="188"/>
      <c r="V12546" s="188"/>
      <c r="W12546" s="188"/>
      <c r="X12546" s="188"/>
      <c r="AG12546" s="188"/>
      <c r="AH12546" s="188"/>
      <c r="AI12546" s="188"/>
      <c r="AJ12546" s="188"/>
      <c r="AK12546" s="188"/>
    </row>
    <row r="12547" spans="20:37">
      <c r="T12547" s="188"/>
      <c r="U12547" s="188"/>
      <c r="V12547" s="188"/>
      <c r="W12547" s="188"/>
      <c r="X12547" s="188"/>
      <c r="AG12547" s="188"/>
      <c r="AH12547" s="188"/>
      <c r="AI12547" s="188"/>
      <c r="AJ12547" s="188"/>
      <c r="AK12547" s="188"/>
    </row>
    <row r="12548" spans="20:37">
      <c r="T12548" s="188"/>
      <c r="U12548" s="188"/>
      <c r="V12548" s="188"/>
      <c r="W12548" s="188"/>
      <c r="X12548" s="188"/>
      <c r="AG12548" s="188"/>
      <c r="AH12548" s="188"/>
      <c r="AI12548" s="188"/>
      <c r="AJ12548" s="188"/>
      <c r="AK12548" s="188"/>
    </row>
    <row r="12549" spans="20:37">
      <c r="T12549" s="188"/>
      <c r="U12549" s="188"/>
      <c r="V12549" s="188"/>
      <c r="W12549" s="188"/>
      <c r="X12549" s="188"/>
      <c r="AG12549" s="188"/>
      <c r="AH12549" s="188"/>
      <c r="AI12549" s="188"/>
      <c r="AJ12549" s="188"/>
      <c r="AK12549" s="188"/>
    </row>
    <row r="12550" spans="20:37">
      <c r="T12550" s="188"/>
      <c r="U12550" s="188"/>
      <c r="V12550" s="188"/>
      <c r="W12550" s="188"/>
      <c r="X12550" s="188"/>
      <c r="AG12550" s="188"/>
      <c r="AH12550" s="188"/>
      <c r="AI12550" s="188"/>
      <c r="AJ12550" s="188"/>
      <c r="AK12550" s="188"/>
    </row>
    <row r="12551" spans="20:37">
      <c r="T12551" s="188"/>
      <c r="U12551" s="188"/>
      <c r="V12551" s="188"/>
      <c r="W12551" s="188"/>
      <c r="X12551" s="188"/>
      <c r="AG12551" s="188"/>
      <c r="AH12551" s="188"/>
      <c r="AI12551" s="188"/>
      <c r="AJ12551" s="188"/>
      <c r="AK12551" s="188"/>
    </row>
    <row r="12552" spans="20:37">
      <c r="T12552" s="188"/>
      <c r="U12552" s="188"/>
      <c r="V12552" s="188"/>
      <c r="W12552" s="188"/>
      <c r="X12552" s="188"/>
      <c r="AG12552" s="188"/>
      <c r="AH12552" s="188"/>
      <c r="AI12552" s="188"/>
      <c r="AJ12552" s="188"/>
      <c r="AK12552" s="188"/>
    </row>
    <row r="12553" spans="20:37">
      <c r="T12553" s="188"/>
      <c r="U12553" s="188"/>
      <c r="V12553" s="188"/>
      <c r="W12553" s="188"/>
      <c r="X12553" s="188"/>
      <c r="AG12553" s="188"/>
      <c r="AH12553" s="188"/>
      <c r="AI12553" s="188"/>
      <c r="AJ12553" s="188"/>
      <c r="AK12553" s="188"/>
    </row>
    <row r="12554" spans="20:37">
      <c r="T12554" s="188"/>
      <c r="U12554" s="188"/>
      <c r="V12554" s="188"/>
      <c r="W12554" s="188"/>
      <c r="X12554" s="188"/>
      <c r="AG12554" s="188"/>
      <c r="AH12554" s="188"/>
      <c r="AI12554" s="188"/>
      <c r="AJ12554" s="188"/>
      <c r="AK12554" s="188"/>
    </row>
    <row r="12555" spans="20:37">
      <c r="T12555" s="188"/>
      <c r="U12555" s="188"/>
      <c r="V12555" s="188"/>
      <c r="W12555" s="188"/>
      <c r="X12555" s="188"/>
      <c r="AG12555" s="188"/>
      <c r="AH12555" s="188"/>
      <c r="AI12555" s="188"/>
      <c r="AJ12555" s="188"/>
      <c r="AK12555" s="188"/>
    </row>
    <row r="12556" spans="20:37">
      <c r="T12556" s="188"/>
      <c r="U12556" s="188"/>
      <c r="V12556" s="188"/>
      <c r="W12556" s="188"/>
      <c r="X12556" s="188"/>
      <c r="AG12556" s="188"/>
      <c r="AH12556" s="188"/>
      <c r="AI12556" s="188"/>
      <c r="AJ12556" s="188"/>
      <c r="AK12556" s="188"/>
    </row>
    <row r="12557" spans="20:37">
      <c r="T12557" s="188"/>
      <c r="U12557" s="188"/>
      <c r="V12557" s="188"/>
      <c r="W12557" s="188"/>
      <c r="X12557" s="188"/>
      <c r="AG12557" s="188"/>
      <c r="AH12557" s="188"/>
      <c r="AI12557" s="188"/>
      <c r="AJ12557" s="188"/>
      <c r="AK12557" s="188"/>
    </row>
    <row r="12558" spans="20:37">
      <c r="T12558" s="188"/>
      <c r="U12558" s="188"/>
      <c r="V12558" s="188"/>
      <c r="W12558" s="188"/>
      <c r="X12558" s="188"/>
      <c r="AG12558" s="188"/>
      <c r="AH12558" s="188"/>
      <c r="AI12558" s="188"/>
      <c r="AJ12558" s="188"/>
      <c r="AK12558" s="188"/>
    </row>
    <row r="12559" spans="20:37">
      <c r="T12559" s="188"/>
      <c r="U12559" s="188"/>
      <c r="V12559" s="188"/>
      <c r="W12559" s="188"/>
      <c r="X12559" s="188"/>
      <c r="AG12559" s="188"/>
      <c r="AH12559" s="188"/>
      <c r="AI12559" s="188"/>
      <c r="AJ12559" s="188"/>
      <c r="AK12559" s="188"/>
    </row>
    <row r="12560" spans="20:37">
      <c r="T12560" s="188"/>
      <c r="U12560" s="188"/>
      <c r="V12560" s="188"/>
      <c r="W12560" s="188"/>
      <c r="X12560" s="188"/>
      <c r="AG12560" s="188"/>
      <c r="AH12560" s="188"/>
      <c r="AI12560" s="188"/>
      <c r="AJ12560" s="188"/>
      <c r="AK12560" s="188"/>
    </row>
    <row r="12561" spans="20:37">
      <c r="T12561" s="188"/>
      <c r="U12561" s="188"/>
      <c r="V12561" s="188"/>
      <c r="W12561" s="188"/>
      <c r="X12561" s="188"/>
      <c r="AG12561" s="188"/>
      <c r="AH12561" s="188"/>
      <c r="AI12561" s="188"/>
      <c r="AJ12561" s="188"/>
      <c r="AK12561" s="188"/>
    </row>
    <row r="12562" spans="20:37">
      <c r="T12562" s="188"/>
      <c r="U12562" s="188"/>
      <c r="V12562" s="188"/>
      <c r="W12562" s="188"/>
      <c r="X12562" s="188"/>
      <c r="AG12562" s="188"/>
      <c r="AH12562" s="188"/>
      <c r="AI12562" s="188"/>
      <c r="AJ12562" s="188"/>
      <c r="AK12562" s="188"/>
    </row>
    <row r="12563" spans="20:37">
      <c r="T12563" s="188"/>
      <c r="U12563" s="188"/>
      <c r="V12563" s="188"/>
      <c r="W12563" s="188"/>
      <c r="X12563" s="188"/>
      <c r="AG12563" s="188"/>
      <c r="AH12563" s="188"/>
      <c r="AI12563" s="188"/>
      <c r="AJ12563" s="188"/>
      <c r="AK12563" s="188"/>
    </row>
    <row r="12564" spans="20:37">
      <c r="T12564" s="188"/>
      <c r="U12564" s="188"/>
      <c r="V12564" s="188"/>
      <c r="W12564" s="188"/>
      <c r="X12564" s="188"/>
      <c r="AG12564" s="188"/>
      <c r="AH12564" s="188"/>
      <c r="AI12564" s="188"/>
      <c r="AJ12564" s="188"/>
      <c r="AK12564" s="188"/>
    </row>
    <row r="12565" spans="20:37">
      <c r="T12565" s="188"/>
      <c r="U12565" s="188"/>
      <c r="V12565" s="188"/>
      <c r="W12565" s="188"/>
      <c r="X12565" s="188"/>
      <c r="AG12565" s="188"/>
      <c r="AH12565" s="188"/>
      <c r="AI12565" s="188"/>
      <c r="AJ12565" s="188"/>
      <c r="AK12565" s="188"/>
    </row>
    <row r="12566" spans="20:37">
      <c r="T12566" s="188"/>
      <c r="U12566" s="188"/>
      <c r="V12566" s="188"/>
      <c r="W12566" s="188"/>
      <c r="X12566" s="188"/>
      <c r="AG12566" s="188"/>
      <c r="AH12566" s="188"/>
      <c r="AI12566" s="188"/>
      <c r="AJ12566" s="188"/>
      <c r="AK12566" s="188"/>
    </row>
    <row r="12567" spans="20:37">
      <c r="T12567" s="188"/>
      <c r="U12567" s="188"/>
      <c r="V12567" s="188"/>
      <c r="W12567" s="188"/>
      <c r="X12567" s="188"/>
      <c r="AG12567" s="188"/>
      <c r="AH12567" s="188"/>
      <c r="AI12567" s="188"/>
      <c r="AJ12567" s="188"/>
      <c r="AK12567" s="188"/>
    </row>
    <row r="12568" spans="20:37">
      <c r="T12568" s="188"/>
      <c r="U12568" s="188"/>
      <c r="V12568" s="188"/>
      <c r="W12568" s="188"/>
      <c r="X12568" s="188"/>
      <c r="AG12568" s="188"/>
      <c r="AH12568" s="188"/>
      <c r="AI12568" s="188"/>
      <c r="AJ12568" s="188"/>
      <c r="AK12568" s="188"/>
    </row>
    <row r="12569" spans="20:37">
      <c r="T12569" s="188"/>
      <c r="U12569" s="188"/>
      <c r="V12569" s="188"/>
      <c r="W12569" s="188"/>
      <c r="X12569" s="188"/>
      <c r="AG12569" s="188"/>
      <c r="AH12569" s="188"/>
      <c r="AI12569" s="188"/>
      <c r="AJ12569" s="188"/>
      <c r="AK12569" s="188"/>
    </row>
    <row r="12570" spans="20:37">
      <c r="T12570" s="188"/>
      <c r="U12570" s="188"/>
      <c r="V12570" s="188"/>
      <c r="W12570" s="188"/>
      <c r="X12570" s="188"/>
      <c r="AG12570" s="188"/>
      <c r="AH12570" s="188"/>
      <c r="AI12570" s="188"/>
      <c r="AJ12570" s="188"/>
      <c r="AK12570" s="188"/>
    </row>
    <row r="12571" spans="20:37">
      <c r="T12571" s="188"/>
      <c r="U12571" s="188"/>
      <c r="V12571" s="188"/>
      <c r="W12571" s="188"/>
      <c r="X12571" s="188"/>
      <c r="AG12571" s="188"/>
      <c r="AH12571" s="188"/>
      <c r="AI12571" s="188"/>
      <c r="AJ12571" s="188"/>
      <c r="AK12571" s="188"/>
    </row>
    <row r="12572" spans="20:37">
      <c r="T12572" s="188"/>
      <c r="U12572" s="188"/>
      <c r="V12572" s="188"/>
      <c r="W12572" s="188"/>
      <c r="X12572" s="188"/>
      <c r="AG12572" s="188"/>
      <c r="AH12572" s="188"/>
      <c r="AI12572" s="188"/>
      <c r="AJ12572" s="188"/>
      <c r="AK12572" s="188"/>
    </row>
    <row r="12573" spans="20:37">
      <c r="T12573" s="188"/>
      <c r="U12573" s="188"/>
      <c r="V12573" s="188"/>
      <c r="W12573" s="188"/>
      <c r="X12573" s="188"/>
      <c r="AG12573" s="188"/>
      <c r="AH12573" s="188"/>
      <c r="AI12573" s="188"/>
      <c r="AJ12573" s="188"/>
      <c r="AK12573" s="188"/>
    </row>
    <row r="12574" spans="20:37">
      <c r="T12574" s="188"/>
      <c r="U12574" s="188"/>
      <c r="V12574" s="188"/>
      <c r="W12574" s="188"/>
      <c r="X12574" s="188"/>
      <c r="AG12574" s="188"/>
      <c r="AH12574" s="188"/>
      <c r="AI12574" s="188"/>
      <c r="AJ12574" s="188"/>
      <c r="AK12574" s="188"/>
    </row>
    <row r="12575" spans="20:37">
      <c r="T12575" s="188"/>
      <c r="U12575" s="188"/>
      <c r="V12575" s="188"/>
      <c r="W12575" s="188"/>
      <c r="X12575" s="188"/>
      <c r="AG12575" s="188"/>
      <c r="AH12575" s="188"/>
      <c r="AI12575" s="188"/>
      <c r="AJ12575" s="188"/>
      <c r="AK12575" s="188"/>
    </row>
    <row r="12576" spans="20:37">
      <c r="T12576" s="188"/>
      <c r="U12576" s="188"/>
      <c r="V12576" s="188"/>
      <c r="W12576" s="188"/>
      <c r="X12576" s="188"/>
      <c r="AG12576" s="188"/>
      <c r="AH12576" s="188"/>
      <c r="AI12576" s="188"/>
      <c r="AJ12576" s="188"/>
      <c r="AK12576" s="188"/>
    </row>
    <row r="12577" spans="20:37">
      <c r="T12577" s="188"/>
      <c r="U12577" s="188"/>
      <c r="V12577" s="188"/>
      <c r="W12577" s="188"/>
      <c r="X12577" s="188"/>
      <c r="AG12577" s="188"/>
      <c r="AH12577" s="188"/>
      <c r="AI12577" s="188"/>
      <c r="AJ12577" s="188"/>
      <c r="AK12577" s="188"/>
    </row>
    <row r="12578" spans="20:37">
      <c r="T12578" s="188"/>
      <c r="U12578" s="188"/>
      <c r="V12578" s="188"/>
      <c r="W12578" s="188"/>
      <c r="X12578" s="188"/>
      <c r="AG12578" s="188"/>
      <c r="AH12578" s="188"/>
      <c r="AI12578" s="188"/>
      <c r="AJ12578" s="188"/>
      <c r="AK12578" s="188"/>
    </row>
    <row r="12579" spans="20:37">
      <c r="T12579" s="188"/>
      <c r="U12579" s="188"/>
      <c r="V12579" s="188"/>
      <c r="W12579" s="188"/>
      <c r="X12579" s="188"/>
      <c r="AG12579" s="188"/>
      <c r="AH12579" s="188"/>
      <c r="AI12579" s="188"/>
      <c r="AJ12579" s="188"/>
      <c r="AK12579" s="188"/>
    </row>
    <row r="12580" spans="20:37">
      <c r="T12580" s="188"/>
      <c r="U12580" s="188"/>
      <c r="V12580" s="188"/>
      <c r="W12580" s="188"/>
      <c r="X12580" s="188"/>
      <c r="AG12580" s="188"/>
      <c r="AH12580" s="188"/>
      <c r="AI12580" s="188"/>
      <c r="AJ12580" s="188"/>
      <c r="AK12580" s="188"/>
    </row>
    <row r="12581" spans="20:37">
      <c r="T12581" s="188"/>
      <c r="U12581" s="188"/>
      <c r="V12581" s="188"/>
      <c r="W12581" s="188"/>
      <c r="X12581" s="188"/>
      <c r="AG12581" s="188"/>
      <c r="AH12581" s="188"/>
      <c r="AI12581" s="188"/>
      <c r="AJ12581" s="188"/>
      <c r="AK12581" s="188"/>
    </row>
    <row r="12582" spans="20:37">
      <c r="T12582" s="188"/>
      <c r="U12582" s="188"/>
      <c r="V12582" s="188"/>
      <c r="W12582" s="188"/>
      <c r="X12582" s="188"/>
      <c r="AG12582" s="188"/>
      <c r="AH12582" s="188"/>
      <c r="AI12582" s="188"/>
      <c r="AJ12582" s="188"/>
      <c r="AK12582" s="188"/>
    </row>
    <row r="12583" spans="20:37">
      <c r="T12583" s="188"/>
      <c r="U12583" s="188"/>
      <c r="V12583" s="188"/>
      <c r="W12583" s="188"/>
      <c r="X12583" s="188"/>
      <c r="AG12583" s="188"/>
      <c r="AH12583" s="188"/>
      <c r="AI12583" s="188"/>
      <c r="AJ12583" s="188"/>
      <c r="AK12583" s="188"/>
    </row>
    <row r="12584" spans="20:37">
      <c r="T12584" s="188"/>
      <c r="U12584" s="188"/>
      <c r="V12584" s="188"/>
      <c r="W12584" s="188"/>
      <c r="X12584" s="188"/>
      <c r="AG12584" s="188"/>
      <c r="AH12584" s="188"/>
      <c r="AI12584" s="188"/>
      <c r="AJ12584" s="188"/>
      <c r="AK12584" s="188"/>
    </row>
    <row r="12585" spans="20:37">
      <c r="T12585" s="188"/>
      <c r="U12585" s="188"/>
      <c r="V12585" s="188"/>
      <c r="W12585" s="188"/>
      <c r="X12585" s="188"/>
      <c r="AG12585" s="188"/>
      <c r="AH12585" s="188"/>
      <c r="AI12585" s="188"/>
      <c r="AJ12585" s="188"/>
      <c r="AK12585" s="188"/>
    </row>
    <row r="12586" spans="20:37">
      <c r="T12586" s="188"/>
      <c r="U12586" s="188"/>
      <c r="V12586" s="188"/>
      <c r="W12586" s="188"/>
      <c r="X12586" s="188"/>
      <c r="AG12586" s="188"/>
      <c r="AH12586" s="188"/>
      <c r="AI12586" s="188"/>
      <c r="AJ12586" s="188"/>
      <c r="AK12586" s="188"/>
    </row>
    <row r="12587" spans="20:37">
      <c r="T12587" s="188"/>
      <c r="U12587" s="188"/>
      <c r="V12587" s="188"/>
      <c r="W12587" s="188"/>
      <c r="X12587" s="188"/>
      <c r="AG12587" s="188"/>
      <c r="AH12587" s="188"/>
      <c r="AI12587" s="188"/>
      <c r="AJ12587" s="188"/>
      <c r="AK12587" s="188"/>
    </row>
    <row r="12588" spans="20:37">
      <c r="T12588" s="188"/>
      <c r="U12588" s="188"/>
      <c r="V12588" s="188"/>
      <c r="W12588" s="188"/>
      <c r="X12588" s="188"/>
      <c r="AG12588" s="188"/>
      <c r="AH12588" s="188"/>
      <c r="AI12588" s="188"/>
      <c r="AJ12588" s="188"/>
      <c r="AK12588" s="188"/>
    </row>
    <row r="12589" spans="20:37">
      <c r="T12589" s="188"/>
      <c r="U12589" s="188"/>
      <c r="V12589" s="188"/>
      <c r="W12589" s="188"/>
      <c r="X12589" s="188"/>
      <c r="AG12589" s="188"/>
      <c r="AH12589" s="188"/>
      <c r="AI12589" s="188"/>
      <c r="AJ12589" s="188"/>
      <c r="AK12589" s="188"/>
    </row>
    <row r="12590" spans="20:37">
      <c r="T12590" s="188"/>
      <c r="U12590" s="188"/>
      <c r="V12590" s="188"/>
      <c r="W12590" s="188"/>
      <c r="X12590" s="188"/>
      <c r="AG12590" s="188"/>
      <c r="AH12590" s="188"/>
      <c r="AI12590" s="188"/>
      <c r="AJ12590" s="188"/>
      <c r="AK12590" s="188"/>
    </row>
    <row r="12591" spans="20:37">
      <c r="T12591" s="188"/>
      <c r="U12591" s="188"/>
      <c r="V12591" s="188"/>
      <c r="W12591" s="188"/>
      <c r="X12591" s="188"/>
      <c r="AG12591" s="188"/>
      <c r="AH12591" s="188"/>
      <c r="AI12591" s="188"/>
      <c r="AJ12591" s="188"/>
      <c r="AK12591" s="188"/>
    </row>
    <row r="12592" spans="20:37">
      <c r="T12592" s="188"/>
      <c r="U12592" s="188"/>
      <c r="V12592" s="188"/>
      <c r="W12592" s="188"/>
      <c r="X12592" s="188"/>
      <c r="AG12592" s="188"/>
      <c r="AH12592" s="188"/>
      <c r="AI12592" s="188"/>
      <c r="AJ12592" s="188"/>
      <c r="AK12592" s="188"/>
    </row>
    <row r="12593" spans="20:37">
      <c r="T12593" s="188"/>
      <c r="U12593" s="188"/>
      <c r="V12593" s="188"/>
      <c r="W12593" s="188"/>
      <c r="X12593" s="188"/>
      <c r="AG12593" s="188"/>
      <c r="AH12593" s="188"/>
      <c r="AI12593" s="188"/>
      <c r="AJ12593" s="188"/>
      <c r="AK12593" s="188"/>
    </row>
    <row r="12594" spans="20:37">
      <c r="T12594" s="188"/>
      <c r="U12594" s="188"/>
      <c r="V12594" s="188"/>
      <c r="W12594" s="188"/>
      <c r="X12594" s="188"/>
      <c r="AG12594" s="188"/>
      <c r="AH12594" s="188"/>
      <c r="AI12594" s="188"/>
      <c r="AJ12594" s="188"/>
      <c r="AK12594" s="188"/>
    </row>
    <row r="12595" spans="20:37">
      <c r="T12595" s="188"/>
      <c r="U12595" s="188"/>
      <c r="V12595" s="188"/>
      <c r="W12595" s="188"/>
      <c r="X12595" s="188"/>
      <c r="AG12595" s="188"/>
      <c r="AH12595" s="188"/>
      <c r="AI12595" s="188"/>
      <c r="AJ12595" s="188"/>
      <c r="AK12595" s="188"/>
    </row>
    <row r="12596" spans="20:37">
      <c r="T12596" s="188"/>
      <c r="U12596" s="188"/>
      <c r="V12596" s="188"/>
      <c r="W12596" s="188"/>
      <c r="X12596" s="188"/>
      <c r="AG12596" s="188"/>
      <c r="AH12596" s="188"/>
      <c r="AI12596" s="188"/>
      <c r="AJ12596" s="188"/>
      <c r="AK12596" s="188"/>
    </row>
    <row r="12597" spans="20:37">
      <c r="T12597" s="188"/>
      <c r="U12597" s="188"/>
      <c r="V12597" s="188"/>
      <c r="W12597" s="188"/>
      <c r="X12597" s="188"/>
      <c r="AG12597" s="188"/>
      <c r="AH12597" s="188"/>
      <c r="AI12597" s="188"/>
      <c r="AJ12597" s="188"/>
      <c r="AK12597" s="188"/>
    </row>
    <row r="12598" spans="20:37">
      <c r="T12598" s="188"/>
      <c r="U12598" s="188"/>
      <c r="V12598" s="188"/>
      <c r="W12598" s="188"/>
      <c r="X12598" s="188"/>
      <c r="AG12598" s="188"/>
      <c r="AH12598" s="188"/>
      <c r="AI12598" s="188"/>
      <c r="AJ12598" s="188"/>
      <c r="AK12598" s="188"/>
    </row>
    <row r="12599" spans="20:37">
      <c r="T12599" s="188"/>
      <c r="U12599" s="188"/>
      <c r="V12599" s="188"/>
      <c r="W12599" s="188"/>
      <c r="X12599" s="188"/>
      <c r="AG12599" s="188"/>
      <c r="AH12599" s="188"/>
      <c r="AI12599" s="188"/>
      <c r="AJ12599" s="188"/>
      <c r="AK12599" s="188"/>
    </row>
    <row r="12600" spans="20:37">
      <c r="T12600" s="188"/>
      <c r="U12600" s="188"/>
      <c r="V12600" s="188"/>
      <c r="W12600" s="188"/>
      <c r="X12600" s="188"/>
      <c r="AG12600" s="188"/>
      <c r="AH12600" s="188"/>
      <c r="AI12600" s="188"/>
      <c r="AJ12600" s="188"/>
      <c r="AK12600" s="188"/>
    </row>
    <row r="12601" spans="20:37">
      <c r="T12601" s="188"/>
      <c r="U12601" s="188"/>
      <c r="V12601" s="188"/>
      <c r="W12601" s="188"/>
      <c r="X12601" s="188"/>
      <c r="AG12601" s="188"/>
      <c r="AH12601" s="188"/>
      <c r="AI12601" s="188"/>
      <c r="AJ12601" s="188"/>
      <c r="AK12601" s="188"/>
    </row>
    <row r="12602" spans="20:37">
      <c r="T12602" s="188"/>
      <c r="U12602" s="188"/>
      <c r="V12602" s="188"/>
      <c r="W12602" s="188"/>
      <c r="X12602" s="188"/>
      <c r="AG12602" s="188"/>
      <c r="AH12602" s="188"/>
      <c r="AI12602" s="188"/>
      <c r="AJ12602" s="188"/>
      <c r="AK12602" s="188"/>
    </row>
    <row r="12603" spans="20:37">
      <c r="T12603" s="188"/>
      <c r="U12603" s="188"/>
      <c r="V12603" s="188"/>
      <c r="W12603" s="188"/>
      <c r="X12603" s="188"/>
      <c r="AG12603" s="188"/>
      <c r="AH12603" s="188"/>
      <c r="AI12603" s="188"/>
      <c r="AJ12603" s="188"/>
      <c r="AK12603" s="188"/>
    </row>
    <row r="12604" spans="20:37">
      <c r="T12604" s="188"/>
      <c r="U12604" s="188"/>
      <c r="V12604" s="188"/>
      <c r="W12604" s="188"/>
      <c r="X12604" s="188"/>
      <c r="AG12604" s="188"/>
      <c r="AH12604" s="188"/>
      <c r="AI12604" s="188"/>
      <c r="AJ12604" s="188"/>
      <c r="AK12604" s="188"/>
    </row>
    <row r="12605" spans="20:37">
      <c r="T12605" s="188"/>
      <c r="U12605" s="188"/>
      <c r="V12605" s="188"/>
      <c r="W12605" s="188"/>
      <c r="X12605" s="188"/>
      <c r="AG12605" s="188"/>
      <c r="AH12605" s="188"/>
      <c r="AI12605" s="188"/>
      <c r="AJ12605" s="188"/>
      <c r="AK12605" s="188"/>
    </row>
    <row r="12606" spans="20:37">
      <c r="T12606" s="188"/>
      <c r="U12606" s="188"/>
      <c r="V12606" s="188"/>
      <c r="W12606" s="188"/>
      <c r="X12606" s="188"/>
      <c r="AG12606" s="188"/>
      <c r="AH12606" s="188"/>
      <c r="AI12606" s="188"/>
      <c r="AJ12606" s="188"/>
      <c r="AK12606" s="188"/>
    </row>
    <row r="12607" spans="20:37">
      <c r="T12607" s="188"/>
      <c r="U12607" s="188"/>
      <c r="V12607" s="188"/>
      <c r="W12607" s="188"/>
      <c r="X12607" s="188"/>
      <c r="AG12607" s="188"/>
      <c r="AH12607" s="188"/>
      <c r="AI12607" s="188"/>
      <c r="AJ12607" s="188"/>
      <c r="AK12607" s="188"/>
    </row>
    <row r="12608" spans="20:37">
      <c r="T12608" s="188"/>
      <c r="U12608" s="188"/>
      <c r="V12608" s="188"/>
      <c r="W12608" s="188"/>
      <c r="X12608" s="188"/>
      <c r="AG12608" s="188"/>
      <c r="AH12608" s="188"/>
      <c r="AI12608" s="188"/>
      <c r="AJ12608" s="188"/>
      <c r="AK12608" s="188"/>
    </row>
    <row r="12609" spans="20:37">
      <c r="T12609" s="188"/>
      <c r="U12609" s="188"/>
      <c r="V12609" s="188"/>
      <c r="W12609" s="188"/>
      <c r="X12609" s="188"/>
      <c r="AG12609" s="188"/>
      <c r="AH12609" s="188"/>
      <c r="AI12609" s="188"/>
      <c r="AJ12609" s="188"/>
      <c r="AK12609" s="188"/>
    </row>
    <row r="12610" spans="20:37">
      <c r="T12610" s="188"/>
      <c r="U12610" s="188"/>
      <c r="V12610" s="188"/>
      <c r="W12610" s="188"/>
      <c r="X12610" s="188"/>
      <c r="AG12610" s="188"/>
      <c r="AH12610" s="188"/>
      <c r="AI12610" s="188"/>
      <c r="AJ12610" s="188"/>
      <c r="AK12610" s="188"/>
    </row>
    <row r="12611" spans="20:37">
      <c r="T12611" s="188"/>
      <c r="U12611" s="188"/>
      <c r="V12611" s="188"/>
      <c r="W12611" s="188"/>
      <c r="X12611" s="188"/>
      <c r="AG12611" s="188"/>
      <c r="AH12611" s="188"/>
      <c r="AI12611" s="188"/>
      <c r="AJ12611" s="188"/>
      <c r="AK12611" s="188"/>
    </row>
    <row r="12612" spans="20:37">
      <c r="T12612" s="188"/>
      <c r="U12612" s="188"/>
      <c r="V12612" s="188"/>
      <c r="W12612" s="188"/>
      <c r="X12612" s="188"/>
      <c r="AG12612" s="188"/>
      <c r="AH12612" s="188"/>
      <c r="AI12612" s="188"/>
      <c r="AJ12612" s="188"/>
      <c r="AK12612" s="188"/>
    </row>
    <row r="12613" spans="20:37">
      <c r="T12613" s="188"/>
      <c r="U12613" s="188"/>
      <c r="V12613" s="188"/>
      <c r="W12613" s="188"/>
      <c r="X12613" s="188"/>
      <c r="AG12613" s="188"/>
      <c r="AH12613" s="188"/>
      <c r="AI12613" s="188"/>
      <c r="AJ12613" s="188"/>
      <c r="AK12613" s="188"/>
    </row>
    <row r="12614" spans="20:37">
      <c r="T12614" s="188"/>
      <c r="U12614" s="188"/>
      <c r="V12614" s="188"/>
      <c r="W12614" s="188"/>
      <c r="X12614" s="188"/>
      <c r="AG12614" s="188"/>
      <c r="AH12614" s="188"/>
      <c r="AI12614" s="188"/>
      <c r="AJ12614" s="188"/>
      <c r="AK12614" s="188"/>
    </row>
    <row r="12615" spans="20:37">
      <c r="T12615" s="188"/>
      <c r="U12615" s="188"/>
      <c r="V12615" s="188"/>
      <c r="W12615" s="188"/>
      <c r="X12615" s="188"/>
      <c r="AG12615" s="188"/>
      <c r="AH12615" s="188"/>
      <c r="AI12615" s="188"/>
      <c r="AJ12615" s="188"/>
      <c r="AK12615" s="188"/>
    </row>
    <row r="12616" spans="20:37">
      <c r="T12616" s="188"/>
      <c r="U12616" s="188"/>
      <c r="V12616" s="188"/>
      <c r="W12616" s="188"/>
      <c r="X12616" s="188"/>
      <c r="AG12616" s="188"/>
      <c r="AH12616" s="188"/>
      <c r="AI12616" s="188"/>
      <c r="AJ12616" s="188"/>
      <c r="AK12616" s="188"/>
    </row>
    <row r="12617" spans="20:37">
      <c r="T12617" s="188"/>
      <c r="U12617" s="188"/>
      <c r="V12617" s="188"/>
      <c r="W12617" s="188"/>
      <c r="X12617" s="188"/>
      <c r="AG12617" s="188"/>
      <c r="AH12617" s="188"/>
      <c r="AI12617" s="188"/>
      <c r="AJ12617" s="188"/>
      <c r="AK12617" s="188"/>
    </row>
    <row r="12618" spans="20:37">
      <c r="T12618" s="188"/>
      <c r="U12618" s="188"/>
      <c r="V12618" s="188"/>
      <c r="W12618" s="188"/>
      <c r="X12618" s="188"/>
      <c r="AG12618" s="188"/>
      <c r="AH12618" s="188"/>
      <c r="AI12618" s="188"/>
      <c r="AJ12618" s="188"/>
      <c r="AK12618" s="188"/>
    </row>
    <row r="12619" spans="20:37">
      <c r="T12619" s="188"/>
      <c r="U12619" s="188"/>
      <c r="V12619" s="188"/>
      <c r="W12619" s="188"/>
      <c r="X12619" s="188"/>
      <c r="AG12619" s="188"/>
      <c r="AH12619" s="188"/>
      <c r="AI12619" s="188"/>
      <c r="AJ12619" s="188"/>
      <c r="AK12619" s="188"/>
    </row>
    <row r="12620" spans="20:37">
      <c r="T12620" s="188"/>
      <c r="U12620" s="188"/>
      <c r="V12620" s="188"/>
      <c r="W12620" s="188"/>
      <c r="X12620" s="188"/>
      <c r="AG12620" s="188"/>
      <c r="AH12620" s="188"/>
      <c r="AI12620" s="188"/>
      <c r="AJ12620" s="188"/>
      <c r="AK12620" s="188"/>
    </row>
    <row r="12621" spans="20:37">
      <c r="T12621" s="188"/>
      <c r="U12621" s="188"/>
      <c r="V12621" s="188"/>
      <c r="W12621" s="188"/>
      <c r="X12621" s="188"/>
      <c r="AG12621" s="188"/>
      <c r="AH12621" s="188"/>
      <c r="AI12621" s="188"/>
      <c r="AJ12621" s="188"/>
      <c r="AK12621" s="188"/>
    </row>
    <row r="12622" spans="20:37">
      <c r="T12622" s="188"/>
      <c r="U12622" s="188"/>
      <c r="V12622" s="188"/>
      <c r="W12622" s="188"/>
      <c r="X12622" s="188"/>
      <c r="AG12622" s="188"/>
      <c r="AH12622" s="188"/>
      <c r="AI12622" s="188"/>
      <c r="AJ12622" s="188"/>
      <c r="AK12622" s="188"/>
    </row>
    <row r="12623" spans="20:37">
      <c r="T12623" s="188"/>
      <c r="U12623" s="188"/>
      <c r="V12623" s="188"/>
      <c r="W12623" s="188"/>
      <c r="X12623" s="188"/>
      <c r="AG12623" s="188"/>
      <c r="AH12623" s="188"/>
      <c r="AI12623" s="188"/>
      <c r="AJ12623" s="188"/>
      <c r="AK12623" s="188"/>
    </row>
    <row r="12624" spans="20:37">
      <c r="T12624" s="188"/>
      <c r="U12624" s="188"/>
      <c r="V12624" s="188"/>
      <c r="W12624" s="188"/>
      <c r="X12624" s="188"/>
      <c r="AG12624" s="188"/>
      <c r="AH12624" s="188"/>
      <c r="AI12624" s="188"/>
      <c r="AJ12624" s="188"/>
      <c r="AK12624" s="188"/>
    </row>
    <row r="12625" spans="20:37">
      <c r="T12625" s="188"/>
      <c r="U12625" s="188"/>
      <c r="V12625" s="188"/>
      <c r="W12625" s="188"/>
      <c r="X12625" s="188"/>
      <c r="AG12625" s="188"/>
      <c r="AH12625" s="188"/>
      <c r="AI12625" s="188"/>
      <c r="AJ12625" s="188"/>
      <c r="AK12625" s="188"/>
    </row>
    <row r="12626" spans="20:37">
      <c r="T12626" s="188"/>
      <c r="U12626" s="188"/>
      <c r="V12626" s="188"/>
      <c r="W12626" s="188"/>
      <c r="X12626" s="188"/>
      <c r="AG12626" s="188"/>
      <c r="AH12626" s="188"/>
      <c r="AI12626" s="188"/>
      <c r="AJ12626" s="188"/>
      <c r="AK12626" s="188"/>
    </row>
    <row r="12627" spans="20:37">
      <c r="T12627" s="188"/>
      <c r="U12627" s="188"/>
      <c r="V12627" s="188"/>
      <c r="W12627" s="188"/>
      <c r="X12627" s="188"/>
      <c r="AG12627" s="188"/>
      <c r="AH12627" s="188"/>
      <c r="AI12627" s="188"/>
      <c r="AJ12627" s="188"/>
      <c r="AK12627" s="188"/>
    </row>
    <row r="12628" spans="20:37">
      <c r="T12628" s="188"/>
      <c r="U12628" s="188"/>
      <c r="V12628" s="188"/>
      <c r="W12628" s="188"/>
      <c r="X12628" s="188"/>
      <c r="AG12628" s="188"/>
      <c r="AH12628" s="188"/>
      <c r="AI12628" s="188"/>
      <c r="AJ12628" s="188"/>
      <c r="AK12628" s="188"/>
    </row>
    <row r="12629" spans="20:37">
      <c r="T12629" s="188"/>
      <c r="U12629" s="188"/>
      <c r="V12629" s="188"/>
      <c r="W12629" s="188"/>
      <c r="X12629" s="188"/>
      <c r="AG12629" s="188"/>
      <c r="AH12629" s="188"/>
      <c r="AI12629" s="188"/>
      <c r="AJ12629" s="188"/>
      <c r="AK12629" s="188"/>
    </row>
    <row r="12630" spans="20:37">
      <c r="T12630" s="188"/>
      <c r="U12630" s="188"/>
      <c r="V12630" s="188"/>
      <c r="W12630" s="188"/>
      <c r="X12630" s="188"/>
      <c r="AG12630" s="188"/>
      <c r="AH12630" s="188"/>
      <c r="AI12630" s="188"/>
      <c r="AJ12630" s="188"/>
      <c r="AK12630" s="188"/>
    </row>
    <row r="12631" spans="20:37">
      <c r="T12631" s="188"/>
      <c r="U12631" s="188"/>
      <c r="V12631" s="188"/>
      <c r="W12631" s="188"/>
      <c r="X12631" s="188"/>
      <c r="AG12631" s="188"/>
      <c r="AH12631" s="188"/>
      <c r="AI12631" s="188"/>
      <c r="AJ12631" s="188"/>
      <c r="AK12631" s="188"/>
    </row>
    <row r="12632" spans="20:37">
      <c r="T12632" s="188"/>
      <c r="U12632" s="188"/>
      <c r="V12632" s="188"/>
      <c r="W12632" s="188"/>
      <c r="X12632" s="188"/>
      <c r="AG12632" s="188"/>
      <c r="AH12632" s="188"/>
      <c r="AI12632" s="188"/>
      <c r="AJ12632" s="188"/>
      <c r="AK12632" s="188"/>
    </row>
    <row r="12633" spans="20:37">
      <c r="T12633" s="188"/>
      <c r="U12633" s="188"/>
      <c r="V12633" s="188"/>
      <c r="W12633" s="188"/>
      <c r="X12633" s="188"/>
      <c r="AG12633" s="188"/>
      <c r="AH12633" s="188"/>
      <c r="AI12633" s="188"/>
      <c r="AJ12633" s="188"/>
      <c r="AK12633" s="188"/>
    </row>
    <row r="12634" spans="20:37">
      <c r="T12634" s="188"/>
      <c r="U12634" s="188"/>
      <c r="V12634" s="188"/>
      <c r="W12634" s="188"/>
      <c r="X12634" s="188"/>
      <c r="AG12634" s="188"/>
      <c r="AH12634" s="188"/>
      <c r="AI12634" s="188"/>
      <c r="AJ12634" s="188"/>
      <c r="AK12634" s="188"/>
    </row>
    <row r="12635" spans="20:37">
      <c r="T12635" s="188"/>
      <c r="U12635" s="188"/>
      <c r="V12635" s="188"/>
      <c r="W12635" s="188"/>
      <c r="X12635" s="188"/>
      <c r="AG12635" s="188"/>
      <c r="AH12635" s="188"/>
      <c r="AI12635" s="188"/>
      <c r="AJ12635" s="188"/>
      <c r="AK12635" s="188"/>
    </row>
    <row r="12636" spans="20:37">
      <c r="T12636" s="188"/>
      <c r="U12636" s="188"/>
      <c r="V12636" s="188"/>
      <c r="W12636" s="188"/>
      <c r="X12636" s="188"/>
      <c r="AG12636" s="188"/>
      <c r="AH12636" s="188"/>
      <c r="AI12636" s="188"/>
      <c r="AJ12636" s="188"/>
      <c r="AK12636" s="188"/>
    </row>
    <row r="12637" spans="20:37">
      <c r="T12637" s="188"/>
      <c r="U12637" s="188"/>
      <c r="V12637" s="188"/>
      <c r="W12637" s="188"/>
      <c r="X12637" s="188"/>
      <c r="AG12637" s="188"/>
      <c r="AH12637" s="188"/>
      <c r="AI12637" s="188"/>
      <c r="AJ12637" s="188"/>
      <c r="AK12637" s="188"/>
    </row>
    <row r="12638" spans="20:37">
      <c r="T12638" s="188"/>
      <c r="U12638" s="188"/>
      <c r="V12638" s="188"/>
      <c r="W12638" s="188"/>
      <c r="X12638" s="188"/>
      <c r="AG12638" s="188"/>
      <c r="AH12638" s="188"/>
      <c r="AI12638" s="188"/>
      <c r="AJ12638" s="188"/>
      <c r="AK12638" s="188"/>
    </row>
    <row r="12639" spans="20:37">
      <c r="T12639" s="188"/>
      <c r="U12639" s="188"/>
      <c r="V12639" s="188"/>
      <c r="W12639" s="188"/>
      <c r="X12639" s="188"/>
      <c r="AG12639" s="188"/>
      <c r="AH12639" s="188"/>
      <c r="AI12639" s="188"/>
      <c r="AJ12639" s="188"/>
      <c r="AK12639" s="188"/>
    </row>
    <row r="12640" spans="20:37">
      <c r="T12640" s="188"/>
      <c r="U12640" s="188"/>
      <c r="V12640" s="188"/>
      <c r="W12640" s="188"/>
      <c r="X12640" s="188"/>
      <c r="AG12640" s="188"/>
      <c r="AH12640" s="188"/>
      <c r="AI12640" s="188"/>
      <c r="AJ12640" s="188"/>
      <c r="AK12640" s="188"/>
    </row>
    <row r="12641" spans="20:37">
      <c r="T12641" s="188"/>
      <c r="U12641" s="188"/>
      <c r="V12641" s="188"/>
      <c r="W12641" s="188"/>
      <c r="X12641" s="188"/>
      <c r="AG12641" s="188"/>
      <c r="AH12641" s="188"/>
      <c r="AI12641" s="188"/>
      <c r="AJ12641" s="188"/>
      <c r="AK12641" s="188"/>
    </row>
    <row r="12642" spans="20:37">
      <c r="T12642" s="188"/>
      <c r="U12642" s="188"/>
      <c r="V12642" s="188"/>
      <c r="W12642" s="188"/>
      <c r="X12642" s="188"/>
      <c r="AG12642" s="188"/>
      <c r="AH12642" s="188"/>
      <c r="AI12642" s="188"/>
      <c r="AJ12642" s="188"/>
      <c r="AK12642" s="188"/>
    </row>
    <row r="12643" spans="20:37">
      <c r="T12643" s="188"/>
      <c r="U12643" s="188"/>
      <c r="V12643" s="188"/>
      <c r="W12643" s="188"/>
      <c r="X12643" s="188"/>
      <c r="AG12643" s="188"/>
      <c r="AH12643" s="188"/>
      <c r="AI12643" s="188"/>
      <c r="AJ12643" s="188"/>
      <c r="AK12643" s="188"/>
    </row>
    <row r="12644" spans="20:37">
      <c r="T12644" s="188"/>
      <c r="U12644" s="188"/>
      <c r="V12644" s="188"/>
      <c r="W12644" s="188"/>
      <c r="X12644" s="188"/>
      <c r="AG12644" s="188"/>
      <c r="AH12644" s="188"/>
      <c r="AI12644" s="188"/>
      <c r="AJ12644" s="188"/>
      <c r="AK12644" s="188"/>
    </row>
    <row r="12645" spans="20:37">
      <c r="T12645" s="188"/>
      <c r="U12645" s="188"/>
      <c r="V12645" s="188"/>
      <c r="W12645" s="188"/>
      <c r="X12645" s="188"/>
      <c r="AG12645" s="188"/>
      <c r="AH12645" s="188"/>
      <c r="AI12645" s="188"/>
      <c r="AJ12645" s="188"/>
      <c r="AK12645" s="188"/>
    </row>
    <row r="12646" spans="20:37">
      <c r="T12646" s="188"/>
      <c r="U12646" s="188"/>
      <c r="V12646" s="188"/>
      <c r="W12646" s="188"/>
      <c r="X12646" s="188"/>
      <c r="AG12646" s="188"/>
      <c r="AH12646" s="188"/>
      <c r="AI12646" s="188"/>
      <c r="AJ12646" s="188"/>
      <c r="AK12646" s="188"/>
    </row>
    <row r="12647" spans="20:37">
      <c r="T12647" s="188"/>
      <c r="U12647" s="188"/>
      <c r="V12647" s="188"/>
      <c r="W12647" s="188"/>
      <c r="X12647" s="188"/>
      <c r="AG12647" s="188"/>
      <c r="AH12647" s="188"/>
      <c r="AI12647" s="188"/>
      <c r="AJ12647" s="188"/>
      <c r="AK12647" s="188"/>
    </row>
    <row r="12648" spans="20:37">
      <c r="T12648" s="188"/>
      <c r="U12648" s="188"/>
      <c r="V12648" s="188"/>
      <c r="W12648" s="188"/>
      <c r="X12648" s="188"/>
      <c r="AG12648" s="188"/>
      <c r="AH12648" s="188"/>
      <c r="AI12648" s="188"/>
      <c r="AJ12648" s="188"/>
      <c r="AK12648" s="188"/>
    </row>
    <row r="12649" spans="20:37">
      <c r="T12649" s="188"/>
      <c r="U12649" s="188"/>
      <c r="V12649" s="188"/>
      <c r="W12649" s="188"/>
      <c r="X12649" s="188"/>
      <c r="AG12649" s="188"/>
      <c r="AH12649" s="188"/>
      <c r="AI12649" s="188"/>
      <c r="AJ12649" s="188"/>
      <c r="AK12649" s="188"/>
    </row>
    <row r="12650" spans="20:37">
      <c r="T12650" s="188"/>
      <c r="U12650" s="188"/>
      <c r="V12650" s="188"/>
      <c r="W12650" s="188"/>
      <c r="X12650" s="188"/>
      <c r="AG12650" s="188"/>
      <c r="AH12650" s="188"/>
      <c r="AI12650" s="188"/>
      <c r="AJ12650" s="188"/>
      <c r="AK12650" s="188"/>
    </row>
    <row r="12651" spans="20:37">
      <c r="T12651" s="188"/>
      <c r="U12651" s="188"/>
      <c r="V12651" s="188"/>
      <c r="W12651" s="188"/>
      <c r="X12651" s="188"/>
      <c r="AG12651" s="188"/>
      <c r="AH12651" s="188"/>
      <c r="AI12651" s="188"/>
      <c r="AJ12651" s="188"/>
      <c r="AK12651" s="188"/>
    </row>
    <row r="12652" spans="20:37">
      <c r="T12652" s="188"/>
      <c r="U12652" s="188"/>
      <c r="V12652" s="188"/>
      <c r="W12652" s="188"/>
      <c r="X12652" s="188"/>
      <c r="AG12652" s="188"/>
      <c r="AH12652" s="188"/>
      <c r="AI12652" s="188"/>
      <c r="AJ12652" s="188"/>
      <c r="AK12652" s="188"/>
    </row>
    <row r="12653" spans="20:37">
      <c r="T12653" s="188"/>
      <c r="U12653" s="188"/>
      <c r="V12653" s="188"/>
      <c r="W12653" s="188"/>
      <c r="X12653" s="188"/>
      <c r="AG12653" s="188"/>
      <c r="AH12653" s="188"/>
      <c r="AI12653" s="188"/>
      <c r="AJ12653" s="188"/>
      <c r="AK12653" s="188"/>
    </row>
    <row r="12654" spans="20:37">
      <c r="T12654" s="188"/>
      <c r="U12654" s="188"/>
      <c r="V12654" s="188"/>
      <c r="W12654" s="188"/>
      <c r="X12654" s="188"/>
      <c r="AG12654" s="188"/>
      <c r="AH12654" s="188"/>
      <c r="AI12654" s="188"/>
      <c r="AJ12654" s="188"/>
      <c r="AK12654" s="188"/>
    </row>
    <row r="12655" spans="20:37">
      <c r="T12655" s="188"/>
      <c r="U12655" s="188"/>
      <c r="V12655" s="188"/>
      <c r="W12655" s="188"/>
      <c r="X12655" s="188"/>
      <c r="AG12655" s="188"/>
      <c r="AH12655" s="188"/>
      <c r="AI12655" s="188"/>
      <c r="AJ12655" s="188"/>
      <c r="AK12655" s="188"/>
    </row>
    <row r="12656" spans="20:37">
      <c r="T12656" s="188"/>
      <c r="U12656" s="188"/>
      <c r="V12656" s="188"/>
      <c r="W12656" s="188"/>
      <c r="X12656" s="188"/>
      <c r="AG12656" s="188"/>
      <c r="AH12656" s="188"/>
      <c r="AI12656" s="188"/>
      <c r="AJ12656" s="188"/>
      <c r="AK12656" s="188"/>
    </row>
    <row r="12657" spans="20:37">
      <c r="T12657" s="188"/>
      <c r="U12657" s="188"/>
      <c r="V12657" s="188"/>
      <c r="W12657" s="188"/>
      <c r="X12657" s="188"/>
      <c r="AG12657" s="188"/>
      <c r="AH12657" s="188"/>
      <c r="AI12657" s="188"/>
      <c r="AJ12657" s="188"/>
      <c r="AK12657" s="188"/>
    </row>
    <row r="12658" spans="20:37">
      <c r="T12658" s="188"/>
      <c r="U12658" s="188"/>
      <c r="V12658" s="188"/>
      <c r="W12658" s="188"/>
      <c r="X12658" s="188"/>
      <c r="AG12658" s="188"/>
      <c r="AH12658" s="188"/>
      <c r="AI12658" s="188"/>
      <c r="AJ12658" s="188"/>
      <c r="AK12658" s="188"/>
    </row>
    <row r="12659" spans="20:37">
      <c r="T12659" s="188"/>
      <c r="U12659" s="188"/>
      <c r="V12659" s="188"/>
      <c r="W12659" s="188"/>
      <c r="X12659" s="188"/>
      <c r="AG12659" s="188"/>
      <c r="AH12659" s="188"/>
      <c r="AI12659" s="188"/>
      <c r="AJ12659" s="188"/>
      <c r="AK12659" s="188"/>
    </row>
    <row r="12660" spans="20:37">
      <c r="T12660" s="188"/>
      <c r="U12660" s="188"/>
      <c r="V12660" s="188"/>
      <c r="W12660" s="188"/>
      <c r="X12660" s="188"/>
      <c r="AG12660" s="188"/>
      <c r="AH12660" s="188"/>
      <c r="AI12660" s="188"/>
      <c r="AJ12660" s="188"/>
      <c r="AK12660" s="188"/>
    </row>
    <row r="12661" spans="20:37">
      <c r="T12661" s="188"/>
      <c r="U12661" s="188"/>
      <c r="V12661" s="188"/>
      <c r="W12661" s="188"/>
      <c r="X12661" s="188"/>
      <c r="AG12661" s="188"/>
      <c r="AH12661" s="188"/>
      <c r="AI12661" s="188"/>
      <c r="AJ12661" s="188"/>
      <c r="AK12661" s="188"/>
    </row>
    <row r="12662" spans="20:37">
      <c r="T12662" s="188"/>
      <c r="U12662" s="188"/>
      <c r="V12662" s="188"/>
      <c r="W12662" s="188"/>
      <c r="X12662" s="188"/>
      <c r="AG12662" s="188"/>
      <c r="AH12662" s="188"/>
      <c r="AI12662" s="188"/>
      <c r="AJ12662" s="188"/>
      <c r="AK12662" s="188"/>
    </row>
    <row r="12663" spans="20:37">
      <c r="T12663" s="188"/>
      <c r="U12663" s="188"/>
      <c r="V12663" s="188"/>
      <c r="W12663" s="188"/>
      <c r="X12663" s="188"/>
      <c r="AG12663" s="188"/>
      <c r="AH12663" s="188"/>
      <c r="AI12663" s="188"/>
      <c r="AJ12663" s="188"/>
      <c r="AK12663" s="188"/>
    </row>
    <row r="12664" spans="20:37">
      <c r="T12664" s="188"/>
      <c r="U12664" s="188"/>
      <c r="V12664" s="188"/>
      <c r="W12664" s="188"/>
      <c r="X12664" s="188"/>
      <c r="AG12664" s="188"/>
      <c r="AH12664" s="188"/>
      <c r="AI12664" s="188"/>
      <c r="AJ12664" s="188"/>
      <c r="AK12664" s="188"/>
    </row>
    <row r="12665" spans="20:37">
      <c r="T12665" s="188"/>
      <c r="U12665" s="188"/>
      <c r="V12665" s="188"/>
      <c r="W12665" s="188"/>
      <c r="X12665" s="188"/>
      <c r="AG12665" s="188"/>
      <c r="AH12665" s="188"/>
      <c r="AI12665" s="188"/>
      <c r="AJ12665" s="188"/>
      <c r="AK12665" s="188"/>
    </row>
    <row r="12666" spans="20:37">
      <c r="T12666" s="188"/>
      <c r="U12666" s="188"/>
      <c r="V12666" s="188"/>
      <c r="W12666" s="188"/>
      <c r="X12666" s="188"/>
      <c r="AG12666" s="188"/>
      <c r="AH12666" s="188"/>
      <c r="AI12666" s="188"/>
      <c r="AJ12666" s="188"/>
      <c r="AK12666" s="188"/>
    </row>
    <row r="12667" spans="20:37">
      <c r="T12667" s="188"/>
      <c r="U12667" s="188"/>
      <c r="V12667" s="188"/>
      <c r="W12667" s="188"/>
      <c r="X12667" s="188"/>
      <c r="AG12667" s="188"/>
      <c r="AH12667" s="188"/>
      <c r="AI12667" s="188"/>
      <c r="AJ12667" s="188"/>
      <c r="AK12667" s="188"/>
    </row>
    <row r="12668" spans="20:37">
      <c r="T12668" s="188"/>
      <c r="U12668" s="188"/>
      <c r="V12668" s="188"/>
      <c r="W12668" s="188"/>
      <c r="X12668" s="188"/>
      <c r="AG12668" s="188"/>
      <c r="AH12668" s="188"/>
      <c r="AI12668" s="188"/>
      <c r="AJ12668" s="188"/>
      <c r="AK12668" s="188"/>
    </row>
    <row r="12669" spans="20:37">
      <c r="T12669" s="188"/>
      <c r="U12669" s="188"/>
      <c r="V12669" s="188"/>
      <c r="W12669" s="188"/>
      <c r="X12669" s="188"/>
      <c r="AG12669" s="188"/>
      <c r="AH12669" s="188"/>
      <c r="AI12669" s="188"/>
      <c r="AJ12669" s="188"/>
      <c r="AK12669" s="188"/>
    </row>
    <row r="12670" spans="20:37">
      <c r="T12670" s="188"/>
      <c r="U12670" s="188"/>
      <c r="V12670" s="188"/>
      <c r="W12670" s="188"/>
      <c r="X12670" s="188"/>
      <c r="AG12670" s="188"/>
      <c r="AH12670" s="188"/>
      <c r="AI12670" s="188"/>
      <c r="AJ12670" s="188"/>
      <c r="AK12670" s="188"/>
    </row>
    <row r="12671" spans="20:37">
      <c r="T12671" s="188"/>
      <c r="U12671" s="188"/>
      <c r="V12671" s="188"/>
      <c r="W12671" s="188"/>
      <c r="X12671" s="188"/>
      <c r="AG12671" s="188"/>
      <c r="AH12671" s="188"/>
      <c r="AI12671" s="188"/>
      <c r="AJ12671" s="188"/>
      <c r="AK12671" s="188"/>
    </row>
    <row r="12672" spans="20:37">
      <c r="T12672" s="188"/>
      <c r="U12672" s="188"/>
      <c r="V12672" s="188"/>
      <c r="W12672" s="188"/>
      <c r="X12672" s="188"/>
      <c r="AG12672" s="188"/>
      <c r="AH12672" s="188"/>
      <c r="AI12672" s="188"/>
      <c r="AJ12672" s="188"/>
      <c r="AK12672" s="188"/>
    </row>
    <row r="12673" spans="20:37">
      <c r="T12673" s="188"/>
      <c r="U12673" s="188"/>
      <c r="V12673" s="188"/>
      <c r="W12673" s="188"/>
      <c r="X12673" s="188"/>
      <c r="AG12673" s="188"/>
      <c r="AH12673" s="188"/>
      <c r="AI12673" s="188"/>
      <c r="AJ12673" s="188"/>
      <c r="AK12673" s="188"/>
    </row>
    <row r="12674" spans="20:37">
      <c r="T12674" s="188"/>
      <c r="U12674" s="188"/>
      <c r="V12674" s="188"/>
      <c r="W12674" s="188"/>
      <c r="X12674" s="188"/>
      <c r="AG12674" s="188"/>
      <c r="AH12674" s="188"/>
      <c r="AI12674" s="188"/>
      <c r="AJ12674" s="188"/>
      <c r="AK12674" s="188"/>
    </row>
    <row r="12675" spans="20:37">
      <c r="T12675" s="188"/>
      <c r="U12675" s="188"/>
      <c r="V12675" s="188"/>
      <c r="W12675" s="188"/>
      <c r="X12675" s="188"/>
      <c r="AG12675" s="188"/>
      <c r="AH12675" s="188"/>
      <c r="AI12675" s="188"/>
      <c r="AJ12675" s="188"/>
      <c r="AK12675" s="188"/>
    </row>
    <row r="12676" spans="20:37">
      <c r="T12676" s="188"/>
      <c r="U12676" s="188"/>
      <c r="V12676" s="188"/>
      <c r="W12676" s="188"/>
      <c r="X12676" s="188"/>
      <c r="AG12676" s="188"/>
      <c r="AH12676" s="188"/>
      <c r="AI12676" s="188"/>
      <c r="AJ12676" s="188"/>
      <c r="AK12676" s="188"/>
    </row>
    <row r="12677" spans="20:37">
      <c r="T12677" s="188"/>
      <c r="U12677" s="188"/>
      <c r="V12677" s="188"/>
      <c r="W12677" s="188"/>
      <c r="X12677" s="188"/>
      <c r="AG12677" s="188"/>
      <c r="AH12677" s="188"/>
      <c r="AI12677" s="188"/>
      <c r="AJ12677" s="188"/>
      <c r="AK12677" s="188"/>
    </row>
    <row r="12678" spans="20:37">
      <c r="T12678" s="188"/>
      <c r="U12678" s="188"/>
      <c r="V12678" s="188"/>
      <c r="W12678" s="188"/>
      <c r="X12678" s="188"/>
      <c r="AG12678" s="188"/>
      <c r="AH12678" s="188"/>
      <c r="AI12678" s="188"/>
      <c r="AJ12678" s="188"/>
      <c r="AK12678" s="188"/>
    </row>
    <row r="12679" spans="20:37">
      <c r="T12679" s="188"/>
      <c r="U12679" s="188"/>
      <c r="V12679" s="188"/>
      <c r="W12679" s="188"/>
      <c r="X12679" s="188"/>
      <c r="AG12679" s="188"/>
      <c r="AH12679" s="188"/>
      <c r="AI12679" s="188"/>
      <c r="AJ12679" s="188"/>
      <c r="AK12679" s="188"/>
    </row>
    <row r="12680" spans="20:37">
      <c r="T12680" s="188"/>
      <c r="U12680" s="188"/>
      <c r="V12680" s="188"/>
      <c r="W12680" s="188"/>
      <c r="X12680" s="188"/>
      <c r="AG12680" s="188"/>
      <c r="AH12680" s="188"/>
      <c r="AI12680" s="188"/>
      <c r="AJ12680" s="188"/>
      <c r="AK12680" s="188"/>
    </row>
    <row r="12681" spans="20:37">
      <c r="T12681" s="188"/>
      <c r="U12681" s="188"/>
      <c r="V12681" s="188"/>
      <c r="W12681" s="188"/>
      <c r="X12681" s="188"/>
      <c r="AG12681" s="188"/>
      <c r="AH12681" s="188"/>
      <c r="AI12681" s="188"/>
      <c r="AJ12681" s="188"/>
      <c r="AK12681" s="188"/>
    </row>
    <row r="12682" spans="20:37">
      <c r="T12682" s="188"/>
      <c r="U12682" s="188"/>
      <c r="V12682" s="188"/>
      <c r="W12682" s="188"/>
      <c r="X12682" s="188"/>
      <c r="AG12682" s="188"/>
      <c r="AH12682" s="188"/>
      <c r="AI12682" s="188"/>
      <c r="AJ12682" s="188"/>
      <c r="AK12682" s="188"/>
    </row>
    <row r="12683" spans="20:37">
      <c r="T12683" s="188"/>
      <c r="U12683" s="188"/>
      <c r="V12683" s="188"/>
      <c r="W12683" s="188"/>
      <c r="X12683" s="188"/>
      <c r="AG12683" s="188"/>
      <c r="AH12683" s="188"/>
      <c r="AI12683" s="188"/>
      <c r="AJ12683" s="188"/>
      <c r="AK12683" s="188"/>
    </row>
    <row r="12684" spans="20:37">
      <c r="T12684" s="188"/>
      <c r="U12684" s="188"/>
      <c r="V12684" s="188"/>
      <c r="W12684" s="188"/>
      <c r="X12684" s="188"/>
      <c r="AG12684" s="188"/>
      <c r="AH12684" s="188"/>
      <c r="AI12684" s="188"/>
      <c r="AJ12684" s="188"/>
      <c r="AK12684" s="188"/>
    </row>
    <row r="12685" spans="20:37">
      <c r="T12685" s="188"/>
      <c r="U12685" s="188"/>
      <c r="V12685" s="188"/>
      <c r="W12685" s="188"/>
      <c r="X12685" s="188"/>
      <c r="AG12685" s="188"/>
      <c r="AH12685" s="188"/>
      <c r="AI12685" s="188"/>
      <c r="AJ12685" s="188"/>
      <c r="AK12685" s="188"/>
    </row>
    <row r="12686" spans="20:37">
      <c r="T12686" s="188"/>
      <c r="U12686" s="188"/>
      <c r="V12686" s="188"/>
      <c r="W12686" s="188"/>
      <c r="X12686" s="188"/>
      <c r="AG12686" s="188"/>
      <c r="AH12686" s="188"/>
      <c r="AI12686" s="188"/>
      <c r="AJ12686" s="188"/>
      <c r="AK12686" s="188"/>
    </row>
    <row r="12687" spans="20:37">
      <c r="T12687" s="188"/>
      <c r="U12687" s="188"/>
      <c r="V12687" s="188"/>
      <c r="W12687" s="188"/>
      <c r="X12687" s="188"/>
      <c r="AG12687" s="188"/>
      <c r="AH12687" s="188"/>
      <c r="AI12687" s="188"/>
      <c r="AJ12687" s="188"/>
      <c r="AK12687" s="188"/>
    </row>
    <row r="12688" spans="20:37">
      <c r="T12688" s="188"/>
      <c r="U12688" s="188"/>
      <c r="V12688" s="188"/>
      <c r="W12688" s="188"/>
      <c r="X12688" s="188"/>
      <c r="AG12688" s="188"/>
      <c r="AH12688" s="188"/>
      <c r="AI12688" s="188"/>
      <c r="AJ12688" s="188"/>
      <c r="AK12688" s="188"/>
    </row>
    <row r="12689" spans="20:37">
      <c r="T12689" s="188"/>
      <c r="U12689" s="188"/>
      <c r="V12689" s="188"/>
      <c r="W12689" s="188"/>
      <c r="X12689" s="188"/>
      <c r="AG12689" s="188"/>
      <c r="AH12689" s="188"/>
      <c r="AI12689" s="188"/>
      <c r="AJ12689" s="188"/>
      <c r="AK12689" s="188"/>
    </row>
    <row r="12690" spans="20:37">
      <c r="T12690" s="188"/>
      <c r="U12690" s="188"/>
      <c r="V12690" s="188"/>
      <c r="W12690" s="188"/>
      <c r="X12690" s="188"/>
      <c r="AG12690" s="188"/>
      <c r="AH12690" s="188"/>
      <c r="AI12690" s="188"/>
      <c r="AJ12690" s="188"/>
      <c r="AK12690" s="188"/>
    </row>
    <row r="12691" spans="20:37">
      <c r="T12691" s="188"/>
      <c r="U12691" s="188"/>
      <c r="V12691" s="188"/>
      <c r="W12691" s="188"/>
      <c r="X12691" s="188"/>
      <c r="AG12691" s="188"/>
      <c r="AH12691" s="188"/>
      <c r="AI12691" s="188"/>
      <c r="AJ12691" s="188"/>
      <c r="AK12691" s="188"/>
    </row>
    <row r="12692" spans="20:37">
      <c r="T12692" s="188"/>
      <c r="U12692" s="188"/>
      <c r="V12692" s="188"/>
      <c r="W12692" s="188"/>
      <c r="X12692" s="188"/>
      <c r="AG12692" s="188"/>
      <c r="AH12692" s="188"/>
      <c r="AI12692" s="188"/>
      <c r="AJ12692" s="188"/>
      <c r="AK12692" s="188"/>
    </row>
    <row r="12693" spans="20:37">
      <c r="T12693" s="188"/>
      <c r="U12693" s="188"/>
      <c r="V12693" s="188"/>
      <c r="W12693" s="188"/>
      <c r="X12693" s="188"/>
      <c r="AG12693" s="188"/>
      <c r="AH12693" s="188"/>
      <c r="AI12693" s="188"/>
      <c r="AJ12693" s="188"/>
      <c r="AK12693" s="188"/>
    </row>
    <row r="12694" spans="20:37">
      <c r="T12694" s="188"/>
      <c r="U12694" s="188"/>
      <c r="V12694" s="188"/>
      <c r="W12694" s="188"/>
      <c r="X12694" s="188"/>
      <c r="AG12694" s="188"/>
      <c r="AH12694" s="188"/>
      <c r="AI12694" s="188"/>
      <c r="AJ12694" s="188"/>
      <c r="AK12694" s="188"/>
    </row>
    <row r="12695" spans="20:37">
      <c r="T12695" s="188"/>
      <c r="U12695" s="188"/>
      <c r="V12695" s="188"/>
      <c r="W12695" s="188"/>
      <c r="X12695" s="188"/>
      <c r="AG12695" s="188"/>
      <c r="AH12695" s="188"/>
      <c r="AI12695" s="188"/>
      <c r="AJ12695" s="188"/>
      <c r="AK12695" s="188"/>
    </row>
    <row r="12696" spans="20:37">
      <c r="T12696" s="188"/>
      <c r="U12696" s="188"/>
      <c r="V12696" s="188"/>
      <c r="W12696" s="188"/>
      <c r="X12696" s="188"/>
      <c r="AG12696" s="188"/>
      <c r="AH12696" s="188"/>
      <c r="AI12696" s="188"/>
      <c r="AJ12696" s="188"/>
      <c r="AK12696" s="188"/>
    </row>
    <row r="12697" spans="20:37">
      <c r="T12697" s="188"/>
      <c r="U12697" s="188"/>
      <c r="V12697" s="188"/>
      <c r="W12697" s="188"/>
      <c r="X12697" s="188"/>
      <c r="AG12697" s="188"/>
      <c r="AH12697" s="188"/>
      <c r="AI12697" s="188"/>
      <c r="AJ12697" s="188"/>
      <c r="AK12697" s="188"/>
    </row>
    <row r="12698" spans="20:37">
      <c r="T12698" s="188"/>
      <c r="U12698" s="188"/>
      <c r="V12698" s="188"/>
      <c r="W12698" s="188"/>
      <c r="X12698" s="188"/>
      <c r="AG12698" s="188"/>
      <c r="AH12698" s="188"/>
      <c r="AI12698" s="188"/>
      <c r="AJ12698" s="188"/>
      <c r="AK12698" s="188"/>
    </row>
    <row r="12699" spans="20:37">
      <c r="T12699" s="188"/>
      <c r="U12699" s="188"/>
      <c r="V12699" s="188"/>
      <c r="W12699" s="188"/>
      <c r="X12699" s="188"/>
      <c r="AG12699" s="188"/>
      <c r="AH12699" s="188"/>
      <c r="AI12699" s="188"/>
      <c r="AJ12699" s="188"/>
      <c r="AK12699" s="188"/>
    </row>
    <row r="12700" spans="20:37">
      <c r="T12700" s="188"/>
      <c r="U12700" s="188"/>
      <c r="V12700" s="188"/>
      <c r="W12700" s="188"/>
      <c r="X12700" s="188"/>
      <c r="AG12700" s="188"/>
      <c r="AH12700" s="188"/>
      <c r="AI12700" s="188"/>
      <c r="AJ12700" s="188"/>
      <c r="AK12700" s="188"/>
    </row>
    <row r="12701" spans="20:37">
      <c r="T12701" s="188"/>
      <c r="U12701" s="188"/>
      <c r="V12701" s="188"/>
      <c r="W12701" s="188"/>
      <c r="X12701" s="188"/>
      <c r="AG12701" s="188"/>
      <c r="AH12701" s="188"/>
      <c r="AI12701" s="188"/>
      <c r="AJ12701" s="188"/>
      <c r="AK12701" s="188"/>
    </row>
    <row r="12702" spans="20:37">
      <c r="T12702" s="188"/>
      <c r="U12702" s="188"/>
      <c r="V12702" s="188"/>
      <c r="W12702" s="188"/>
      <c r="X12702" s="188"/>
      <c r="AG12702" s="188"/>
      <c r="AH12702" s="188"/>
      <c r="AI12702" s="188"/>
      <c r="AJ12702" s="188"/>
      <c r="AK12702" s="188"/>
    </row>
    <row r="12703" spans="20:37">
      <c r="T12703" s="188"/>
      <c r="U12703" s="188"/>
      <c r="V12703" s="188"/>
      <c r="W12703" s="188"/>
      <c r="X12703" s="188"/>
      <c r="AG12703" s="188"/>
      <c r="AH12703" s="188"/>
      <c r="AI12703" s="188"/>
      <c r="AJ12703" s="188"/>
      <c r="AK12703" s="188"/>
    </row>
    <row r="12704" spans="20:37">
      <c r="T12704" s="188"/>
      <c r="U12704" s="188"/>
      <c r="V12704" s="188"/>
      <c r="W12704" s="188"/>
      <c r="X12704" s="188"/>
      <c r="AG12704" s="188"/>
      <c r="AH12704" s="188"/>
      <c r="AI12704" s="188"/>
      <c r="AJ12704" s="188"/>
      <c r="AK12704" s="188"/>
    </row>
    <row r="12705" spans="20:37">
      <c r="T12705" s="188"/>
      <c r="U12705" s="188"/>
      <c r="V12705" s="188"/>
      <c r="W12705" s="188"/>
      <c r="X12705" s="188"/>
      <c r="AG12705" s="188"/>
      <c r="AH12705" s="188"/>
      <c r="AI12705" s="188"/>
      <c r="AJ12705" s="188"/>
      <c r="AK12705" s="188"/>
    </row>
    <row r="12706" spans="20:37">
      <c r="T12706" s="188"/>
      <c r="U12706" s="188"/>
      <c r="V12706" s="188"/>
      <c r="W12706" s="188"/>
      <c r="X12706" s="188"/>
      <c r="AG12706" s="188"/>
      <c r="AH12706" s="188"/>
      <c r="AI12706" s="188"/>
      <c r="AJ12706" s="188"/>
      <c r="AK12706" s="188"/>
    </row>
    <row r="12707" spans="20:37">
      <c r="T12707" s="188"/>
      <c r="U12707" s="188"/>
      <c r="V12707" s="188"/>
      <c r="W12707" s="188"/>
      <c r="X12707" s="188"/>
      <c r="AG12707" s="188"/>
      <c r="AH12707" s="188"/>
      <c r="AI12707" s="188"/>
      <c r="AJ12707" s="188"/>
      <c r="AK12707" s="188"/>
    </row>
    <row r="12708" spans="20:37">
      <c r="T12708" s="188"/>
      <c r="U12708" s="188"/>
      <c r="V12708" s="188"/>
      <c r="W12708" s="188"/>
      <c r="X12708" s="188"/>
      <c r="AG12708" s="188"/>
      <c r="AH12708" s="188"/>
      <c r="AI12708" s="188"/>
      <c r="AJ12708" s="188"/>
      <c r="AK12708" s="188"/>
    </row>
    <row r="12709" spans="20:37">
      <c r="T12709" s="188"/>
      <c r="U12709" s="188"/>
      <c r="V12709" s="188"/>
      <c r="W12709" s="188"/>
      <c r="X12709" s="188"/>
      <c r="AG12709" s="188"/>
      <c r="AH12709" s="188"/>
      <c r="AI12709" s="188"/>
      <c r="AJ12709" s="188"/>
      <c r="AK12709" s="188"/>
    </row>
    <row r="12710" spans="20:37">
      <c r="T12710" s="188"/>
      <c r="U12710" s="188"/>
      <c r="V12710" s="188"/>
      <c r="W12710" s="188"/>
      <c r="X12710" s="188"/>
      <c r="AG12710" s="188"/>
      <c r="AH12710" s="188"/>
      <c r="AI12710" s="188"/>
      <c r="AJ12710" s="188"/>
      <c r="AK12710" s="188"/>
    </row>
    <row r="12711" spans="20:37">
      <c r="T12711" s="188"/>
      <c r="U12711" s="188"/>
      <c r="V12711" s="188"/>
      <c r="W12711" s="188"/>
      <c r="X12711" s="188"/>
      <c r="AG12711" s="188"/>
      <c r="AH12711" s="188"/>
      <c r="AI12711" s="188"/>
      <c r="AJ12711" s="188"/>
      <c r="AK12711" s="188"/>
    </row>
    <row r="12712" spans="20:37">
      <c r="T12712" s="188"/>
      <c r="U12712" s="188"/>
      <c r="V12712" s="188"/>
      <c r="W12712" s="188"/>
      <c r="X12712" s="188"/>
      <c r="AG12712" s="188"/>
      <c r="AH12712" s="188"/>
      <c r="AI12712" s="188"/>
      <c r="AJ12712" s="188"/>
      <c r="AK12712" s="188"/>
    </row>
    <row r="12713" spans="20:37">
      <c r="T12713" s="188"/>
      <c r="U12713" s="188"/>
      <c r="V12713" s="188"/>
      <c r="W12713" s="188"/>
      <c r="X12713" s="188"/>
      <c r="AG12713" s="188"/>
      <c r="AH12713" s="188"/>
      <c r="AI12713" s="188"/>
      <c r="AJ12713" s="188"/>
      <c r="AK12713" s="188"/>
    </row>
    <row r="12714" spans="20:37">
      <c r="T12714" s="188"/>
      <c r="U12714" s="188"/>
      <c r="V12714" s="188"/>
      <c r="W12714" s="188"/>
      <c r="X12714" s="188"/>
      <c r="AG12714" s="188"/>
      <c r="AH12714" s="188"/>
      <c r="AI12714" s="188"/>
      <c r="AJ12714" s="188"/>
      <c r="AK12714" s="188"/>
    </row>
    <row r="12715" spans="20:37">
      <c r="T12715" s="188"/>
      <c r="U12715" s="188"/>
      <c r="V12715" s="188"/>
      <c r="W12715" s="188"/>
      <c r="X12715" s="188"/>
      <c r="AG12715" s="188"/>
      <c r="AH12715" s="188"/>
      <c r="AI12715" s="188"/>
      <c r="AJ12715" s="188"/>
      <c r="AK12715" s="188"/>
    </row>
    <row r="12716" spans="20:37">
      <c r="T12716" s="188"/>
      <c r="U12716" s="188"/>
      <c r="V12716" s="188"/>
      <c r="W12716" s="188"/>
      <c r="X12716" s="188"/>
      <c r="AG12716" s="188"/>
      <c r="AH12716" s="188"/>
      <c r="AI12716" s="188"/>
      <c r="AJ12716" s="188"/>
      <c r="AK12716" s="188"/>
    </row>
    <row r="12717" spans="20:37">
      <c r="T12717" s="188"/>
      <c r="U12717" s="188"/>
      <c r="V12717" s="188"/>
      <c r="W12717" s="188"/>
      <c r="X12717" s="188"/>
      <c r="AG12717" s="188"/>
      <c r="AH12717" s="188"/>
      <c r="AI12717" s="188"/>
      <c r="AJ12717" s="188"/>
      <c r="AK12717" s="188"/>
    </row>
    <row r="12718" spans="20:37">
      <c r="T12718" s="188"/>
      <c r="U12718" s="188"/>
      <c r="V12718" s="188"/>
      <c r="W12718" s="188"/>
      <c r="X12718" s="188"/>
      <c r="AG12718" s="188"/>
      <c r="AH12718" s="188"/>
      <c r="AI12718" s="188"/>
      <c r="AJ12718" s="188"/>
      <c r="AK12718" s="188"/>
    </row>
    <row r="12719" spans="20:37">
      <c r="T12719" s="188"/>
      <c r="U12719" s="188"/>
      <c r="V12719" s="188"/>
      <c r="W12719" s="188"/>
      <c r="X12719" s="188"/>
      <c r="AG12719" s="188"/>
      <c r="AH12719" s="188"/>
      <c r="AI12719" s="188"/>
      <c r="AJ12719" s="188"/>
      <c r="AK12719" s="188"/>
    </row>
    <row r="12720" spans="20:37">
      <c r="T12720" s="188"/>
      <c r="U12720" s="188"/>
      <c r="V12720" s="188"/>
      <c r="W12720" s="188"/>
      <c r="X12720" s="188"/>
      <c r="AG12720" s="188"/>
      <c r="AH12720" s="188"/>
      <c r="AI12720" s="188"/>
      <c r="AJ12720" s="188"/>
      <c r="AK12720" s="188"/>
    </row>
    <row r="12721" spans="20:37">
      <c r="T12721" s="188"/>
      <c r="U12721" s="188"/>
      <c r="V12721" s="188"/>
      <c r="W12721" s="188"/>
      <c r="X12721" s="188"/>
      <c r="AG12721" s="188"/>
      <c r="AH12721" s="188"/>
      <c r="AI12721" s="188"/>
      <c r="AJ12721" s="188"/>
      <c r="AK12721" s="188"/>
    </row>
    <row r="12722" spans="20:37">
      <c r="T12722" s="188"/>
      <c r="U12722" s="188"/>
      <c r="V12722" s="188"/>
      <c r="W12722" s="188"/>
      <c r="X12722" s="188"/>
      <c r="AG12722" s="188"/>
      <c r="AH12722" s="188"/>
      <c r="AI12722" s="188"/>
      <c r="AJ12722" s="188"/>
      <c r="AK12722" s="188"/>
    </row>
    <row r="12723" spans="20:37">
      <c r="T12723" s="188"/>
      <c r="U12723" s="188"/>
      <c r="V12723" s="188"/>
      <c r="W12723" s="188"/>
      <c r="X12723" s="188"/>
      <c r="AG12723" s="188"/>
      <c r="AH12723" s="188"/>
      <c r="AI12723" s="188"/>
      <c r="AJ12723" s="188"/>
      <c r="AK12723" s="188"/>
    </row>
    <row r="12724" spans="20:37">
      <c r="T12724" s="188"/>
      <c r="U12724" s="188"/>
      <c r="V12724" s="188"/>
      <c r="W12724" s="188"/>
      <c r="X12724" s="188"/>
      <c r="AG12724" s="188"/>
      <c r="AH12724" s="188"/>
      <c r="AI12724" s="188"/>
      <c r="AJ12724" s="188"/>
      <c r="AK12724" s="188"/>
    </row>
    <row r="12725" spans="20:37">
      <c r="T12725" s="188"/>
      <c r="U12725" s="188"/>
      <c r="V12725" s="188"/>
      <c r="W12725" s="188"/>
      <c r="X12725" s="188"/>
      <c r="AG12725" s="188"/>
      <c r="AH12725" s="188"/>
      <c r="AI12725" s="188"/>
      <c r="AJ12725" s="188"/>
      <c r="AK12725" s="188"/>
    </row>
    <row r="12726" spans="20:37">
      <c r="T12726" s="188"/>
      <c r="U12726" s="188"/>
      <c r="V12726" s="188"/>
      <c r="W12726" s="188"/>
      <c r="X12726" s="188"/>
      <c r="AG12726" s="188"/>
      <c r="AH12726" s="188"/>
      <c r="AI12726" s="188"/>
      <c r="AJ12726" s="188"/>
      <c r="AK12726" s="188"/>
    </row>
    <row r="12727" spans="20:37">
      <c r="T12727" s="188"/>
      <c r="U12727" s="188"/>
      <c r="V12727" s="188"/>
      <c r="W12727" s="188"/>
      <c r="X12727" s="188"/>
      <c r="AG12727" s="188"/>
      <c r="AH12727" s="188"/>
      <c r="AI12727" s="188"/>
      <c r="AJ12727" s="188"/>
      <c r="AK12727" s="188"/>
    </row>
    <row r="12728" spans="20:37">
      <c r="T12728" s="188"/>
      <c r="U12728" s="188"/>
      <c r="V12728" s="188"/>
      <c r="W12728" s="188"/>
      <c r="X12728" s="188"/>
      <c r="AG12728" s="188"/>
      <c r="AH12728" s="188"/>
      <c r="AI12728" s="188"/>
      <c r="AJ12728" s="188"/>
      <c r="AK12728" s="188"/>
    </row>
    <row r="12729" spans="20:37">
      <c r="T12729" s="188"/>
      <c r="U12729" s="188"/>
      <c r="V12729" s="188"/>
      <c r="W12729" s="188"/>
      <c r="X12729" s="188"/>
      <c r="AG12729" s="188"/>
      <c r="AH12729" s="188"/>
      <c r="AI12729" s="188"/>
      <c r="AJ12729" s="188"/>
      <c r="AK12729" s="188"/>
    </row>
    <row r="12730" spans="20:37">
      <c r="T12730" s="188"/>
      <c r="U12730" s="188"/>
      <c r="V12730" s="188"/>
      <c r="W12730" s="188"/>
      <c r="X12730" s="188"/>
      <c r="AG12730" s="188"/>
      <c r="AH12730" s="188"/>
      <c r="AI12730" s="188"/>
      <c r="AJ12730" s="188"/>
      <c r="AK12730" s="188"/>
    </row>
    <row r="12731" spans="20:37">
      <c r="T12731" s="188"/>
      <c r="U12731" s="188"/>
      <c r="V12731" s="188"/>
      <c r="W12731" s="188"/>
      <c r="X12731" s="188"/>
      <c r="AG12731" s="188"/>
      <c r="AH12731" s="188"/>
      <c r="AI12731" s="188"/>
      <c r="AJ12731" s="188"/>
      <c r="AK12731" s="188"/>
    </row>
    <row r="12732" spans="20:37">
      <c r="T12732" s="188"/>
      <c r="U12732" s="188"/>
      <c r="V12732" s="188"/>
      <c r="W12732" s="188"/>
      <c r="X12732" s="188"/>
      <c r="AG12732" s="188"/>
      <c r="AH12732" s="188"/>
      <c r="AI12732" s="188"/>
      <c r="AJ12732" s="188"/>
      <c r="AK12732" s="188"/>
    </row>
    <row r="12733" spans="20:37">
      <c r="T12733" s="188"/>
      <c r="U12733" s="188"/>
      <c r="V12733" s="188"/>
      <c r="W12733" s="188"/>
      <c r="X12733" s="188"/>
      <c r="AG12733" s="188"/>
      <c r="AH12733" s="188"/>
      <c r="AI12733" s="188"/>
      <c r="AJ12733" s="188"/>
      <c r="AK12733" s="188"/>
    </row>
    <row r="12734" spans="20:37">
      <c r="T12734" s="188"/>
      <c r="U12734" s="188"/>
      <c r="V12734" s="188"/>
      <c r="W12734" s="188"/>
      <c r="X12734" s="188"/>
      <c r="AG12734" s="188"/>
      <c r="AH12734" s="188"/>
      <c r="AI12734" s="188"/>
      <c r="AJ12734" s="188"/>
      <c r="AK12734" s="188"/>
    </row>
    <row r="12735" spans="20:37">
      <c r="T12735" s="188"/>
      <c r="U12735" s="188"/>
      <c r="V12735" s="188"/>
      <c r="W12735" s="188"/>
      <c r="X12735" s="188"/>
      <c r="AG12735" s="188"/>
      <c r="AH12735" s="188"/>
      <c r="AI12735" s="188"/>
      <c r="AJ12735" s="188"/>
      <c r="AK12735" s="188"/>
    </row>
    <row r="12736" spans="20:37">
      <c r="T12736" s="188"/>
      <c r="U12736" s="188"/>
      <c r="V12736" s="188"/>
      <c r="W12736" s="188"/>
      <c r="X12736" s="188"/>
      <c r="AG12736" s="188"/>
      <c r="AH12736" s="188"/>
      <c r="AI12736" s="188"/>
      <c r="AJ12736" s="188"/>
      <c r="AK12736" s="188"/>
    </row>
    <row r="12737" spans="20:37">
      <c r="T12737" s="188"/>
      <c r="U12737" s="188"/>
      <c r="V12737" s="188"/>
      <c r="W12737" s="188"/>
      <c r="X12737" s="188"/>
      <c r="AG12737" s="188"/>
      <c r="AH12737" s="188"/>
      <c r="AI12737" s="188"/>
      <c r="AJ12737" s="188"/>
      <c r="AK12737" s="188"/>
    </row>
    <row r="12738" spans="20:37">
      <c r="T12738" s="188"/>
      <c r="U12738" s="188"/>
      <c r="V12738" s="188"/>
      <c r="W12738" s="188"/>
      <c r="X12738" s="188"/>
      <c r="AG12738" s="188"/>
      <c r="AH12738" s="188"/>
      <c r="AI12738" s="188"/>
      <c r="AJ12738" s="188"/>
      <c r="AK12738" s="188"/>
    </row>
    <row r="12739" spans="20:37">
      <c r="T12739" s="188"/>
      <c r="U12739" s="188"/>
      <c r="V12739" s="188"/>
      <c r="W12739" s="188"/>
      <c r="X12739" s="188"/>
      <c r="AG12739" s="188"/>
      <c r="AH12739" s="188"/>
      <c r="AI12739" s="188"/>
      <c r="AJ12739" s="188"/>
      <c r="AK12739" s="188"/>
    </row>
    <row r="12740" spans="20:37">
      <c r="T12740" s="188"/>
      <c r="U12740" s="188"/>
      <c r="V12740" s="188"/>
      <c r="W12740" s="188"/>
      <c r="X12740" s="188"/>
      <c r="AG12740" s="188"/>
      <c r="AH12740" s="188"/>
      <c r="AI12740" s="188"/>
      <c r="AJ12740" s="188"/>
      <c r="AK12740" s="188"/>
    </row>
    <row r="12741" spans="20:37">
      <c r="T12741" s="188"/>
      <c r="U12741" s="188"/>
      <c r="V12741" s="188"/>
      <c r="W12741" s="188"/>
      <c r="X12741" s="188"/>
      <c r="AG12741" s="188"/>
      <c r="AH12741" s="188"/>
      <c r="AI12741" s="188"/>
      <c r="AJ12741" s="188"/>
      <c r="AK12741" s="188"/>
    </row>
    <row r="12742" spans="20:37">
      <c r="T12742" s="188"/>
      <c r="U12742" s="188"/>
      <c r="V12742" s="188"/>
      <c r="W12742" s="188"/>
      <c r="X12742" s="188"/>
      <c r="AG12742" s="188"/>
      <c r="AH12742" s="188"/>
      <c r="AI12742" s="188"/>
      <c r="AJ12742" s="188"/>
      <c r="AK12742" s="188"/>
    </row>
    <row r="12743" spans="20:37">
      <c r="T12743" s="188"/>
      <c r="U12743" s="188"/>
      <c r="V12743" s="188"/>
      <c r="W12743" s="188"/>
      <c r="X12743" s="188"/>
      <c r="AG12743" s="188"/>
      <c r="AH12743" s="188"/>
      <c r="AI12743" s="188"/>
      <c r="AJ12743" s="188"/>
      <c r="AK12743" s="188"/>
    </row>
    <row r="12744" spans="20:37">
      <c r="T12744" s="188"/>
      <c r="U12744" s="188"/>
      <c r="V12744" s="188"/>
      <c r="W12744" s="188"/>
      <c r="X12744" s="188"/>
      <c r="AG12744" s="188"/>
      <c r="AH12744" s="188"/>
      <c r="AI12744" s="188"/>
      <c r="AJ12744" s="188"/>
      <c r="AK12744" s="188"/>
    </row>
    <row r="12745" spans="20:37">
      <c r="T12745" s="188"/>
      <c r="U12745" s="188"/>
      <c r="V12745" s="188"/>
      <c r="W12745" s="188"/>
      <c r="X12745" s="188"/>
      <c r="AG12745" s="188"/>
      <c r="AH12745" s="188"/>
      <c r="AI12745" s="188"/>
      <c r="AJ12745" s="188"/>
      <c r="AK12745" s="188"/>
    </row>
    <row r="12746" spans="20:37">
      <c r="T12746" s="188"/>
      <c r="U12746" s="188"/>
      <c r="V12746" s="188"/>
      <c r="W12746" s="188"/>
      <c r="X12746" s="188"/>
      <c r="AG12746" s="188"/>
      <c r="AH12746" s="188"/>
      <c r="AI12746" s="188"/>
      <c r="AJ12746" s="188"/>
      <c r="AK12746" s="188"/>
    </row>
    <row r="12747" spans="20:37">
      <c r="T12747" s="188"/>
      <c r="U12747" s="188"/>
      <c r="V12747" s="188"/>
      <c r="W12747" s="188"/>
      <c r="X12747" s="188"/>
      <c r="AG12747" s="188"/>
      <c r="AH12747" s="188"/>
      <c r="AI12747" s="188"/>
      <c r="AJ12747" s="188"/>
      <c r="AK12747" s="188"/>
    </row>
    <row r="12748" spans="20:37">
      <c r="T12748" s="188"/>
      <c r="U12748" s="188"/>
      <c r="V12748" s="188"/>
      <c r="W12748" s="188"/>
      <c r="X12748" s="188"/>
      <c r="AG12748" s="188"/>
      <c r="AH12748" s="188"/>
      <c r="AI12748" s="188"/>
      <c r="AJ12748" s="188"/>
      <c r="AK12748" s="188"/>
    </row>
    <row r="12749" spans="20:37">
      <c r="T12749" s="188"/>
      <c r="U12749" s="188"/>
      <c r="V12749" s="188"/>
      <c r="W12749" s="188"/>
      <c r="X12749" s="188"/>
      <c r="AG12749" s="188"/>
      <c r="AH12749" s="188"/>
      <c r="AI12749" s="188"/>
      <c r="AJ12749" s="188"/>
      <c r="AK12749" s="188"/>
    </row>
    <row r="12750" spans="20:37">
      <c r="T12750" s="188"/>
      <c r="U12750" s="188"/>
      <c r="V12750" s="188"/>
      <c r="W12750" s="188"/>
      <c r="X12750" s="188"/>
      <c r="AG12750" s="188"/>
      <c r="AH12750" s="188"/>
      <c r="AI12750" s="188"/>
      <c r="AJ12750" s="188"/>
      <c r="AK12750" s="188"/>
    </row>
    <row r="12751" spans="20:37">
      <c r="T12751" s="188"/>
      <c r="U12751" s="188"/>
      <c r="V12751" s="188"/>
      <c r="W12751" s="188"/>
      <c r="X12751" s="188"/>
      <c r="AG12751" s="188"/>
      <c r="AH12751" s="188"/>
      <c r="AI12751" s="188"/>
      <c r="AJ12751" s="188"/>
      <c r="AK12751" s="188"/>
    </row>
    <row r="12752" spans="20:37">
      <c r="T12752" s="188"/>
      <c r="U12752" s="188"/>
      <c r="V12752" s="188"/>
      <c r="W12752" s="188"/>
      <c r="X12752" s="188"/>
      <c r="AG12752" s="188"/>
      <c r="AH12752" s="188"/>
      <c r="AI12752" s="188"/>
      <c r="AJ12752" s="188"/>
      <c r="AK12752" s="188"/>
    </row>
    <row r="12753" spans="20:37">
      <c r="T12753" s="188"/>
      <c r="U12753" s="188"/>
      <c r="V12753" s="188"/>
      <c r="W12753" s="188"/>
      <c r="X12753" s="188"/>
      <c r="AG12753" s="188"/>
      <c r="AH12753" s="188"/>
      <c r="AI12753" s="188"/>
      <c r="AJ12753" s="188"/>
      <c r="AK12753" s="188"/>
    </row>
    <row r="12754" spans="20:37">
      <c r="T12754" s="188"/>
      <c r="U12754" s="188"/>
      <c r="V12754" s="188"/>
      <c r="W12754" s="188"/>
      <c r="X12754" s="188"/>
      <c r="AG12754" s="188"/>
      <c r="AH12754" s="188"/>
      <c r="AI12754" s="188"/>
      <c r="AJ12754" s="188"/>
      <c r="AK12754" s="188"/>
    </row>
    <row r="12755" spans="20:37">
      <c r="T12755" s="188"/>
      <c r="U12755" s="188"/>
      <c r="V12755" s="188"/>
      <c r="W12755" s="188"/>
      <c r="X12755" s="188"/>
      <c r="AG12755" s="188"/>
      <c r="AH12755" s="188"/>
      <c r="AI12755" s="188"/>
      <c r="AJ12755" s="188"/>
      <c r="AK12755" s="188"/>
    </row>
    <row r="12756" spans="20:37">
      <c r="T12756" s="188"/>
      <c r="U12756" s="188"/>
      <c r="V12756" s="188"/>
      <c r="W12756" s="188"/>
      <c r="X12756" s="188"/>
      <c r="AG12756" s="188"/>
      <c r="AH12756" s="188"/>
      <c r="AI12756" s="188"/>
      <c r="AJ12756" s="188"/>
      <c r="AK12756" s="188"/>
    </row>
    <row r="12757" spans="20:37">
      <c r="T12757" s="188"/>
      <c r="U12757" s="188"/>
      <c r="V12757" s="188"/>
      <c r="W12757" s="188"/>
      <c r="X12757" s="188"/>
      <c r="AG12757" s="188"/>
      <c r="AH12757" s="188"/>
      <c r="AI12757" s="188"/>
      <c r="AJ12757" s="188"/>
      <c r="AK12757" s="188"/>
    </row>
    <row r="12758" spans="20:37">
      <c r="T12758" s="188"/>
      <c r="U12758" s="188"/>
      <c r="V12758" s="188"/>
      <c r="W12758" s="188"/>
      <c r="X12758" s="188"/>
      <c r="AG12758" s="188"/>
      <c r="AH12758" s="188"/>
      <c r="AI12758" s="188"/>
      <c r="AJ12758" s="188"/>
      <c r="AK12758" s="188"/>
    </row>
    <row r="12759" spans="20:37">
      <c r="T12759" s="188"/>
      <c r="U12759" s="188"/>
      <c r="V12759" s="188"/>
      <c r="W12759" s="188"/>
      <c r="X12759" s="188"/>
      <c r="AG12759" s="188"/>
      <c r="AH12759" s="188"/>
      <c r="AI12759" s="188"/>
      <c r="AJ12759" s="188"/>
      <c r="AK12759" s="188"/>
    </row>
    <row r="12760" spans="20:37">
      <c r="T12760" s="188"/>
      <c r="U12760" s="188"/>
      <c r="V12760" s="188"/>
      <c r="W12760" s="188"/>
      <c r="X12760" s="188"/>
      <c r="AG12760" s="188"/>
      <c r="AH12760" s="188"/>
      <c r="AI12760" s="188"/>
      <c r="AJ12760" s="188"/>
      <c r="AK12760" s="188"/>
    </row>
    <row r="12761" spans="20:37">
      <c r="T12761" s="188"/>
      <c r="U12761" s="188"/>
      <c r="V12761" s="188"/>
      <c r="W12761" s="188"/>
      <c r="X12761" s="188"/>
      <c r="AG12761" s="188"/>
      <c r="AH12761" s="188"/>
      <c r="AI12761" s="188"/>
      <c r="AJ12761" s="188"/>
      <c r="AK12761" s="188"/>
    </row>
    <row r="12762" spans="20:37">
      <c r="T12762" s="188"/>
      <c r="U12762" s="188"/>
      <c r="V12762" s="188"/>
      <c r="W12762" s="188"/>
      <c r="X12762" s="188"/>
      <c r="AG12762" s="188"/>
      <c r="AH12762" s="188"/>
      <c r="AI12762" s="188"/>
      <c r="AJ12762" s="188"/>
      <c r="AK12762" s="188"/>
    </row>
    <row r="12763" spans="20:37">
      <c r="T12763" s="188"/>
      <c r="U12763" s="188"/>
      <c r="V12763" s="188"/>
      <c r="W12763" s="188"/>
      <c r="X12763" s="188"/>
      <c r="AG12763" s="188"/>
      <c r="AH12763" s="188"/>
      <c r="AI12763" s="188"/>
      <c r="AJ12763" s="188"/>
      <c r="AK12763" s="188"/>
    </row>
    <row r="12764" spans="20:37">
      <c r="T12764" s="188"/>
      <c r="U12764" s="188"/>
      <c r="V12764" s="188"/>
      <c r="W12764" s="188"/>
      <c r="X12764" s="188"/>
      <c r="AG12764" s="188"/>
      <c r="AH12764" s="188"/>
      <c r="AI12764" s="188"/>
      <c r="AJ12764" s="188"/>
      <c r="AK12764" s="188"/>
    </row>
    <row r="12765" spans="20:37">
      <c r="T12765" s="188"/>
      <c r="U12765" s="188"/>
      <c r="V12765" s="188"/>
      <c r="W12765" s="188"/>
      <c r="X12765" s="188"/>
      <c r="AG12765" s="188"/>
      <c r="AH12765" s="188"/>
      <c r="AI12765" s="188"/>
      <c r="AJ12765" s="188"/>
      <c r="AK12765" s="188"/>
    </row>
    <row r="12766" spans="20:37">
      <c r="T12766" s="188"/>
      <c r="U12766" s="188"/>
      <c r="V12766" s="188"/>
      <c r="W12766" s="188"/>
      <c r="X12766" s="188"/>
      <c r="AG12766" s="188"/>
      <c r="AH12766" s="188"/>
      <c r="AI12766" s="188"/>
      <c r="AJ12766" s="188"/>
      <c r="AK12766" s="188"/>
    </row>
    <row r="12767" spans="20:37">
      <c r="T12767" s="188"/>
      <c r="U12767" s="188"/>
      <c r="V12767" s="188"/>
      <c r="W12767" s="188"/>
      <c r="X12767" s="188"/>
      <c r="AG12767" s="188"/>
      <c r="AH12767" s="188"/>
      <c r="AI12767" s="188"/>
      <c r="AJ12767" s="188"/>
      <c r="AK12767" s="188"/>
    </row>
    <row r="12768" spans="20:37">
      <c r="T12768" s="188"/>
      <c r="U12768" s="188"/>
      <c r="V12768" s="188"/>
      <c r="W12768" s="188"/>
      <c r="X12768" s="188"/>
      <c r="AG12768" s="188"/>
      <c r="AH12768" s="188"/>
      <c r="AI12768" s="188"/>
      <c r="AJ12768" s="188"/>
      <c r="AK12768" s="188"/>
    </row>
    <row r="12769" spans="20:37">
      <c r="T12769" s="188"/>
      <c r="U12769" s="188"/>
      <c r="V12769" s="188"/>
      <c r="W12769" s="188"/>
      <c r="X12769" s="188"/>
      <c r="AG12769" s="188"/>
      <c r="AH12769" s="188"/>
      <c r="AI12769" s="188"/>
      <c r="AJ12769" s="188"/>
      <c r="AK12769" s="188"/>
    </row>
    <row r="12770" spans="20:37">
      <c r="T12770" s="188"/>
      <c r="U12770" s="188"/>
      <c r="V12770" s="188"/>
      <c r="W12770" s="188"/>
      <c r="X12770" s="188"/>
      <c r="AG12770" s="188"/>
      <c r="AH12770" s="188"/>
      <c r="AI12770" s="188"/>
      <c r="AJ12770" s="188"/>
      <c r="AK12770" s="188"/>
    </row>
    <row r="12771" spans="20:37">
      <c r="T12771" s="188"/>
      <c r="U12771" s="188"/>
      <c r="V12771" s="188"/>
      <c r="W12771" s="188"/>
      <c r="X12771" s="188"/>
      <c r="AG12771" s="188"/>
      <c r="AH12771" s="188"/>
      <c r="AI12771" s="188"/>
      <c r="AJ12771" s="188"/>
      <c r="AK12771" s="188"/>
    </row>
    <row r="12772" spans="20:37">
      <c r="T12772" s="188"/>
      <c r="U12772" s="188"/>
      <c r="V12772" s="188"/>
      <c r="W12772" s="188"/>
      <c r="X12772" s="188"/>
      <c r="AG12772" s="188"/>
      <c r="AH12772" s="188"/>
      <c r="AI12772" s="188"/>
      <c r="AJ12772" s="188"/>
      <c r="AK12772" s="188"/>
    </row>
    <row r="12773" spans="20:37">
      <c r="T12773" s="188"/>
      <c r="U12773" s="188"/>
      <c r="V12773" s="188"/>
      <c r="W12773" s="188"/>
      <c r="X12773" s="188"/>
      <c r="AG12773" s="188"/>
      <c r="AH12773" s="188"/>
      <c r="AI12773" s="188"/>
      <c r="AJ12773" s="188"/>
      <c r="AK12773" s="188"/>
    </row>
    <row r="12774" spans="20:37">
      <c r="T12774" s="188"/>
      <c r="U12774" s="188"/>
      <c r="V12774" s="188"/>
      <c r="W12774" s="188"/>
      <c r="X12774" s="188"/>
      <c r="AG12774" s="188"/>
      <c r="AH12774" s="188"/>
      <c r="AI12774" s="188"/>
      <c r="AJ12774" s="188"/>
      <c r="AK12774" s="188"/>
    </row>
    <row r="12775" spans="20:37">
      <c r="T12775" s="188"/>
      <c r="U12775" s="188"/>
      <c r="V12775" s="188"/>
      <c r="W12775" s="188"/>
      <c r="X12775" s="188"/>
      <c r="AG12775" s="188"/>
      <c r="AH12775" s="188"/>
      <c r="AI12775" s="188"/>
      <c r="AJ12775" s="188"/>
      <c r="AK12775" s="188"/>
    </row>
    <row r="12776" spans="20:37">
      <c r="T12776" s="188"/>
      <c r="U12776" s="188"/>
      <c r="V12776" s="188"/>
      <c r="W12776" s="188"/>
      <c r="X12776" s="188"/>
      <c r="AG12776" s="188"/>
      <c r="AH12776" s="188"/>
      <c r="AI12776" s="188"/>
      <c r="AJ12776" s="188"/>
      <c r="AK12776" s="188"/>
    </row>
    <row r="12777" spans="20:37">
      <c r="T12777" s="188"/>
      <c r="U12777" s="188"/>
      <c r="V12777" s="188"/>
      <c r="W12777" s="188"/>
      <c r="X12777" s="188"/>
      <c r="AG12777" s="188"/>
      <c r="AH12777" s="188"/>
      <c r="AI12777" s="188"/>
      <c r="AJ12777" s="188"/>
      <c r="AK12777" s="188"/>
    </row>
    <row r="12778" spans="20:37">
      <c r="T12778" s="188"/>
      <c r="U12778" s="188"/>
      <c r="V12778" s="188"/>
      <c r="W12778" s="188"/>
      <c r="X12778" s="188"/>
      <c r="AG12778" s="188"/>
      <c r="AH12778" s="188"/>
      <c r="AI12778" s="188"/>
      <c r="AJ12778" s="188"/>
      <c r="AK12778" s="188"/>
    </row>
    <row r="12779" spans="20:37">
      <c r="T12779" s="188"/>
      <c r="U12779" s="188"/>
      <c r="V12779" s="188"/>
      <c r="W12779" s="188"/>
      <c r="X12779" s="188"/>
      <c r="AG12779" s="188"/>
      <c r="AH12779" s="188"/>
      <c r="AI12779" s="188"/>
      <c r="AJ12779" s="188"/>
      <c r="AK12779" s="188"/>
    </row>
    <row r="12780" spans="20:37">
      <c r="T12780" s="188"/>
      <c r="U12780" s="188"/>
      <c r="V12780" s="188"/>
      <c r="W12780" s="188"/>
      <c r="X12780" s="188"/>
      <c r="AG12780" s="188"/>
      <c r="AH12780" s="188"/>
      <c r="AI12780" s="188"/>
      <c r="AJ12780" s="188"/>
      <c r="AK12780" s="188"/>
    </row>
    <row r="12781" spans="20:37">
      <c r="T12781" s="188"/>
      <c r="U12781" s="188"/>
      <c r="V12781" s="188"/>
      <c r="W12781" s="188"/>
      <c r="X12781" s="188"/>
      <c r="AG12781" s="188"/>
      <c r="AH12781" s="188"/>
      <c r="AI12781" s="188"/>
      <c r="AJ12781" s="188"/>
      <c r="AK12781" s="188"/>
    </row>
    <row r="12782" spans="20:37">
      <c r="T12782" s="188"/>
      <c r="U12782" s="188"/>
      <c r="V12782" s="188"/>
      <c r="W12782" s="188"/>
      <c r="X12782" s="188"/>
      <c r="AG12782" s="188"/>
      <c r="AH12782" s="188"/>
      <c r="AI12782" s="188"/>
      <c r="AJ12782" s="188"/>
      <c r="AK12782" s="188"/>
    </row>
    <row r="12783" spans="20:37">
      <c r="T12783" s="188"/>
      <c r="U12783" s="188"/>
      <c r="V12783" s="188"/>
      <c r="W12783" s="188"/>
      <c r="X12783" s="188"/>
      <c r="AG12783" s="188"/>
      <c r="AH12783" s="188"/>
      <c r="AI12783" s="188"/>
      <c r="AJ12783" s="188"/>
      <c r="AK12783" s="188"/>
    </row>
    <row r="12784" spans="20:37">
      <c r="T12784" s="188"/>
      <c r="U12784" s="188"/>
      <c r="V12784" s="188"/>
      <c r="W12784" s="188"/>
      <c r="X12784" s="188"/>
      <c r="AG12784" s="188"/>
      <c r="AH12784" s="188"/>
      <c r="AI12784" s="188"/>
      <c r="AJ12784" s="188"/>
      <c r="AK12784" s="188"/>
    </row>
    <row r="12785" spans="20:37">
      <c r="T12785" s="188"/>
      <c r="U12785" s="188"/>
      <c r="V12785" s="188"/>
      <c r="W12785" s="188"/>
      <c r="X12785" s="188"/>
      <c r="AG12785" s="188"/>
      <c r="AH12785" s="188"/>
      <c r="AI12785" s="188"/>
      <c r="AJ12785" s="188"/>
      <c r="AK12785" s="188"/>
    </row>
    <row r="12786" spans="20:37">
      <c r="T12786" s="188"/>
      <c r="U12786" s="188"/>
      <c r="V12786" s="188"/>
      <c r="W12786" s="188"/>
      <c r="X12786" s="188"/>
      <c r="AG12786" s="188"/>
      <c r="AH12786" s="188"/>
      <c r="AI12786" s="188"/>
      <c r="AJ12786" s="188"/>
      <c r="AK12786" s="188"/>
    </row>
    <row r="12787" spans="20:37">
      <c r="T12787" s="188"/>
      <c r="U12787" s="188"/>
      <c r="V12787" s="188"/>
      <c r="W12787" s="188"/>
      <c r="X12787" s="188"/>
      <c r="AG12787" s="188"/>
      <c r="AH12787" s="188"/>
      <c r="AI12787" s="188"/>
      <c r="AJ12787" s="188"/>
      <c r="AK12787" s="188"/>
    </row>
    <row r="12788" spans="20:37">
      <c r="T12788" s="188"/>
      <c r="U12788" s="188"/>
      <c r="V12788" s="188"/>
      <c r="W12788" s="188"/>
      <c r="X12788" s="188"/>
      <c r="AG12788" s="188"/>
      <c r="AH12788" s="188"/>
      <c r="AI12788" s="188"/>
      <c r="AJ12788" s="188"/>
      <c r="AK12788" s="188"/>
    </row>
    <row r="12789" spans="20:37">
      <c r="T12789" s="188"/>
      <c r="U12789" s="188"/>
      <c r="V12789" s="188"/>
      <c r="W12789" s="188"/>
      <c r="X12789" s="188"/>
      <c r="AG12789" s="188"/>
      <c r="AH12789" s="188"/>
      <c r="AI12789" s="188"/>
      <c r="AJ12789" s="188"/>
      <c r="AK12789" s="188"/>
    </row>
    <row r="12790" spans="20:37">
      <c r="T12790" s="188"/>
      <c r="U12790" s="188"/>
      <c r="V12790" s="188"/>
      <c r="W12790" s="188"/>
      <c r="X12790" s="188"/>
      <c r="AG12790" s="188"/>
      <c r="AH12790" s="188"/>
      <c r="AI12790" s="188"/>
      <c r="AJ12790" s="188"/>
      <c r="AK12790" s="188"/>
    </row>
    <row r="12791" spans="20:37">
      <c r="T12791" s="188"/>
      <c r="U12791" s="188"/>
      <c r="V12791" s="188"/>
      <c r="W12791" s="188"/>
      <c r="X12791" s="188"/>
      <c r="AG12791" s="188"/>
      <c r="AH12791" s="188"/>
      <c r="AI12791" s="188"/>
      <c r="AJ12791" s="188"/>
      <c r="AK12791" s="188"/>
    </row>
    <row r="12792" spans="20:37">
      <c r="T12792" s="188"/>
      <c r="U12792" s="188"/>
      <c r="V12792" s="188"/>
      <c r="W12792" s="188"/>
      <c r="X12792" s="188"/>
      <c r="AG12792" s="188"/>
      <c r="AH12792" s="188"/>
      <c r="AI12792" s="188"/>
      <c r="AJ12792" s="188"/>
      <c r="AK12792" s="188"/>
    </row>
    <row r="12793" spans="20:37">
      <c r="T12793" s="188"/>
      <c r="U12793" s="188"/>
      <c r="V12793" s="188"/>
      <c r="W12793" s="188"/>
      <c r="X12793" s="188"/>
      <c r="AG12793" s="188"/>
      <c r="AH12793" s="188"/>
      <c r="AI12793" s="188"/>
      <c r="AJ12793" s="188"/>
      <c r="AK12793" s="188"/>
    </row>
    <row r="12794" spans="20:37">
      <c r="T12794" s="188"/>
      <c r="U12794" s="188"/>
      <c r="V12794" s="188"/>
      <c r="W12794" s="188"/>
      <c r="X12794" s="188"/>
      <c r="AG12794" s="188"/>
      <c r="AH12794" s="188"/>
      <c r="AI12794" s="188"/>
      <c r="AJ12794" s="188"/>
      <c r="AK12794" s="188"/>
    </row>
    <row r="12795" spans="20:37">
      <c r="T12795" s="188"/>
      <c r="U12795" s="188"/>
      <c r="V12795" s="188"/>
      <c r="W12795" s="188"/>
      <c r="X12795" s="188"/>
      <c r="AG12795" s="188"/>
      <c r="AH12795" s="188"/>
      <c r="AI12795" s="188"/>
      <c r="AJ12795" s="188"/>
      <c r="AK12795" s="188"/>
    </row>
    <row r="12796" spans="20:37">
      <c r="T12796" s="188"/>
      <c r="U12796" s="188"/>
      <c r="V12796" s="188"/>
      <c r="W12796" s="188"/>
      <c r="X12796" s="188"/>
      <c r="AG12796" s="188"/>
      <c r="AH12796" s="188"/>
      <c r="AI12796" s="188"/>
      <c r="AJ12796" s="188"/>
      <c r="AK12796" s="188"/>
    </row>
    <row r="12797" spans="20:37">
      <c r="T12797" s="188"/>
      <c r="U12797" s="188"/>
      <c r="V12797" s="188"/>
      <c r="W12797" s="188"/>
      <c r="X12797" s="188"/>
      <c r="AG12797" s="188"/>
      <c r="AH12797" s="188"/>
      <c r="AI12797" s="188"/>
      <c r="AJ12797" s="188"/>
      <c r="AK12797" s="188"/>
    </row>
    <row r="12798" spans="20:37">
      <c r="T12798" s="188"/>
      <c r="U12798" s="188"/>
      <c r="V12798" s="188"/>
      <c r="W12798" s="188"/>
      <c r="X12798" s="188"/>
      <c r="AG12798" s="188"/>
      <c r="AH12798" s="188"/>
      <c r="AI12798" s="188"/>
      <c r="AJ12798" s="188"/>
      <c r="AK12798" s="188"/>
    </row>
    <row r="12799" spans="20:37">
      <c r="T12799" s="188"/>
      <c r="U12799" s="188"/>
      <c r="V12799" s="188"/>
      <c r="W12799" s="188"/>
      <c r="X12799" s="188"/>
      <c r="AG12799" s="188"/>
      <c r="AH12799" s="188"/>
      <c r="AI12799" s="188"/>
      <c r="AJ12799" s="188"/>
      <c r="AK12799" s="188"/>
    </row>
    <row r="12800" spans="20:37">
      <c r="T12800" s="188"/>
      <c r="U12800" s="188"/>
      <c r="V12800" s="188"/>
      <c r="W12800" s="188"/>
      <c r="X12800" s="188"/>
      <c r="AG12800" s="188"/>
      <c r="AH12800" s="188"/>
      <c r="AI12800" s="188"/>
      <c r="AJ12800" s="188"/>
      <c r="AK12800" s="188"/>
    </row>
    <row r="12801" spans="20:37">
      <c r="T12801" s="188"/>
      <c r="U12801" s="188"/>
      <c r="V12801" s="188"/>
      <c r="W12801" s="188"/>
      <c r="X12801" s="188"/>
      <c r="AG12801" s="188"/>
      <c r="AH12801" s="188"/>
      <c r="AI12801" s="188"/>
      <c r="AJ12801" s="188"/>
      <c r="AK12801" s="188"/>
    </row>
    <row r="12802" spans="20:37">
      <c r="T12802" s="188"/>
      <c r="U12802" s="188"/>
      <c r="V12802" s="188"/>
      <c r="W12802" s="188"/>
      <c r="X12802" s="188"/>
      <c r="AG12802" s="188"/>
      <c r="AH12802" s="188"/>
      <c r="AI12802" s="188"/>
      <c r="AJ12802" s="188"/>
      <c r="AK12802" s="188"/>
    </row>
    <row r="12803" spans="20:37">
      <c r="T12803" s="188"/>
      <c r="U12803" s="188"/>
      <c r="V12803" s="188"/>
      <c r="W12803" s="188"/>
      <c r="X12803" s="188"/>
      <c r="AG12803" s="188"/>
      <c r="AH12803" s="188"/>
      <c r="AI12803" s="188"/>
      <c r="AJ12803" s="188"/>
      <c r="AK12803" s="188"/>
    </row>
    <row r="12804" spans="20:37">
      <c r="T12804" s="188"/>
      <c r="U12804" s="188"/>
      <c r="V12804" s="188"/>
      <c r="W12804" s="188"/>
      <c r="X12804" s="188"/>
      <c r="AG12804" s="188"/>
      <c r="AH12804" s="188"/>
      <c r="AI12804" s="188"/>
      <c r="AJ12804" s="188"/>
      <c r="AK12804" s="188"/>
    </row>
    <row r="12805" spans="20:37">
      <c r="T12805" s="188"/>
      <c r="U12805" s="188"/>
      <c r="V12805" s="188"/>
      <c r="W12805" s="188"/>
      <c r="X12805" s="188"/>
      <c r="AG12805" s="188"/>
      <c r="AH12805" s="188"/>
      <c r="AI12805" s="188"/>
      <c r="AJ12805" s="188"/>
      <c r="AK12805" s="188"/>
    </row>
    <row r="12806" spans="20:37">
      <c r="T12806" s="188"/>
      <c r="U12806" s="188"/>
      <c r="V12806" s="188"/>
      <c r="W12806" s="188"/>
      <c r="X12806" s="188"/>
      <c r="AG12806" s="188"/>
      <c r="AH12806" s="188"/>
      <c r="AI12806" s="188"/>
      <c r="AJ12806" s="188"/>
      <c r="AK12806" s="188"/>
    </row>
    <row r="12807" spans="20:37">
      <c r="T12807" s="188"/>
      <c r="U12807" s="188"/>
      <c r="V12807" s="188"/>
      <c r="W12807" s="188"/>
      <c r="X12807" s="188"/>
      <c r="AG12807" s="188"/>
      <c r="AH12807" s="188"/>
      <c r="AI12807" s="188"/>
      <c r="AJ12807" s="188"/>
      <c r="AK12807" s="188"/>
    </row>
    <row r="12808" spans="20:37">
      <c r="T12808" s="188"/>
      <c r="U12808" s="188"/>
      <c r="V12808" s="188"/>
      <c r="W12808" s="188"/>
      <c r="X12808" s="188"/>
      <c r="AG12808" s="188"/>
      <c r="AH12808" s="188"/>
      <c r="AI12808" s="188"/>
      <c r="AJ12808" s="188"/>
      <c r="AK12808" s="188"/>
    </row>
    <row r="12809" spans="20:37">
      <c r="T12809" s="188"/>
      <c r="U12809" s="188"/>
      <c r="V12809" s="188"/>
      <c r="W12809" s="188"/>
      <c r="X12809" s="188"/>
      <c r="AG12809" s="188"/>
      <c r="AH12809" s="188"/>
      <c r="AI12809" s="188"/>
      <c r="AJ12809" s="188"/>
      <c r="AK12809" s="188"/>
    </row>
    <row r="12810" spans="20:37">
      <c r="T12810" s="188"/>
      <c r="U12810" s="188"/>
      <c r="V12810" s="188"/>
      <c r="W12810" s="188"/>
      <c r="X12810" s="188"/>
      <c r="AG12810" s="188"/>
      <c r="AH12810" s="188"/>
      <c r="AI12810" s="188"/>
      <c r="AJ12810" s="188"/>
      <c r="AK12810" s="188"/>
    </row>
    <row r="12811" spans="20:37">
      <c r="T12811" s="188"/>
      <c r="U12811" s="188"/>
      <c r="V12811" s="188"/>
      <c r="W12811" s="188"/>
      <c r="X12811" s="188"/>
      <c r="AG12811" s="188"/>
      <c r="AH12811" s="188"/>
      <c r="AI12811" s="188"/>
      <c r="AJ12811" s="188"/>
      <c r="AK12811" s="188"/>
    </row>
    <row r="12812" spans="20:37">
      <c r="T12812" s="188"/>
      <c r="U12812" s="188"/>
      <c r="V12812" s="188"/>
      <c r="W12812" s="188"/>
      <c r="X12812" s="188"/>
      <c r="AG12812" s="188"/>
      <c r="AH12812" s="188"/>
      <c r="AI12812" s="188"/>
      <c r="AJ12812" s="188"/>
      <c r="AK12812" s="188"/>
    </row>
    <row r="12813" spans="20:37">
      <c r="T12813" s="188"/>
      <c r="U12813" s="188"/>
      <c r="V12813" s="188"/>
      <c r="W12813" s="188"/>
      <c r="X12813" s="188"/>
      <c r="AG12813" s="188"/>
      <c r="AH12813" s="188"/>
      <c r="AI12813" s="188"/>
      <c r="AJ12813" s="188"/>
      <c r="AK12813" s="188"/>
    </row>
    <row r="12814" spans="20:37">
      <c r="T12814" s="188"/>
      <c r="U12814" s="188"/>
      <c r="V12814" s="188"/>
      <c r="W12814" s="188"/>
      <c r="X12814" s="188"/>
      <c r="AG12814" s="188"/>
      <c r="AH12814" s="188"/>
      <c r="AI12814" s="188"/>
      <c r="AJ12814" s="188"/>
      <c r="AK12814" s="188"/>
    </row>
    <row r="12815" spans="20:37">
      <c r="T12815" s="188"/>
      <c r="U12815" s="188"/>
      <c r="V12815" s="188"/>
      <c r="W12815" s="188"/>
      <c r="X12815" s="188"/>
      <c r="AG12815" s="188"/>
      <c r="AH12815" s="188"/>
      <c r="AI12815" s="188"/>
      <c r="AJ12815" s="188"/>
      <c r="AK12815" s="188"/>
    </row>
    <row r="12816" spans="20:37">
      <c r="T12816" s="188"/>
      <c r="U12816" s="188"/>
      <c r="V12816" s="188"/>
      <c r="W12816" s="188"/>
      <c r="X12816" s="188"/>
      <c r="AG12816" s="188"/>
      <c r="AH12816" s="188"/>
      <c r="AI12816" s="188"/>
      <c r="AJ12816" s="188"/>
      <c r="AK12816" s="188"/>
    </row>
    <row r="12817" spans="20:37">
      <c r="T12817" s="188"/>
      <c r="U12817" s="188"/>
      <c r="V12817" s="188"/>
      <c r="W12817" s="188"/>
      <c r="X12817" s="188"/>
      <c r="AG12817" s="188"/>
      <c r="AH12817" s="188"/>
      <c r="AI12817" s="188"/>
      <c r="AJ12817" s="188"/>
      <c r="AK12817" s="188"/>
    </row>
    <row r="12818" spans="20:37">
      <c r="T12818" s="188"/>
      <c r="U12818" s="188"/>
      <c r="V12818" s="188"/>
      <c r="W12818" s="188"/>
      <c r="X12818" s="188"/>
      <c r="AG12818" s="188"/>
      <c r="AH12818" s="188"/>
      <c r="AI12818" s="188"/>
      <c r="AJ12818" s="188"/>
      <c r="AK12818" s="188"/>
    </row>
    <row r="12819" spans="20:37">
      <c r="T12819" s="188"/>
      <c r="U12819" s="188"/>
      <c r="V12819" s="188"/>
      <c r="W12819" s="188"/>
      <c r="X12819" s="188"/>
      <c r="AG12819" s="188"/>
      <c r="AH12819" s="188"/>
      <c r="AI12819" s="188"/>
      <c r="AJ12819" s="188"/>
      <c r="AK12819" s="188"/>
    </row>
    <row r="12820" spans="20:37">
      <c r="T12820" s="188"/>
      <c r="U12820" s="188"/>
      <c r="V12820" s="188"/>
      <c r="W12820" s="188"/>
      <c r="X12820" s="188"/>
      <c r="AG12820" s="188"/>
      <c r="AH12820" s="188"/>
      <c r="AI12820" s="188"/>
      <c r="AJ12820" s="188"/>
      <c r="AK12820" s="188"/>
    </row>
    <row r="12821" spans="20:37">
      <c r="T12821" s="188"/>
      <c r="U12821" s="188"/>
      <c r="V12821" s="188"/>
      <c r="W12821" s="188"/>
      <c r="X12821" s="188"/>
      <c r="AG12821" s="188"/>
      <c r="AH12821" s="188"/>
      <c r="AI12821" s="188"/>
      <c r="AJ12821" s="188"/>
      <c r="AK12821" s="188"/>
    </row>
    <row r="12822" spans="20:37">
      <c r="T12822" s="188"/>
      <c r="U12822" s="188"/>
      <c r="V12822" s="188"/>
      <c r="W12822" s="188"/>
      <c r="X12822" s="188"/>
      <c r="AG12822" s="188"/>
      <c r="AH12822" s="188"/>
      <c r="AI12822" s="188"/>
      <c r="AJ12822" s="188"/>
      <c r="AK12822" s="188"/>
    </row>
    <row r="12823" spans="20:37">
      <c r="T12823" s="188"/>
      <c r="U12823" s="188"/>
      <c r="V12823" s="188"/>
      <c r="W12823" s="188"/>
      <c r="X12823" s="188"/>
      <c r="AG12823" s="188"/>
      <c r="AH12823" s="188"/>
      <c r="AI12823" s="188"/>
      <c r="AJ12823" s="188"/>
      <c r="AK12823" s="188"/>
    </row>
    <row r="12824" spans="20:37">
      <c r="T12824" s="188"/>
      <c r="U12824" s="188"/>
      <c r="V12824" s="188"/>
      <c r="W12824" s="188"/>
      <c r="X12824" s="188"/>
      <c r="AG12824" s="188"/>
      <c r="AH12824" s="188"/>
      <c r="AI12824" s="188"/>
      <c r="AJ12824" s="188"/>
      <c r="AK12824" s="188"/>
    </row>
    <row r="12825" spans="20:37">
      <c r="T12825" s="188"/>
      <c r="U12825" s="188"/>
      <c r="V12825" s="188"/>
      <c r="W12825" s="188"/>
      <c r="X12825" s="188"/>
      <c r="AG12825" s="188"/>
      <c r="AH12825" s="188"/>
      <c r="AI12825" s="188"/>
      <c r="AJ12825" s="188"/>
      <c r="AK12825" s="188"/>
    </row>
    <row r="12826" spans="20:37">
      <c r="T12826" s="188"/>
      <c r="U12826" s="188"/>
      <c r="V12826" s="188"/>
      <c r="W12826" s="188"/>
      <c r="X12826" s="188"/>
      <c r="AG12826" s="188"/>
      <c r="AH12826" s="188"/>
      <c r="AI12826" s="188"/>
      <c r="AJ12826" s="188"/>
      <c r="AK12826" s="188"/>
    </row>
    <row r="12827" spans="20:37">
      <c r="T12827" s="188"/>
      <c r="U12827" s="188"/>
      <c r="V12827" s="188"/>
      <c r="W12827" s="188"/>
      <c r="X12827" s="188"/>
      <c r="AG12827" s="188"/>
      <c r="AH12827" s="188"/>
      <c r="AI12827" s="188"/>
      <c r="AJ12827" s="188"/>
      <c r="AK12827" s="188"/>
    </row>
    <row r="12828" spans="20:37">
      <c r="T12828" s="188"/>
      <c r="U12828" s="188"/>
      <c r="V12828" s="188"/>
      <c r="W12828" s="188"/>
      <c r="X12828" s="188"/>
      <c r="AG12828" s="188"/>
      <c r="AH12828" s="188"/>
      <c r="AI12828" s="188"/>
      <c r="AJ12828" s="188"/>
      <c r="AK12828" s="188"/>
    </row>
    <row r="12829" spans="20:37">
      <c r="T12829" s="188"/>
      <c r="U12829" s="188"/>
      <c r="V12829" s="188"/>
      <c r="W12829" s="188"/>
      <c r="X12829" s="188"/>
      <c r="AG12829" s="188"/>
      <c r="AH12829" s="188"/>
      <c r="AI12829" s="188"/>
      <c r="AJ12829" s="188"/>
      <c r="AK12829" s="188"/>
    </row>
    <row r="12830" spans="20:37">
      <c r="T12830" s="188"/>
      <c r="U12830" s="188"/>
      <c r="V12830" s="188"/>
      <c r="W12830" s="188"/>
      <c r="X12830" s="188"/>
      <c r="AG12830" s="188"/>
      <c r="AH12830" s="188"/>
      <c r="AI12830" s="188"/>
      <c r="AJ12830" s="188"/>
      <c r="AK12830" s="188"/>
    </row>
    <row r="12831" spans="20:37">
      <c r="T12831" s="188"/>
      <c r="U12831" s="188"/>
      <c r="V12831" s="188"/>
      <c r="W12831" s="188"/>
      <c r="X12831" s="188"/>
      <c r="AG12831" s="188"/>
      <c r="AH12831" s="188"/>
      <c r="AI12831" s="188"/>
      <c r="AJ12831" s="188"/>
      <c r="AK12831" s="188"/>
    </row>
    <row r="12832" spans="20:37">
      <c r="T12832" s="188"/>
      <c r="U12832" s="188"/>
      <c r="V12832" s="188"/>
      <c r="W12832" s="188"/>
      <c r="X12832" s="188"/>
      <c r="AG12832" s="188"/>
      <c r="AH12832" s="188"/>
      <c r="AI12832" s="188"/>
      <c r="AJ12832" s="188"/>
      <c r="AK12832" s="188"/>
    </row>
    <row r="12833" spans="20:37">
      <c r="T12833" s="188"/>
      <c r="U12833" s="188"/>
      <c r="V12833" s="188"/>
      <c r="W12833" s="188"/>
      <c r="X12833" s="188"/>
      <c r="AG12833" s="188"/>
      <c r="AH12833" s="188"/>
      <c r="AI12833" s="188"/>
      <c r="AJ12833" s="188"/>
      <c r="AK12833" s="188"/>
    </row>
    <row r="12834" spans="20:37">
      <c r="T12834" s="188"/>
      <c r="U12834" s="188"/>
      <c r="V12834" s="188"/>
      <c r="W12834" s="188"/>
      <c r="X12834" s="188"/>
      <c r="AG12834" s="188"/>
      <c r="AH12834" s="188"/>
      <c r="AI12834" s="188"/>
      <c r="AJ12834" s="188"/>
      <c r="AK12834" s="188"/>
    </row>
    <row r="12835" spans="20:37">
      <c r="T12835" s="188"/>
      <c r="U12835" s="188"/>
      <c r="V12835" s="188"/>
      <c r="W12835" s="188"/>
      <c r="X12835" s="188"/>
      <c r="AG12835" s="188"/>
      <c r="AH12835" s="188"/>
      <c r="AI12835" s="188"/>
      <c r="AJ12835" s="188"/>
      <c r="AK12835" s="188"/>
    </row>
    <row r="12836" spans="20:37">
      <c r="T12836" s="188"/>
      <c r="U12836" s="188"/>
      <c r="V12836" s="188"/>
      <c r="W12836" s="188"/>
      <c r="X12836" s="188"/>
      <c r="AG12836" s="188"/>
      <c r="AH12836" s="188"/>
      <c r="AI12836" s="188"/>
      <c r="AJ12836" s="188"/>
      <c r="AK12836" s="188"/>
    </row>
    <row r="12837" spans="20:37">
      <c r="T12837" s="188"/>
      <c r="U12837" s="188"/>
      <c r="V12837" s="188"/>
      <c r="W12837" s="188"/>
      <c r="X12837" s="188"/>
      <c r="AG12837" s="188"/>
      <c r="AH12837" s="188"/>
      <c r="AI12837" s="188"/>
      <c r="AJ12837" s="188"/>
      <c r="AK12837" s="188"/>
    </row>
    <row r="12838" spans="20:37">
      <c r="T12838" s="188"/>
      <c r="U12838" s="188"/>
      <c r="V12838" s="188"/>
      <c r="W12838" s="188"/>
      <c r="X12838" s="188"/>
      <c r="AG12838" s="188"/>
      <c r="AH12838" s="188"/>
      <c r="AI12838" s="188"/>
      <c r="AJ12838" s="188"/>
      <c r="AK12838" s="188"/>
    </row>
    <row r="12839" spans="20:37">
      <c r="T12839" s="188"/>
      <c r="U12839" s="188"/>
      <c r="V12839" s="188"/>
      <c r="W12839" s="188"/>
      <c r="X12839" s="188"/>
      <c r="AG12839" s="188"/>
      <c r="AH12839" s="188"/>
      <c r="AI12839" s="188"/>
      <c r="AJ12839" s="188"/>
      <c r="AK12839" s="188"/>
    </row>
    <row r="12840" spans="20:37">
      <c r="T12840" s="188"/>
      <c r="U12840" s="188"/>
      <c r="V12840" s="188"/>
      <c r="W12840" s="188"/>
      <c r="X12840" s="188"/>
      <c r="AG12840" s="188"/>
      <c r="AH12840" s="188"/>
      <c r="AI12840" s="188"/>
      <c r="AJ12840" s="188"/>
      <c r="AK12840" s="188"/>
    </row>
    <row r="12841" spans="20:37">
      <c r="T12841" s="188"/>
      <c r="U12841" s="188"/>
      <c r="V12841" s="188"/>
      <c r="W12841" s="188"/>
      <c r="X12841" s="188"/>
      <c r="AG12841" s="188"/>
      <c r="AH12841" s="188"/>
      <c r="AI12841" s="188"/>
      <c r="AJ12841" s="188"/>
      <c r="AK12841" s="188"/>
    </row>
    <row r="12842" spans="20:37">
      <c r="T12842" s="188"/>
      <c r="U12842" s="188"/>
      <c r="V12842" s="188"/>
      <c r="W12842" s="188"/>
      <c r="X12842" s="188"/>
      <c r="AG12842" s="188"/>
      <c r="AH12842" s="188"/>
      <c r="AI12842" s="188"/>
      <c r="AJ12842" s="188"/>
      <c r="AK12842" s="188"/>
    </row>
    <row r="12843" spans="20:37">
      <c r="T12843" s="188"/>
      <c r="U12843" s="188"/>
      <c r="V12843" s="188"/>
      <c r="W12843" s="188"/>
      <c r="X12843" s="188"/>
      <c r="AG12843" s="188"/>
      <c r="AH12843" s="188"/>
      <c r="AI12843" s="188"/>
      <c r="AJ12843" s="188"/>
      <c r="AK12843" s="188"/>
    </row>
    <row r="12844" spans="20:37">
      <c r="T12844" s="188"/>
      <c r="U12844" s="188"/>
      <c r="V12844" s="188"/>
      <c r="W12844" s="188"/>
      <c r="X12844" s="188"/>
      <c r="AG12844" s="188"/>
      <c r="AH12844" s="188"/>
      <c r="AI12844" s="188"/>
      <c r="AJ12844" s="188"/>
      <c r="AK12844" s="188"/>
    </row>
    <row r="12845" spans="20:37">
      <c r="T12845" s="188"/>
      <c r="U12845" s="188"/>
      <c r="V12845" s="188"/>
      <c r="W12845" s="188"/>
      <c r="X12845" s="188"/>
      <c r="AG12845" s="188"/>
      <c r="AH12845" s="188"/>
      <c r="AI12845" s="188"/>
      <c r="AJ12845" s="188"/>
      <c r="AK12845" s="188"/>
    </row>
    <row r="12846" spans="20:37">
      <c r="T12846" s="188"/>
      <c r="U12846" s="188"/>
      <c r="V12846" s="188"/>
      <c r="W12846" s="188"/>
      <c r="X12846" s="188"/>
      <c r="AG12846" s="188"/>
      <c r="AH12846" s="188"/>
      <c r="AI12846" s="188"/>
      <c r="AJ12846" s="188"/>
      <c r="AK12846" s="188"/>
    </row>
    <row r="12847" spans="20:37">
      <c r="T12847" s="188"/>
      <c r="U12847" s="188"/>
      <c r="V12847" s="188"/>
      <c r="W12847" s="188"/>
      <c r="X12847" s="188"/>
      <c r="AG12847" s="188"/>
      <c r="AH12847" s="188"/>
      <c r="AI12847" s="188"/>
      <c r="AJ12847" s="188"/>
      <c r="AK12847" s="188"/>
    </row>
    <row r="12848" spans="20:37">
      <c r="T12848" s="188"/>
      <c r="U12848" s="188"/>
      <c r="V12848" s="188"/>
      <c r="W12848" s="188"/>
      <c r="X12848" s="188"/>
      <c r="AG12848" s="188"/>
      <c r="AH12848" s="188"/>
      <c r="AI12848" s="188"/>
      <c r="AJ12848" s="188"/>
      <c r="AK12848" s="188"/>
    </row>
    <row r="12849" spans="20:37">
      <c r="T12849" s="188"/>
      <c r="U12849" s="188"/>
      <c r="V12849" s="188"/>
      <c r="W12849" s="188"/>
      <c r="X12849" s="188"/>
      <c r="AG12849" s="188"/>
      <c r="AH12849" s="188"/>
      <c r="AI12849" s="188"/>
      <c r="AJ12849" s="188"/>
      <c r="AK12849" s="188"/>
    </row>
    <row r="12850" spans="20:37">
      <c r="T12850" s="188"/>
      <c r="U12850" s="188"/>
      <c r="V12850" s="188"/>
      <c r="W12850" s="188"/>
      <c r="X12850" s="188"/>
      <c r="AG12850" s="188"/>
      <c r="AH12850" s="188"/>
      <c r="AI12850" s="188"/>
      <c r="AJ12850" s="188"/>
      <c r="AK12850" s="188"/>
    </row>
    <row r="12851" spans="20:37">
      <c r="T12851" s="188"/>
      <c r="U12851" s="188"/>
      <c r="V12851" s="188"/>
      <c r="W12851" s="188"/>
      <c r="X12851" s="188"/>
      <c r="AG12851" s="188"/>
      <c r="AH12851" s="188"/>
      <c r="AI12851" s="188"/>
      <c r="AJ12851" s="188"/>
      <c r="AK12851" s="188"/>
    </row>
    <row r="12852" spans="20:37">
      <c r="T12852" s="188"/>
      <c r="U12852" s="188"/>
      <c r="V12852" s="188"/>
      <c r="W12852" s="188"/>
      <c r="X12852" s="188"/>
      <c r="AG12852" s="188"/>
      <c r="AH12852" s="188"/>
      <c r="AI12852" s="188"/>
      <c r="AJ12852" s="188"/>
      <c r="AK12852" s="188"/>
    </row>
    <row r="12853" spans="20:37">
      <c r="T12853" s="188"/>
      <c r="U12853" s="188"/>
      <c r="V12853" s="188"/>
      <c r="W12853" s="188"/>
      <c r="X12853" s="188"/>
      <c r="AG12853" s="188"/>
      <c r="AH12853" s="188"/>
      <c r="AI12853" s="188"/>
      <c r="AJ12853" s="188"/>
      <c r="AK12853" s="188"/>
    </row>
    <row r="12854" spans="20:37">
      <c r="T12854" s="188"/>
      <c r="U12854" s="188"/>
      <c r="V12854" s="188"/>
      <c r="W12854" s="188"/>
      <c r="X12854" s="188"/>
      <c r="AG12854" s="188"/>
      <c r="AH12854" s="188"/>
      <c r="AI12854" s="188"/>
      <c r="AJ12854" s="188"/>
      <c r="AK12854" s="188"/>
    </row>
    <row r="12855" spans="20:37">
      <c r="T12855" s="188"/>
      <c r="U12855" s="188"/>
      <c r="V12855" s="188"/>
      <c r="W12855" s="188"/>
      <c r="X12855" s="188"/>
      <c r="AG12855" s="188"/>
      <c r="AH12855" s="188"/>
      <c r="AI12855" s="188"/>
      <c r="AJ12855" s="188"/>
      <c r="AK12855" s="188"/>
    </row>
    <row r="12856" spans="20:37">
      <c r="T12856" s="188"/>
      <c r="U12856" s="188"/>
      <c r="V12856" s="188"/>
      <c r="W12856" s="188"/>
      <c r="X12856" s="188"/>
      <c r="AG12856" s="188"/>
      <c r="AH12856" s="188"/>
      <c r="AI12856" s="188"/>
      <c r="AJ12856" s="188"/>
      <c r="AK12856" s="188"/>
    </row>
    <row r="12857" spans="20:37">
      <c r="T12857" s="188"/>
      <c r="U12857" s="188"/>
      <c r="V12857" s="188"/>
      <c r="W12857" s="188"/>
      <c r="X12857" s="188"/>
      <c r="AG12857" s="188"/>
      <c r="AH12857" s="188"/>
      <c r="AI12857" s="188"/>
      <c r="AJ12857" s="188"/>
      <c r="AK12857" s="188"/>
    </row>
    <row r="12858" spans="20:37">
      <c r="T12858" s="188"/>
      <c r="U12858" s="188"/>
      <c r="V12858" s="188"/>
      <c r="W12858" s="188"/>
      <c r="X12858" s="188"/>
      <c r="AG12858" s="188"/>
      <c r="AH12858" s="188"/>
      <c r="AI12858" s="188"/>
      <c r="AJ12858" s="188"/>
      <c r="AK12858" s="188"/>
    </row>
    <row r="12859" spans="20:37">
      <c r="T12859" s="188"/>
      <c r="U12859" s="188"/>
      <c r="V12859" s="188"/>
      <c r="W12859" s="188"/>
      <c r="X12859" s="188"/>
      <c r="AG12859" s="188"/>
      <c r="AH12859" s="188"/>
      <c r="AI12859" s="188"/>
      <c r="AJ12859" s="188"/>
      <c r="AK12859" s="188"/>
    </row>
    <row r="12860" spans="20:37">
      <c r="T12860" s="188"/>
      <c r="U12860" s="188"/>
      <c r="V12860" s="188"/>
      <c r="W12860" s="188"/>
      <c r="X12860" s="188"/>
      <c r="AG12860" s="188"/>
      <c r="AH12860" s="188"/>
      <c r="AI12860" s="188"/>
      <c r="AJ12860" s="188"/>
      <c r="AK12860" s="188"/>
    </row>
    <row r="12861" spans="20:37">
      <c r="T12861" s="188"/>
      <c r="U12861" s="188"/>
      <c r="V12861" s="188"/>
      <c r="W12861" s="188"/>
      <c r="X12861" s="188"/>
      <c r="AG12861" s="188"/>
      <c r="AH12861" s="188"/>
      <c r="AI12861" s="188"/>
      <c r="AJ12861" s="188"/>
      <c r="AK12861" s="188"/>
    </row>
    <row r="12862" spans="20:37">
      <c r="T12862" s="188"/>
      <c r="U12862" s="188"/>
      <c r="V12862" s="188"/>
      <c r="W12862" s="188"/>
      <c r="X12862" s="188"/>
      <c r="AG12862" s="188"/>
      <c r="AH12862" s="188"/>
      <c r="AI12862" s="188"/>
      <c r="AJ12862" s="188"/>
      <c r="AK12862" s="188"/>
    </row>
    <row r="12863" spans="20:37">
      <c r="T12863" s="188"/>
      <c r="U12863" s="188"/>
      <c r="V12863" s="188"/>
      <c r="W12863" s="188"/>
      <c r="X12863" s="188"/>
      <c r="AG12863" s="188"/>
      <c r="AH12863" s="188"/>
      <c r="AI12863" s="188"/>
      <c r="AJ12863" s="188"/>
      <c r="AK12863" s="188"/>
    </row>
    <row r="12864" spans="20:37">
      <c r="T12864" s="188"/>
      <c r="U12864" s="188"/>
      <c r="V12864" s="188"/>
      <c r="W12864" s="188"/>
      <c r="X12864" s="188"/>
      <c r="AG12864" s="188"/>
      <c r="AH12864" s="188"/>
      <c r="AI12864" s="188"/>
      <c r="AJ12864" s="188"/>
      <c r="AK12864" s="188"/>
    </row>
    <row r="12865" spans="20:37">
      <c r="T12865" s="188"/>
      <c r="U12865" s="188"/>
      <c r="V12865" s="188"/>
      <c r="W12865" s="188"/>
      <c r="X12865" s="188"/>
      <c r="AG12865" s="188"/>
      <c r="AH12865" s="188"/>
      <c r="AI12865" s="188"/>
      <c r="AJ12865" s="188"/>
      <c r="AK12865" s="188"/>
    </row>
    <row r="12866" spans="20:37">
      <c r="T12866" s="188"/>
      <c r="U12866" s="188"/>
      <c r="V12866" s="188"/>
      <c r="W12866" s="188"/>
      <c r="X12866" s="188"/>
      <c r="AG12866" s="188"/>
      <c r="AH12866" s="188"/>
      <c r="AI12866" s="188"/>
      <c r="AJ12866" s="188"/>
      <c r="AK12866" s="188"/>
    </row>
    <row r="12867" spans="20:37">
      <c r="T12867" s="188"/>
      <c r="U12867" s="188"/>
      <c r="V12867" s="188"/>
      <c r="W12867" s="188"/>
      <c r="X12867" s="188"/>
      <c r="AG12867" s="188"/>
      <c r="AH12867" s="188"/>
      <c r="AI12867" s="188"/>
      <c r="AJ12867" s="188"/>
      <c r="AK12867" s="188"/>
    </row>
    <row r="12868" spans="20:37">
      <c r="T12868" s="188"/>
      <c r="U12868" s="188"/>
      <c r="V12868" s="188"/>
      <c r="W12868" s="188"/>
      <c r="X12868" s="188"/>
      <c r="AG12868" s="188"/>
      <c r="AH12868" s="188"/>
      <c r="AI12868" s="188"/>
      <c r="AJ12868" s="188"/>
      <c r="AK12868" s="188"/>
    </row>
    <row r="12869" spans="20:37">
      <c r="T12869" s="188"/>
      <c r="U12869" s="188"/>
      <c r="V12869" s="188"/>
      <c r="W12869" s="188"/>
      <c r="X12869" s="188"/>
      <c r="AG12869" s="188"/>
      <c r="AH12869" s="188"/>
      <c r="AI12869" s="188"/>
      <c r="AJ12869" s="188"/>
      <c r="AK12869" s="188"/>
    </row>
    <row r="12870" spans="20:37">
      <c r="T12870" s="188"/>
      <c r="U12870" s="188"/>
      <c r="V12870" s="188"/>
      <c r="W12870" s="188"/>
      <c r="X12870" s="188"/>
      <c r="AG12870" s="188"/>
      <c r="AH12870" s="188"/>
      <c r="AI12870" s="188"/>
      <c r="AJ12870" s="188"/>
      <c r="AK12870" s="188"/>
    </row>
    <row r="12871" spans="20:37">
      <c r="T12871" s="188"/>
      <c r="U12871" s="188"/>
      <c r="V12871" s="188"/>
      <c r="W12871" s="188"/>
      <c r="X12871" s="188"/>
      <c r="AG12871" s="188"/>
      <c r="AH12871" s="188"/>
      <c r="AI12871" s="188"/>
      <c r="AJ12871" s="188"/>
      <c r="AK12871" s="188"/>
    </row>
    <row r="12872" spans="20:37">
      <c r="T12872" s="188"/>
      <c r="U12872" s="188"/>
      <c r="V12872" s="188"/>
      <c r="W12872" s="188"/>
      <c r="X12872" s="188"/>
      <c r="AG12872" s="188"/>
      <c r="AH12872" s="188"/>
      <c r="AI12872" s="188"/>
      <c r="AJ12872" s="188"/>
      <c r="AK12872" s="188"/>
    </row>
    <row r="12873" spans="20:37">
      <c r="T12873" s="188"/>
      <c r="U12873" s="188"/>
      <c r="V12873" s="188"/>
      <c r="W12873" s="188"/>
      <c r="X12873" s="188"/>
      <c r="AG12873" s="188"/>
      <c r="AH12873" s="188"/>
      <c r="AI12873" s="188"/>
      <c r="AJ12873" s="188"/>
      <c r="AK12873" s="188"/>
    </row>
    <row r="12874" spans="20:37">
      <c r="T12874" s="188"/>
      <c r="U12874" s="188"/>
      <c r="V12874" s="188"/>
      <c r="W12874" s="188"/>
      <c r="X12874" s="188"/>
      <c r="AG12874" s="188"/>
      <c r="AH12874" s="188"/>
      <c r="AI12874" s="188"/>
      <c r="AJ12874" s="188"/>
      <c r="AK12874" s="188"/>
    </row>
    <row r="12875" spans="20:37">
      <c r="T12875" s="188"/>
      <c r="U12875" s="188"/>
      <c r="V12875" s="188"/>
      <c r="W12875" s="188"/>
      <c r="X12875" s="188"/>
      <c r="AG12875" s="188"/>
      <c r="AH12875" s="188"/>
      <c r="AI12875" s="188"/>
      <c r="AJ12875" s="188"/>
      <c r="AK12875" s="188"/>
    </row>
    <row r="12876" spans="20:37">
      <c r="T12876" s="188"/>
      <c r="U12876" s="188"/>
      <c r="V12876" s="188"/>
      <c r="W12876" s="188"/>
      <c r="X12876" s="188"/>
      <c r="AG12876" s="188"/>
      <c r="AH12876" s="188"/>
      <c r="AI12876" s="188"/>
      <c r="AJ12876" s="188"/>
      <c r="AK12876" s="188"/>
    </row>
    <row r="12877" spans="20:37">
      <c r="T12877" s="188"/>
      <c r="U12877" s="188"/>
      <c r="V12877" s="188"/>
      <c r="W12877" s="188"/>
      <c r="X12877" s="188"/>
      <c r="AG12877" s="188"/>
      <c r="AH12877" s="188"/>
      <c r="AI12877" s="188"/>
      <c r="AJ12877" s="188"/>
      <c r="AK12877" s="188"/>
    </row>
    <row r="12878" spans="20:37">
      <c r="T12878" s="188"/>
      <c r="U12878" s="188"/>
      <c r="V12878" s="188"/>
      <c r="W12878" s="188"/>
      <c r="X12878" s="188"/>
      <c r="AG12878" s="188"/>
      <c r="AH12878" s="188"/>
      <c r="AI12878" s="188"/>
      <c r="AJ12878" s="188"/>
      <c r="AK12878" s="188"/>
    </row>
    <row r="12879" spans="20:37">
      <c r="T12879" s="188"/>
      <c r="U12879" s="188"/>
      <c r="V12879" s="188"/>
      <c r="W12879" s="188"/>
      <c r="X12879" s="188"/>
      <c r="AG12879" s="188"/>
      <c r="AH12879" s="188"/>
      <c r="AI12879" s="188"/>
      <c r="AJ12879" s="188"/>
      <c r="AK12879" s="188"/>
    </row>
    <row r="12880" spans="20:37">
      <c r="T12880" s="188"/>
      <c r="U12880" s="188"/>
      <c r="V12880" s="188"/>
      <c r="W12880" s="188"/>
      <c r="X12880" s="188"/>
      <c r="AG12880" s="188"/>
      <c r="AH12880" s="188"/>
      <c r="AI12880" s="188"/>
      <c r="AJ12880" s="188"/>
      <c r="AK12880" s="188"/>
    </row>
    <row r="12881" spans="20:37">
      <c r="T12881" s="188"/>
      <c r="U12881" s="188"/>
      <c r="V12881" s="188"/>
      <c r="W12881" s="188"/>
      <c r="X12881" s="188"/>
      <c r="AG12881" s="188"/>
      <c r="AH12881" s="188"/>
      <c r="AI12881" s="188"/>
      <c r="AJ12881" s="188"/>
      <c r="AK12881" s="188"/>
    </row>
    <row r="12882" spans="20:37">
      <c r="T12882" s="188"/>
      <c r="U12882" s="188"/>
      <c r="V12882" s="188"/>
      <c r="W12882" s="188"/>
      <c r="X12882" s="188"/>
      <c r="AG12882" s="188"/>
      <c r="AH12882" s="188"/>
      <c r="AI12882" s="188"/>
      <c r="AJ12882" s="188"/>
      <c r="AK12882" s="188"/>
    </row>
    <row r="12883" spans="20:37">
      <c r="T12883" s="188"/>
      <c r="U12883" s="188"/>
      <c r="V12883" s="188"/>
      <c r="W12883" s="188"/>
      <c r="X12883" s="188"/>
      <c r="AG12883" s="188"/>
      <c r="AH12883" s="188"/>
      <c r="AI12883" s="188"/>
      <c r="AJ12883" s="188"/>
      <c r="AK12883" s="188"/>
    </row>
    <row r="12884" spans="20:37">
      <c r="T12884" s="188"/>
      <c r="U12884" s="188"/>
      <c r="V12884" s="188"/>
      <c r="W12884" s="188"/>
      <c r="X12884" s="188"/>
      <c r="AG12884" s="188"/>
      <c r="AH12884" s="188"/>
      <c r="AI12884" s="188"/>
      <c r="AJ12884" s="188"/>
      <c r="AK12884" s="188"/>
    </row>
    <row r="12885" spans="20:37">
      <c r="T12885" s="188"/>
      <c r="U12885" s="188"/>
      <c r="V12885" s="188"/>
      <c r="W12885" s="188"/>
      <c r="X12885" s="188"/>
      <c r="AG12885" s="188"/>
      <c r="AH12885" s="188"/>
      <c r="AI12885" s="188"/>
      <c r="AJ12885" s="188"/>
      <c r="AK12885" s="188"/>
    </row>
    <row r="12886" spans="20:37">
      <c r="T12886" s="188"/>
      <c r="U12886" s="188"/>
      <c r="V12886" s="188"/>
      <c r="W12886" s="188"/>
      <c r="X12886" s="188"/>
      <c r="AG12886" s="188"/>
      <c r="AH12886" s="188"/>
      <c r="AI12886" s="188"/>
      <c r="AJ12886" s="188"/>
      <c r="AK12886" s="188"/>
    </row>
    <row r="12887" spans="20:37">
      <c r="T12887" s="188"/>
      <c r="U12887" s="188"/>
      <c r="V12887" s="188"/>
      <c r="W12887" s="188"/>
      <c r="X12887" s="188"/>
      <c r="AG12887" s="188"/>
      <c r="AH12887" s="188"/>
      <c r="AI12887" s="188"/>
      <c r="AJ12887" s="188"/>
      <c r="AK12887" s="188"/>
    </row>
    <row r="12888" spans="20:37">
      <c r="T12888" s="188"/>
      <c r="U12888" s="188"/>
      <c r="V12888" s="188"/>
      <c r="W12888" s="188"/>
      <c r="X12888" s="188"/>
      <c r="AG12888" s="188"/>
      <c r="AH12888" s="188"/>
      <c r="AI12888" s="188"/>
      <c r="AJ12888" s="188"/>
      <c r="AK12888" s="188"/>
    </row>
    <row r="12889" spans="20:37">
      <c r="T12889" s="188"/>
      <c r="U12889" s="188"/>
      <c r="V12889" s="188"/>
      <c r="W12889" s="188"/>
      <c r="X12889" s="188"/>
      <c r="AG12889" s="188"/>
      <c r="AH12889" s="188"/>
      <c r="AI12889" s="188"/>
      <c r="AJ12889" s="188"/>
      <c r="AK12889" s="188"/>
    </row>
    <row r="12890" spans="20:37">
      <c r="T12890" s="188"/>
      <c r="U12890" s="188"/>
      <c r="V12890" s="188"/>
      <c r="W12890" s="188"/>
      <c r="X12890" s="188"/>
      <c r="AG12890" s="188"/>
      <c r="AH12890" s="188"/>
      <c r="AI12890" s="188"/>
      <c r="AJ12890" s="188"/>
      <c r="AK12890" s="188"/>
    </row>
    <row r="12891" spans="20:37">
      <c r="T12891" s="188"/>
      <c r="U12891" s="188"/>
      <c r="V12891" s="188"/>
      <c r="W12891" s="188"/>
      <c r="X12891" s="188"/>
      <c r="AG12891" s="188"/>
      <c r="AH12891" s="188"/>
      <c r="AI12891" s="188"/>
      <c r="AJ12891" s="188"/>
      <c r="AK12891" s="188"/>
    </row>
    <row r="12892" spans="20:37">
      <c r="T12892" s="188"/>
      <c r="U12892" s="188"/>
      <c r="V12892" s="188"/>
      <c r="W12892" s="188"/>
      <c r="X12892" s="188"/>
      <c r="AG12892" s="188"/>
      <c r="AH12892" s="188"/>
      <c r="AI12892" s="188"/>
      <c r="AJ12892" s="188"/>
      <c r="AK12892" s="188"/>
    </row>
    <row r="12893" spans="20:37">
      <c r="T12893" s="188"/>
      <c r="U12893" s="188"/>
      <c r="V12893" s="188"/>
      <c r="W12893" s="188"/>
      <c r="X12893" s="188"/>
      <c r="AG12893" s="188"/>
      <c r="AH12893" s="188"/>
      <c r="AI12893" s="188"/>
      <c r="AJ12893" s="188"/>
      <c r="AK12893" s="188"/>
    </row>
    <row r="12894" spans="20:37">
      <c r="T12894" s="188"/>
      <c r="U12894" s="188"/>
      <c r="V12894" s="188"/>
      <c r="W12894" s="188"/>
      <c r="X12894" s="188"/>
      <c r="AG12894" s="188"/>
      <c r="AH12894" s="188"/>
      <c r="AI12894" s="188"/>
      <c r="AJ12894" s="188"/>
      <c r="AK12894" s="188"/>
    </row>
    <row r="12895" spans="20:37">
      <c r="T12895" s="188"/>
      <c r="U12895" s="188"/>
      <c r="V12895" s="188"/>
      <c r="W12895" s="188"/>
      <c r="X12895" s="188"/>
      <c r="AG12895" s="188"/>
      <c r="AH12895" s="188"/>
      <c r="AI12895" s="188"/>
      <c r="AJ12895" s="188"/>
      <c r="AK12895" s="188"/>
    </row>
    <row r="12896" spans="20:37">
      <c r="T12896" s="188"/>
      <c r="U12896" s="188"/>
      <c r="V12896" s="188"/>
      <c r="W12896" s="188"/>
      <c r="X12896" s="188"/>
      <c r="AG12896" s="188"/>
      <c r="AH12896" s="188"/>
      <c r="AI12896" s="188"/>
      <c r="AJ12896" s="188"/>
      <c r="AK12896" s="188"/>
    </row>
    <row r="12897" spans="20:37">
      <c r="T12897" s="188"/>
      <c r="U12897" s="188"/>
      <c r="V12897" s="188"/>
      <c r="W12897" s="188"/>
      <c r="X12897" s="188"/>
      <c r="AG12897" s="188"/>
      <c r="AH12897" s="188"/>
      <c r="AI12897" s="188"/>
      <c r="AJ12897" s="188"/>
      <c r="AK12897" s="188"/>
    </row>
    <row r="12898" spans="20:37">
      <c r="T12898" s="188"/>
      <c r="U12898" s="188"/>
      <c r="V12898" s="188"/>
      <c r="W12898" s="188"/>
      <c r="X12898" s="188"/>
      <c r="AG12898" s="188"/>
      <c r="AH12898" s="188"/>
      <c r="AI12898" s="188"/>
      <c r="AJ12898" s="188"/>
      <c r="AK12898" s="188"/>
    </row>
    <row r="12899" spans="20:37">
      <c r="T12899" s="188"/>
      <c r="U12899" s="188"/>
      <c r="V12899" s="188"/>
      <c r="W12899" s="188"/>
      <c r="X12899" s="188"/>
      <c r="AG12899" s="188"/>
      <c r="AH12899" s="188"/>
      <c r="AI12899" s="188"/>
      <c r="AJ12899" s="188"/>
      <c r="AK12899" s="188"/>
    </row>
    <row r="12900" spans="20:37">
      <c r="T12900" s="188"/>
      <c r="U12900" s="188"/>
      <c r="V12900" s="188"/>
      <c r="W12900" s="188"/>
      <c r="X12900" s="188"/>
      <c r="AG12900" s="188"/>
      <c r="AH12900" s="188"/>
      <c r="AI12900" s="188"/>
      <c r="AJ12900" s="188"/>
      <c r="AK12900" s="188"/>
    </row>
    <row r="12901" spans="20:37">
      <c r="T12901" s="188"/>
      <c r="U12901" s="188"/>
      <c r="V12901" s="188"/>
      <c r="W12901" s="188"/>
      <c r="X12901" s="188"/>
      <c r="AG12901" s="188"/>
      <c r="AH12901" s="188"/>
      <c r="AI12901" s="188"/>
      <c r="AJ12901" s="188"/>
      <c r="AK12901" s="188"/>
    </row>
    <row r="12902" spans="20:37">
      <c r="T12902" s="188"/>
      <c r="U12902" s="188"/>
      <c r="V12902" s="188"/>
      <c r="W12902" s="188"/>
      <c r="X12902" s="188"/>
      <c r="AG12902" s="188"/>
      <c r="AH12902" s="188"/>
      <c r="AI12902" s="188"/>
      <c r="AJ12902" s="188"/>
      <c r="AK12902" s="188"/>
    </row>
    <row r="12903" spans="20:37">
      <c r="T12903" s="188"/>
      <c r="U12903" s="188"/>
      <c r="V12903" s="188"/>
      <c r="W12903" s="188"/>
      <c r="X12903" s="188"/>
      <c r="AG12903" s="188"/>
      <c r="AH12903" s="188"/>
      <c r="AI12903" s="188"/>
      <c r="AJ12903" s="188"/>
      <c r="AK12903" s="188"/>
    </row>
    <row r="12904" spans="20:37">
      <c r="T12904" s="188"/>
      <c r="U12904" s="188"/>
      <c r="V12904" s="188"/>
      <c r="W12904" s="188"/>
      <c r="X12904" s="188"/>
      <c r="AG12904" s="188"/>
      <c r="AH12904" s="188"/>
      <c r="AI12904" s="188"/>
      <c r="AJ12904" s="188"/>
      <c r="AK12904" s="188"/>
    </row>
    <row r="12905" spans="20:37">
      <c r="T12905" s="188"/>
      <c r="U12905" s="188"/>
      <c r="V12905" s="188"/>
      <c r="W12905" s="188"/>
      <c r="X12905" s="188"/>
      <c r="AG12905" s="188"/>
      <c r="AH12905" s="188"/>
      <c r="AI12905" s="188"/>
      <c r="AJ12905" s="188"/>
      <c r="AK12905" s="188"/>
    </row>
    <row r="12906" spans="20:37">
      <c r="T12906" s="188"/>
      <c r="U12906" s="188"/>
      <c r="V12906" s="188"/>
      <c r="W12906" s="188"/>
      <c r="X12906" s="188"/>
      <c r="AG12906" s="188"/>
      <c r="AH12906" s="188"/>
      <c r="AI12906" s="188"/>
      <c r="AJ12906" s="188"/>
      <c r="AK12906" s="188"/>
    </row>
    <row r="12907" spans="20:37">
      <c r="T12907" s="188"/>
      <c r="U12907" s="188"/>
      <c r="V12907" s="188"/>
      <c r="W12907" s="188"/>
      <c r="X12907" s="188"/>
      <c r="AG12907" s="188"/>
      <c r="AH12907" s="188"/>
      <c r="AI12907" s="188"/>
      <c r="AJ12907" s="188"/>
      <c r="AK12907" s="188"/>
    </row>
    <row r="12908" spans="20:37">
      <c r="T12908" s="188"/>
      <c r="U12908" s="188"/>
      <c r="V12908" s="188"/>
      <c r="W12908" s="188"/>
      <c r="X12908" s="188"/>
      <c r="AG12908" s="188"/>
      <c r="AH12908" s="188"/>
      <c r="AI12908" s="188"/>
      <c r="AJ12908" s="188"/>
      <c r="AK12908" s="188"/>
    </row>
    <row r="12909" spans="20:37">
      <c r="T12909" s="188"/>
      <c r="U12909" s="188"/>
      <c r="V12909" s="188"/>
      <c r="W12909" s="188"/>
      <c r="X12909" s="188"/>
      <c r="AG12909" s="188"/>
      <c r="AH12909" s="188"/>
      <c r="AI12909" s="188"/>
      <c r="AJ12909" s="188"/>
      <c r="AK12909" s="188"/>
    </row>
    <row r="12910" spans="20:37">
      <c r="T12910" s="188"/>
      <c r="U12910" s="188"/>
      <c r="V12910" s="188"/>
      <c r="W12910" s="188"/>
      <c r="X12910" s="188"/>
      <c r="AG12910" s="188"/>
      <c r="AH12910" s="188"/>
      <c r="AI12910" s="188"/>
      <c r="AJ12910" s="188"/>
      <c r="AK12910" s="188"/>
    </row>
    <row r="12911" spans="20:37">
      <c r="T12911" s="188"/>
      <c r="U12911" s="188"/>
      <c r="V12911" s="188"/>
      <c r="W12911" s="188"/>
      <c r="X12911" s="188"/>
      <c r="AG12911" s="188"/>
      <c r="AH12911" s="188"/>
      <c r="AI12911" s="188"/>
      <c r="AJ12911" s="188"/>
      <c r="AK12911" s="188"/>
    </row>
    <row r="12912" spans="20:37">
      <c r="T12912" s="188"/>
      <c r="U12912" s="188"/>
      <c r="V12912" s="188"/>
      <c r="W12912" s="188"/>
      <c r="X12912" s="188"/>
      <c r="AG12912" s="188"/>
      <c r="AH12912" s="188"/>
      <c r="AI12912" s="188"/>
      <c r="AJ12912" s="188"/>
      <c r="AK12912" s="188"/>
    </row>
    <row r="12913" spans="20:37">
      <c r="T12913" s="188"/>
      <c r="U12913" s="188"/>
      <c r="V12913" s="188"/>
      <c r="W12913" s="188"/>
      <c r="X12913" s="188"/>
      <c r="AG12913" s="188"/>
      <c r="AH12913" s="188"/>
      <c r="AI12913" s="188"/>
      <c r="AJ12913" s="188"/>
      <c r="AK12913" s="188"/>
    </row>
    <row r="12914" spans="20:37">
      <c r="T12914" s="188"/>
      <c r="U12914" s="188"/>
      <c r="V12914" s="188"/>
      <c r="W12914" s="188"/>
      <c r="X12914" s="188"/>
      <c r="AG12914" s="188"/>
      <c r="AH12914" s="188"/>
      <c r="AI12914" s="188"/>
      <c r="AJ12914" s="188"/>
      <c r="AK12914" s="188"/>
    </row>
    <row r="12915" spans="20:37">
      <c r="T12915" s="188"/>
      <c r="U12915" s="188"/>
      <c r="V12915" s="188"/>
      <c r="W12915" s="188"/>
      <c r="X12915" s="188"/>
      <c r="AG12915" s="188"/>
      <c r="AH12915" s="188"/>
      <c r="AI12915" s="188"/>
      <c r="AJ12915" s="188"/>
      <c r="AK12915" s="188"/>
    </row>
    <row r="12916" spans="20:37">
      <c r="T12916" s="188"/>
      <c r="U12916" s="188"/>
      <c r="V12916" s="188"/>
      <c r="W12916" s="188"/>
      <c r="X12916" s="188"/>
      <c r="AG12916" s="188"/>
      <c r="AH12916" s="188"/>
      <c r="AI12916" s="188"/>
      <c r="AJ12916" s="188"/>
      <c r="AK12916" s="188"/>
    </row>
    <row r="12917" spans="20:37">
      <c r="T12917" s="188"/>
      <c r="U12917" s="188"/>
      <c r="V12917" s="188"/>
      <c r="W12917" s="188"/>
      <c r="X12917" s="188"/>
      <c r="AG12917" s="188"/>
      <c r="AH12917" s="188"/>
      <c r="AI12917" s="188"/>
      <c r="AJ12917" s="188"/>
      <c r="AK12917" s="188"/>
    </row>
    <row r="12918" spans="20:37">
      <c r="T12918" s="188"/>
      <c r="U12918" s="188"/>
      <c r="V12918" s="188"/>
      <c r="W12918" s="188"/>
      <c r="X12918" s="188"/>
      <c r="AG12918" s="188"/>
      <c r="AH12918" s="188"/>
      <c r="AI12918" s="188"/>
      <c r="AJ12918" s="188"/>
      <c r="AK12918" s="188"/>
    </row>
    <row r="12919" spans="20:37">
      <c r="T12919" s="188"/>
      <c r="U12919" s="188"/>
      <c r="V12919" s="188"/>
      <c r="W12919" s="188"/>
      <c r="X12919" s="188"/>
      <c r="AG12919" s="188"/>
      <c r="AH12919" s="188"/>
      <c r="AI12919" s="188"/>
      <c r="AJ12919" s="188"/>
      <c r="AK12919" s="188"/>
    </row>
    <row r="12920" spans="20:37">
      <c r="T12920" s="188"/>
      <c r="U12920" s="188"/>
      <c r="V12920" s="188"/>
      <c r="W12920" s="188"/>
      <c r="X12920" s="188"/>
      <c r="AG12920" s="188"/>
      <c r="AH12920" s="188"/>
      <c r="AI12920" s="188"/>
      <c r="AJ12920" s="188"/>
      <c r="AK12920" s="188"/>
    </row>
    <row r="12921" spans="20:37">
      <c r="T12921" s="188"/>
      <c r="U12921" s="188"/>
      <c r="V12921" s="188"/>
      <c r="W12921" s="188"/>
      <c r="X12921" s="188"/>
      <c r="AG12921" s="188"/>
      <c r="AH12921" s="188"/>
      <c r="AI12921" s="188"/>
      <c r="AJ12921" s="188"/>
      <c r="AK12921" s="188"/>
    </row>
    <row r="12922" spans="20:37">
      <c r="T12922" s="188"/>
      <c r="U12922" s="188"/>
      <c r="V12922" s="188"/>
      <c r="W12922" s="188"/>
      <c r="X12922" s="188"/>
      <c r="AG12922" s="188"/>
      <c r="AH12922" s="188"/>
      <c r="AI12922" s="188"/>
      <c r="AJ12922" s="188"/>
      <c r="AK12922" s="188"/>
    </row>
    <row r="12923" spans="20:37">
      <c r="T12923" s="188"/>
      <c r="U12923" s="188"/>
      <c r="V12923" s="188"/>
      <c r="W12923" s="188"/>
      <c r="X12923" s="188"/>
      <c r="AG12923" s="188"/>
      <c r="AH12923" s="188"/>
      <c r="AI12923" s="188"/>
      <c r="AJ12923" s="188"/>
      <c r="AK12923" s="188"/>
    </row>
    <row r="12924" spans="20:37">
      <c r="T12924" s="188"/>
      <c r="U12924" s="188"/>
      <c r="V12924" s="188"/>
      <c r="W12924" s="188"/>
      <c r="X12924" s="188"/>
      <c r="AG12924" s="188"/>
      <c r="AH12924" s="188"/>
      <c r="AI12924" s="188"/>
      <c r="AJ12924" s="188"/>
      <c r="AK12924" s="188"/>
    </row>
    <row r="12925" spans="20:37">
      <c r="T12925" s="188"/>
      <c r="U12925" s="188"/>
      <c r="V12925" s="188"/>
      <c r="W12925" s="188"/>
      <c r="X12925" s="188"/>
      <c r="AG12925" s="188"/>
      <c r="AH12925" s="188"/>
      <c r="AI12925" s="188"/>
      <c r="AJ12925" s="188"/>
      <c r="AK12925" s="188"/>
    </row>
    <row r="12926" spans="20:37">
      <c r="T12926" s="188"/>
      <c r="U12926" s="188"/>
      <c r="V12926" s="188"/>
      <c r="W12926" s="188"/>
      <c r="X12926" s="188"/>
      <c r="AG12926" s="188"/>
      <c r="AH12926" s="188"/>
      <c r="AI12926" s="188"/>
      <c r="AJ12926" s="188"/>
      <c r="AK12926" s="188"/>
    </row>
    <row r="12927" spans="20:37">
      <c r="T12927" s="188"/>
      <c r="U12927" s="188"/>
      <c r="V12927" s="188"/>
      <c r="W12927" s="188"/>
      <c r="X12927" s="188"/>
      <c r="AG12927" s="188"/>
      <c r="AH12927" s="188"/>
      <c r="AI12927" s="188"/>
      <c r="AJ12927" s="188"/>
      <c r="AK12927" s="188"/>
    </row>
    <row r="12928" spans="20:37">
      <c r="T12928" s="188"/>
      <c r="U12928" s="188"/>
      <c r="V12928" s="188"/>
      <c r="W12928" s="188"/>
      <c r="X12928" s="188"/>
      <c r="AG12928" s="188"/>
      <c r="AH12928" s="188"/>
      <c r="AI12928" s="188"/>
      <c r="AJ12928" s="188"/>
      <c r="AK12928" s="188"/>
    </row>
    <row r="12929" spans="20:37">
      <c r="T12929" s="188"/>
      <c r="U12929" s="188"/>
      <c r="V12929" s="188"/>
      <c r="W12929" s="188"/>
      <c r="X12929" s="188"/>
      <c r="AG12929" s="188"/>
      <c r="AH12929" s="188"/>
      <c r="AI12929" s="188"/>
      <c r="AJ12929" s="188"/>
      <c r="AK12929" s="188"/>
    </row>
    <row r="12930" spans="20:37">
      <c r="T12930" s="188"/>
      <c r="U12930" s="188"/>
      <c r="V12930" s="188"/>
      <c r="W12930" s="188"/>
      <c r="X12930" s="188"/>
      <c r="AG12930" s="188"/>
      <c r="AH12930" s="188"/>
      <c r="AI12930" s="188"/>
      <c r="AJ12930" s="188"/>
      <c r="AK12930" s="188"/>
    </row>
    <row r="12931" spans="20:37">
      <c r="T12931" s="188"/>
      <c r="U12931" s="188"/>
      <c r="V12931" s="188"/>
      <c r="W12931" s="188"/>
      <c r="X12931" s="188"/>
      <c r="AG12931" s="188"/>
      <c r="AH12931" s="188"/>
      <c r="AI12931" s="188"/>
      <c r="AJ12931" s="188"/>
      <c r="AK12931" s="188"/>
    </row>
    <row r="12932" spans="20:37">
      <c r="T12932" s="188"/>
      <c r="U12932" s="188"/>
      <c r="V12932" s="188"/>
      <c r="W12932" s="188"/>
      <c r="X12932" s="188"/>
      <c r="AG12932" s="188"/>
      <c r="AH12932" s="188"/>
      <c r="AI12932" s="188"/>
      <c r="AJ12932" s="188"/>
      <c r="AK12932" s="188"/>
    </row>
    <row r="12933" spans="20:37">
      <c r="T12933" s="188"/>
      <c r="U12933" s="188"/>
      <c r="V12933" s="188"/>
      <c r="W12933" s="188"/>
      <c r="X12933" s="188"/>
      <c r="AG12933" s="188"/>
      <c r="AH12933" s="188"/>
      <c r="AI12933" s="188"/>
      <c r="AJ12933" s="188"/>
      <c r="AK12933" s="188"/>
    </row>
    <row r="12934" spans="20:37">
      <c r="T12934" s="188"/>
      <c r="U12934" s="188"/>
      <c r="V12934" s="188"/>
      <c r="W12934" s="188"/>
      <c r="X12934" s="188"/>
      <c r="AG12934" s="188"/>
      <c r="AH12934" s="188"/>
      <c r="AI12934" s="188"/>
      <c r="AJ12934" s="188"/>
      <c r="AK12934" s="188"/>
    </row>
    <row r="12935" spans="20:37">
      <c r="T12935" s="188"/>
      <c r="U12935" s="188"/>
      <c r="V12935" s="188"/>
      <c r="W12935" s="188"/>
      <c r="X12935" s="188"/>
      <c r="AG12935" s="188"/>
      <c r="AH12935" s="188"/>
      <c r="AI12935" s="188"/>
      <c r="AJ12935" s="188"/>
      <c r="AK12935" s="188"/>
    </row>
    <row r="12936" spans="20:37">
      <c r="T12936" s="188"/>
      <c r="U12936" s="188"/>
      <c r="V12936" s="188"/>
      <c r="W12936" s="188"/>
      <c r="X12936" s="188"/>
      <c r="AG12936" s="188"/>
      <c r="AH12936" s="188"/>
      <c r="AI12936" s="188"/>
      <c r="AJ12936" s="188"/>
      <c r="AK12936" s="188"/>
    </row>
    <row r="12937" spans="20:37">
      <c r="T12937" s="188"/>
      <c r="U12937" s="188"/>
      <c r="V12937" s="188"/>
      <c r="W12937" s="188"/>
      <c r="X12937" s="188"/>
      <c r="AG12937" s="188"/>
      <c r="AH12937" s="188"/>
      <c r="AI12937" s="188"/>
      <c r="AJ12937" s="188"/>
      <c r="AK12937" s="188"/>
    </row>
    <row r="12938" spans="20:37">
      <c r="T12938" s="188"/>
      <c r="U12938" s="188"/>
      <c r="V12938" s="188"/>
      <c r="W12938" s="188"/>
      <c r="X12938" s="188"/>
      <c r="AG12938" s="188"/>
      <c r="AH12938" s="188"/>
      <c r="AI12938" s="188"/>
      <c r="AJ12938" s="188"/>
      <c r="AK12938" s="188"/>
    </row>
    <row r="12939" spans="20:37">
      <c r="T12939" s="188"/>
      <c r="U12939" s="188"/>
      <c r="V12939" s="188"/>
      <c r="W12939" s="188"/>
      <c r="X12939" s="188"/>
      <c r="AG12939" s="188"/>
      <c r="AH12939" s="188"/>
      <c r="AI12939" s="188"/>
      <c r="AJ12939" s="188"/>
      <c r="AK12939" s="188"/>
    </row>
    <row r="12940" spans="20:37">
      <c r="T12940" s="188"/>
      <c r="U12940" s="188"/>
      <c r="V12940" s="188"/>
      <c r="W12940" s="188"/>
      <c r="X12940" s="188"/>
      <c r="AG12940" s="188"/>
      <c r="AH12940" s="188"/>
      <c r="AI12940" s="188"/>
      <c r="AJ12940" s="188"/>
      <c r="AK12940" s="188"/>
    </row>
    <row r="12941" spans="20:37">
      <c r="T12941" s="188"/>
      <c r="U12941" s="188"/>
      <c r="V12941" s="188"/>
      <c r="W12941" s="188"/>
      <c r="X12941" s="188"/>
      <c r="AG12941" s="188"/>
      <c r="AH12941" s="188"/>
      <c r="AI12941" s="188"/>
      <c r="AJ12941" s="188"/>
      <c r="AK12941" s="188"/>
    </row>
    <row r="12942" spans="20:37">
      <c r="T12942" s="188"/>
      <c r="U12942" s="188"/>
      <c r="V12942" s="188"/>
      <c r="W12942" s="188"/>
      <c r="X12942" s="188"/>
      <c r="AG12942" s="188"/>
      <c r="AH12942" s="188"/>
      <c r="AI12942" s="188"/>
      <c r="AJ12942" s="188"/>
      <c r="AK12942" s="188"/>
    </row>
    <row r="12943" spans="20:37">
      <c r="T12943" s="188"/>
      <c r="U12943" s="188"/>
      <c r="V12943" s="188"/>
      <c r="W12943" s="188"/>
      <c r="X12943" s="188"/>
      <c r="AG12943" s="188"/>
      <c r="AH12943" s="188"/>
      <c r="AI12943" s="188"/>
      <c r="AJ12943" s="188"/>
      <c r="AK12943" s="188"/>
    </row>
    <row r="12944" spans="20:37">
      <c r="T12944" s="188"/>
      <c r="U12944" s="188"/>
      <c r="V12944" s="188"/>
      <c r="W12944" s="188"/>
      <c r="X12944" s="188"/>
      <c r="AG12944" s="188"/>
      <c r="AH12944" s="188"/>
      <c r="AI12944" s="188"/>
      <c r="AJ12944" s="188"/>
      <c r="AK12944" s="188"/>
    </row>
    <row r="12945" spans="20:37">
      <c r="T12945" s="188"/>
      <c r="U12945" s="188"/>
      <c r="V12945" s="188"/>
      <c r="W12945" s="188"/>
      <c r="X12945" s="188"/>
      <c r="AG12945" s="188"/>
      <c r="AH12945" s="188"/>
      <c r="AI12945" s="188"/>
      <c r="AJ12945" s="188"/>
      <c r="AK12945" s="188"/>
    </row>
    <row r="12946" spans="20:37">
      <c r="T12946" s="188"/>
      <c r="U12946" s="188"/>
      <c r="V12946" s="188"/>
      <c r="W12946" s="188"/>
      <c r="X12946" s="188"/>
      <c r="AG12946" s="188"/>
      <c r="AH12946" s="188"/>
      <c r="AI12946" s="188"/>
      <c r="AJ12946" s="188"/>
      <c r="AK12946" s="188"/>
    </row>
    <row r="12947" spans="20:37">
      <c r="T12947" s="188"/>
      <c r="U12947" s="188"/>
      <c r="V12947" s="188"/>
      <c r="W12947" s="188"/>
      <c r="X12947" s="188"/>
      <c r="AG12947" s="188"/>
      <c r="AH12947" s="188"/>
      <c r="AI12947" s="188"/>
      <c r="AJ12947" s="188"/>
      <c r="AK12947" s="188"/>
    </row>
    <row r="12948" spans="20:37">
      <c r="T12948" s="188"/>
      <c r="U12948" s="188"/>
      <c r="V12948" s="188"/>
      <c r="W12948" s="188"/>
      <c r="X12948" s="188"/>
      <c r="AG12948" s="188"/>
      <c r="AH12948" s="188"/>
      <c r="AI12948" s="188"/>
      <c r="AJ12948" s="188"/>
      <c r="AK12948" s="188"/>
    </row>
    <row r="12949" spans="20:37">
      <c r="T12949" s="188"/>
      <c r="U12949" s="188"/>
      <c r="V12949" s="188"/>
      <c r="W12949" s="188"/>
      <c r="X12949" s="188"/>
      <c r="AG12949" s="188"/>
      <c r="AH12949" s="188"/>
      <c r="AI12949" s="188"/>
      <c r="AJ12949" s="188"/>
      <c r="AK12949" s="188"/>
    </row>
    <row r="12950" spans="20:37">
      <c r="T12950" s="188"/>
      <c r="U12950" s="188"/>
      <c r="V12950" s="188"/>
      <c r="W12950" s="188"/>
      <c r="X12950" s="188"/>
      <c r="AG12950" s="188"/>
      <c r="AH12950" s="188"/>
      <c r="AI12950" s="188"/>
      <c r="AJ12950" s="188"/>
      <c r="AK12950" s="188"/>
    </row>
    <row r="12951" spans="20:37">
      <c r="T12951" s="188"/>
      <c r="U12951" s="188"/>
      <c r="V12951" s="188"/>
      <c r="W12951" s="188"/>
      <c r="X12951" s="188"/>
      <c r="AG12951" s="188"/>
      <c r="AH12951" s="188"/>
      <c r="AI12951" s="188"/>
      <c r="AJ12951" s="188"/>
      <c r="AK12951" s="188"/>
    </row>
    <row r="12952" spans="20:37">
      <c r="T12952" s="188"/>
      <c r="U12952" s="188"/>
      <c r="V12952" s="188"/>
      <c r="W12952" s="188"/>
      <c r="X12952" s="188"/>
      <c r="AG12952" s="188"/>
      <c r="AH12952" s="188"/>
      <c r="AI12952" s="188"/>
      <c r="AJ12952" s="188"/>
      <c r="AK12952" s="188"/>
    </row>
    <row r="12953" spans="20:37">
      <c r="T12953" s="188"/>
      <c r="U12953" s="188"/>
      <c r="V12953" s="188"/>
      <c r="W12953" s="188"/>
      <c r="X12953" s="188"/>
      <c r="AG12953" s="188"/>
      <c r="AH12953" s="188"/>
      <c r="AI12953" s="188"/>
      <c r="AJ12953" s="188"/>
      <c r="AK12953" s="188"/>
    </row>
    <row r="12954" spans="20:37">
      <c r="T12954" s="188"/>
      <c r="U12954" s="188"/>
      <c r="V12954" s="188"/>
      <c r="W12954" s="188"/>
      <c r="X12954" s="188"/>
      <c r="AG12954" s="188"/>
      <c r="AH12954" s="188"/>
      <c r="AI12954" s="188"/>
      <c r="AJ12954" s="188"/>
      <c r="AK12954" s="188"/>
    </row>
    <row r="12955" spans="20:37">
      <c r="T12955" s="188"/>
      <c r="U12955" s="188"/>
      <c r="V12955" s="188"/>
      <c r="W12955" s="188"/>
      <c r="X12955" s="188"/>
      <c r="AG12955" s="188"/>
      <c r="AH12955" s="188"/>
      <c r="AI12955" s="188"/>
      <c r="AJ12955" s="188"/>
      <c r="AK12955" s="188"/>
    </row>
    <row r="12956" spans="20:37">
      <c r="T12956" s="188"/>
      <c r="U12956" s="188"/>
      <c r="V12956" s="188"/>
      <c r="W12956" s="188"/>
      <c r="X12956" s="188"/>
      <c r="AG12956" s="188"/>
      <c r="AH12956" s="188"/>
      <c r="AI12956" s="188"/>
      <c r="AJ12956" s="188"/>
      <c r="AK12956" s="188"/>
    </row>
    <row r="12957" spans="20:37">
      <c r="T12957" s="188"/>
      <c r="U12957" s="188"/>
      <c r="V12957" s="188"/>
      <c r="W12957" s="188"/>
      <c r="X12957" s="188"/>
      <c r="AG12957" s="188"/>
      <c r="AH12957" s="188"/>
      <c r="AI12957" s="188"/>
      <c r="AJ12957" s="188"/>
      <c r="AK12957" s="188"/>
    </row>
    <row r="12958" spans="20:37">
      <c r="T12958" s="188"/>
      <c r="U12958" s="188"/>
      <c r="V12958" s="188"/>
      <c r="W12958" s="188"/>
      <c r="X12958" s="188"/>
      <c r="AG12958" s="188"/>
      <c r="AH12958" s="188"/>
      <c r="AI12958" s="188"/>
      <c r="AJ12958" s="188"/>
      <c r="AK12958" s="188"/>
    </row>
    <row r="12959" spans="20:37">
      <c r="T12959" s="188"/>
      <c r="U12959" s="188"/>
      <c r="V12959" s="188"/>
      <c r="W12959" s="188"/>
      <c r="X12959" s="188"/>
      <c r="AG12959" s="188"/>
      <c r="AH12959" s="188"/>
      <c r="AI12959" s="188"/>
      <c r="AJ12959" s="188"/>
      <c r="AK12959" s="188"/>
    </row>
    <row r="12960" spans="20:37">
      <c r="T12960" s="188"/>
      <c r="U12960" s="188"/>
      <c r="V12960" s="188"/>
      <c r="W12960" s="188"/>
      <c r="X12960" s="188"/>
      <c r="AG12960" s="188"/>
      <c r="AH12960" s="188"/>
      <c r="AI12960" s="188"/>
      <c r="AJ12960" s="188"/>
      <c r="AK12960" s="188"/>
    </row>
    <row r="12961" spans="20:37">
      <c r="T12961" s="188"/>
      <c r="U12961" s="188"/>
      <c r="V12961" s="188"/>
      <c r="W12961" s="188"/>
      <c r="X12961" s="188"/>
      <c r="AG12961" s="188"/>
      <c r="AH12961" s="188"/>
      <c r="AI12961" s="188"/>
      <c r="AJ12961" s="188"/>
      <c r="AK12961" s="188"/>
    </row>
    <row r="12962" spans="20:37">
      <c r="T12962" s="188"/>
      <c r="U12962" s="188"/>
      <c r="V12962" s="188"/>
      <c r="W12962" s="188"/>
      <c r="X12962" s="188"/>
      <c r="AG12962" s="188"/>
      <c r="AH12962" s="188"/>
      <c r="AI12962" s="188"/>
      <c r="AJ12962" s="188"/>
      <c r="AK12962" s="188"/>
    </row>
    <row r="12963" spans="20:37">
      <c r="T12963" s="188"/>
      <c r="U12963" s="188"/>
      <c r="V12963" s="188"/>
      <c r="W12963" s="188"/>
      <c r="X12963" s="188"/>
      <c r="AG12963" s="188"/>
      <c r="AH12963" s="188"/>
      <c r="AI12963" s="188"/>
      <c r="AJ12963" s="188"/>
      <c r="AK12963" s="188"/>
    </row>
    <row r="12964" spans="20:37">
      <c r="T12964" s="188"/>
      <c r="U12964" s="188"/>
      <c r="V12964" s="188"/>
      <c r="W12964" s="188"/>
      <c r="X12964" s="188"/>
      <c r="AG12964" s="188"/>
      <c r="AH12964" s="188"/>
      <c r="AI12964" s="188"/>
      <c r="AJ12964" s="188"/>
      <c r="AK12964" s="188"/>
    </row>
    <row r="12965" spans="20:37">
      <c r="T12965" s="188"/>
      <c r="U12965" s="188"/>
      <c r="V12965" s="188"/>
      <c r="W12965" s="188"/>
      <c r="X12965" s="188"/>
      <c r="AG12965" s="188"/>
      <c r="AH12965" s="188"/>
      <c r="AI12965" s="188"/>
      <c r="AJ12965" s="188"/>
      <c r="AK12965" s="188"/>
    </row>
    <row r="12966" spans="20:37">
      <c r="T12966" s="188"/>
      <c r="U12966" s="188"/>
      <c r="V12966" s="188"/>
      <c r="W12966" s="188"/>
      <c r="X12966" s="188"/>
      <c r="AG12966" s="188"/>
      <c r="AH12966" s="188"/>
      <c r="AI12966" s="188"/>
      <c r="AJ12966" s="188"/>
      <c r="AK12966" s="188"/>
    </row>
    <row r="12967" spans="20:37">
      <c r="T12967" s="188"/>
      <c r="U12967" s="188"/>
      <c r="V12967" s="188"/>
      <c r="W12967" s="188"/>
      <c r="X12967" s="188"/>
      <c r="AG12967" s="188"/>
      <c r="AH12967" s="188"/>
      <c r="AI12967" s="188"/>
      <c r="AJ12967" s="188"/>
      <c r="AK12967" s="188"/>
    </row>
    <row r="12968" spans="20:37">
      <c r="T12968" s="188"/>
      <c r="U12968" s="188"/>
      <c r="V12968" s="188"/>
      <c r="W12968" s="188"/>
      <c r="X12968" s="188"/>
      <c r="AG12968" s="188"/>
      <c r="AH12968" s="188"/>
      <c r="AI12968" s="188"/>
      <c r="AJ12968" s="188"/>
      <c r="AK12968" s="188"/>
    </row>
    <row r="12969" spans="20:37">
      <c r="T12969" s="188"/>
      <c r="U12969" s="188"/>
      <c r="V12969" s="188"/>
      <c r="W12969" s="188"/>
      <c r="X12969" s="188"/>
      <c r="AG12969" s="188"/>
      <c r="AH12969" s="188"/>
      <c r="AI12969" s="188"/>
      <c r="AJ12969" s="188"/>
      <c r="AK12969" s="188"/>
    </row>
    <row r="12970" spans="20:37">
      <c r="T12970" s="188"/>
      <c r="U12970" s="188"/>
      <c r="V12970" s="188"/>
      <c r="W12970" s="188"/>
      <c r="X12970" s="188"/>
      <c r="AG12970" s="188"/>
      <c r="AH12970" s="188"/>
      <c r="AI12970" s="188"/>
      <c r="AJ12970" s="188"/>
      <c r="AK12970" s="188"/>
    </row>
    <row r="12971" spans="20:37">
      <c r="T12971" s="188"/>
      <c r="U12971" s="188"/>
      <c r="V12971" s="188"/>
      <c r="W12971" s="188"/>
      <c r="X12971" s="188"/>
      <c r="AG12971" s="188"/>
      <c r="AH12971" s="188"/>
      <c r="AI12971" s="188"/>
      <c r="AJ12971" s="188"/>
      <c r="AK12971" s="188"/>
    </row>
    <row r="12972" spans="20:37">
      <c r="T12972" s="188"/>
      <c r="U12972" s="188"/>
      <c r="V12972" s="188"/>
      <c r="W12972" s="188"/>
      <c r="X12972" s="188"/>
      <c r="AG12972" s="188"/>
      <c r="AH12972" s="188"/>
      <c r="AI12972" s="188"/>
      <c r="AJ12972" s="188"/>
      <c r="AK12972" s="188"/>
    </row>
    <row r="12973" spans="20:37">
      <c r="T12973" s="188"/>
      <c r="U12973" s="188"/>
      <c r="V12973" s="188"/>
      <c r="W12973" s="188"/>
      <c r="X12973" s="188"/>
      <c r="AG12973" s="188"/>
      <c r="AH12973" s="188"/>
      <c r="AI12973" s="188"/>
      <c r="AJ12973" s="188"/>
      <c r="AK12973" s="188"/>
    </row>
    <row r="12974" spans="20:37">
      <c r="T12974" s="188"/>
      <c r="U12974" s="188"/>
      <c r="V12974" s="188"/>
      <c r="W12974" s="188"/>
      <c r="X12974" s="188"/>
      <c r="AG12974" s="188"/>
      <c r="AH12974" s="188"/>
      <c r="AI12974" s="188"/>
      <c r="AJ12974" s="188"/>
      <c r="AK12974" s="188"/>
    </row>
    <row r="12975" spans="20:37">
      <c r="T12975" s="188"/>
      <c r="U12975" s="188"/>
      <c r="V12975" s="188"/>
      <c r="W12975" s="188"/>
      <c r="X12975" s="188"/>
      <c r="AG12975" s="188"/>
      <c r="AH12975" s="188"/>
      <c r="AI12975" s="188"/>
      <c r="AJ12975" s="188"/>
      <c r="AK12975" s="188"/>
    </row>
    <row r="12976" spans="20:37">
      <c r="T12976" s="188"/>
      <c r="U12976" s="188"/>
      <c r="V12976" s="188"/>
      <c r="W12976" s="188"/>
      <c r="X12976" s="188"/>
      <c r="AG12976" s="188"/>
      <c r="AH12976" s="188"/>
      <c r="AI12976" s="188"/>
      <c r="AJ12976" s="188"/>
      <c r="AK12976" s="188"/>
    </row>
    <row r="12977" spans="20:37">
      <c r="T12977" s="188"/>
      <c r="U12977" s="188"/>
      <c r="V12977" s="188"/>
      <c r="W12977" s="188"/>
      <c r="X12977" s="188"/>
      <c r="AG12977" s="188"/>
      <c r="AH12977" s="188"/>
      <c r="AI12977" s="188"/>
      <c r="AJ12977" s="188"/>
      <c r="AK12977" s="188"/>
    </row>
    <row r="12978" spans="20:37">
      <c r="T12978" s="188"/>
      <c r="U12978" s="188"/>
      <c r="V12978" s="188"/>
      <c r="W12978" s="188"/>
      <c r="X12978" s="188"/>
      <c r="AG12978" s="188"/>
      <c r="AH12978" s="188"/>
      <c r="AI12978" s="188"/>
      <c r="AJ12978" s="188"/>
      <c r="AK12978" s="188"/>
    </row>
    <row r="12979" spans="20:37">
      <c r="T12979" s="188"/>
      <c r="U12979" s="188"/>
      <c r="V12979" s="188"/>
      <c r="W12979" s="188"/>
      <c r="X12979" s="188"/>
      <c r="AG12979" s="188"/>
      <c r="AH12979" s="188"/>
      <c r="AI12979" s="188"/>
      <c r="AJ12979" s="188"/>
      <c r="AK12979" s="188"/>
    </row>
    <row r="12980" spans="20:37">
      <c r="T12980" s="188"/>
      <c r="U12980" s="188"/>
      <c r="V12980" s="188"/>
      <c r="W12980" s="188"/>
      <c r="X12980" s="188"/>
      <c r="AG12980" s="188"/>
      <c r="AH12980" s="188"/>
      <c r="AI12980" s="188"/>
      <c r="AJ12980" s="188"/>
      <c r="AK12980" s="188"/>
    </row>
    <row r="12981" spans="20:37">
      <c r="T12981" s="188"/>
      <c r="U12981" s="188"/>
      <c r="V12981" s="188"/>
      <c r="W12981" s="188"/>
      <c r="X12981" s="188"/>
      <c r="AG12981" s="188"/>
      <c r="AH12981" s="188"/>
      <c r="AI12981" s="188"/>
      <c r="AJ12981" s="188"/>
      <c r="AK12981" s="188"/>
    </row>
    <row r="12982" spans="20:37">
      <c r="T12982" s="188"/>
      <c r="U12982" s="188"/>
      <c r="V12982" s="188"/>
      <c r="W12982" s="188"/>
      <c r="X12982" s="188"/>
      <c r="AG12982" s="188"/>
      <c r="AH12982" s="188"/>
      <c r="AI12982" s="188"/>
      <c r="AJ12982" s="188"/>
      <c r="AK12982" s="188"/>
    </row>
    <row r="12983" spans="20:37">
      <c r="T12983" s="188"/>
      <c r="U12983" s="188"/>
      <c r="V12983" s="188"/>
      <c r="W12983" s="188"/>
      <c r="X12983" s="188"/>
      <c r="AG12983" s="188"/>
      <c r="AH12983" s="188"/>
      <c r="AI12983" s="188"/>
      <c r="AJ12983" s="188"/>
      <c r="AK12983" s="188"/>
    </row>
    <row r="12984" spans="20:37">
      <c r="T12984" s="188"/>
      <c r="U12984" s="188"/>
      <c r="V12984" s="188"/>
      <c r="W12984" s="188"/>
      <c r="X12984" s="188"/>
      <c r="AG12984" s="188"/>
      <c r="AH12984" s="188"/>
      <c r="AI12984" s="188"/>
      <c r="AJ12984" s="188"/>
      <c r="AK12984" s="188"/>
    </row>
    <row r="12985" spans="20:37">
      <c r="T12985" s="188"/>
      <c r="U12985" s="188"/>
      <c r="V12985" s="188"/>
      <c r="W12985" s="188"/>
      <c r="X12985" s="188"/>
      <c r="AG12985" s="188"/>
      <c r="AH12985" s="188"/>
      <c r="AI12985" s="188"/>
      <c r="AJ12985" s="188"/>
      <c r="AK12985" s="188"/>
    </row>
    <row r="12986" spans="20:37">
      <c r="T12986" s="188"/>
      <c r="U12986" s="188"/>
      <c r="V12986" s="188"/>
      <c r="W12986" s="188"/>
      <c r="X12986" s="188"/>
      <c r="AG12986" s="188"/>
      <c r="AH12986" s="188"/>
      <c r="AI12986" s="188"/>
      <c r="AJ12986" s="188"/>
      <c r="AK12986" s="188"/>
    </row>
    <row r="12987" spans="20:37">
      <c r="T12987" s="188"/>
      <c r="U12987" s="188"/>
      <c r="V12987" s="188"/>
      <c r="W12987" s="188"/>
      <c r="X12987" s="188"/>
      <c r="AG12987" s="188"/>
      <c r="AH12987" s="188"/>
      <c r="AI12987" s="188"/>
      <c r="AJ12987" s="188"/>
      <c r="AK12987" s="188"/>
    </row>
    <row r="12988" spans="20:37">
      <c r="T12988" s="188"/>
      <c r="U12988" s="188"/>
      <c r="V12988" s="188"/>
      <c r="W12988" s="188"/>
      <c r="X12988" s="188"/>
      <c r="AG12988" s="188"/>
      <c r="AH12988" s="188"/>
      <c r="AI12988" s="188"/>
      <c r="AJ12988" s="188"/>
      <c r="AK12988" s="188"/>
    </row>
    <row r="12989" spans="20:37">
      <c r="T12989" s="188"/>
      <c r="U12989" s="188"/>
      <c r="V12989" s="188"/>
      <c r="W12989" s="188"/>
      <c r="X12989" s="188"/>
      <c r="AG12989" s="188"/>
      <c r="AH12989" s="188"/>
      <c r="AI12989" s="188"/>
      <c r="AJ12989" s="188"/>
      <c r="AK12989" s="188"/>
    </row>
    <row r="12990" spans="20:37">
      <c r="T12990" s="188"/>
      <c r="U12990" s="188"/>
      <c r="V12990" s="188"/>
      <c r="W12990" s="188"/>
      <c r="X12990" s="188"/>
      <c r="AG12990" s="188"/>
      <c r="AH12990" s="188"/>
      <c r="AI12990" s="188"/>
      <c r="AJ12990" s="188"/>
      <c r="AK12990" s="188"/>
    </row>
    <row r="12991" spans="20:37">
      <c r="T12991" s="188"/>
      <c r="U12991" s="188"/>
      <c r="V12991" s="188"/>
      <c r="W12991" s="188"/>
      <c r="X12991" s="188"/>
      <c r="AG12991" s="188"/>
      <c r="AH12991" s="188"/>
      <c r="AI12991" s="188"/>
      <c r="AJ12991" s="188"/>
      <c r="AK12991" s="188"/>
    </row>
    <row r="12992" spans="20:37">
      <c r="T12992" s="188"/>
      <c r="U12992" s="188"/>
      <c r="V12992" s="188"/>
      <c r="W12992" s="188"/>
      <c r="X12992" s="188"/>
      <c r="AG12992" s="188"/>
      <c r="AH12992" s="188"/>
      <c r="AI12992" s="188"/>
      <c r="AJ12992" s="188"/>
      <c r="AK12992" s="188"/>
    </row>
    <row r="12993" spans="20:37">
      <c r="T12993" s="188"/>
      <c r="U12993" s="188"/>
      <c r="V12993" s="188"/>
      <c r="W12993" s="188"/>
      <c r="X12993" s="188"/>
      <c r="AG12993" s="188"/>
      <c r="AH12993" s="188"/>
      <c r="AI12993" s="188"/>
      <c r="AJ12993" s="188"/>
      <c r="AK12993" s="188"/>
    </row>
    <row r="12994" spans="20:37">
      <c r="T12994" s="188"/>
      <c r="U12994" s="188"/>
      <c r="V12994" s="188"/>
      <c r="W12994" s="188"/>
      <c r="X12994" s="188"/>
      <c r="AG12994" s="188"/>
      <c r="AH12994" s="188"/>
      <c r="AI12994" s="188"/>
      <c r="AJ12994" s="188"/>
      <c r="AK12994" s="188"/>
    </row>
    <row r="12995" spans="20:37">
      <c r="T12995" s="188"/>
      <c r="U12995" s="188"/>
      <c r="V12995" s="188"/>
      <c r="W12995" s="188"/>
      <c r="X12995" s="188"/>
      <c r="AG12995" s="188"/>
      <c r="AH12995" s="188"/>
      <c r="AI12995" s="188"/>
      <c r="AJ12995" s="188"/>
      <c r="AK12995" s="188"/>
    </row>
    <row r="12996" spans="20:37">
      <c r="T12996" s="188"/>
      <c r="U12996" s="188"/>
      <c r="V12996" s="188"/>
      <c r="W12996" s="188"/>
      <c r="X12996" s="188"/>
      <c r="AG12996" s="188"/>
      <c r="AH12996" s="188"/>
      <c r="AI12996" s="188"/>
      <c r="AJ12996" s="188"/>
      <c r="AK12996" s="188"/>
    </row>
    <row r="12997" spans="20:37">
      <c r="T12997" s="188"/>
      <c r="U12997" s="188"/>
      <c r="V12997" s="188"/>
      <c r="W12997" s="188"/>
      <c r="X12997" s="188"/>
      <c r="AG12997" s="188"/>
      <c r="AH12997" s="188"/>
      <c r="AI12997" s="188"/>
      <c r="AJ12997" s="188"/>
      <c r="AK12997" s="188"/>
    </row>
    <row r="12998" spans="20:37">
      <c r="T12998" s="188"/>
      <c r="U12998" s="188"/>
      <c r="V12998" s="188"/>
      <c r="W12998" s="188"/>
      <c r="X12998" s="188"/>
      <c r="AG12998" s="188"/>
      <c r="AH12998" s="188"/>
      <c r="AI12998" s="188"/>
      <c r="AJ12998" s="188"/>
      <c r="AK12998" s="188"/>
    </row>
    <row r="12999" spans="20:37">
      <c r="T12999" s="188"/>
      <c r="U12999" s="188"/>
      <c r="V12999" s="188"/>
      <c r="W12999" s="188"/>
      <c r="X12999" s="188"/>
      <c r="AG12999" s="188"/>
      <c r="AH12999" s="188"/>
      <c r="AI12999" s="188"/>
      <c r="AJ12999" s="188"/>
      <c r="AK12999" s="188"/>
    </row>
    <row r="13000" spans="20:37">
      <c r="T13000" s="188"/>
      <c r="U13000" s="188"/>
      <c r="V13000" s="188"/>
      <c r="W13000" s="188"/>
      <c r="X13000" s="188"/>
      <c r="AG13000" s="188"/>
      <c r="AH13000" s="188"/>
      <c r="AI13000" s="188"/>
      <c r="AJ13000" s="188"/>
      <c r="AK13000" s="188"/>
    </row>
    <row r="13001" spans="20:37">
      <c r="T13001" s="188"/>
      <c r="U13001" s="188"/>
      <c r="V13001" s="188"/>
      <c r="W13001" s="188"/>
      <c r="X13001" s="188"/>
      <c r="AG13001" s="188"/>
      <c r="AH13001" s="188"/>
      <c r="AI13001" s="188"/>
      <c r="AJ13001" s="188"/>
      <c r="AK13001" s="188"/>
    </row>
    <row r="13002" spans="20:37">
      <c r="T13002" s="188"/>
      <c r="U13002" s="188"/>
      <c r="V13002" s="188"/>
      <c r="W13002" s="188"/>
      <c r="X13002" s="188"/>
      <c r="AG13002" s="188"/>
      <c r="AH13002" s="188"/>
      <c r="AI13002" s="188"/>
      <c r="AJ13002" s="188"/>
      <c r="AK13002" s="188"/>
    </row>
    <row r="13003" spans="20:37">
      <c r="T13003" s="188"/>
      <c r="U13003" s="188"/>
      <c r="V13003" s="188"/>
      <c r="W13003" s="188"/>
      <c r="X13003" s="188"/>
      <c r="AG13003" s="188"/>
      <c r="AH13003" s="188"/>
      <c r="AI13003" s="188"/>
      <c r="AJ13003" s="188"/>
      <c r="AK13003" s="188"/>
    </row>
    <row r="13004" spans="20:37">
      <c r="T13004" s="188"/>
      <c r="U13004" s="188"/>
      <c r="V13004" s="188"/>
      <c r="W13004" s="188"/>
      <c r="X13004" s="188"/>
      <c r="AG13004" s="188"/>
      <c r="AH13004" s="188"/>
      <c r="AI13004" s="188"/>
      <c r="AJ13004" s="188"/>
      <c r="AK13004" s="188"/>
    </row>
    <row r="13005" spans="20:37">
      <c r="T13005" s="188"/>
      <c r="U13005" s="188"/>
      <c r="V13005" s="188"/>
      <c r="W13005" s="188"/>
      <c r="X13005" s="188"/>
      <c r="AG13005" s="188"/>
      <c r="AH13005" s="188"/>
      <c r="AI13005" s="188"/>
      <c r="AJ13005" s="188"/>
      <c r="AK13005" s="188"/>
    </row>
    <row r="13006" spans="20:37">
      <c r="T13006" s="188"/>
      <c r="U13006" s="188"/>
      <c r="V13006" s="188"/>
      <c r="W13006" s="188"/>
      <c r="X13006" s="188"/>
      <c r="AG13006" s="188"/>
      <c r="AH13006" s="188"/>
      <c r="AI13006" s="188"/>
      <c r="AJ13006" s="188"/>
      <c r="AK13006" s="188"/>
    </row>
    <row r="13007" spans="20:37">
      <c r="T13007" s="188"/>
      <c r="U13007" s="188"/>
      <c r="V13007" s="188"/>
      <c r="W13007" s="188"/>
      <c r="X13007" s="188"/>
      <c r="AG13007" s="188"/>
      <c r="AH13007" s="188"/>
      <c r="AI13007" s="188"/>
      <c r="AJ13007" s="188"/>
      <c r="AK13007" s="188"/>
    </row>
    <row r="13008" spans="20:37">
      <c r="T13008" s="188"/>
      <c r="U13008" s="188"/>
      <c r="V13008" s="188"/>
      <c r="W13008" s="188"/>
      <c r="X13008" s="188"/>
      <c r="AG13008" s="188"/>
      <c r="AH13008" s="188"/>
      <c r="AI13008" s="188"/>
      <c r="AJ13008" s="188"/>
      <c r="AK13008" s="188"/>
    </row>
    <row r="13009" spans="20:37">
      <c r="T13009" s="188"/>
      <c r="U13009" s="188"/>
      <c r="V13009" s="188"/>
      <c r="W13009" s="188"/>
      <c r="X13009" s="188"/>
      <c r="AG13009" s="188"/>
      <c r="AH13009" s="188"/>
      <c r="AI13009" s="188"/>
      <c r="AJ13009" s="188"/>
      <c r="AK13009" s="188"/>
    </row>
    <row r="13010" spans="20:37">
      <c r="T13010" s="188"/>
      <c r="U13010" s="188"/>
      <c r="V13010" s="188"/>
      <c r="W13010" s="188"/>
      <c r="X13010" s="188"/>
      <c r="AG13010" s="188"/>
      <c r="AH13010" s="188"/>
      <c r="AI13010" s="188"/>
      <c r="AJ13010" s="188"/>
      <c r="AK13010" s="188"/>
    </row>
    <row r="13011" spans="20:37">
      <c r="T13011" s="188"/>
      <c r="U13011" s="188"/>
      <c r="V13011" s="188"/>
      <c r="W13011" s="188"/>
      <c r="X13011" s="188"/>
      <c r="AG13011" s="188"/>
      <c r="AH13011" s="188"/>
      <c r="AI13011" s="188"/>
      <c r="AJ13011" s="188"/>
      <c r="AK13011" s="188"/>
    </row>
    <row r="13012" spans="20:37">
      <c r="T13012" s="188"/>
      <c r="U13012" s="188"/>
      <c r="V13012" s="188"/>
      <c r="W13012" s="188"/>
      <c r="X13012" s="188"/>
      <c r="AG13012" s="188"/>
      <c r="AH13012" s="188"/>
      <c r="AI13012" s="188"/>
      <c r="AJ13012" s="188"/>
      <c r="AK13012" s="188"/>
    </row>
    <row r="13013" spans="20:37">
      <c r="T13013" s="188"/>
      <c r="U13013" s="188"/>
      <c r="V13013" s="188"/>
      <c r="W13013" s="188"/>
      <c r="X13013" s="188"/>
      <c r="AG13013" s="188"/>
      <c r="AH13013" s="188"/>
      <c r="AI13013" s="188"/>
      <c r="AJ13013" s="188"/>
      <c r="AK13013" s="188"/>
    </row>
    <row r="13014" spans="20:37">
      <c r="T13014" s="188"/>
      <c r="U13014" s="188"/>
      <c r="V13014" s="188"/>
      <c r="W13014" s="188"/>
      <c r="X13014" s="188"/>
      <c r="AG13014" s="188"/>
      <c r="AH13014" s="188"/>
      <c r="AI13014" s="188"/>
      <c r="AJ13014" s="188"/>
      <c r="AK13014" s="188"/>
    </row>
    <row r="13015" spans="20:37">
      <c r="T13015" s="188"/>
      <c r="U13015" s="188"/>
      <c r="V13015" s="188"/>
      <c r="W13015" s="188"/>
      <c r="X13015" s="188"/>
      <c r="AG13015" s="188"/>
      <c r="AH13015" s="188"/>
      <c r="AI13015" s="188"/>
      <c r="AJ13015" s="188"/>
      <c r="AK13015" s="188"/>
    </row>
    <row r="13016" spans="20:37">
      <c r="T13016" s="188"/>
      <c r="U13016" s="188"/>
      <c r="V13016" s="188"/>
      <c r="W13016" s="188"/>
      <c r="X13016" s="188"/>
      <c r="AG13016" s="188"/>
      <c r="AH13016" s="188"/>
      <c r="AI13016" s="188"/>
      <c r="AJ13016" s="188"/>
      <c r="AK13016" s="188"/>
    </row>
    <row r="13017" spans="20:37">
      <c r="T13017" s="188"/>
      <c r="U13017" s="188"/>
      <c r="V13017" s="188"/>
      <c r="W13017" s="188"/>
      <c r="X13017" s="188"/>
      <c r="AG13017" s="188"/>
      <c r="AH13017" s="188"/>
      <c r="AI13017" s="188"/>
      <c r="AJ13017" s="188"/>
      <c r="AK13017" s="188"/>
    </row>
    <row r="13018" spans="20:37">
      <c r="T13018" s="188"/>
      <c r="U13018" s="188"/>
      <c r="V13018" s="188"/>
      <c r="W13018" s="188"/>
      <c r="X13018" s="188"/>
      <c r="AG13018" s="188"/>
      <c r="AH13018" s="188"/>
      <c r="AI13018" s="188"/>
      <c r="AJ13018" s="188"/>
      <c r="AK13018" s="188"/>
    </row>
    <row r="13019" spans="20:37">
      <c r="T13019" s="188"/>
      <c r="U13019" s="188"/>
      <c r="V13019" s="188"/>
      <c r="W13019" s="188"/>
      <c r="X13019" s="188"/>
      <c r="AG13019" s="188"/>
      <c r="AH13019" s="188"/>
      <c r="AI13019" s="188"/>
      <c r="AJ13019" s="188"/>
      <c r="AK13019" s="188"/>
    </row>
    <row r="13020" spans="20:37">
      <c r="T13020" s="188"/>
      <c r="U13020" s="188"/>
      <c r="V13020" s="188"/>
      <c r="W13020" s="188"/>
      <c r="X13020" s="188"/>
      <c r="AG13020" s="188"/>
      <c r="AH13020" s="188"/>
      <c r="AI13020" s="188"/>
      <c r="AJ13020" s="188"/>
      <c r="AK13020" s="188"/>
    </row>
    <row r="13021" spans="20:37">
      <c r="T13021" s="188"/>
      <c r="U13021" s="188"/>
      <c r="V13021" s="188"/>
      <c r="W13021" s="188"/>
      <c r="X13021" s="188"/>
      <c r="AG13021" s="188"/>
      <c r="AH13021" s="188"/>
      <c r="AI13021" s="188"/>
      <c r="AJ13021" s="188"/>
      <c r="AK13021" s="188"/>
    </row>
    <row r="13022" spans="20:37">
      <c r="T13022" s="188"/>
      <c r="U13022" s="188"/>
      <c r="V13022" s="188"/>
      <c r="W13022" s="188"/>
      <c r="X13022" s="188"/>
      <c r="AG13022" s="188"/>
      <c r="AH13022" s="188"/>
      <c r="AI13022" s="188"/>
      <c r="AJ13022" s="188"/>
      <c r="AK13022" s="188"/>
    </row>
    <row r="13023" spans="20:37">
      <c r="T13023" s="188"/>
      <c r="U13023" s="188"/>
      <c r="V13023" s="188"/>
      <c r="W13023" s="188"/>
      <c r="X13023" s="188"/>
      <c r="AG13023" s="188"/>
      <c r="AH13023" s="188"/>
      <c r="AI13023" s="188"/>
      <c r="AJ13023" s="188"/>
      <c r="AK13023" s="188"/>
    </row>
    <row r="13024" spans="20:37">
      <c r="T13024" s="188"/>
      <c r="U13024" s="188"/>
      <c r="V13024" s="188"/>
      <c r="W13024" s="188"/>
      <c r="X13024" s="188"/>
      <c r="AG13024" s="188"/>
      <c r="AH13024" s="188"/>
      <c r="AI13024" s="188"/>
      <c r="AJ13024" s="188"/>
      <c r="AK13024" s="188"/>
    </row>
    <row r="13025" spans="20:37">
      <c r="T13025" s="188"/>
      <c r="U13025" s="188"/>
      <c r="V13025" s="188"/>
      <c r="W13025" s="188"/>
      <c r="X13025" s="188"/>
      <c r="AG13025" s="188"/>
      <c r="AH13025" s="188"/>
      <c r="AI13025" s="188"/>
      <c r="AJ13025" s="188"/>
      <c r="AK13025" s="188"/>
    </row>
    <row r="13026" spans="20:37">
      <c r="T13026" s="188"/>
      <c r="U13026" s="188"/>
      <c r="V13026" s="188"/>
      <c r="W13026" s="188"/>
      <c r="X13026" s="188"/>
      <c r="AG13026" s="188"/>
      <c r="AH13026" s="188"/>
      <c r="AI13026" s="188"/>
      <c r="AJ13026" s="188"/>
      <c r="AK13026" s="188"/>
    </row>
    <row r="13027" spans="20:37">
      <c r="T13027" s="188"/>
      <c r="U13027" s="188"/>
      <c r="V13027" s="188"/>
      <c r="W13027" s="188"/>
      <c r="X13027" s="188"/>
      <c r="AG13027" s="188"/>
      <c r="AH13027" s="188"/>
      <c r="AI13027" s="188"/>
      <c r="AJ13027" s="188"/>
      <c r="AK13027" s="188"/>
    </row>
    <row r="13028" spans="20:37">
      <c r="T13028" s="188"/>
      <c r="U13028" s="188"/>
      <c r="V13028" s="188"/>
      <c r="W13028" s="188"/>
      <c r="X13028" s="188"/>
      <c r="AG13028" s="188"/>
      <c r="AH13028" s="188"/>
      <c r="AI13028" s="188"/>
      <c r="AJ13028" s="188"/>
      <c r="AK13028" s="188"/>
    </row>
    <row r="13029" spans="20:37">
      <c r="T13029" s="188"/>
      <c r="U13029" s="188"/>
      <c r="V13029" s="188"/>
      <c r="W13029" s="188"/>
      <c r="X13029" s="188"/>
      <c r="AG13029" s="188"/>
      <c r="AH13029" s="188"/>
      <c r="AI13029" s="188"/>
      <c r="AJ13029" s="188"/>
      <c r="AK13029" s="188"/>
    </row>
    <row r="13030" spans="20:37">
      <c r="T13030" s="188"/>
      <c r="U13030" s="188"/>
      <c r="V13030" s="188"/>
      <c r="W13030" s="188"/>
      <c r="X13030" s="188"/>
      <c r="AG13030" s="188"/>
      <c r="AH13030" s="188"/>
      <c r="AI13030" s="188"/>
      <c r="AJ13030" s="188"/>
      <c r="AK13030" s="188"/>
    </row>
    <row r="13031" spans="20:37">
      <c r="T13031" s="188"/>
      <c r="U13031" s="188"/>
      <c r="V13031" s="188"/>
      <c r="W13031" s="188"/>
      <c r="X13031" s="188"/>
      <c r="AG13031" s="188"/>
      <c r="AH13031" s="188"/>
      <c r="AI13031" s="188"/>
      <c r="AJ13031" s="188"/>
      <c r="AK13031" s="188"/>
    </row>
    <row r="13032" spans="20:37">
      <c r="T13032" s="188"/>
      <c r="U13032" s="188"/>
      <c r="V13032" s="188"/>
      <c r="W13032" s="188"/>
      <c r="X13032" s="188"/>
      <c r="AG13032" s="188"/>
      <c r="AH13032" s="188"/>
      <c r="AI13032" s="188"/>
      <c r="AJ13032" s="188"/>
      <c r="AK13032" s="188"/>
    </row>
    <row r="13033" spans="20:37">
      <c r="T13033" s="188"/>
      <c r="U13033" s="188"/>
      <c r="V13033" s="188"/>
      <c r="W13033" s="188"/>
      <c r="X13033" s="188"/>
      <c r="AG13033" s="188"/>
      <c r="AH13033" s="188"/>
      <c r="AI13033" s="188"/>
      <c r="AJ13033" s="188"/>
      <c r="AK13033" s="188"/>
    </row>
    <row r="13034" spans="20:37">
      <c r="T13034" s="188"/>
      <c r="U13034" s="188"/>
      <c r="V13034" s="188"/>
      <c r="W13034" s="188"/>
      <c r="X13034" s="188"/>
      <c r="AG13034" s="188"/>
      <c r="AH13034" s="188"/>
      <c r="AI13034" s="188"/>
      <c r="AJ13034" s="188"/>
      <c r="AK13034" s="188"/>
    </row>
    <row r="13035" spans="20:37">
      <c r="T13035" s="188"/>
      <c r="U13035" s="188"/>
      <c r="V13035" s="188"/>
      <c r="W13035" s="188"/>
      <c r="X13035" s="188"/>
      <c r="AG13035" s="188"/>
      <c r="AH13035" s="188"/>
      <c r="AI13035" s="188"/>
      <c r="AJ13035" s="188"/>
      <c r="AK13035" s="188"/>
    </row>
    <row r="13036" spans="20:37">
      <c r="T13036" s="188"/>
      <c r="U13036" s="188"/>
      <c r="V13036" s="188"/>
      <c r="W13036" s="188"/>
      <c r="X13036" s="188"/>
      <c r="AG13036" s="188"/>
      <c r="AH13036" s="188"/>
      <c r="AI13036" s="188"/>
      <c r="AJ13036" s="188"/>
      <c r="AK13036" s="188"/>
    </row>
    <row r="13037" spans="20:37">
      <c r="T13037" s="188"/>
      <c r="U13037" s="188"/>
      <c r="V13037" s="188"/>
      <c r="W13037" s="188"/>
      <c r="X13037" s="188"/>
      <c r="AG13037" s="188"/>
      <c r="AH13037" s="188"/>
      <c r="AI13037" s="188"/>
      <c r="AJ13037" s="188"/>
      <c r="AK13037" s="188"/>
    </row>
    <row r="13038" spans="20:37">
      <c r="T13038" s="188"/>
      <c r="U13038" s="188"/>
      <c r="V13038" s="188"/>
      <c r="W13038" s="188"/>
      <c r="X13038" s="188"/>
      <c r="AG13038" s="188"/>
      <c r="AH13038" s="188"/>
      <c r="AI13038" s="188"/>
      <c r="AJ13038" s="188"/>
      <c r="AK13038" s="188"/>
    </row>
    <row r="13039" spans="20:37">
      <c r="T13039" s="188"/>
      <c r="U13039" s="188"/>
      <c r="V13039" s="188"/>
      <c r="W13039" s="188"/>
      <c r="X13039" s="188"/>
      <c r="AG13039" s="188"/>
      <c r="AH13039" s="188"/>
      <c r="AI13039" s="188"/>
      <c r="AJ13039" s="188"/>
      <c r="AK13039" s="188"/>
    </row>
    <row r="13040" spans="20:37">
      <c r="T13040" s="188"/>
      <c r="U13040" s="188"/>
      <c r="V13040" s="188"/>
      <c r="W13040" s="188"/>
      <c r="X13040" s="188"/>
      <c r="AG13040" s="188"/>
      <c r="AH13040" s="188"/>
      <c r="AI13040" s="188"/>
      <c r="AJ13040" s="188"/>
      <c r="AK13040" s="188"/>
    </row>
    <row r="13041" spans="20:37">
      <c r="T13041" s="188"/>
      <c r="U13041" s="188"/>
      <c r="V13041" s="188"/>
      <c r="W13041" s="188"/>
      <c r="X13041" s="188"/>
      <c r="AG13041" s="188"/>
      <c r="AH13041" s="188"/>
      <c r="AI13041" s="188"/>
      <c r="AJ13041" s="188"/>
      <c r="AK13041" s="188"/>
    </row>
    <row r="13042" spans="20:37">
      <c r="T13042" s="188"/>
      <c r="U13042" s="188"/>
      <c r="V13042" s="188"/>
      <c r="W13042" s="188"/>
      <c r="X13042" s="188"/>
      <c r="AG13042" s="188"/>
      <c r="AH13042" s="188"/>
      <c r="AI13042" s="188"/>
      <c r="AJ13042" s="188"/>
      <c r="AK13042" s="188"/>
    </row>
    <row r="13043" spans="20:37">
      <c r="T13043" s="188"/>
      <c r="U13043" s="188"/>
      <c r="V13043" s="188"/>
      <c r="W13043" s="188"/>
      <c r="X13043" s="188"/>
      <c r="AG13043" s="188"/>
      <c r="AH13043" s="188"/>
      <c r="AI13043" s="188"/>
      <c r="AJ13043" s="188"/>
      <c r="AK13043" s="188"/>
    </row>
    <row r="13044" spans="20:37">
      <c r="T13044" s="188"/>
      <c r="U13044" s="188"/>
      <c r="V13044" s="188"/>
      <c r="W13044" s="188"/>
      <c r="X13044" s="188"/>
      <c r="AG13044" s="188"/>
      <c r="AH13044" s="188"/>
      <c r="AI13044" s="188"/>
      <c r="AJ13044" s="188"/>
      <c r="AK13044" s="188"/>
    </row>
    <row r="13045" spans="20:37">
      <c r="T13045" s="188"/>
      <c r="U13045" s="188"/>
      <c r="V13045" s="188"/>
      <c r="W13045" s="188"/>
      <c r="X13045" s="188"/>
      <c r="AG13045" s="188"/>
      <c r="AH13045" s="188"/>
      <c r="AI13045" s="188"/>
      <c r="AJ13045" s="188"/>
      <c r="AK13045" s="188"/>
    </row>
    <row r="13046" spans="20:37">
      <c r="T13046" s="188"/>
      <c r="U13046" s="188"/>
      <c r="V13046" s="188"/>
      <c r="W13046" s="188"/>
      <c r="X13046" s="188"/>
      <c r="AG13046" s="188"/>
      <c r="AH13046" s="188"/>
      <c r="AI13046" s="188"/>
      <c r="AJ13046" s="188"/>
      <c r="AK13046" s="188"/>
    </row>
    <row r="13047" spans="20:37">
      <c r="T13047" s="188"/>
      <c r="U13047" s="188"/>
      <c r="V13047" s="188"/>
      <c r="W13047" s="188"/>
      <c r="X13047" s="188"/>
      <c r="AG13047" s="188"/>
      <c r="AH13047" s="188"/>
      <c r="AI13047" s="188"/>
      <c r="AJ13047" s="188"/>
      <c r="AK13047" s="188"/>
    </row>
    <row r="13048" spans="20:37">
      <c r="T13048" s="188"/>
      <c r="U13048" s="188"/>
      <c r="V13048" s="188"/>
      <c r="W13048" s="188"/>
      <c r="X13048" s="188"/>
      <c r="AG13048" s="188"/>
      <c r="AH13048" s="188"/>
      <c r="AI13048" s="188"/>
      <c r="AJ13048" s="188"/>
      <c r="AK13048" s="188"/>
    </row>
    <row r="13049" spans="20:37">
      <c r="T13049" s="188"/>
      <c r="U13049" s="188"/>
      <c r="V13049" s="188"/>
      <c r="W13049" s="188"/>
      <c r="X13049" s="188"/>
      <c r="AG13049" s="188"/>
      <c r="AH13049" s="188"/>
      <c r="AI13049" s="188"/>
      <c r="AJ13049" s="188"/>
      <c r="AK13049" s="188"/>
    </row>
    <row r="13050" spans="20:37">
      <c r="T13050" s="188"/>
      <c r="U13050" s="188"/>
      <c r="V13050" s="188"/>
      <c r="W13050" s="188"/>
      <c r="X13050" s="188"/>
      <c r="AG13050" s="188"/>
      <c r="AH13050" s="188"/>
      <c r="AI13050" s="188"/>
      <c r="AJ13050" s="188"/>
      <c r="AK13050" s="188"/>
    </row>
    <row r="13051" spans="20:37">
      <c r="T13051" s="188"/>
      <c r="U13051" s="188"/>
      <c r="V13051" s="188"/>
      <c r="W13051" s="188"/>
      <c r="X13051" s="188"/>
      <c r="AG13051" s="188"/>
      <c r="AH13051" s="188"/>
      <c r="AI13051" s="188"/>
      <c r="AJ13051" s="188"/>
      <c r="AK13051" s="188"/>
    </row>
    <row r="13052" spans="20:37">
      <c r="T13052" s="188"/>
      <c r="U13052" s="188"/>
      <c r="V13052" s="188"/>
      <c r="W13052" s="188"/>
      <c r="X13052" s="188"/>
      <c r="AG13052" s="188"/>
      <c r="AH13052" s="188"/>
      <c r="AI13052" s="188"/>
      <c r="AJ13052" s="188"/>
      <c r="AK13052" s="188"/>
    </row>
    <row r="13053" spans="20:37">
      <c r="T13053" s="188"/>
      <c r="U13053" s="188"/>
      <c r="V13053" s="188"/>
      <c r="W13053" s="188"/>
      <c r="X13053" s="188"/>
      <c r="AG13053" s="188"/>
      <c r="AH13053" s="188"/>
      <c r="AI13053" s="188"/>
      <c r="AJ13053" s="188"/>
      <c r="AK13053" s="188"/>
    </row>
    <row r="13054" spans="20:37">
      <c r="T13054" s="188"/>
      <c r="U13054" s="188"/>
      <c r="V13054" s="188"/>
      <c r="W13054" s="188"/>
      <c r="X13054" s="188"/>
      <c r="AG13054" s="188"/>
      <c r="AH13054" s="188"/>
      <c r="AI13054" s="188"/>
      <c r="AJ13054" s="188"/>
      <c r="AK13054" s="188"/>
    </row>
    <row r="13055" spans="20:37">
      <c r="T13055" s="188"/>
      <c r="U13055" s="188"/>
      <c r="V13055" s="188"/>
      <c r="W13055" s="188"/>
      <c r="X13055" s="188"/>
      <c r="AG13055" s="188"/>
      <c r="AH13055" s="188"/>
      <c r="AI13055" s="188"/>
      <c r="AJ13055" s="188"/>
      <c r="AK13055" s="188"/>
    </row>
    <row r="13056" spans="20:37">
      <c r="T13056" s="188"/>
      <c r="U13056" s="188"/>
      <c r="V13056" s="188"/>
      <c r="W13056" s="188"/>
      <c r="X13056" s="188"/>
      <c r="AG13056" s="188"/>
      <c r="AH13056" s="188"/>
      <c r="AI13056" s="188"/>
      <c r="AJ13056" s="188"/>
      <c r="AK13056" s="188"/>
    </row>
    <row r="13057" spans="20:37">
      <c r="T13057" s="188"/>
      <c r="U13057" s="188"/>
      <c r="V13057" s="188"/>
      <c r="W13057" s="188"/>
      <c r="X13057" s="188"/>
      <c r="AG13057" s="188"/>
      <c r="AH13057" s="188"/>
      <c r="AI13057" s="188"/>
      <c r="AJ13057" s="188"/>
      <c r="AK13057" s="188"/>
    </row>
    <row r="13058" spans="20:37">
      <c r="T13058" s="188"/>
      <c r="U13058" s="188"/>
      <c r="V13058" s="188"/>
      <c r="W13058" s="188"/>
      <c r="X13058" s="188"/>
      <c r="AG13058" s="188"/>
      <c r="AH13058" s="188"/>
      <c r="AI13058" s="188"/>
      <c r="AJ13058" s="188"/>
      <c r="AK13058" s="188"/>
    </row>
    <row r="13059" spans="20:37">
      <c r="T13059" s="188"/>
      <c r="U13059" s="188"/>
      <c r="V13059" s="188"/>
      <c r="W13059" s="188"/>
      <c r="X13059" s="188"/>
      <c r="AG13059" s="188"/>
      <c r="AH13059" s="188"/>
      <c r="AI13059" s="188"/>
      <c r="AJ13059" s="188"/>
      <c r="AK13059" s="188"/>
    </row>
    <row r="13060" spans="20:37">
      <c r="T13060" s="188"/>
      <c r="U13060" s="188"/>
      <c r="V13060" s="188"/>
      <c r="W13060" s="188"/>
      <c r="X13060" s="188"/>
      <c r="AG13060" s="188"/>
      <c r="AH13060" s="188"/>
      <c r="AI13060" s="188"/>
      <c r="AJ13060" s="188"/>
      <c r="AK13060" s="188"/>
    </row>
    <row r="13061" spans="20:37">
      <c r="T13061" s="188"/>
      <c r="U13061" s="188"/>
      <c r="V13061" s="188"/>
      <c r="W13061" s="188"/>
      <c r="X13061" s="188"/>
      <c r="AG13061" s="188"/>
      <c r="AH13061" s="188"/>
      <c r="AI13061" s="188"/>
      <c r="AJ13061" s="188"/>
      <c r="AK13061" s="188"/>
    </row>
    <row r="13062" spans="20:37">
      <c r="T13062" s="188"/>
      <c r="U13062" s="188"/>
      <c r="V13062" s="188"/>
      <c r="W13062" s="188"/>
      <c r="X13062" s="188"/>
      <c r="AG13062" s="188"/>
      <c r="AH13062" s="188"/>
      <c r="AI13062" s="188"/>
      <c r="AJ13062" s="188"/>
      <c r="AK13062" s="188"/>
    </row>
    <row r="13063" spans="20:37">
      <c r="T13063" s="188"/>
      <c r="U13063" s="188"/>
      <c r="V13063" s="188"/>
      <c r="W13063" s="188"/>
      <c r="X13063" s="188"/>
      <c r="AG13063" s="188"/>
      <c r="AH13063" s="188"/>
      <c r="AI13063" s="188"/>
      <c r="AJ13063" s="188"/>
      <c r="AK13063" s="188"/>
    </row>
    <row r="13064" spans="20:37">
      <c r="T13064" s="188"/>
      <c r="U13064" s="188"/>
      <c r="V13064" s="188"/>
      <c r="W13064" s="188"/>
      <c r="X13064" s="188"/>
      <c r="AG13064" s="188"/>
      <c r="AH13064" s="188"/>
      <c r="AI13064" s="188"/>
      <c r="AJ13064" s="188"/>
      <c r="AK13064" s="188"/>
    </row>
    <row r="13065" spans="20:37">
      <c r="T13065" s="188"/>
      <c r="U13065" s="188"/>
      <c r="V13065" s="188"/>
      <c r="W13065" s="188"/>
      <c r="X13065" s="188"/>
      <c r="AG13065" s="188"/>
      <c r="AH13065" s="188"/>
      <c r="AI13065" s="188"/>
      <c r="AJ13065" s="188"/>
      <c r="AK13065" s="188"/>
    </row>
    <row r="13066" spans="20:37">
      <c r="T13066" s="188"/>
      <c r="U13066" s="188"/>
      <c r="V13066" s="188"/>
      <c r="W13066" s="188"/>
      <c r="X13066" s="188"/>
      <c r="AG13066" s="188"/>
      <c r="AH13066" s="188"/>
      <c r="AI13066" s="188"/>
      <c r="AJ13066" s="188"/>
      <c r="AK13066" s="188"/>
    </row>
    <row r="13067" spans="20:37">
      <c r="T13067" s="188"/>
      <c r="U13067" s="188"/>
      <c r="V13067" s="188"/>
      <c r="W13067" s="188"/>
      <c r="X13067" s="188"/>
      <c r="AG13067" s="188"/>
      <c r="AH13067" s="188"/>
      <c r="AI13067" s="188"/>
      <c r="AJ13067" s="188"/>
      <c r="AK13067" s="188"/>
    </row>
    <row r="13068" spans="20:37">
      <c r="T13068" s="188"/>
      <c r="U13068" s="188"/>
      <c r="V13068" s="188"/>
      <c r="W13068" s="188"/>
      <c r="X13068" s="188"/>
      <c r="AG13068" s="188"/>
      <c r="AH13068" s="188"/>
      <c r="AI13068" s="188"/>
      <c r="AJ13068" s="188"/>
      <c r="AK13068" s="188"/>
    </row>
    <row r="13069" spans="20:37">
      <c r="T13069" s="188"/>
      <c r="U13069" s="188"/>
      <c r="V13069" s="188"/>
      <c r="W13069" s="188"/>
      <c r="X13069" s="188"/>
      <c r="AG13069" s="188"/>
      <c r="AH13069" s="188"/>
      <c r="AI13069" s="188"/>
      <c r="AJ13069" s="188"/>
      <c r="AK13069" s="188"/>
    </row>
    <row r="13070" spans="20:37">
      <c r="T13070" s="188"/>
      <c r="U13070" s="188"/>
      <c r="V13070" s="188"/>
      <c r="W13070" s="188"/>
      <c r="X13070" s="188"/>
      <c r="AG13070" s="188"/>
      <c r="AH13070" s="188"/>
      <c r="AI13070" s="188"/>
      <c r="AJ13070" s="188"/>
      <c r="AK13070" s="188"/>
    </row>
    <row r="13071" spans="20:37">
      <c r="T13071" s="188"/>
      <c r="U13071" s="188"/>
      <c r="V13071" s="188"/>
      <c r="W13071" s="188"/>
      <c r="X13071" s="188"/>
      <c r="AG13071" s="188"/>
      <c r="AH13071" s="188"/>
      <c r="AI13071" s="188"/>
      <c r="AJ13071" s="188"/>
      <c r="AK13071" s="188"/>
    </row>
    <row r="13072" spans="20:37">
      <c r="T13072" s="188"/>
      <c r="U13072" s="188"/>
      <c r="V13072" s="188"/>
      <c r="W13072" s="188"/>
      <c r="X13072" s="188"/>
      <c r="AG13072" s="188"/>
      <c r="AH13072" s="188"/>
      <c r="AI13072" s="188"/>
      <c r="AJ13072" s="188"/>
      <c r="AK13072" s="188"/>
    </row>
    <row r="13073" spans="20:37">
      <c r="T13073" s="188"/>
      <c r="U13073" s="188"/>
      <c r="V13073" s="188"/>
      <c r="W13073" s="188"/>
      <c r="X13073" s="188"/>
      <c r="AG13073" s="188"/>
      <c r="AH13073" s="188"/>
      <c r="AI13073" s="188"/>
      <c r="AJ13073" s="188"/>
      <c r="AK13073" s="188"/>
    </row>
    <row r="13074" spans="20:37">
      <c r="T13074" s="188"/>
      <c r="U13074" s="188"/>
      <c r="V13074" s="188"/>
      <c r="W13074" s="188"/>
      <c r="X13074" s="188"/>
      <c r="AG13074" s="188"/>
      <c r="AH13074" s="188"/>
      <c r="AI13074" s="188"/>
      <c r="AJ13074" s="188"/>
      <c r="AK13074" s="188"/>
    </row>
    <row r="13075" spans="20:37">
      <c r="T13075" s="188"/>
      <c r="U13075" s="188"/>
      <c r="V13075" s="188"/>
      <c r="W13075" s="188"/>
      <c r="X13075" s="188"/>
      <c r="AG13075" s="188"/>
      <c r="AH13075" s="188"/>
      <c r="AI13075" s="188"/>
      <c r="AJ13075" s="188"/>
      <c r="AK13075" s="188"/>
    </row>
    <row r="13076" spans="20:37">
      <c r="T13076" s="188"/>
      <c r="U13076" s="188"/>
      <c r="V13076" s="188"/>
      <c r="W13076" s="188"/>
      <c r="X13076" s="188"/>
      <c r="AG13076" s="188"/>
      <c r="AH13076" s="188"/>
      <c r="AI13076" s="188"/>
      <c r="AJ13076" s="188"/>
      <c r="AK13076" s="188"/>
    </row>
    <row r="13077" spans="20:37">
      <c r="T13077" s="188"/>
      <c r="U13077" s="188"/>
      <c r="V13077" s="188"/>
      <c r="W13077" s="188"/>
      <c r="X13077" s="188"/>
      <c r="AG13077" s="188"/>
      <c r="AH13077" s="188"/>
      <c r="AI13077" s="188"/>
      <c r="AJ13077" s="188"/>
      <c r="AK13077" s="188"/>
    </row>
    <row r="13078" spans="20:37">
      <c r="T13078" s="188"/>
      <c r="U13078" s="188"/>
      <c r="V13078" s="188"/>
      <c r="W13078" s="188"/>
      <c r="X13078" s="188"/>
      <c r="AG13078" s="188"/>
      <c r="AH13078" s="188"/>
      <c r="AI13078" s="188"/>
      <c r="AJ13078" s="188"/>
      <c r="AK13078" s="188"/>
    </row>
    <row r="13079" spans="20:37">
      <c r="T13079" s="188"/>
      <c r="U13079" s="188"/>
      <c r="V13079" s="188"/>
      <c r="W13079" s="188"/>
      <c r="X13079" s="188"/>
      <c r="AG13079" s="188"/>
      <c r="AH13079" s="188"/>
      <c r="AI13079" s="188"/>
      <c r="AJ13079" s="188"/>
      <c r="AK13079" s="188"/>
    </row>
    <row r="13080" spans="20:37">
      <c r="T13080" s="188"/>
      <c r="U13080" s="188"/>
      <c r="V13080" s="188"/>
      <c r="W13080" s="188"/>
      <c r="X13080" s="188"/>
      <c r="AG13080" s="188"/>
      <c r="AH13080" s="188"/>
      <c r="AI13080" s="188"/>
      <c r="AJ13080" s="188"/>
      <c r="AK13080" s="188"/>
    </row>
    <row r="13081" spans="20:37">
      <c r="T13081" s="188"/>
      <c r="U13081" s="188"/>
      <c r="V13081" s="188"/>
      <c r="W13081" s="188"/>
      <c r="X13081" s="188"/>
      <c r="AG13081" s="188"/>
      <c r="AH13081" s="188"/>
      <c r="AI13081" s="188"/>
      <c r="AJ13081" s="188"/>
      <c r="AK13081" s="188"/>
    </row>
    <row r="13082" spans="20:37">
      <c r="T13082" s="188"/>
      <c r="U13082" s="188"/>
      <c r="V13082" s="188"/>
      <c r="W13082" s="188"/>
      <c r="X13082" s="188"/>
      <c r="AG13082" s="188"/>
      <c r="AH13082" s="188"/>
      <c r="AI13082" s="188"/>
      <c r="AJ13082" s="188"/>
      <c r="AK13082" s="188"/>
    </row>
    <row r="13083" spans="20:37">
      <c r="T13083" s="188"/>
      <c r="U13083" s="188"/>
      <c r="V13083" s="188"/>
      <c r="W13083" s="188"/>
      <c r="X13083" s="188"/>
      <c r="AG13083" s="188"/>
      <c r="AH13083" s="188"/>
      <c r="AI13083" s="188"/>
      <c r="AJ13083" s="188"/>
      <c r="AK13083" s="188"/>
    </row>
    <row r="13084" spans="20:37">
      <c r="T13084" s="188"/>
      <c r="U13084" s="188"/>
      <c r="V13084" s="188"/>
      <c r="W13084" s="188"/>
      <c r="X13084" s="188"/>
      <c r="AG13084" s="188"/>
      <c r="AH13084" s="188"/>
      <c r="AI13084" s="188"/>
      <c r="AJ13084" s="188"/>
      <c r="AK13084" s="188"/>
    </row>
    <row r="13085" spans="20:37">
      <c r="T13085" s="188"/>
      <c r="U13085" s="188"/>
      <c r="V13085" s="188"/>
      <c r="W13085" s="188"/>
      <c r="X13085" s="188"/>
      <c r="AG13085" s="188"/>
      <c r="AH13085" s="188"/>
      <c r="AI13085" s="188"/>
      <c r="AJ13085" s="188"/>
      <c r="AK13085" s="188"/>
    </row>
    <row r="13086" spans="20:37">
      <c r="T13086" s="188"/>
      <c r="U13086" s="188"/>
      <c r="V13086" s="188"/>
      <c r="W13086" s="188"/>
      <c r="X13086" s="188"/>
      <c r="AG13086" s="188"/>
      <c r="AH13086" s="188"/>
      <c r="AI13086" s="188"/>
      <c r="AJ13086" s="188"/>
      <c r="AK13086" s="188"/>
    </row>
    <row r="13087" spans="20:37">
      <c r="T13087" s="188"/>
      <c r="U13087" s="188"/>
      <c r="V13087" s="188"/>
      <c r="W13087" s="188"/>
      <c r="X13087" s="188"/>
      <c r="AG13087" s="188"/>
      <c r="AH13087" s="188"/>
      <c r="AI13087" s="188"/>
      <c r="AJ13087" s="188"/>
      <c r="AK13087" s="188"/>
    </row>
    <row r="13088" spans="20:37">
      <c r="T13088" s="188"/>
      <c r="U13088" s="188"/>
      <c r="V13088" s="188"/>
      <c r="W13088" s="188"/>
      <c r="X13088" s="188"/>
      <c r="AG13088" s="188"/>
      <c r="AH13088" s="188"/>
      <c r="AI13088" s="188"/>
      <c r="AJ13088" s="188"/>
      <c r="AK13088" s="188"/>
    </row>
    <row r="13089" spans="20:37">
      <c r="T13089" s="188"/>
      <c r="U13089" s="188"/>
      <c r="V13089" s="188"/>
      <c r="W13089" s="188"/>
      <c r="X13089" s="188"/>
      <c r="AG13089" s="188"/>
      <c r="AH13089" s="188"/>
      <c r="AI13089" s="188"/>
      <c r="AJ13089" s="188"/>
      <c r="AK13089" s="188"/>
    </row>
    <row r="13090" spans="20:37">
      <c r="T13090" s="188"/>
      <c r="U13090" s="188"/>
      <c r="V13090" s="188"/>
      <c r="W13090" s="188"/>
      <c r="X13090" s="188"/>
      <c r="AG13090" s="188"/>
      <c r="AH13090" s="188"/>
      <c r="AI13090" s="188"/>
      <c r="AJ13090" s="188"/>
      <c r="AK13090" s="188"/>
    </row>
    <row r="13091" spans="20:37">
      <c r="T13091" s="188"/>
      <c r="U13091" s="188"/>
      <c r="V13091" s="188"/>
      <c r="W13091" s="188"/>
      <c r="X13091" s="188"/>
      <c r="AG13091" s="188"/>
      <c r="AH13091" s="188"/>
      <c r="AI13091" s="188"/>
      <c r="AJ13091" s="188"/>
      <c r="AK13091" s="188"/>
    </row>
    <row r="13092" spans="20:37">
      <c r="T13092" s="188"/>
      <c r="U13092" s="188"/>
      <c r="V13092" s="188"/>
      <c r="W13092" s="188"/>
      <c r="X13092" s="188"/>
      <c r="AG13092" s="188"/>
      <c r="AH13092" s="188"/>
      <c r="AI13092" s="188"/>
      <c r="AJ13092" s="188"/>
      <c r="AK13092" s="188"/>
    </row>
    <row r="13093" spans="20:37">
      <c r="T13093" s="188"/>
      <c r="U13093" s="188"/>
      <c r="V13093" s="188"/>
      <c r="W13093" s="188"/>
      <c r="X13093" s="188"/>
      <c r="AG13093" s="188"/>
      <c r="AH13093" s="188"/>
      <c r="AI13093" s="188"/>
      <c r="AJ13093" s="188"/>
      <c r="AK13093" s="188"/>
    </row>
    <row r="13094" spans="20:37">
      <c r="T13094" s="188"/>
      <c r="U13094" s="188"/>
      <c r="V13094" s="188"/>
      <c r="W13094" s="188"/>
      <c r="X13094" s="188"/>
      <c r="AG13094" s="188"/>
      <c r="AH13094" s="188"/>
      <c r="AI13094" s="188"/>
      <c r="AJ13094" s="188"/>
      <c r="AK13094" s="188"/>
    </row>
    <row r="13095" spans="20:37">
      <c r="T13095" s="188"/>
      <c r="U13095" s="188"/>
      <c r="V13095" s="188"/>
      <c r="W13095" s="188"/>
      <c r="X13095" s="188"/>
      <c r="AG13095" s="188"/>
      <c r="AH13095" s="188"/>
      <c r="AI13095" s="188"/>
      <c r="AJ13095" s="188"/>
      <c r="AK13095" s="188"/>
    </row>
    <row r="13096" spans="20:37">
      <c r="T13096" s="188"/>
      <c r="U13096" s="188"/>
      <c r="V13096" s="188"/>
      <c r="W13096" s="188"/>
      <c r="X13096" s="188"/>
      <c r="AG13096" s="188"/>
      <c r="AH13096" s="188"/>
      <c r="AI13096" s="188"/>
      <c r="AJ13096" s="188"/>
      <c r="AK13096" s="188"/>
    </row>
    <row r="13097" spans="20:37">
      <c r="T13097" s="188"/>
      <c r="U13097" s="188"/>
      <c r="V13097" s="188"/>
      <c r="W13097" s="188"/>
      <c r="X13097" s="188"/>
      <c r="AG13097" s="188"/>
      <c r="AH13097" s="188"/>
      <c r="AI13097" s="188"/>
      <c r="AJ13097" s="188"/>
      <c r="AK13097" s="188"/>
    </row>
    <row r="13098" spans="20:37">
      <c r="T13098" s="188"/>
      <c r="U13098" s="188"/>
      <c r="V13098" s="188"/>
      <c r="W13098" s="188"/>
      <c r="X13098" s="188"/>
      <c r="AG13098" s="188"/>
      <c r="AH13098" s="188"/>
      <c r="AI13098" s="188"/>
      <c r="AJ13098" s="188"/>
      <c r="AK13098" s="188"/>
    </row>
    <row r="13099" spans="20:37">
      <c r="T13099" s="188"/>
      <c r="U13099" s="188"/>
      <c r="V13099" s="188"/>
      <c r="W13099" s="188"/>
      <c r="X13099" s="188"/>
      <c r="AG13099" s="188"/>
      <c r="AH13099" s="188"/>
      <c r="AI13099" s="188"/>
      <c r="AJ13099" s="188"/>
      <c r="AK13099" s="188"/>
    </row>
    <row r="13100" spans="20:37">
      <c r="T13100" s="188"/>
      <c r="U13100" s="188"/>
      <c r="V13100" s="188"/>
      <c r="W13100" s="188"/>
      <c r="X13100" s="188"/>
      <c r="AG13100" s="188"/>
      <c r="AH13100" s="188"/>
      <c r="AI13100" s="188"/>
      <c r="AJ13100" s="188"/>
      <c r="AK13100" s="188"/>
    </row>
    <row r="13101" spans="20:37">
      <c r="T13101" s="188"/>
      <c r="U13101" s="188"/>
      <c r="V13101" s="188"/>
      <c r="W13101" s="188"/>
      <c r="X13101" s="188"/>
      <c r="AG13101" s="188"/>
      <c r="AH13101" s="188"/>
      <c r="AI13101" s="188"/>
      <c r="AJ13101" s="188"/>
      <c r="AK13101" s="188"/>
    </row>
    <row r="13102" spans="20:37">
      <c r="T13102" s="188"/>
      <c r="U13102" s="188"/>
      <c r="V13102" s="188"/>
      <c r="W13102" s="188"/>
      <c r="X13102" s="188"/>
      <c r="AG13102" s="188"/>
      <c r="AH13102" s="188"/>
      <c r="AI13102" s="188"/>
      <c r="AJ13102" s="188"/>
      <c r="AK13102" s="188"/>
    </row>
    <row r="13103" spans="20:37">
      <c r="T13103" s="188"/>
      <c r="U13103" s="188"/>
      <c r="V13103" s="188"/>
      <c r="W13103" s="188"/>
      <c r="X13103" s="188"/>
      <c r="AG13103" s="188"/>
      <c r="AH13103" s="188"/>
      <c r="AI13103" s="188"/>
      <c r="AJ13103" s="188"/>
      <c r="AK13103" s="188"/>
    </row>
    <row r="13104" spans="20:37">
      <c r="T13104" s="188"/>
      <c r="U13104" s="188"/>
      <c r="V13104" s="188"/>
      <c r="W13104" s="188"/>
      <c r="X13104" s="188"/>
      <c r="AG13104" s="188"/>
      <c r="AH13104" s="188"/>
      <c r="AI13104" s="188"/>
      <c r="AJ13104" s="188"/>
      <c r="AK13104" s="188"/>
    </row>
    <row r="13105" spans="20:37">
      <c r="T13105" s="188"/>
      <c r="U13105" s="188"/>
      <c r="V13105" s="188"/>
      <c r="W13105" s="188"/>
      <c r="X13105" s="188"/>
      <c r="AG13105" s="188"/>
      <c r="AH13105" s="188"/>
      <c r="AI13105" s="188"/>
      <c r="AJ13105" s="188"/>
      <c r="AK13105" s="188"/>
    </row>
    <row r="13106" spans="20:37">
      <c r="T13106" s="188"/>
      <c r="U13106" s="188"/>
      <c r="V13106" s="188"/>
      <c r="W13106" s="188"/>
      <c r="X13106" s="188"/>
      <c r="AG13106" s="188"/>
      <c r="AH13106" s="188"/>
      <c r="AI13106" s="188"/>
      <c r="AJ13106" s="188"/>
      <c r="AK13106" s="188"/>
    </row>
    <row r="13107" spans="20:37">
      <c r="T13107" s="188"/>
      <c r="U13107" s="188"/>
      <c r="V13107" s="188"/>
      <c r="W13107" s="188"/>
      <c r="X13107" s="188"/>
      <c r="AG13107" s="188"/>
      <c r="AH13107" s="188"/>
      <c r="AI13107" s="188"/>
      <c r="AJ13107" s="188"/>
      <c r="AK13107" s="188"/>
    </row>
    <row r="13108" spans="20:37">
      <c r="T13108" s="188"/>
      <c r="U13108" s="188"/>
      <c r="V13108" s="188"/>
      <c r="W13108" s="188"/>
      <c r="X13108" s="188"/>
      <c r="AG13108" s="188"/>
      <c r="AH13108" s="188"/>
      <c r="AI13108" s="188"/>
      <c r="AJ13108" s="188"/>
      <c r="AK13108" s="188"/>
    </row>
    <row r="13109" spans="20:37">
      <c r="T13109" s="188"/>
      <c r="U13109" s="188"/>
      <c r="V13109" s="188"/>
      <c r="W13109" s="188"/>
      <c r="X13109" s="188"/>
      <c r="AG13109" s="188"/>
      <c r="AH13109" s="188"/>
      <c r="AI13109" s="188"/>
      <c r="AJ13109" s="188"/>
      <c r="AK13109" s="188"/>
    </row>
    <row r="13110" spans="20:37">
      <c r="T13110" s="188"/>
      <c r="U13110" s="188"/>
      <c r="V13110" s="188"/>
      <c r="W13110" s="188"/>
      <c r="X13110" s="188"/>
      <c r="AG13110" s="188"/>
      <c r="AH13110" s="188"/>
      <c r="AI13110" s="188"/>
      <c r="AJ13110" s="188"/>
      <c r="AK13110" s="188"/>
    </row>
    <row r="13111" spans="20:37">
      <c r="T13111" s="188"/>
      <c r="U13111" s="188"/>
      <c r="V13111" s="188"/>
      <c r="W13111" s="188"/>
      <c r="X13111" s="188"/>
      <c r="AG13111" s="188"/>
      <c r="AH13111" s="188"/>
      <c r="AI13111" s="188"/>
      <c r="AJ13111" s="188"/>
      <c r="AK13111" s="188"/>
    </row>
    <row r="13112" spans="20:37">
      <c r="T13112" s="188"/>
      <c r="U13112" s="188"/>
      <c r="V13112" s="188"/>
      <c r="W13112" s="188"/>
      <c r="X13112" s="188"/>
      <c r="AG13112" s="188"/>
      <c r="AH13112" s="188"/>
      <c r="AI13112" s="188"/>
      <c r="AJ13112" s="188"/>
      <c r="AK13112" s="188"/>
    </row>
    <row r="13113" spans="20:37">
      <c r="T13113" s="188"/>
      <c r="U13113" s="188"/>
      <c r="V13113" s="188"/>
      <c r="W13113" s="188"/>
      <c r="X13113" s="188"/>
      <c r="AG13113" s="188"/>
      <c r="AH13113" s="188"/>
      <c r="AI13113" s="188"/>
      <c r="AJ13113" s="188"/>
      <c r="AK13113" s="188"/>
    </row>
    <row r="13114" spans="20:37">
      <c r="T13114" s="188"/>
      <c r="U13114" s="188"/>
      <c r="V13114" s="188"/>
      <c r="W13114" s="188"/>
      <c r="X13114" s="188"/>
      <c r="AG13114" s="188"/>
      <c r="AH13114" s="188"/>
      <c r="AI13114" s="188"/>
      <c r="AJ13114" s="188"/>
      <c r="AK13114" s="188"/>
    </row>
    <row r="13115" spans="20:37">
      <c r="T13115" s="188"/>
      <c r="U13115" s="188"/>
      <c r="V13115" s="188"/>
      <c r="W13115" s="188"/>
      <c r="X13115" s="188"/>
      <c r="AG13115" s="188"/>
      <c r="AH13115" s="188"/>
      <c r="AI13115" s="188"/>
      <c r="AJ13115" s="188"/>
      <c r="AK13115" s="188"/>
    </row>
    <row r="13116" spans="20:37">
      <c r="T13116" s="188"/>
      <c r="U13116" s="188"/>
      <c r="V13116" s="188"/>
      <c r="W13116" s="188"/>
      <c r="X13116" s="188"/>
      <c r="AG13116" s="188"/>
      <c r="AH13116" s="188"/>
      <c r="AI13116" s="188"/>
      <c r="AJ13116" s="188"/>
      <c r="AK13116" s="188"/>
    </row>
    <row r="13117" spans="20:37">
      <c r="T13117" s="188"/>
      <c r="U13117" s="188"/>
      <c r="V13117" s="188"/>
      <c r="W13117" s="188"/>
      <c r="X13117" s="188"/>
      <c r="AG13117" s="188"/>
      <c r="AH13117" s="188"/>
      <c r="AI13117" s="188"/>
      <c r="AJ13117" s="188"/>
      <c r="AK13117" s="188"/>
    </row>
    <row r="13118" spans="20:37">
      <c r="T13118" s="188"/>
      <c r="U13118" s="188"/>
      <c r="V13118" s="188"/>
      <c r="W13118" s="188"/>
      <c r="X13118" s="188"/>
      <c r="AG13118" s="188"/>
      <c r="AH13118" s="188"/>
      <c r="AI13118" s="188"/>
      <c r="AJ13118" s="188"/>
      <c r="AK13118" s="188"/>
    </row>
    <row r="13119" spans="20:37">
      <c r="T13119" s="188"/>
      <c r="U13119" s="188"/>
      <c r="V13119" s="188"/>
      <c r="W13119" s="188"/>
      <c r="X13119" s="188"/>
      <c r="AG13119" s="188"/>
      <c r="AH13119" s="188"/>
      <c r="AI13119" s="188"/>
      <c r="AJ13119" s="188"/>
      <c r="AK13119" s="188"/>
    </row>
    <row r="13120" spans="20:37">
      <c r="T13120" s="188"/>
      <c r="U13120" s="188"/>
      <c r="V13120" s="188"/>
      <c r="W13120" s="188"/>
      <c r="X13120" s="188"/>
      <c r="AG13120" s="188"/>
      <c r="AH13120" s="188"/>
      <c r="AI13120" s="188"/>
      <c r="AJ13120" s="188"/>
      <c r="AK13120" s="188"/>
    </row>
    <row r="13121" spans="20:37">
      <c r="T13121" s="188"/>
      <c r="U13121" s="188"/>
      <c r="V13121" s="188"/>
      <c r="W13121" s="188"/>
      <c r="X13121" s="188"/>
      <c r="AG13121" s="188"/>
      <c r="AH13121" s="188"/>
      <c r="AI13121" s="188"/>
      <c r="AJ13121" s="188"/>
      <c r="AK13121" s="188"/>
    </row>
    <row r="13122" spans="20:37">
      <c r="T13122" s="188"/>
      <c r="U13122" s="188"/>
      <c r="V13122" s="188"/>
      <c r="W13122" s="188"/>
      <c r="X13122" s="188"/>
      <c r="AG13122" s="188"/>
      <c r="AH13122" s="188"/>
      <c r="AI13122" s="188"/>
      <c r="AJ13122" s="188"/>
      <c r="AK13122" s="188"/>
    </row>
    <row r="13123" spans="20:37">
      <c r="T13123" s="188"/>
      <c r="U13123" s="188"/>
      <c r="V13123" s="188"/>
      <c r="W13123" s="188"/>
      <c r="X13123" s="188"/>
      <c r="AG13123" s="188"/>
      <c r="AH13123" s="188"/>
      <c r="AI13123" s="188"/>
      <c r="AJ13123" s="188"/>
      <c r="AK13123" s="188"/>
    </row>
    <row r="13124" spans="20:37">
      <c r="T13124" s="188"/>
      <c r="U13124" s="188"/>
      <c r="V13124" s="188"/>
      <c r="W13124" s="188"/>
      <c r="X13124" s="188"/>
      <c r="AG13124" s="188"/>
      <c r="AH13124" s="188"/>
      <c r="AI13124" s="188"/>
      <c r="AJ13124" s="188"/>
      <c r="AK13124" s="188"/>
    </row>
    <row r="13125" spans="20:37">
      <c r="T13125" s="188"/>
      <c r="U13125" s="188"/>
      <c r="V13125" s="188"/>
      <c r="W13125" s="188"/>
      <c r="X13125" s="188"/>
      <c r="AG13125" s="188"/>
      <c r="AH13125" s="188"/>
      <c r="AI13125" s="188"/>
      <c r="AJ13125" s="188"/>
      <c r="AK13125" s="188"/>
    </row>
    <row r="13126" spans="20:37">
      <c r="T13126" s="188"/>
      <c r="U13126" s="188"/>
      <c r="V13126" s="188"/>
      <c r="W13126" s="188"/>
      <c r="X13126" s="188"/>
      <c r="AG13126" s="188"/>
      <c r="AH13126" s="188"/>
      <c r="AI13126" s="188"/>
      <c r="AJ13126" s="188"/>
      <c r="AK13126" s="188"/>
    </row>
    <row r="13127" spans="20:37">
      <c r="T13127" s="188"/>
      <c r="U13127" s="188"/>
      <c r="V13127" s="188"/>
      <c r="W13127" s="188"/>
      <c r="X13127" s="188"/>
      <c r="AG13127" s="188"/>
      <c r="AH13127" s="188"/>
      <c r="AI13127" s="188"/>
      <c r="AJ13127" s="188"/>
      <c r="AK13127" s="188"/>
    </row>
    <row r="13128" spans="20:37">
      <c r="T13128" s="188"/>
      <c r="U13128" s="188"/>
      <c r="V13128" s="188"/>
      <c r="W13128" s="188"/>
      <c r="X13128" s="188"/>
      <c r="AG13128" s="188"/>
      <c r="AH13128" s="188"/>
      <c r="AI13128" s="188"/>
      <c r="AJ13128" s="188"/>
      <c r="AK13128" s="188"/>
    </row>
    <row r="13129" spans="20:37">
      <c r="T13129" s="188"/>
      <c r="U13129" s="188"/>
      <c r="V13129" s="188"/>
      <c r="W13129" s="188"/>
      <c r="X13129" s="188"/>
      <c r="AG13129" s="188"/>
      <c r="AH13129" s="188"/>
      <c r="AI13129" s="188"/>
      <c r="AJ13129" s="188"/>
      <c r="AK13129" s="188"/>
    </row>
    <row r="13130" spans="20:37">
      <c r="T13130" s="188"/>
      <c r="U13130" s="188"/>
      <c r="V13130" s="188"/>
      <c r="W13130" s="188"/>
      <c r="X13130" s="188"/>
      <c r="AG13130" s="188"/>
      <c r="AH13130" s="188"/>
      <c r="AI13130" s="188"/>
      <c r="AJ13130" s="188"/>
      <c r="AK13130" s="188"/>
    </row>
    <row r="13131" spans="20:37">
      <c r="T13131" s="188"/>
      <c r="U13131" s="188"/>
      <c r="V13131" s="188"/>
      <c r="W13131" s="188"/>
      <c r="X13131" s="188"/>
      <c r="AG13131" s="188"/>
      <c r="AH13131" s="188"/>
      <c r="AI13131" s="188"/>
      <c r="AJ13131" s="188"/>
      <c r="AK13131" s="188"/>
    </row>
    <row r="13132" spans="20:37">
      <c r="T13132" s="188"/>
      <c r="U13132" s="188"/>
      <c r="V13132" s="188"/>
      <c r="W13132" s="188"/>
      <c r="X13132" s="188"/>
      <c r="AG13132" s="188"/>
      <c r="AH13132" s="188"/>
      <c r="AI13132" s="188"/>
      <c r="AJ13132" s="188"/>
      <c r="AK13132" s="188"/>
    </row>
    <row r="13133" spans="20:37">
      <c r="T13133" s="188"/>
      <c r="U13133" s="188"/>
      <c r="V13133" s="188"/>
      <c r="W13133" s="188"/>
      <c r="X13133" s="188"/>
      <c r="AG13133" s="188"/>
      <c r="AH13133" s="188"/>
      <c r="AI13133" s="188"/>
      <c r="AJ13133" s="188"/>
      <c r="AK13133" s="188"/>
    </row>
    <row r="13134" spans="20:37">
      <c r="T13134" s="188"/>
      <c r="U13134" s="188"/>
      <c r="V13134" s="188"/>
      <c r="W13134" s="188"/>
      <c r="X13134" s="188"/>
      <c r="AG13134" s="188"/>
      <c r="AH13134" s="188"/>
      <c r="AI13134" s="188"/>
      <c r="AJ13134" s="188"/>
      <c r="AK13134" s="188"/>
    </row>
    <row r="13135" spans="20:37">
      <c r="T13135" s="188"/>
      <c r="U13135" s="188"/>
      <c r="V13135" s="188"/>
      <c r="W13135" s="188"/>
      <c r="X13135" s="188"/>
      <c r="AG13135" s="188"/>
      <c r="AH13135" s="188"/>
      <c r="AI13135" s="188"/>
      <c r="AJ13135" s="188"/>
      <c r="AK13135" s="188"/>
    </row>
    <row r="13136" spans="20:37">
      <c r="T13136" s="188"/>
      <c r="U13136" s="188"/>
      <c r="V13136" s="188"/>
      <c r="W13136" s="188"/>
      <c r="X13136" s="188"/>
      <c r="AG13136" s="188"/>
      <c r="AH13136" s="188"/>
      <c r="AI13136" s="188"/>
      <c r="AJ13136" s="188"/>
      <c r="AK13136" s="188"/>
    </row>
    <row r="13137" spans="20:37">
      <c r="T13137" s="188"/>
      <c r="U13137" s="188"/>
      <c r="V13137" s="188"/>
      <c r="W13137" s="188"/>
      <c r="X13137" s="188"/>
      <c r="AG13137" s="188"/>
      <c r="AH13137" s="188"/>
      <c r="AI13137" s="188"/>
      <c r="AJ13137" s="188"/>
      <c r="AK13137" s="188"/>
    </row>
    <row r="13138" spans="20:37">
      <c r="T13138" s="188"/>
      <c r="U13138" s="188"/>
      <c r="V13138" s="188"/>
      <c r="W13138" s="188"/>
      <c r="X13138" s="188"/>
      <c r="AG13138" s="188"/>
      <c r="AH13138" s="188"/>
      <c r="AI13138" s="188"/>
      <c r="AJ13138" s="188"/>
      <c r="AK13138" s="188"/>
    </row>
    <row r="13139" spans="20:37">
      <c r="T13139" s="188"/>
      <c r="U13139" s="188"/>
      <c r="V13139" s="188"/>
      <c r="W13139" s="188"/>
      <c r="X13139" s="188"/>
      <c r="AG13139" s="188"/>
      <c r="AH13139" s="188"/>
      <c r="AI13139" s="188"/>
      <c r="AJ13139" s="188"/>
      <c r="AK13139" s="188"/>
    </row>
    <row r="13140" spans="20:37">
      <c r="T13140" s="188"/>
      <c r="U13140" s="188"/>
      <c r="V13140" s="188"/>
      <c r="W13140" s="188"/>
      <c r="X13140" s="188"/>
      <c r="AG13140" s="188"/>
      <c r="AH13140" s="188"/>
      <c r="AI13140" s="188"/>
      <c r="AJ13140" s="188"/>
      <c r="AK13140" s="188"/>
    </row>
    <row r="13141" spans="20:37">
      <c r="T13141" s="188"/>
      <c r="U13141" s="188"/>
      <c r="V13141" s="188"/>
      <c r="W13141" s="188"/>
      <c r="X13141" s="188"/>
      <c r="AG13141" s="188"/>
      <c r="AH13141" s="188"/>
      <c r="AI13141" s="188"/>
      <c r="AJ13141" s="188"/>
      <c r="AK13141" s="188"/>
    </row>
    <row r="13142" spans="20:37">
      <c r="T13142" s="188"/>
      <c r="U13142" s="188"/>
      <c r="V13142" s="188"/>
      <c r="W13142" s="188"/>
      <c r="X13142" s="188"/>
      <c r="AG13142" s="188"/>
      <c r="AH13142" s="188"/>
      <c r="AI13142" s="188"/>
      <c r="AJ13142" s="188"/>
      <c r="AK13142" s="188"/>
    </row>
    <row r="13143" spans="20:37">
      <c r="T13143" s="188"/>
      <c r="U13143" s="188"/>
      <c r="V13143" s="188"/>
      <c r="W13143" s="188"/>
      <c r="X13143" s="188"/>
      <c r="AG13143" s="188"/>
      <c r="AH13143" s="188"/>
      <c r="AI13143" s="188"/>
      <c r="AJ13143" s="188"/>
      <c r="AK13143" s="188"/>
    </row>
    <row r="13144" spans="20:37">
      <c r="T13144" s="188"/>
      <c r="U13144" s="188"/>
      <c r="V13144" s="188"/>
      <c r="W13144" s="188"/>
      <c r="X13144" s="188"/>
      <c r="AG13144" s="188"/>
      <c r="AH13144" s="188"/>
      <c r="AI13144" s="188"/>
      <c r="AJ13144" s="188"/>
      <c r="AK13144" s="188"/>
    </row>
    <row r="13145" spans="20:37">
      <c r="T13145" s="188"/>
      <c r="U13145" s="188"/>
      <c r="V13145" s="188"/>
      <c r="W13145" s="188"/>
      <c r="X13145" s="188"/>
      <c r="AG13145" s="188"/>
      <c r="AH13145" s="188"/>
      <c r="AI13145" s="188"/>
      <c r="AJ13145" s="188"/>
      <c r="AK13145" s="188"/>
    </row>
    <row r="13146" spans="20:37">
      <c r="T13146" s="188"/>
      <c r="U13146" s="188"/>
      <c r="V13146" s="188"/>
      <c r="W13146" s="188"/>
      <c r="X13146" s="188"/>
      <c r="AG13146" s="188"/>
      <c r="AH13146" s="188"/>
      <c r="AI13146" s="188"/>
      <c r="AJ13146" s="188"/>
      <c r="AK13146" s="188"/>
    </row>
    <row r="13147" spans="20:37">
      <c r="T13147" s="188"/>
      <c r="U13147" s="188"/>
      <c r="V13147" s="188"/>
      <c r="W13147" s="188"/>
      <c r="X13147" s="188"/>
      <c r="AG13147" s="188"/>
      <c r="AH13147" s="188"/>
      <c r="AI13147" s="188"/>
      <c r="AJ13147" s="188"/>
      <c r="AK13147" s="188"/>
    </row>
    <row r="13148" spans="20:37">
      <c r="T13148" s="188"/>
      <c r="U13148" s="188"/>
      <c r="V13148" s="188"/>
      <c r="W13148" s="188"/>
      <c r="X13148" s="188"/>
      <c r="AG13148" s="188"/>
      <c r="AH13148" s="188"/>
      <c r="AI13148" s="188"/>
      <c r="AJ13148" s="188"/>
      <c r="AK13148" s="188"/>
    </row>
    <row r="13149" spans="20:37">
      <c r="T13149" s="188"/>
      <c r="U13149" s="188"/>
      <c r="V13149" s="188"/>
      <c r="W13149" s="188"/>
      <c r="X13149" s="188"/>
      <c r="AG13149" s="188"/>
      <c r="AH13149" s="188"/>
      <c r="AI13149" s="188"/>
      <c r="AJ13149" s="188"/>
      <c r="AK13149" s="188"/>
    </row>
    <row r="13150" spans="20:37">
      <c r="T13150" s="188"/>
      <c r="U13150" s="188"/>
      <c r="V13150" s="188"/>
      <c r="W13150" s="188"/>
      <c r="X13150" s="188"/>
      <c r="AG13150" s="188"/>
      <c r="AH13150" s="188"/>
      <c r="AI13150" s="188"/>
      <c r="AJ13150" s="188"/>
      <c r="AK13150" s="188"/>
    </row>
    <row r="13151" spans="20:37">
      <c r="T13151" s="188"/>
      <c r="U13151" s="188"/>
      <c r="V13151" s="188"/>
      <c r="W13151" s="188"/>
      <c r="X13151" s="188"/>
      <c r="AG13151" s="188"/>
      <c r="AH13151" s="188"/>
      <c r="AI13151" s="188"/>
      <c r="AJ13151" s="188"/>
      <c r="AK13151" s="188"/>
    </row>
    <row r="13152" spans="20:37">
      <c r="T13152" s="188"/>
      <c r="U13152" s="188"/>
      <c r="V13152" s="188"/>
      <c r="W13152" s="188"/>
      <c r="X13152" s="188"/>
      <c r="AG13152" s="188"/>
      <c r="AH13152" s="188"/>
      <c r="AI13152" s="188"/>
      <c r="AJ13152" s="188"/>
      <c r="AK13152" s="188"/>
    </row>
    <row r="13153" spans="20:37">
      <c r="T13153" s="188"/>
      <c r="U13153" s="188"/>
      <c r="V13153" s="188"/>
      <c r="W13153" s="188"/>
      <c r="X13153" s="188"/>
      <c r="AG13153" s="188"/>
      <c r="AH13153" s="188"/>
      <c r="AI13153" s="188"/>
      <c r="AJ13153" s="188"/>
      <c r="AK13153" s="188"/>
    </row>
    <row r="13154" spans="20:37">
      <c r="T13154" s="188"/>
      <c r="U13154" s="188"/>
      <c r="V13154" s="188"/>
      <c r="W13154" s="188"/>
      <c r="X13154" s="188"/>
      <c r="AG13154" s="188"/>
      <c r="AH13154" s="188"/>
      <c r="AI13154" s="188"/>
      <c r="AJ13154" s="188"/>
      <c r="AK13154" s="188"/>
    </row>
    <row r="13155" spans="20:37">
      <c r="T13155" s="188"/>
      <c r="U13155" s="188"/>
      <c r="V13155" s="188"/>
      <c r="W13155" s="188"/>
      <c r="X13155" s="188"/>
      <c r="AG13155" s="188"/>
      <c r="AH13155" s="188"/>
      <c r="AI13155" s="188"/>
      <c r="AJ13155" s="188"/>
      <c r="AK13155" s="188"/>
    </row>
    <row r="13156" spans="20:37">
      <c r="T13156" s="188"/>
      <c r="U13156" s="188"/>
      <c r="V13156" s="188"/>
      <c r="W13156" s="188"/>
      <c r="X13156" s="188"/>
      <c r="AG13156" s="188"/>
      <c r="AH13156" s="188"/>
      <c r="AI13156" s="188"/>
      <c r="AJ13156" s="188"/>
      <c r="AK13156" s="188"/>
    </row>
    <row r="13157" spans="20:37">
      <c r="T13157" s="188"/>
      <c r="U13157" s="188"/>
      <c r="V13157" s="188"/>
      <c r="W13157" s="188"/>
      <c r="X13157" s="188"/>
      <c r="AG13157" s="188"/>
      <c r="AH13157" s="188"/>
      <c r="AI13157" s="188"/>
      <c r="AJ13157" s="188"/>
      <c r="AK13157" s="188"/>
    </row>
    <row r="13158" spans="20:37">
      <c r="T13158" s="188"/>
      <c r="U13158" s="188"/>
      <c r="V13158" s="188"/>
      <c r="W13158" s="188"/>
      <c r="X13158" s="188"/>
      <c r="AG13158" s="188"/>
      <c r="AH13158" s="188"/>
      <c r="AI13158" s="188"/>
      <c r="AJ13158" s="188"/>
      <c r="AK13158" s="188"/>
    </row>
    <row r="13159" spans="20:37">
      <c r="T13159" s="188"/>
      <c r="U13159" s="188"/>
      <c r="V13159" s="188"/>
      <c r="W13159" s="188"/>
      <c r="X13159" s="188"/>
      <c r="AG13159" s="188"/>
      <c r="AH13159" s="188"/>
      <c r="AI13159" s="188"/>
      <c r="AJ13159" s="188"/>
      <c r="AK13159" s="188"/>
    </row>
    <row r="13160" spans="20:37">
      <c r="T13160" s="188"/>
      <c r="U13160" s="188"/>
      <c r="V13160" s="188"/>
      <c r="W13160" s="188"/>
      <c r="X13160" s="188"/>
      <c r="AG13160" s="188"/>
      <c r="AH13160" s="188"/>
      <c r="AI13160" s="188"/>
      <c r="AJ13160" s="188"/>
      <c r="AK13160" s="188"/>
    </row>
    <row r="13161" spans="20:37">
      <c r="T13161" s="188"/>
      <c r="U13161" s="188"/>
      <c r="V13161" s="188"/>
      <c r="W13161" s="188"/>
      <c r="X13161" s="188"/>
      <c r="AG13161" s="188"/>
      <c r="AH13161" s="188"/>
      <c r="AI13161" s="188"/>
      <c r="AJ13161" s="188"/>
      <c r="AK13161" s="188"/>
    </row>
    <row r="13162" spans="20:37">
      <c r="T13162" s="188"/>
      <c r="U13162" s="188"/>
      <c r="V13162" s="188"/>
      <c r="W13162" s="188"/>
      <c r="X13162" s="188"/>
      <c r="AG13162" s="188"/>
      <c r="AH13162" s="188"/>
      <c r="AI13162" s="188"/>
      <c r="AJ13162" s="188"/>
      <c r="AK13162" s="188"/>
    </row>
    <row r="13163" spans="20:37">
      <c r="T13163" s="188"/>
      <c r="U13163" s="188"/>
      <c r="V13163" s="188"/>
      <c r="W13163" s="188"/>
      <c r="X13163" s="188"/>
      <c r="AG13163" s="188"/>
      <c r="AH13163" s="188"/>
      <c r="AI13163" s="188"/>
      <c r="AJ13163" s="188"/>
      <c r="AK13163" s="188"/>
    </row>
    <row r="13164" spans="20:37">
      <c r="T13164" s="188"/>
      <c r="U13164" s="188"/>
      <c r="V13164" s="188"/>
      <c r="W13164" s="188"/>
      <c r="X13164" s="188"/>
      <c r="AG13164" s="188"/>
      <c r="AH13164" s="188"/>
      <c r="AI13164" s="188"/>
      <c r="AJ13164" s="188"/>
      <c r="AK13164" s="188"/>
    </row>
    <row r="13165" spans="20:37">
      <c r="T13165" s="188"/>
      <c r="U13165" s="188"/>
      <c r="V13165" s="188"/>
      <c r="W13165" s="188"/>
      <c r="X13165" s="188"/>
      <c r="AG13165" s="188"/>
      <c r="AH13165" s="188"/>
      <c r="AI13165" s="188"/>
      <c r="AJ13165" s="188"/>
      <c r="AK13165" s="188"/>
    </row>
    <row r="13166" spans="20:37">
      <c r="T13166" s="188"/>
      <c r="U13166" s="188"/>
      <c r="V13166" s="188"/>
      <c r="W13166" s="188"/>
      <c r="X13166" s="188"/>
      <c r="AG13166" s="188"/>
      <c r="AH13166" s="188"/>
      <c r="AI13166" s="188"/>
      <c r="AJ13166" s="188"/>
      <c r="AK13166" s="188"/>
    </row>
    <row r="13167" spans="20:37">
      <c r="T13167" s="188"/>
      <c r="U13167" s="188"/>
      <c r="V13167" s="188"/>
      <c r="W13167" s="188"/>
      <c r="X13167" s="188"/>
      <c r="AG13167" s="188"/>
      <c r="AH13167" s="188"/>
      <c r="AI13167" s="188"/>
      <c r="AJ13167" s="188"/>
      <c r="AK13167" s="188"/>
    </row>
    <row r="13168" spans="20:37">
      <c r="T13168" s="188"/>
      <c r="U13168" s="188"/>
      <c r="V13168" s="188"/>
      <c r="W13168" s="188"/>
      <c r="X13168" s="188"/>
      <c r="AG13168" s="188"/>
      <c r="AH13168" s="188"/>
      <c r="AI13168" s="188"/>
      <c r="AJ13168" s="188"/>
      <c r="AK13168" s="188"/>
    </row>
    <row r="13169" spans="20:37">
      <c r="T13169" s="188"/>
      <c r="U13169" s="188"/>
      <c r="V13169" s="188"/>
      <c r="W13169" s="188"/>
      <c r="X13169" s="188"/>
      <c r="AG13169" s="188"/>
      <c r="AH13169" s="188"/>
      <c r="AI13169" s="188"/>
      <c r="AJ13169" s="188"/>
      <c r="AK13169" s="188"/>
    </row>
    <row r="13170" spans="20:37">
      <c r="T13170" s="188"/>
      <c r="U13170" s="188"/>
      <c r="V13170" s="188"/>
      <c r="W13170" s="188"/>
      <c r="X13170" s="188"/>
      <c r="AG13170" s="188"/>
      <c r="AH13170" s="188"/>
      <c r="AI13170" s="188"/>
      <c r="AJ13170" s="188"/>
      <c r="AK13170" s="188"/>
    </row>
    <row r="13171" spans="20:37">
      <c r="T13171" s="188"/>
      <c r="U13171" s="188"/>
      <c r="V13171" s="188"/>
      <c r="W13171" s="188"/>
      <c r="X13171" s="188"/>
      <c r="AG13171" s="188"/>
      <c r="AH13171" s="188"/>
      <c r="AI13171" s="188"/>
      <c r="AJ13171" s="188"/>
      <c r="AK13171" s="188"/>
    </row>
    <row r="13172" spans="20:37">
      <c r="T13172" s="188"/>
      <c r="U13172" s="188"/>
      <c r="V13172" s="188"/>
      <c r="W13172" s="188"/>
      <c r="X13172" s="188"/>
      <c r="AG13172" s="188"/>
      <c r="AH13172" s="188"/>
      <c r="AI13172" s="188"/>
      <c r="AJ13172" s="188"/>
      <c r="AK13172" s="188"/>
    </row>
    <row r="13173" spans="20:37">
      <c r="T13173" s="188"/>
      <c r="U13173" s="188"/>
      <c r="V13173" s="188"/>
      <c r="W13173" s="188"/>
      <c r="X13173" s="188"/>
      <c r="AG13173" s="188"/>
      <c r="AH13173" s="188"/>
      <c r="AI13173" s="188"/>
      <c r="AJ13173" s="188"/>
      <c r="AK13173" s="188"/>
    </row>
    <row r="13174" spans="20:37">
      <c r="T13174" s="188"/>
      <c r="U13174" s="188"/>
      <c r="V13174" s="188"/>
      <c r="W13174" s="188"/>
      <c r="X13174" s="188"/>
      <c r="AG13174" s="188"/>
      <c r="AH13174" s="188"/>
      <c r="AI13174" s="188"/>
      <c r="AJ13174" s="188"/>
      <c r="AK13174" s="188"/>
    </row>
    <row r="13175" spans="20:37">
      <c r="T13175" s="188"/>
      <c r="U13175" s="188"/>
      <c r="V13175" s="188"/>
      <c r="W13175" s="188"/>
      <c r="X13175" s="188"/>
      <c r="AG13175" s="188"/>
      <c r="AH13175" s="188"/>
      <c r="AI13175" s="188"/>
      <c r="AJ13175" s="188"/>
      <c r="AK13175" s="188"/>
    </row>
    <row r="13176" spans="20:37">
      <c r="T13176" s="188"/>
      <c r="U13176" s="188"/>
      <c r="V13176" s="188"/>
      <c r="W13176" s="188"/>
      <c r="X13176" s="188"/>
      <c r="AG13176" s="188"/>
      <c r="AH13176" s="188"/>
      <c r="AI13176" s="188"/>
      <c r="AJ13176" s="188"/>
      <c r="AK13176" s="188"/>
    </row>
    <row r="13177" spans="20:37">
      <c r="T13177" s="188"/>
      <c r="U13177" s="188"/>
      <c r="V13177" s="188"/>
      <c r="W13177" s="188"/>
      <c r="X13177" s="188"/>
      <c r="AG13177" s="188"/>
      <c r="AH13177" s="188"/>
      <c r="AI13177" s="188"/>
      <c r="AJ13177" s="188"/>
      <c r="AK13177" s="188"/>
    </row>
    <row r="13178" spans="20:37">
      <c r="T13178" s="188"/>
      <c r="U13178" s="188"/>
      <c r="V13178" s="188"/>
      <c r="W13178" s="188"/>
      <c r="X13178" s="188"/>
      <c r="AG13178" s="188"/>
      <c r="AH13178" s="188"/>
      <c r="AI13178" s="188"/>
      <c r="AJ13178" s="188"/>
      <c r="AK13178" s="188"/>
    </row>
    <row r="13179" spans="20:37">
      <c r="T13179" s="188"/>
      <c r="U13179" s="188"/>
      <c r="V13179" s="188"/>
      <c r="W13179" s="188"/>
      <c r="X13179" s="188"/>
      <c r="AG13179" s="188"/>
      <c r="AH13179" s="188"/>
      <c r="AI13179" s="188"/>
      <c r="AJ13179" s="188"/>
      <c r="AK13179" s="188"/>
    </row>
    <row r="13180" spans="20:37">
      <c r="T13180" s="188"/>
      <c r="U13180" s="188"/>
      <c r="V13180" s="188"/>
      <c r="W13180" s="188"/>
      <c r="X13180" s="188"/>
      <c r="AG13180" s="188"/>
      <c r="AH13180" s="188"/>
      <c r="AI13180" s="188"/>
      <c r="AJ13180" s="188"/>
      <c r="AK13180" s="188"/>
    </row>
    <row r="13181" spans="20:37">
      <c r="T13181" s="188"/>
      <c r="U13181" s="188"/>
      <c r="V13181" s="188"/>
      <c r="W13181" s="188"/>
      <c r="X13181" s="188"/>
      <c r="AG13181" s="188"/>
      <c r="AH13181" s="188"/>
      <c r="AI13181" s="188"/>
      <c r="AJ13181" s="188"/>
      <c r="AK13181" s="188"/>
    </row>
    <row r="13182" spans="20:37">
      <c r="T13182" s="188"/>
      <c r="U13182" s="188"/>
      <c r="V13182" s="188"/>
      <c r="W13182" s="188"/>
      <c r="X13182" s="188"/>
      <c r="AG13182" s="188"/>
      <c r="AH13182" s="188"/>
      <c r="AI13182" s="188"/>
      <c r="AJ13182" s="188"/>
      <c r="AK13182" s="188"/>
    </row>
    <row r="13183" spans="20:37">
      <c r="T13183" s="188"/>
      <c r="U13183" s="188"/>
      <c r="V13183" s="188"/>
      <c r="W13183" s="188"/>
      <c r="X13183" s="188"/>
      <c r="AG13183" s="188"/>
      <c r="AH13183" s="188"/>
      <c r="AI13183" s="188"/>
      <c r="AJ13183" s="188"/>
      <c r="AK13183" s="188"/>
    </row>
    <row r="13184" spans="20:37">
      <c r="T13184" s="188"/>
      <c r="U13184" s="188"/>
      <c r="V13184" s="188"/>
      <c r="W13184" s="188"/>
      <c r="X13184" s="188"/>
      <c r="AG13184" s="188"/>
      <c r="AH13184" s="188"/>
      <c r="AI13184" s="188"/>
      <c r="AJ13184" s="188"/>
      <c r="AK13184" s="188"/>
    </row>
    <row r="13185" spans="20:37">
      <c r="T13185" s="188"/>
      <c r="U13185" s="188"/>
      <c r="V13185" s="188"/>
      <c r="W13185" s="188"/>
      <c r="X13185" s="188"/>
      <c r="AG13185" s="188"/>
      <c r="AH13185" s="188"/>
      <c r="AI13185" s="188"/>
      <c r="AJ13185" s="188"/>
      <c r="AK13185" s="188"/>
    </row>
    <row r="13186" spans="20:37">
      <c r="T13186" s="188"/>
      <c r="U13186" s="188"/>
      <c r="V13186" s="188"/>
      <c r="W13186" s="188"/>
      <c r="X13186" s="188"/>
      <c r="AG13186" s="188"/>
      <c r="AH13186" s="188"/>
      <c r="AI13186" s="188"/>
      <c r="AJ13186" s="188"/>
      <c r="AK13186" s="188"/>
    </row>
    <row r="13187" spans="20:37">
      <c r="T13187" s="188"/>
      <c r="U13187" s="188"/>
      <c r="V13187" s="188"/>
      <c r="W13187" s="188"/>
      <c r="X13187" s="188"/>
      <c r="AG13187" s="188"/>
      <c r="AH13187" s="188"/>
      <c r="AI13187" s="188"/>
      <c r="AJ13187" s="188"/>
      <c r="AK13187" s="188"/>
    </row>
    <row r="13188" spans="20:37">
      <c r="T13188" s="188"/>
      <c r="U13188" s="188"/>
      <c r="V13188" s="188"/>
      <c r="W13188" s="188"/>
      <c r="X13188" s="188"/>
      <c r="AG13188" s="188"/>
      <c r="AH13188" s="188"/>
      <c r="AI13188" s="188"/>
      <c r="AJ13188" s="188"/>
      <c r="AK13188" s="188"/>
    </row>
    <row r="13189" spans="20:37">
      <c r="T13189" s="188"/>
      <c r="U13189" s="188"/>
      <c r="V13189" s="188"/>
      <c r="W13189" s="188"/>
      <c r="X13189" s="188"/>
      <c r="AG13189" s="188"/>
      <c r="AH13189" s="188"/>
      <c r="AI13189" s="188"/>
      <c r="AJ13189" s="188"/>
      <c r="AK13189" s="188"/>
    </row>
    <row r="13190" spans="20:37">
      <c r="T13190" s="188"/>
      <c r="U13190" s="188"/>
      <c r="V13190" s="188"/>
      <c r="W13190" s="188"/>
      <c r="X13190" s="188"/>
      <c r="AG13190" s="188"/>
      <c r="AH13190" s="188"/>
      <c r="AI13190" s="188"/>
      <c r="AJ13190" s="188"/>
      <c r="AK13190" s="188"/>
    </row>
    <row r="13191" spans="20:37">
      <c r="T13191" s="188"/>
      <c r="U13191" s="188"/>
      <c r="V13191" s="188"/>
      <c r="W13191" s="188"/>
      <c r="X13191" s="188"/>
      <c r="AG13191" s="188"/>
      <c r="AH13191" s="188"/>
      <c r="AI13191" s="188"/>
      <c r="AJ13191" s="188"/>
      <c r="AK13191" s="188"/>
    </row>
    <row r="13192" spans="20:37">
      <c r="T13192" s="188"/>
      <c r="U13192" s="188"/>
      <c r="V13192" s="188"/>
      <c r="W13192" s="188"/>
      <c r="X13192" s="188"/>
      <c r="AG13192" s="188"/>
      <c r="AH13192" s="188"/>
      <c r="AI13192" s="188"/>
      <c r="AJ13192" s="188"/>
      <c r="AK13192" s="188"/>
    </row>
    <row r="13193" spans="20:37">
      <c r="T13193" s="188"/>
      <c r="U13193" s="188"/>
      <c r="V13193" s="188"/>
      <c r="W13193" s="188"/>
      <c r="X13193" s="188"/>
      <c r="AG13193" s="188"/>
      <c r="AH13193" s="188"/>
      <c r="AI13193" s="188"/>
      <c r="AJ13193" s="188"/>
      <c r="AK13193" s="188"/>
    </row>
    <row r="13194" spans="20:37">
      <c r="T13194" s="188"/>
      <c r="U13194" s="188"/>
      <c r="V13194" s="188"/>
      <c r="W13194" s="188"/>
      <c r="X13194" s="188"/>
      <c r="AG13194" s="188"/>
      <c r="AH13194" s="188"/>
      <c r="AI13194" s="188"/>
      <c r="AJ13194" s="188"/>
      <c r="AK13194" s="188"/>
    </row>
    <row r="13195" spans="20:37">
      <c r="T13195" s="188"/>
      <c r="U13195" s="188"/>
      <c r="V13195" s="188"/>
      <c r="W13195" s="188"/>
      <c r="X13195" s="188"/>
      <c r="AG13195" s="188"/>
      <c r="AH13195" s="188"/>
      <c r="AI13195" s="188"/>
      <c r="AJ13195" s="188"/>
      <c r="AK13195" s="188"/>
    </row>
    <row r="13196" spans="20:37">
      <c r="T13196" s="188"/>
      <c r="U13196" s="188"/>
      <c r="V13196" s="188"/>
      <c r="W13196" s="188"/>
      <c r="X13196" s="188"/>
      <c r="AG13196" s="188"/>
      <c r="AH13196" s="188"/>
      <c r="AI13196" s="188"/>
      <c r="AJ13196" s="188"/>
      <c r="AK13196" s="188"/>
    </row>
    <row r="13197" spans="20:37">
      <c r="T13197" s="188"/>
      <c r="U13197" s="188"/>
      <c r="V13197" s="188"/>
      <c r="W13197" s="188"/>
      <c r="X13197" s="188"/>
      <c r="AG13197" s="188"/>
      <c r="AH13197" s="188"/>
      <c r="AI13197" s="188"/>
      <c r="AJ13197" s="188"/>
      <c r="AK13197" s="188"/>
    </row>
    <row r="13198" spans="20:37">
      <c r="T13198" s="188"/>
      <c r="U13198" s="188"/>
      <c r="V13198" s="188"/>
      <c r="W13198" s="188"/>
      <c r="X13198" s="188"/>
      <c r="AG13198" s="188"/>
      <c r="AH13198" s="188"/>
      <c r="AI13198" s="188"/>
      <c r="AJ13198" s="188"/>
      <c r="AK13198" s="188"/>
    </row>
    <row r="13199" spans="20:37">
      <c r="T13199" s="188"/>
      <c r="U13199" s="188"/>
      <c r="V13199" s="188"/>
      <c r="W13199" s="188"/>
      <c r="X13199" s="188"/>
      <c r="AG13199" s="188"/>
      <c r="AH13199" s="188"/>
      <c r="AI13199" s="188"/>
      <c r="AJ13199" s="188"/>
      <c r="AK13199" s="188"/>
    </row>
    <row r="13200" spans="20:37">
      <c r="T13200" s="188"/>
      <c r="U13200" s="188"/>
      <c r="V13200" s="188"/>
      <c r="W13200" s="188"/>
      <c r="X13200" s="188"/>
      <c r="AG13200" s="188"/>
      <c r="AH13200" s="188"/>
      <c r="AI13200" s="188"/>
      <c r="AJ13200" s="188"/>
      <c r="AK13200" s="188"/>
    </row>
    <row r="13201" spans="20:37">
      <c r="T13201" s="188"/>
      <c r="U13201" s="188"/>
      <c r="V13201" s="188"/>
      <c r="W13201" s="188"/>
      <c r="X13201" s="188"/>
      <c r="AG13201" s="188"/>
      <c r="AH13201" s="188"/>
      <c r="AI13201" s="188"/>
      <c r="AJ13201" s="188"/>
      <c r="AK13201" s="188"/>
    </row>
    <row r="13202" spans="20:37">
      <c r="T13202" s="188"/>
      <c r="U13202" s="188"/>
      <c r="V13202" s="188"/>
      <c r="W13202" s="188"/>
      <c r="X13202" s="188"/>
      <c r="AG13202" s="188"/>
      <c r="AH13202" s="188"/>
      <c r="AI13202" s="188"/>
      <c r="AJ13202" s="188"/>
      <c r="AK13202" s="188"/>
    </row>
    <row r="13203" spans="20:37">
      <c r="T13203" s="188"/>
      <c r="U13203" s="188"/>
      <c r="V13203" s="188"/>
      <c r="W13203" s="188"/>
      <c r="X13203" s="188"/>
      <c r="AG13203" s="188"/>
      <c r="AH13203" s="188"/>
      <c r="AI13203" s="188"/>
      <c r="AJ13203" s="188"/>
      <c r="AK13203" s="188"/>
    </row>
    <row r="13204" spans="20:37">
      <c r="T13204" s="188"/>
      <c r="U13204" s="188"/>
      <c r="V13204" s="188"/>
      <c r="W13204" s="188"/>
      <c r="X13204" s="188"/>
      <c r="AG13204" s="188"/>
      <c r="AH13204" s="188"/>
      <c r="AI13204" s="188"/>
      <c r="AJ13204" s="188"/>
      <c r="AK13204" s="188"/>
    </row>
    <row r="13205" spans="20:37">
      <c r="T13205" s="188"/>
      <c r="U13205" s="188"/>
      <c r="V13205" s="188"/>
      <c r="W13205" s="188"/>
      <c r="X13205" s="188"/>
      <c r="AG13205" s="188"/>
      <c r="AH13205" s="188"/>
      <c r="AI13205" s="188"/>
      <c r="AJ13205" s="188"/>
      <c r="AK13205" s="188"/>
    </row>
    <row r="13206" spans="20:37">
      <c r="T13206" s="188"/>
      <c r="U13206" s="188"/>
      <c r="V13206" s="188"/>
      <c r="W13206" s="188"/>
      <c r="X13206" s="188"/>
      <c r="AG13206" s="188"/>
      <c r="AH13206" s="188"/>
      <c r="AI13206" s="188"/>
      <c r="AJ13206" s="188"/>
      <c r="AK13206" s="188"/>
    </row>
    <row r="13207" spans="20:37">
      <c r="T13207" s="188"/>
      <c r="U13207" s="188"/>
      <c r="V13207" s="188"/>
      <c r="W13207" s="188"/>
      <c r="X13207" s="188"/>
      <c r="AG13207" s="188"/>
      <c r="AH13207" s="188"/>
      <c r="AI13207" s="188"/>
      <c r="AJ13207" s="188"/>
      <c r="AK13207" s="188"/>
    </row>
    <row r="13208" spans="20:37">
      <c r="T13208" s="188"/>
      <c r="U13208" s="188"/>
      <c r="V13208" s="188"/>
      <c r="W13208" s="188"/>
      <c r="X13208" s="188"/>
      <c r="AG13208" s="188"/>
      <c r="AH13208" s="188"/>
      <c r="AI13208" s="188"/>
      <c r="AJ13208" s="188"/>
      <c r="AK13208" s="188"/>
    </row>
    <row r="13209" spans="20:37">
      <c r="T13209" s="188"/>
      <c r="U13209" s="188"/>
      <c r="V13209" s="188"/>
      <c r="W13209" s="188"/>
      <c r="X13209" s="188"/>
      <c r="AG13209" s="188"/>
      <c r="AH13209" s="188"/>
      <c r="AI13209" s="188"/>
      <c r="AJ13209" s="188"/>
      <c r="AK13209" s="188"/>
    </row>
    <row r="13210" spans="20:37">
      <c r="T13210" s="188"/>
      <c r="U13210" s="188"/>
      <c r="V13210" s="188"/>
      <c r="W13210" s="188"/>
      <c r="X13210" s="188"/>
      <c r="AG13210" s="188"/>
      <c r="AH13210" s="188"/>
      <c r="AI13210" s="188"/>
      <c r="AJ13210" s="188"/>
      <c r="AK13210" s="188"/>
    </row>
    <row r="13211" spans="20:37">
      <c r="T13211" s="188"/>
      <c r="U13211" s="188"/>
      <c r="V13211" s="188"/>
      <c r="W13211" s="188"/>
      <c r="X13211" s="188"/>
      <c r="AG13211" s="188"/>
      <c r="AH13211" s="188"/>
      <c r="AI13211" s="188"/>
      <c r="AJ13211" s="188"/>
      <c r="AK13211" s="188"/>
    </row>
    <row r="13212" spans="20:37">
      <c r="T13212" s="188"/>
      <c r="U13212" s="188"/>
      <c r="V13212" s="188"/>
      <c r="W13212" s="188"/>
      <c r="X13212" s="188"/>
      <c r="AG13212" s="188"/>
      <c r="AH13212" s="188"/>
      <c r="AI13212" s="188"/>
      <c r="AJ13212" s="188"/>
      <c r="AK13212" s="188"/>
    </row>
    <row r="13213" spans="20:37">
      <c r="T13213" s="188"/>
      <c r="U13213" s="188"/>
      <c r="V13213" s="188"/>
      <c r="W13213" s="188"/>
      <c r="X13213" s="188"/>
      <c r="AG13213" s="188"/>
      <c r="AH13213" s="188"/>
      <c r="AI13213" s="188"/>
      <c r="AJ13213" s="188"/>
      <c r="AK13213" s="188"/>
    </row>
    <row r="13214" spans="20:37">
      <c r="T13214" s="188"/>
      <c r="U13214" s="188"/>
      <c r="V13214" s="188"/>
      <c r="W13214" s="188"/>
      <c r="X13214" s="188"/>
      <c r="AG13214" s="188"/>
      <c r="AH13214" s="188"/>
      <c r="AI13214" s="188"/>
      <c r="AJ13214" s="188"/>
      <c r="AK13214" s="188"/>
    </row>
    <row r="13215" spans="20:37">
      <c r="T13215" s="188"/>
      <c r="U13215" s="188"/>
      <c r="V13215" s="188"/>
      <c r="W13215" s="188"/>
      <c r="X13215" s="188"/>
      <c r="AG13215" s="188"/>
      <c r="AH13215" s="188"/>
      <c r="AI13215" s="188"/>
      <c r="AJ13215" s="188"/>
      <c r="AK13215" s="188"/>
    </row>
    <row r="13216" spans="20:37">
      <c r="T13216" s="188"/>
      <c r="U13216" s="188"/>
      <c r="V13216" s="188"/>
      <c r="W13216" s="188"/>
      <c r="X13216" s="188"/>
      <c r="AG13216" s="188"/>
      <c r="AH13216" s="188"/>
      <c r="AI13216" s="188"/>
      <c r="AJ13216" s="188"/>
      <c r="AK13216" s="188"/>
    </row>
    <row r="13217" spans="20:37">
      <c r="T13217" s="188"/>
      <c r="U13217" s="188"/>
      <c r="V13217" s="188"/>
      <c r="W13217" s="188"/>
      <c r="X13217" s="188"/>
      <c r="AG13217" s="188"/>
      <c r="AH13217" s="188"/>
      <c r="AI13217" s="188"/>
      <c r="AJ13217" s="188"/>
      <c r="AK13217" s="188"/>
    </row>
    <row r="13218" spans="20:37">
      <c r="T13218" s="188"/>
      <c r="U13218" s="188"/>
      <c r="V13218" s="188"/>
      <c r="W13218" s="188"/>
      <c r="X13218" s="188"/>
      <c r="AG13218" s="188"/>
      <c r="AH13218" s="188"/>
      <c r="AI13218" s="188"/>
      <c r="AJ13218" s="188"/>
      <c r="AK13218" s="188"/>
    </row>
    <row r="13219" spans="20:37">
      <c r="T13219" s="188"/>
      <c r="U13219" s="188"/>
      <c r="V13219" s="188"/>
      <c r="W13219" s="188"/>
      <c r="X13219" s="188"/>
      <c r="AG13219" s="188"/>
      <c r="AH13219" s="188"/>
      <c r="AI13219" s="188"/>
      <c r="AJ13219" s="188"/>
      <c r="AK13219" s="188"/>
    </row>
    <row r="13220" spans="20:37">
      <c r="T13220" s="188"/>
      <c r="U13220" s="188"/>
      <c r="V13220" s="188"/>
      <c r="W13220" s="188"/>
      <c r="X13220" s="188"/>
      <c r="AG13220" s="188"/>
      <c r="AH13220" s="188"/>
      <c r="AI13220" s="188"/>
      <c r="AJ13220" s="188"/>
      <c r="AK13220" s="188"/>
    </row>
    <row r="13221" spans="20:37">
      <c r="T13221" s="188"/>
      <c r="U13221" s="188"/>
      <c r="V13221" s="188"/>
      <c r="W13221" s="188"/>
      <c r="X13221" s="188"/>
      <c r="AG13221" s="188"/>
      <c r="AH13221" s="188"/>
      <c r="AI13221" s="188"/>
      <c r="AJ13221" s="188"/>
      <c r="AK13221" s="188"/>
    </row>
    <row r="13222" spans="20:37">
      <c r="T13222" s="188"/>
      <c r="U13222" s="188"/>
      <c r="V13222" s="188"/>
      <c r="W13222" s="188"/>
      <c r="X13222" s="188"/>
      <c r="AG13222" s="188"/>
      <c r="AH13222" s="188"/>
      <c r="AI13222" s="188"/>
      <c r="AJ13222" s="188"/>
      <c r="AK13222" s="188"/>
    </row>
    <row r="13223" spans="20:37">
      <c r="T13223" s="188"/>
      <c r="U13223" s="188"/>
      <c r="V13223" s="188"/>
      <c r="W13223" s="188"/>
      <c r="X13223" s="188"/>
      <c r="AG13223" s="188"/>
      <c r="AH13223" s="188"/>
      <c r="AI13223" s="188"/>
      <c r="AJ13223" s="188"/>
      <c r="AK13223" s="188"/>
    </row>
    <row r="13224" spans="20:37">
      <c r="T13224" s="188"/>
      <c r="U13224" s="188"/>
      <c r="V13224" s="188"/>
      <c r="W13224" s="188"/>
      <c r="X13224" s="188"/>
      <c r="AG13224" s="188"/>
      <c r="AH13224" s="188"/>
      <c r="AI13224" s="188"/>
      <c r="AJ13224" s="188"/>
      <c r="AK13224" s="188"/>
    </row>
    <row r="13225" spans="20:37">
      <c r="T13225" s="188"/>
      <c r="U13225" s="188"/>
      <c r="V13225" s="188"/>
      <c r="W13225" s="188"/>
      <c r="X13225" s="188"/>
      <c r="AG13225" s="188"/>
      <c r="AH13225" s="188"/>
      <c r="AI13225" s="188"/>
      <c r="AJ13225" s="188"/>
      <c r="AK13225" s="188"/>
    </row>
    <row r="13226" spans="20:37">
      <c r="T13226" s="188"/>
      <c r="U13226" s="188"/>
      <c r="V13226" s="188"/>
      <c r="W13226" s="188"/>
      <c r="X13226" s="188"/>
      <c r="AG13226" s="188"/>
      <c r="AH13226" s="188"/>
      <c r="AI13226" s="188"/>
      <c r="AJ13226" s="188"/>
      <c r="AK13226" s="188"/>
    </row>
    <row r="13227" spans="20:37">
      <c r="T13227" s="188"/>
      <c r="U13227" s="188"/>
      <c r="V13227" s="188"/>
      <c r="W13227" s="188"/>
      <c r="X13227" s="188"/>
      <c r="AG13227" s="188"/>
      <c r="AH13227" s="188"/>
      <c r="AI13227" s="188"/>
      <c r="AJ13227" s="188"/>
      <c r="AK13227" s="188"/>
    </row>
    <row r="13228" spans="20:37">
      <c r="T13228" s="188"/>
      <c r="U13228" s="188"/>
      <c r="V13228" s="188"/>
      <c r="W13228" s="188"/>
      <c r="X13228" s="188"/>
      <c r="AG13228" s="188"/>
      <c r="AH13228" s="188"/>
      <c r="AI13228" s="188"/>
      <c r="AJ13228" s="188"/>
      <c r="AK13228" s="188"/>
    </row>
    <row r="13229" spans="20:37">
      <c r="T13229" s="188"/>
      <c r="U13229" s="188"/>
      <c r="V13229" s="188"/>
      <c r="W13229" s="188"/>
      <c r="X13229" s="188"/>
      <c r="AG13229" s="188"/>
      <c r="AH13229" s="188"/>
      <c r="AI13229" s="188"/>
      <c r="AJ13229" s="188"/>
      <c r="AK13229" s="188"/>
    </row>
    <row r="13230" spans="20:37">
      <c r="T13230" s="188"/>
      <c r="U13230" s="188"/>
      <c r="V13230" s="188"/>
      <c r="W13230" s="188"/>
      <c r="X13230" s="188"/>
      <c r="AG13230" s="188"/>
      <c r="AH13230" s="188"/>
      <c r="AI13230" s="188"/>
      <c r="AJ13230" s="188"/>
      <c r="AK13230" s="188"/>
    </row>
    <row r="13231" spans="20:37">
      <c r="T13231" s="188"/>
      <c r="U13231" s="188"/>
      <c r="V13231" s="188"/>
      <c r="W13231" s="188"/>
      <c r="X13231" s="188"/>
      <c r="AG13231" s="188"/>
      <c r="AH13231" s="188"/>
      <c r="AI13231" s="188"/>
      <c r="AJ13231" s="188"/>
      <c r="AK13231" s="188"/>
    </row>
    <row r="13232" spans="20:37">
      <c r="T13232" s="188"/>
      <c r="U13232" s="188"/>
      <c r="V13232" s="188"/>
      <c r="W13232" s="188"/>
      <c r="X13232" s="188"/>
      <c r="AG13232" s="188"/>
      <c r="AH13232" s="188"/>
      <c r="AI13232" s="188"/>
      <c r="AJ13232" s="188"/>
      <c r="AK13232" s="188"/>
    </row>
    <row r="13233" spans="20:37">
      <c r="T13233" s="188"/>
      <c r="U13233" s="188"/>
      <c r="V13233" s="188"/>
      <c r="W13233" s="188"/>
      <c r="X13233" s="188"/>
      <c r="AG13233" s="188"/>
      <c r="AH13233" s="188"/>
      <c r="AI13233" s="188"/>
      <c r="AJ13233" s="188"/>
      <c r="AK13233" s="188"/>
    </row>
    <row r="13234" spans="20:37">
      <c r="T13234" s="188"/>
      <c r="U13234" s="188"/>
      <c r="V13234" s="188"/>
      <c r="W13234" s="188"/>
      <c r="X13234" s="188"/>
      <c r="AG13234" s="188"/>
      <c r="AH13234" s="188"/>
      <c r="AI13234" s="188"/>
      <c r="AJ13234" s="188"/>
      <c r="AK13234" s="188"/>
    </row>
    <row r="13235" spans="20:37">
      <c r="T13235" s="188"/>
      <c r="U13235" s="188"/>
      <c r="V13235" s="188"/>
      <c r="W13235" s="188"/>
      <c r="X13235" s="188"/>
      <c r="AG13235" s="188"/>
      <c r="AH13235" s="188"/>
      <c r="AI13235" s="188"/>
      <c r="AJ13235" s="188"/>
      <c r="AK13235" s="188"/>
    </row>
    <row r="13236" spans="20:37">
      <c r="T13236" s="188"/>
      <c r="U13236" s="188"/>
      <c r="V13236" s="188"/>
      <c r="W13236" s="188"/>
      <c r="X13236" s="188"/>
      <c r="AG13236" s="188"/>
      <c r="AH13236" s="188"/>
      <c r="AI13236" s="188"/>
      <c r="AJ13236" s="188"/>
      <c r="AK13236" s="188"/>
    </row>
    <row r="13237" spans="20:37">
      <c r="T13237" s="188"/>
      <c r="U13237" s="188"/>
      <c r="V13237" s="188"/>
      <c r="W13237" s="188"/>
      <c r="X13237" s="188"/>
      <c r="AG13237" s="188"/>
      <c r="AH13237" s="188"/>
      <c r="AI13237" s="188"/>
      <c r="AJ13237" s="188"/>
      <c r="AK13237" s="188"/>
    </row>
    <row r="13238" spans="20:37">
      <c r="T13238" s="188"/>
      <c r="U13238" s="188"/>
      <c r="V13238" s="188"/>
      <c r="W13238" s="188"/>
      <c r="X13238" s="188"/>
      <c r="AG13238" s="188"/>
      <c r="AH13238" s="188"/>
      <c r="AI13238" s="188"/>
      <c r="AJ13238" s="188"/>
      <c r="AK13238" s="188"/>
    </row>
    <row r="13239" spans="20:37">
      <c r="T13239" s="188"/>
      <c r="U13239" s="188"/>
      <c r="V13239" s="188"/>
      <c r="W13239" s="188"/>
      <c r="X13239" s="188"/>
      <c r="AG13239" s="188"/>
      <c r="AH13239" s="188"/>
      <c r="AI13239" s="188"/>
      <c r="AJ13239" s="188"/>
      <c r="AK13239" s="188"/>
    </row>
    <row r="13240" spans="20:37">
      <c r="T13240" s="188"/>
      <c r="U13240" s="188"/>
      <c r="V13240" s="188"/>
      <c r="W13240" s="188"/>
      <c r="X13240" s="188"/>
      <c r="AG13240" s="188"/>
      <c r="AH13240" s="188"/>
      <c r="AI13240" s="188"/>
      <c r="AJ13240" s="188"/>
      <c r="AK13240" s="188"/>
    </row>
    <row r="13241" spans="20:37">
      <c r="T13241" s="188"/>
      <c r="U13241" s="188"/>
      <c r="V13241" s="188"/>
      <c r="W13241" s="188"/>
      <c r="X13241" s="188"/>
      <c r="AG13241" s="188"/>
      <c r="AH13241" s="188"/>
      <c r="AI13241" s="188"/>
      <c r="AJ13241" s="188"/>
      <c r="AK13241" s="188"/>
    </row>
    <row r="13242" spans="20:37">
      <c r="T13242" s="188"/>
      <c r="U13242" s="188"/>
      <c r="V13242" s="188"/>
      <c r="W13242" s="188"/>
      <c r="X13242" s="188"/>
      <c r="AG13242" s="188"/>
      <c r="AH13242" s="188"/>
      <c r="AI13242" s="188"/>
      <c r="AJ13242" s="188"/>
      <c r="AK13242" s="188"/>
    </row>
    <row r="13243" spans="20:37">
      <c r="T13243" s="188"/>
      <c r="U13243" s="188"/>
      <c r="V13243" s="188"/>
      <c r="W13243" s="188"/>
      <c r="X13243" s="188"/>
      <c r="AG13243" s="188"/>
      <c r="AH13243" s="188"/>
      <c r="AI13243" s="188"/>
      <c r="AJ13243" s="188"/>
      <c r="AK13243" s="188"/>
    </row>
    <row r="13244" spans="20:37">
      <c r="T13244" s="188"/>
      <c r="U13244" s="188"/>
      <c r="V13244" s="188"/>
      <c r="W13244" s="188"/>
      <c r="X13244" s="188"/>
      <c r="AG13244" s="188"/>
      <c r="AH13244" s="188"/>
      <c r="AI13244" s="188"/>
      <c r="AJ13244" s="188"/>
      <c r="AK13244" s="188"/>
    </row>
    <row r="13245" spans="20:37">
      <c r="T13245" s="188"/>
      <c r="U13245" s="188"/>
      <c r="V13245" s="188"/>
      <c r="W13245" s="188"/>
      <c r="X13245" s="188"/>
      <c r="AG13245" s="188"/>
      <c r="AH13245" s="188"/>
      <c r="AI13245" s="188"/>
      <c r="AJ13245" s="188"/>
      <c r="AK13245" s="188"/>
    </row>
    <row r="13246" spans="20:37">
      <c r="T13246" s="188"/>
      <c r="U13246" s="188"/>
      <c r="V13246" s="188"/>
      <c r="W13246" s="188"/>
      <c r="X13246" s="188"/>
      <c r="AG13246" s="188"/>
      <c r="AH13246" s="188"/>
      <c r="AI13246" s="188"/>
      <c r="AJ13246" s="188"/>
      <c r="AK13246" s="188"/>
    </row>
    <row r="13247" spans="20:37">
      <c r="T13247" s="188"/>
      <c r="U13247" s="188"/>
      <c r="V13247" s="188"/>
      <c r="W13247" s="188"/>
      <c r="X13247" s="188"/>
      <c r="AG13247" s="188"/>
      <c r="AH13247" s="188"/>
      <c r="AI13247" s="188"/>
      <c r="AJ13247" s="188"/>
      <c r="AK13247" s="188"/>
    </row>
    <row r="13248" spans="20:37">
      <c r="T13248" s="188"/>
      <c r="U13248" s="188"/>
      <c r="V13248" s="188"/>
      <c r="W13248" s="188"/>
      <c r="X13248" s="188"/>
      <c r="AG13248" s="188"/>
      <c r="AH13248" s="188"/>
      <c r="AI13248" s="188"/>
      <c r="AJ13248" s="188"/>
      <c r="AK13248" s="188"/>
    </row>
    <row r="13249" spans="20:37">
      <c r="T13249" s="188"/>
      <c r="U13249" s="188"/>
      <c r="V13249" s="188"/>
      <c r="W13249" s="188"/>
      <c r="X13249" s="188"/>
      <c r="AG13249" s="188"/>
      <c r="AH13249" s="188"/>
      <c r="AI13249" s="188"/>
      <c r="AJ13249" s="188"/>
      <c r="AK13249" s="188"/>
    </row>
    <row r="13250" spans="20:37">
      <c r="T13250" s="188"/>
      <c r="U13250" s="188"/>
      <c r="V13250" s="188"/>
      <c r="W13250" s="188"/>
      <c r="X13250" s="188"/>
      <c r="AG13250" s="188"/>
      <c r="AH13250" s="188"/>
      <c r="AI13250" s="188"/>
      <c r="AJ13250" s="188"/>
      <c r="AK13250" s="188"/>
    </row>
    <row r="13251" spans="20:37">
      <c r="T13251" s="188"/>
      <c r="U13251" s="188"/>
      <c r="V13251" s="188"/>
      <c r="W13251" s="188"/>
      <c r="X13251" s="188"/>
      <c r="AG13251" s="188"/>
      <c r="AH13251" s="188"/>
      <c r="AI13251" s="188"/>
      <c r="AJ13251" s="188"/>
      <c r="AK13251" s="188"/>
    </row>
    <row r="13252" spans="20:37">
      <c r="T13252" s="188"/>
      <c r="U13252" s="188"/>
      <c r="V13252" s="188"/>
      <c r="W13252" s="188"/>
      <c r="X13252" s="188"/>
      <c r="AG13252" s="188"/>
      <c r="AH13252" s="188"/>
      <c r="AI13252" s="188"/>
      <c r="AJ13252" s="188"/>
      <c r="AK13252" s="188"/>
    </row>
    <row r="13253" spans="20:37">
      <c r="T13253" s="188"/>
      <c r="U13253" s="188"/>
      <c r="V13253" s="188"/>
      <c r="W13253" s="188"/>
      <c r="X13253" s="188"/>
      <c r="AG13253" s="188"/>
      <c r="AH13253" s="188"/>
      <c r="AI13253" s="188"/>
      <c r="AJ13253" s="188"/>
      <c r="AK13253" s="188"/>
    </row>
    <row r="13254" spans="20:37">
      <c r="T13254" s="188"/>
      <c r="U13254" s="188"/>
      <c r="V13254" s="188"/>
      <c r="W13254" s="188"/>
      <c r="X13254" s="188"/>
      <c r="AG13254" s="188"/>
      <c r="AH13254" s="188"/>
      <c r="AI13254" s="188"/>
      <c r="AJ13254" s="188"/>
      <c r="AK13254" s="188"/>
    </row>
    <row r="13255" spans="20:37">
      <c r="T13255" s="188"/>
      <c r="U13255" s="188"/>
      <c r="V13255" s="188"/>
      <c r="W13255" s="188"/>
      <c r="X13255" s="188"/>
      <c r="AG13255" s="188"/>
      <c r="AH13255" s="188"/>
      <c r="AI13255" s="188"/>
      <c r="AJ13255" s="188"/>
      <c r="AK13255" s="188"/>
    </row>
    <row r="13256" spans="20:37">
      <c r="T13256" s="188"/>
      <c r="U13256" s="188"/>
      <c r="V13256" s="188"/>
      <c r="W13256" s="188"/>
      <c r="X13256" s="188"/>
      <c r="AG13256" s="188"/>
      <c r="AH13256" s="188"/>
      <c r="AI13256" s="188"/>
      <c r="AJ13256" s="188"/>
      <c r="AK13256" s="188"/>
    </row>
    <row r="13257" spans="20:37">
      <c r="T13257" s="188"/>
      <c r="U13257" s="188"/>
      <c r="V13257" s="188"/>
      <c r="W13257" s="188"/>
      <c r="X13257" s="188"/>
      <c r="AG13257" s="188"/>
      <c r="AH13257" s="188"/>
      <c r="AI13257" s="188"/>
      <c r="AJ13257" s="188"/>
      <c r="AK13257" s="188"/>
    </row>
    <row r="13258" spans="20:37">
      <c r="T13258" s="188"/>
      <c r="U13258" s="188"/>
      <c r="V13258" s="188"/>
      <c r="W13258" s="188"/>
      <c r="X13258" s="188"/>
      <c r="AG13258" s="188"/>
      <c r="AH13258" s="188"/>
      <c r="AI13258" s="188"/>
      <c r="AJ13258" s="188"/>
      <c r="AK13258" s="188"/>
    </row>
    <row r="13259" spans="20:37">
      <c r="T13259" s="188"/>
      <c r="U13259" s="188"/>
      <c r="V13259" s="188"/>
      <c r="W13259" s="188"/>
      <c r="X13259" s="188"/>
      <c r="AG13259" s="188"/>
      <c r="AH13259" s="188"/>
      <c r="AI13259" s="188"/>
      <c r="AJ13259" s="188"/>
      <c r="AK13259" s="188"/>
    </row>
    <row r="13260" spans="20:37">
      <c r="T13260" s="188"/>
      <c r="U13260" s="188"/>
      <c r="V13260" s="188"/>
      <c r="W13260" s="188"/>
      <c r="X13260" s="188"/>
      <c r="AG13260" s="188"/>
      <c r="AH13260" s="188"/>
      <c r="AI13260" s="188"/>
      <c r="AJ13260" s="188"/>
      <c r="AK13260" s="188"/>
    </row>
    <row r="13261" spans="20:37">
      <c r="T13261" s="188"/>
      <c r="U13261" s="188"/>
      <c r="V13261" s="188"/>
      <c r="W13261" s="188"/>
      <c r="X13261" s="188"/>
      <c r="AG13261" s="188"/>
      <c r="AH13261" s="188"/>
      <c r="AI13261" s="188"/>
      <c r="AJ13261" s="188"/>
      <c r="AK13261" s="188"/>
    </row>
    <row r="13262" spans="20:37">
      <c r="T13262" s="188"/>
      <c r="U13262" s="188"/>
      <c r="V13262" s="188"/>
      <c r="W13262" s="188"/>
      <c r="X13262" s="188"/>
      <c r="AG13262" s="188"/>
      <c r="AH13262" s="188"/>
      <c r="AI13262" s="188"/>
      <c r="AJ13262" s="188"/>
      <c r="AK13262" s="188"/>
    </row>
    <row r="13263" spans="20:37">
      <c r="T13263" s="188"/>
      <c r="U13263" s="188"/>
      <c r="V13263" s="188"/>
      <c r="W13263" s="188"/>
      <c r="X13263" s="188"/>
      <c r="AG13263" s="188"/>
      <c r="AH13263" s="188"/>
      <c r="AI13263" s="188"/>
      <c r="AJ13263" s="188"/>
      <c r="AK13263" s="188"/>
    </row>
    <row r="13264" spans="20:37">
      <c r="T13264" s="188"/>
      <c r="U13264" s="188"/>
      <c r="V13264" s="188"/>
      <c r="W13264" s="188"/>
      <c r="X13264" s="188"/>
      <c r="AG13264" s="188"/>
      <c r="AH13264" s="188"/>
      <c r="AI13264" s="188"/>
      <c r="AJ13264" s="188"/>
      <c r="AK13264" s="188"/>
    </row>
    <row r="13265" spans="20:37">
      <c r="T13265" s="188"/>
      <c r="U13265" s="188"/>
      <c r="V13265" s="188"/>
      <c r="W13265" s="188"/>
      <c r="X13265" s="188"/>
      <c r="AG13265" s="188"/>
      <c r="AH13265" s="188"/>
      <c r="AI13265" s="188"/>
      <c r="AJ13265" s="188"/>
      <c r="AK13265" s="188"/>
    </row>
    <row r="13266" spans="20:37">
      <c r="T13266" s="188"/>
      <c r="U13266" s="188"/>
      <c r="V13266" s="188"/>
      <c r="W13266" s="188"/>
      <c r="X13266" s="188"/>
      <c r="AG13266" s="188"/>
      <c r="AH13266" s="188"/>
      <c r="AI13266" s="188"/>
      <c r="AJ13266" s="188"/>
      <c r="AK13266" s="188"/>
    </row>
    <row r="13267" spans="20:37">
      <c r="T13267" s="188"/>
      <c r="U13267" s="188"/>
      <c r="V13267" s="188"/>
      <c r="W13267" s="188"/>
      <c r="X13267" s="188"/>
      <c r="AG13267" s="188"/>
      <c r="AH13267" s="188"/>
      <c r="AI13267" s="188"/>
      <c r="AJ13267" s="188"/>
      <c r="AK13267" s="188"/>
    </row>
    <row r="13268" spans="20:37">
      <c r="T13268" s="188"/>
      <c r="U13268" s="188"/>
      <c r="V13268" s="188"/>
      <c r="W13268" s="188"/>
      <c r="X13268" s="188"/>
      <c r="AG13268" s="188"/>
      <c r="AH13268" s="188"/>
      <c r="AI13268" s="188"/>
      <c r="AJ13268" s="188"/>
      <c r="AK13268" s="188"/>
    </row>
    <row r="13269" spans="20:37">
      <c r="T13269" s="188"/>
      <c r="U13269" s="188"/>
      <c r="V13269" s="188"/>
      <c r="W13269" s="188"/>
      <c r="X13269" s="188"/>
      <c r="AG13269" s="188"/>
      <c r="AH13269" s="188"/>
      <c r="AI13269" s="188"/>
      <c r="AJ13269" s="188"/>
      <c r="AK13269" s="188"/>
    </row>
    <row r="13270" spans="20:37">
      <c r="T13270" s="188"/>
      <c r="U13270" s="188"/>
      <c r="V13270" s="188"/>
      <c r="W13270" s="188"/>
      <c r="X13270" s="188"/>
      <c r="AG13270" s="188"/>
      <c r="AH13270" s="188"/>
      <c r="AI13270" s="188"/>
      <c r="AJ13270" s="188"/>
      <c r="AK13270" s="188"/>
    </row>
    <row r="13271" spans="20:37">
      <c r="T13271" s="188"/>
      <c r="U13271" s="188"/>
      <c r="V13271" s="188"/>
      <c r="W13271" s="188"/>
      <c r="X13271" s="188"/>
      <c r="AG13271" s="188"/>
      <c r="AH13271" s="188"/>
      <c r="AI13271" s="188"/>
      <c r="AJ13271" s="188"/>
      <c r="AK13271" s="188"/>
    </row>
    <row r="13272" spans="20:37">
      <c r="T13272" s="188"/>
      <c r="U13272" s="188"/>
      <c r="V13272" s="188"/>
      <c r="W13272" s="188"/>
      <c r="X13272" s="188"/>
      <c r="AG13272" s="188"/>
      <c r="AH13272" s="188"/>
      <c r="AI13272" s="188"/>
      <c r="AJ13272" s="188"/>
      <c r="AK13272" s="188"/>
    </row>
    <row r="13273" spans="20:37">
      <c r="T13273" s="188"/>
      <c r="U13273" s="188"/>
      <c r="V13273" s="188"/>
      <c r="W13273" s="188"/>
      <c r="X13273" s="188"/>
      <c r="AG13273" s="188"/>
      <c r="AH13273" s="188"/>
      <c r="AI13273" s="188"/>
      <c r="AJ13273" s="188"/>
      <c r="AK13273" s="188"/>
    </row>
    <row r="13274" spans="20:37">
      <c r="T13274" s="188"/>
      <c r="U13274" s="188"/>
      <c r="V13274" s="188"/>
      <c r="W13274" s="188"/>
      <c r="X13274" s="188"/>
      <c r="AG13274" s="188"/>
      <c r="AH13274" s="188"/>
      <c r="AI13274" s="188"/>
      <c r="AJ13274" s="188"/>
      <c r="AK13274" s="188"/>
    </row>
    <row r="13275" spans="20:37">
      <c r="T13275" s="188"/>
      <c r="U13275" s="188"/>
      <c r="V13275" s="188"/>
      <c r="W13275" s="188"/>
      <c r="X13275" s="188"/>
      <c r="AG13275" s="188"/>
      <c r="AH13275" s="188"/>
      <c r="AI13275" s="188"/>
      <c r="AJ13275" s="188"/>
      <c r="AK13275" s="188"/>
    </row>
    <row r="13276" spans="20:37">
      <c r="T13276" s="188"/>
      <c r="U13276" s="188"/>
      <c r="V13276" s="188"/>
      <c r="W13276" s="188"/>
      <c r="X13276" s="188"/>
      <c r="AG13276" s="188"/>
      <c r="AH13276" s="188"/>
      <c r="AI13276" s="188"/>
      <c r="AJ13276" s="188"/>
      <c r="AK13276" s="188"/>
    </row>
    <row r="13277" spans="20:37">
      <c r="T13277" s="188"/>
      <c r="U13277" s="188"/>
      <c r="V13277" s="188"/>
      <c r="W13277" s="188"/>
      <c r="X13277" s="188"/>
      <c r="AG13277" s="188"/>
      <c r="AH13277" s="188"/>
      <c r="AI13277" s="188"/>
      <c r="AJ13277" s="188"/>
      <c r="AK13277" s="188"/>
    </row>
    <row r="13278" spans="20:37">
      <c r="T13278" s="188"/>
      <c r="U13278" s="188"/>
      <c r="V13278" s="188"/>
      <c r="W13278" s="188"/>
      <c r="X13278" s="188"/>
      <c r="AG13278" s="188"/>
      <c r="AH13278" s="188"/>
      <c r="AI13278" s="188"/>
      <c r="AJ13278" s="188"/>
      <c r="AK13278" s="188"/>
    </row>
    <row r="13279" spans="20:37">
      <c r="T13279" s="188"/>
      <c r="U13279" s="188"/>
      <c r="V13279" s="188"/>
      <c r="W13279" s="188"/>
      <c r="X13279" s="188"/>
      <c r="AG13279" s="188"/>
      <c r="AH13279" s="188"/>
      <c r="AI13279" s="188"/>
      <c r="AJ13279" s="188"/>
      <c r="AK13279" s="188"/>
    </row>
    <row r="13280" spans="20:37">
      <c r="T13280" s="188"/>
      <c r="U13280" s="188"/>
      <c r="V13280" s="188"/>
      <c r="W13280" s="188"/>
      <c r="X13280" s="188"/>
      <c r="AG13280" s="188"/>
      <c r="AH13280" s="188"/>
      <c r="AI13280" s="188"/>
      <c r="AJ13280" s="188"/>
      <c r="AK13280" s="188"/>
    </row>
    <row r="13281" spans="20:37">
      <c r="T13281" s="188"/>
      <c r="U13281" s="188"/>
      <c r="V13281" s="188"/>
      <c r="W13281" s="188"/>
      <c r="X13281" s="188"/>
      <c r="AG13281" s="188"/>
      <c r="AH13281" s="188"/>
      <c r="AI13281" s="188"/>
      <c r="AJ13281" s="188"/>
      <c r="AK13281" s="188"/>
    </row>
    <row r="13282" spans="20:37">
      <c r="T13282" s="188"/>
      <c r="U13282" s="188"/>
      <c r="V13282" s="188"/>
      <c r="W13282" s="188"/>
      <c r="X13282" s="188"/>
      <c r="AG13282" s="188"/>
      <c r="AH13282" s="188"/>
      <c r="AI13282" s="188"/>
      <c r="AJ13282" s="188"/>
      <c r="AK13282" s="188"/>
    </row>
    <row r="13283" spans="20:37">
      <c r="T13283" s="188"/>
      <c r="U13283" s="188"/>
      <c r="V13283" s="188"/>
      <c r="W13283" s="188"/>
      <c r="X13283" s="188"/>
      <c r="AG13283" s="188"/>
      <c r="AH13283" s="188"/>
      <c r="AI13283" s="188"/>
      <c r="AJ13283" s="188"/>
      <c r="AK13283" s="188"/>
    </row>
    <row r="13284" spans="20:37">
      <c r="T13284" s="188"/>
      <c r="U13284" s="188"/>
      <c r="V13284" s="188"/>
      <c r="W13284" s="188"/>
      <c r="X13284" s="188"/>
      <c r="AG13284" s="188"/>
      <c r="AH13284" s="188"/>
      <c r="AI13284" s="188"/>
      <c r="AJ13284" s="188"/>
      <c r="AK13284" s="188"/>
    </row>
    <row r="13285" spans="20:37">
      <c r="T13285" s="188"/>
      <c r="U13285" s="188"/>
      <c r="V13285" s="188"/>
      <c r="W13285" s="188"/>
      <c r="X13285" s="188"/>
      <c r="AG13285" s="188"/>
      <c r="AH13285" s="188"/>
      <c r="AI13285" s="188"/>
      <c r="AJ13285" s="188"/>
      <c r="AK13285" s="188"/>
    </row>
    <row r="13286" spans="20:37">
      <c r="T13286" s="188"/>
      <c r="U13286" s="188"/>
      <c r="V13286" s="188"/>
      <c r="W13286" s="188"/>
      <c r="X13286" s="188"/>
      <c r="AG13286" s="188"/>
      <c r="AH13286" s="188"/>
      <c r="AI13286" s="188"/>
      <c r="AJ13286" s="188"/>
      <c r="AK13286" s="188"/>
    </row>
    <row r="13287" spans="20:37">
      <c r="T13287" s="188"/>
      <c r="U13287" s="188"/>
      <c r="V13287" s="188"/>
      <c r="W13287" s="188"/>
      <c r="X13287" s="188"/>
      <c r="AG13287" s="188"/>
      <c r="AH13287" s="188"/>
      <c r="AI13287" s="188"/>
      <c r="AJ13287" s="188"/>
      <c r="AK13287" s="188"/>
    </row>
    <row r="13288" spans="20:37">
      <c r="T13288" s="188"/>
      <c r="U13288" s="188"/>
      <c r="V13288" s="188"/>
      <c r="W13288" s="188"/>
      <c r="X13288" s="188"/>
      <c r="AG13288" s="188"/>
      <c r="AH13288" s="188"/>
      <c r="AI13288" s="188"/>
      <c r="AJ13288" s="188"/>
      <c r="AK13288" s="188"/>
    </row>
    <row r="13289" spans="20:37">
      <c r="T13289" s="188"/>
      <c r="U13289" s="188"/>
      <c r="V13289" s="188"/>
      <c r="W13289" s="188"/>
      <c r="X13289" s="188"/>
      <c r="AG13289" s="188"/>
      <c r="AH13289" s="188"/>
      <c r="AI13289" s="188"/>
      <c r="AJ13289" s="188"/>
      <c r="AK13289" s="188"/>
    </row>
    <row r="13290" spans="20:37">
      <c r="T13290" s="188"/>
      <c r="U13290" s="188"/>
      <c r="V13290" s="188"/>
      <c r="W13290" s="188"/>
      <c r="X13290" s="188"/>
      <c r="AG13290" s="188"/>
      <c r="AH13290" s="188"/>
      <c r="AI13290" s="188"/>
      <c r="AJ13290" s="188"/>
      <c r="AK13290" s="188"/>
    </row>
    <row r="13291" spans="20:37">
      <c r="T13291" s="188"/>
      <c r="U13291" s="188"/>
      <c r="V13291" s="188"/>
      <c r="W13291" s="188"/>
      <c r="X13291" s="188"/>
      <c r="AG13291" s="188"/>
      <c r="AH13291" s="188"/>
      <c r="AI13291" s="188"/>
      <c r="AJ13291" s="188"/>
      <c r="AK13291" s="188"/>
    </row>
    <row r="13292" spans="20:37">
      <c r="T13292" s="188"/>
      <c r="U13292" s="188"/>
      <c r="V13292" s="188"/>
      <c r="W13292" s="188"/>
      <c r="X13292" s="188"/>
      <c r="AG13292" s="188"/>
      <c r="AH13292" s="188"/>
      <c r="AI13292" s="188"/>
      <c r="AJ13292" s="188"/>
      <c r="AK13292" s="188"/>
    </row>
    <row r="13293" spans="20:37">
      <c r="T13293" s="188"/>
      <c r="U13293" s="188"/>
      <c r="V13293" s="188"/>
      <c r="W13293" s="188"/>
      <c r="X13293" s="188"/>
      <c r="AG13293" s="188"/>
      <c r="AH13293" s="188"/>
      <c r="AI13293" s="188"/>
      <c r="AJ13293" s="188"/>
      <c r="AK13293" s="188"/>
    </row>
    <row r="13294" spans="20:37">
      <c r="T13294" s="188"/>
      <c r="U13294" s="188"/>
      <c r="V13294" s="188"/>
      <c r="W13294" s="188"/>
      <c r="X13294" s="188"/>
      <c r="AG13294" s="188"/>
      <c r="AH13294" s="188"/>
      <c r="AI13294" s="188"/>
      <c r="AJ13294" s="188"/>
      <c r="AK13294" s="188"/>
    </row>
    <row r="13295" spans="20:37">
      <c r="T13295" s="188"/>
      <c r="U13295" s="188"/>
      <c r="V13295" s="188"/>
      <c r="W13295" s="188"/>
      <c r="X13295" s="188"/>
      <c r="AG13295" s="188"/>
      <c r="AH13295" s="188"/>
      <c r="AI13295" s="188"/>
      <c r="AJ13295" s="188"/>
      <c r="AK13295" s="188"/>
    </row>
    <row r="13296" spans="20:37">
      <c r="T13296" s="188"/>
      <c r="U13296" s="188"/>
      <c r="V13296" s="188"/>
      <c r="W13296" s="188"/>
      <c r="X13296" s="188"/>
      <c r="AG13296" s="188"/>
      <c r="AH13296" s="188"/>
      <c r="AI13296" s="188"/>
      <c r="AJ13296" s="188"/>
      <c r="AK13296" s="188"/>
    </row>
    <row r="13297" spans="20:37">
      <c r="T13297" s="188"/>
      <c r="U13297" s="188"/>
      <c r="V13297" s="188"/>
      <c r="W13297" s="188"/>
      <c r="X13297" s="188"/>
      <c r="AG13297" s="188"/>
      <c r="AH13297" s="188"/>
      <c r="AI13297" s="188"/>
      <c r="AJ13297" s="188"/>
      <c r="AK13297" s="188"/>
    </row>
    <row r="13298" spans="20:37">
      <c r="T13298" s="188"/>
      <c r="U13298" s="188"/>
      <c r="V13298" s="188"/>
      <c r="W13298" s="188"/>
      <c r="X13298" s="188"/>
      <c r="AG13298" s="188"/>
      <c r="AH13298" s="188"/>
      <c r="AI13298" s="188"/>
      <c r="AJ13298" s="188"/>
      <c r="AK13298" s="188"/>
    </row>
    <row r="13299" spans="20:37">
      <c r="T13299" s="188"/>
      <c r="U13299" s="188"/>
      <c r="V13299" s="188"/>
      <c r="W13299" s="188"/>
      <c r="X13299" s="188"/>
      <c r="AG13299" s="188"/>
      <c r="AH13299" s="188"/>
      <c r="AI13299" s="188"/>
      <c r="AJ13299" s="188"/>
      <c r="AK13299" s="188"/>
    </row>
    <row r="13300" spans="20:37">
      <c r="T13300" s="188"/>
      <c r="U13300" s="188"/>
      <c r="V13300" s="188"/>
      <c r="W13300" s="188"/>
      <c r="X13300" s="188"/>
      <c r="AG13300" s="188"/>
      <c r="AH13300" s="188"/>
      <c r="AI13300" s="188"/>
      <c r="AJ13300" s="188"/>
      <c r="AK13300" s="188"/>
    </row>
    <row r="13301" spans="20:37">
      <c r="T13301" s="188"/>
      <c r="U13301" s="188"/>
      <c r="V13301" s="188"/>
      <c r="W13301" s="188"/>
      <c r="X13301" s="188"/>
      <c r="AG13301" s="188"/>
      <c r="AH13301" s="188"/>
      <c r="AI13301" s="188"/>
      <c r="AJ13301" s="188"/>
      <c r="AK13301" s="188"/>
    </row>
    <row r="13302" spans="20:37">
      <c r="T13302" s="188"/>
      <c r="U13302" s="188"/>
      <c r="V13302" s="188"/>
      <c r="W13302" s="188"/>
      <c r="X13302" s="188"/>
      <c r="AG13302" s="188"/>
      <c r="AH13302" s="188"/>
      <c r="AI13302" s="188"/>
      <c r="AJ13302" s="188"/>
      <c r="AK13302" s="188"/>
    </row>
    <row r="13303" spans="20:37">
      <c r="T13303" s="188"/>
      <c r="U13303" s="188"/>
      <c r="V13303" s="188"/>
      <c r="W13303" s="188"/>
      <c r="X13303" s="188"/>
      <c r="AG13303" s="188"/>
      <c r="AH13303" s="188"/>
      <c r="AI13303" s="188"/>
      <c r="AJ13303" s="188"/>
      <c r="AK13303" s="188"/>
    </row>
    <row r="13304" spans="20:37">
      <c r="T13304" s="188"/>
      <c r="U13304" s="188"/>
      <c r="V13304" s="188"/>
      <c r="W13304" s="188"/>
      <c r="X13304" s="188"/>
      <c r="AG13304" s="188"/>
      <c r="AH13304" s="188"/>
      <c r="AI13304" s="188"/>
      <c r="AJ13304" s="188"/>
      <c r="AK13304" s="188"/>
    </row>
    <row r="13305" spans="20:37">
      <c r="T13305" s="188"/>
      <c r="U13305" s="188"/>
      <c r="V13305" s="188"/>
      <c r="W13305" s="188"/>
      <c r="X13305" s="188"/>
      <c r="AG13305" s="188"/>
      <c r="AH13305" s="188"/>
      <c r="AI13305" s="188"/>
      <c r="AJ13305" s="188"/>
      <c r="AK13305" s="188"/>
    </row>
    <row r="13306" spans="20:37">
      <c r="T13306" s="188"/>
      <c r="U13306" s="188"/>
      <c r="V13306" s="188"/>
      <c r="W13306" s="188"/>
      <c r="X13306" s="188"/>
      <c r="AG13306" s="188"/>
      <c r="AH13306" s="188"/>
      <c r="AI13306" s="188"/>
      <c r="AJ13306" s="188"/>
      <c r="AK13306" s="188"/>
    </row>
    <row r="13307" spans="20:37">
      <c r="T13307" s="188"/>
      <c r="U13307" s="188"/>
      <c r="V13307" s="188"/>
      <c r="W13307" s="188"/>
      <c r="X13307" s="188"/>
      <c r="AG13307" s="188"/>
      <c r="AH13307" s="188"/>
      <c r="AI13307" s="188"/>
      <c r="AJ13307" s="188"/>
      <c r="AK13307" s="188"/>
    </row>
    <row r="13308" spans="20:37">
      <c r="T13308" s="188"/>
      <c r="U13308" s="188"/>
      <c r="V13308" s="188"/>
      <c r="W13308" s="188"/>
      <c r="X13308" s="188"/>
      <c r="AG13308" s="188"/>
      <c r="AH13308" s="188"/>
      <c r="AI13308" s="188"/>
      <c r="AJ13308" s="188"/>
      <c r="AK13308" s="188"/>
    </row>
    <row r="13309" spans="20:37">
      <c r="T13309" s="188"/>
      <c r="U13309" s="188"/>
      <c r="V13309" s="188"/>
      <c r="W13309" s="188"/>
      <c r="X13309" s="188"/>
      <c r="AG13309" s="188"/>
      <c r="AH13309" s="188"/>
      <c r="AI13309" s="188"/>
      <c r="AJ13309" s="188"/>
      <c r="AK13309" s="188"/>
    </row>
    <row r="13310" spans="20:37">
      <c r="T13310" s="188"/>
      <c r="U13310" s="188"/>
      <c r="V13310" s="188"/>
      <c r="W13310" s="188"/>
      <c r="X13310" s="188"/>
      <c r="AG13310" s="188"/>
      <c r="AH13310" s="188"/>
      <c r="AI13310" s="188"/>
      <c r="AJ13310" s="188"/>
      <c r="AK13310" s="188"/>
    </row>
    <row r="13311" spans="20:37">
      <c r="T13311" s="188"/>
      <c r="U13311" s="188"/>
      <c r="V13311" s="188"/>
      <c r="W13311" s="188"/>
      <c r="X13311" s="188"/>
      <c r="AG13311" s="188"/>
      <c r="AH13311" s="188"/>
      <c r="AI13311" s="188"/>
      <c r="AJ13311" s="188"/>
      <c r="AK13311" s="188"/>
    </row>
    <row r="13312" spans="20:37">
      <c r="T13312" s="188"/>
      <c r="U13312" s="188"/>
      <c r="V13312" s="188"/>
      <c r="W13312" s="188"/>
      <c r="X13312" s="188"/>
      <c r="AG13312" s="188"/>
      <c r="AH13312" s="188"/>
      <c r="AI13312" s="188"/>
      <c r="AJ13312" s="188"/>
      <c r="AK13312" s="188"/>
    </row>
    <row r="13313" spans="20:37">
      <c r="T13313" s="188"/>
      <c r="U13313" s="188"/>
      <c r="V13313" s="188"/>
      <c r="W13313" s="188"/>
      <c r="X13313" s="188"/>
      <c r="AG13313" s="188"/>
      <c r="AH13313" s="188"/>
      <c r="AI13313" s="188"/>
      <c r="AJ13313" s="188"/>
      <c r="AK13313" s="188"/>
    </row>
    <row r="13314" spans="20:37">
      <c r="T13314" s="188"/>
      <c r="U13314" s="188"/>
      <c r="V13314" s="188"/>
      <c r="W13314" s="188"/>
      <c r="X13314" s="188"/>
      <c r="AG13314" s="188"/>
      <c r="AH13314" s="188"/>
      <c r="AI13314" s="188"/>
      <c r="AJ13314" s="188"/>
      <c r="AK13314" s="188"/>
    </row>
    <row r="13315" spans="20:37">
      <c r="T13315" s="188"/>
      <c r="U13315" s="188"/>
      <c r="V13315" s="188"/>
      <c r="W13315" s="188"/>
      <c r="X13315" s="188"/>
      <c r="AG13315" s="188"/>
      <c r="AH13315" s="188"/>
      <c r="AI13315" s="188"/>
      <c r="AJ13315" s="188"/>
      <c r="AK13315" s="188"/>
    </row>
    <row r="13316" spans="20:37">
      <c r="T13316" s="188"/>
      <c r="U13316" s="188"/>
      <c r="V13316" s="188"/>
      <c r="W13316" s="188"/>
      <c r="X13316" s="188"/>
      <c r="AG13316" s="188"/>
      <c r="AH13316" s="188"/>
      <c r="AI13316" s="188"/>
      <c r="AJ13316" s="188"/>
      <c r="AK13316" s="188"/>
    </row>
    <row r="13317" spans="20:37">
      <c r="T13317" s="188"/>
      <c r="U13317" s="188"/>
      <c r="V13317" s="188"/>
      <c r="W13317" s="188"/>
      <c r="X13317" s="188"/>
      <c r="AG13317" s="188"/>
      <c r="AH13317" s="188"/>
      <c r="AI13317" s="188"/>
      <c r="AJ13317" s="188"/>
      <c r="AK13317" s="188"/>
    </row>
    <row r="13318" spans="20:37">
      <c r="T13318" s="188"/>
      <c r="U13318" s="188"/>
      <c r="V13318" s="188"/>
      <c r="W13318" s="188"/>
      <c r="X13318" s="188"/>
      <c r="AG13318" s="188"/>
      <c r="AH13318" s="188"/>
      <c r="AI13318" s="188"/>
      <c r="AJ13318" s="188"/>
      <c r="AK13318" s="188"/>
    </row>
    <row r="13319" spans="20:37">
      <c r="T13319" s="188"/>
      <c r="U13319" s="188"/>
      <c r="V13319" s="188"/>
      <c r="W13319" s="188"/>
      <c r="X13319" s="188"/>
      <c r="AG13319" s="188"/>
      <c r="AH13319" s="188"/>
      <c r="AI13319" s="188"/>
      <c r="AJ13319" s="188"/>
      <c r="AK13319" s="188"/>
    </row>
    <row r="13320" spans="20:37">
      <c r="T13320" s="188"/>
      <c r="U13320" s="188"/>
      <c r="V13320" s="188"/>
      <c r="W13320" s="188"/>
      <c r="X13320" s="188"/>
      <c r="AG13320" s="188"/>
      <c r="AH13320" s="188"/>
      <c r="AI13320" s="188"/>
      <c r="AJ13320" s="188"/>
      <c r="AK13320" s="188"/>
    </row>
    <row r="13321" spans="20:37">
      <c r="T13321" s="188"/>
      <c r="U13321" s="188"/>
      <c r="V13321" s="188"/>
      <c r="W13321" s="188"/>
      <c r="X13321" s="188"/>
      <c r="AG13321" s="188"/>
      <c r="AH13321" s="188"/>
      <c r="AI13321" s="188"/>
      <c r="AJ13321" s="188"/>
      <c r="AK13321" s="188"/>
    </row>
    <row r="13322" spans="20:37">
      <c r="T13322" s="188"/>
      <c r="U13322" s="188"/>
      <c r="V13322" s="188"/>
      <c r="W13322" s="188"/>
      <c r="X13322" s="188"/>
      <c r="AG13322" s="188"/>
      <c r="AH13322" s="188"/>
      <c r="AI13322" s="188"/>
      <c r="AJ13322" s="188"/>
      <c r="AK13322" s="188"/>
    </row>
    <row r="13323" spans="20:37">
      <c r="T13323" s="188"/>
      <c r="U13323" s="188"/>
      <c r="V13323" s="188"/>
      <c r="W13323" s="188"/>
      <c r="X13323" s="188"/>
      <c r="AG13323" s="188"/>
      <c r="AH13323" s="188"/>
      <c r="AI13323" s="188"/>
      <c r="AJ13323" s="188"/>
      <c r="AK13323" s="188"/>
    </row>
    <row r="13324" spans="20:37">
      <c r="T13324" s="188"/>
      <c r="U13324" s="188"/>
      <c r="V13324" s="188"/>
      <c r="W13324" s="188"/>
      <c r="X13324" s="188"/>
      <c r="AG13324" s="188"/>
      <c r="AH13324" s="188"/>
      <c r="AI13324" s="188"/>
      <c r="AJ13324" s="188"/>
      <c r="AK13324" s="188"/>
    </row>
    <row r="13325" spans="20:37">
      <c r="T13325" s="188"/>
      <c r="U13325" s="188"/>
      <c r="V13325" s="188"/>
      <c r="W13325" s="188"/>
      <c r="X13325" s="188"/>
      <c r="AG13325" s="188"/>
      <c r="AH13325" s="188"/>
      <c r="AI13325" s="188"/>
      <c r="AJ13325" s="188"/>
      <c r="AK13325" s="188"/>
    </row>
    <row r="13326" spans="20:37">
      <c r="T13326" s="188"/>
      <c r="U13326" s="188"/>
      <c r="V13326" s="188"/>
      <c r="W13326" s="188"/>
      <c r="X13326" s="188"/>
      <c r="AG13326" s="188"/>
      <c r="AH13326" s="188"/>
      <c r="AI13326" s="188"/>
      <c r="AJ13326" s="188"/>
      <c r="AK13326" s="188"/>
    </row>
    <row r="13327" spans="20:37">
      <c r="T13327" s="188"/>
      <c r="U13327" s="188"/>
      <c r="V13327" s="188"/>
      <c r="W13327" s="188"/>
      <c r="X13327" s="188"/>
      <c r="AG13327" s="188"/>
      <c r="AH13327" s="188"/>
      <c r="AI13327" s="188"/>
      <c r="AJ13327" s="188"/>
      <c r="AK13327" s="188"/>
    </row>
    <row r="13328" spans="20:37">
      <c r="T13328" s="188"/>
      <c r="U13328" s="188"/>
      <c r="V13328" s="188"/>
      <c r="W13328" s="188"/>
      <c r="X13328" s="188"/>
      <c r="AG13328" s="188"/>
      <c r="AH13328" s="188"/>
      <c r="AI13328" s="188"/>
      <c r="AJ13328" s="188"/>
      <c r="AK13328" s="188"/>
    </row>
    <row r="13329" spans="20:37">
      <c r="T13329" s="188"/>
      <c r="U13329" s="188"/>
      <c r="V13329" s="188"/>
      <c r="W13329" s="188"/>
      <c r="X13329" s="188"/>
      <c r="AG13329" s="188"/>
      <c r="AH13329" s="188"/>
      <c r="AI13329" s="188"/>
      <c r="AJ13329" s="188"/>
      <c r="AK13329" s="188"/>
    </row>
    <row r="13330" spans="20:37">
      <c r="T13330" s="188"/>
      <c r="U13330" s="188"/>
      <c r="V13330" s="188"/>
      <c r="W13330" s="188"/>
      <c r="X13330" s="188"/>
      <c r="AG13330" s="188"/>
      <c r="AH13330" s="188"/>
      <c r="AI13330" s="188"/>
      <c r="AJ13330" s="188"/>
      <c r="AK13330" s="188"/>
    </row>
    <row r="13331" spans="20:37">
      <c r="T13331" s="188"/>
      <c r="U13331" s="188"/>
      <c r="V13331" s="188"/>
      <c r="W13331" s="188"/>
      <c r="X13331" s="188"/>
      <c r="AG13331" s="188"/>
      <c r="AH13331" s="188"/>
      <c r="AI13331" s="188"/>
      <c r="AJ13331" s="188"/>
      <c r="AK13331" s="188"/>
    </row>
    <row r="13332" spans="20:37">
      <c r="T13332" s="188"/>
      <c r="U13332" s="188"/>
      <c r="V13332" s="188"/>
      <c r="W13332" s="188"/>
      <c r="X13332" s="188"/>
      <c r="AG13332" s="188"/>
      <c r="AH13332" s="188"/>
      <c r="AI13332" s="188"/>
      <c r="AJ13332" s="188"/>
      <c r="AK13332" s="188"/>
    </row>
    <row r="13333" spans="20:37">
      <c r="T13333" s="188"/>
      <c r="U13333" s="188"/>
      <c r="V13333" s="188"/>
      <c r="W13333" s="188"/>
      <c r="X13333" s="188"/>
      <c r="AG13333" s="188"/>
      <c r="AH13333" s="188"/>
      <c r="AI13333" s="188"/>
      <c r="AJ13333" s="188"/>
      <c r="AK13333" s="188"/>
    </row>
    <row r="13334" spans="20:37">
      <c r="T13334" s="188"/>
      <c r="U13334" s="188"/>
      <c r="V13334" s="188"/>
      <c r="W13334" s="188"/>
      <c r="X13334" s="188"/>
      <c r="AG13334" s="188"/>
      <c r="AH13334" s="188"/>
      <c r="AI13334" s="188"/>
      <c r="AJ13334" s="188"/>
      <c r="AK13334" s="188"/>
    </row>
    <row r="13335" spans="20:37">
      <c r="T13335" s="188"/>
      <c r="U13335" s="188"/>
      <c r="V13335" s="188"/>
      <c r="W13335" s="188"/>
      <c r="X13335" s="188"/>
      <c r="AG13335" s="188"/>
      <c r="AH13335" s="188"/>
      <c r="AI13335" s="188"/>
      <c r="AJ13335" s="188"/>
      <c r="AK13335" s="188"/>
    </row>
    <row r="13336" spans="20:37">
      <c r="T13336" s="188"/>
      <c r="U13336" s="188"/>
      <c r="V13336" s="188"/>
      <c r="W13336" s="188"/>
      <c r="X13336" s="188"/>
      <c r="AG13336" s="188"/>
      <c r="AH13336" s="188"/>
      <c r="AI13336" s="188"/>
      <c r="AJ13336" s="188"/>
      <c r="AK13336" s="188"/>
    </row>
    <row r="13337" spans="20:37">
      <c r="T13337" s="188"/>
      <c r="U13337" s="188"/>
      <c r="V13337" s="188"/>
      <c r="W13337" s="188"/>
      <c r="X13337" s="188"/>
      <c r="AG13337" s="188"/>
      <c r="AH13337" s="188"/>
      <c r="AI13337" s="188"/>
      <c r="AJ13337" s="188"/>
      <c r="AK13337" s="188"/>
    </row>
    <row r="13338" spans="20:37">
      <c r="T13338" s="188"/>
      <c r="U13338" s="188"/>
      <c r="V13338" s="188"/>
      <c r="W13338" s="188"/>
      <c r="X13338" s="188"/>
      <c r="AG13338" s="188"/>
      <c r="AH13338" s="188"/>
      <c r="AI13338" s="188"/>
      <c r="AJ13338" s="188"/>
      <c r="AK13338" s="188"/>
    </row>
    <row r="13339" spans="20:37">
      <c r="T13339" s="188"/>
      <c r="U13339" s="188"/>
      <c r="V13339" s="188"/>
      <c r="W13339" s="188"/>
      <c r="X13339" s="188"/>
      <c r="AG13339" s="188"/>
      <c r="AH13339" s="188"/>
      <c r="AI13339" s="188"/>
      <c r="AJ13339" s="188"/>
      <c r="AK13339" s="188"/>
    </row>
    <row r="13340" spans="20:37">
      <c r="T13340" s="188"/>
      <c r="U13340" s="188"/>
      <c r="V13340" s="188"/>
      <c r="W13340" s="188"/>
      <c r="X13340" s="188"/>
      <c r="AG13340" s="188"/>
      <c r="AH13340" s="188"/>
      <c r="AI13340" s="188"/>
      <c r="AJ13340" s="188"/>
      <c r="AK13340" s="188"/>
    </row>
    <row r="13341" spans="20:37">
      <c r="T13341" s="188"/>
      <c r="U13341" s="188"/>
      <c r="V13341" s="188"/>
      <c r="W13341" s="188"/>
      <c r="X13341" s="188"/>
      <c r="AG13341" s="188"/>
      <c r="AH13341" s="188"/>
      <c r="AI13341" s="188"/>
      <c r="AJ13341" s="188"/>
      <c r="AK13341" s="188"/>
    </row>
    <row r="13342" spans="20:37">
      <c r="T13342" s="188"/>
      <c r="U13342" s="188"/>
      <c r="V13342" s="188"/>
      <c r="W13342" s="188"/>
      <c r="X13342" s="188"/>
      <c r="AG13342" s="188"/>
      <c r="AH13342" s="188"/>
      <c r="AI13342" s="188"/>
      <c r="AJ13342" s="188"/>
      <c r="AK13342" s="188"/>
    </row>
    <row r="13343" spans="20:37">
      <c r="T13343" s="188"/>
      <c r="U13343" s="188"/>
      <c r="V13343" s="188"/>
      <c r="W13343" s="188"/>
      <c r="X13343" s="188"/>
      <c r="AG13343" s="188"/>
      <c r="AH13343" s="188"/>
      <c r="AI13343" s="188"/>
      <c r="AJ13343" s="188"/>
      <c r="AK13343" s="188"/>
    </row>
    <row r="13344" spans="20:37">
      <c r="T13344" s="188"/>
      <c r="U13344" s="188"/>
      <c r="V13344" s="188"/>
      <c r="W13344" s="188"/>
      <c r="X13344" s="188"/>
      <c r="AG13344" s="188"/>
      <c r="AH13344" s="188"/>
      <c r="AI13344" s="188"/>
      <c r="AJ13344" s="188"/>
      <c r="AK13344" s="188"/>
    </row>
    <row r="13345" spans="20:37">
      <c r="T13345" s="188"/>
      <c r="U13345" s="188"/>
      <c r="V13345" s="188"/>
      <c r="W13345" s="188"/>
      <c r="X13345" s="188"/>
      <c r="AG13345" s="188"/>
      <c r="AH13345" s="188"/>
      <c r="AI13345" s="188"/>
      <c r="AJ13345" s="188"/>
      <c r="AK13345" s="188"/>
    </row>
    <row r="13346" spans="20:37">
      <c r="T13346" s="188"/>
      <c r="U13346" s="188"/>
      <c r="V13346" s="188"/>
      <c r="W13346" s="188"/>
      <c r="X13346" s="188"/>
      <c r="AG13346" s="188"/>
      <c r="AH13346" s="188"/>
      <c r="AI13346" s="188"/>
      <c r="AJ13346" s="188"/>
      <c r="AK13346" s="188"/>
    </row>
    <row r="13347" spans="20:37">
      <c r="T13347" s="188"/>
      <c r="U13347" s="188"/>
      <c r="V13347" s="188"/>
      <c r="W13347" s="188"/>
      <c r="X13347" s="188"/>
      <c r="AG13347" s="188"/>
      <c r="AH13347" s="188"/>
      <c r="AI13347" s="188"/>
      <c r="AJ13347" s="188"/>
      <c r="AK13347" s="188"/>
    </row>
    <row r="13348" spans="20:37">
      <c r="T13348" s="188"/>
      <c r="U13348" s="188"/>
      <c r="V13348" s="188"/>
      <c r="W13348" s="188"/>
      <c r="X13348" s="188"/>
      <c r="AG13348" s="188"/>
      <c r="AH13348" s="188"/>
      <c r="AI13348" s="188"/>
      <c r="AJ13348" s="188"/>
      <c r="AK13348" s="188"/>
    </row>
    <row r="13349" spans="20:37">
      <c r="T13349" s="188"/>
      <c r="U13349" s="188"/>
      <c r="V13349" s="188"/>
      <c r="W13349" s="188"/>
      <c r="X13349" s="188"/>
      <c r="AG13349" s="188"/>
      <c r="AH13349" s="188"/>
      <c r="AI13349" s="188"/>
      <c r="AJ13349" s="188"/>
      <c r="AK13349" s="188"/>
    </row>
    <row r="13350" spans="20:37">
      <c r="T13350" s="188"/>
      <c r="U13350" s="188"/>
      <c r="V13350" s="188"/>
      <c r="W13350" s="188"/>
      <c r="X13350" s="188"/>
      <c r="AG13350" s="188"/>
      <c r="AH13350" s="188"/>
      <c r="AI13350" s="188"/>
      <c r="AJ13350" s="188"/>
      <c r="AK13350" s="188"/>
    </row>
    <row r="13351" spans="20:37">
      <c r="T13351" s="188"/>
      <c r="U13351" s="188"/>
      <c r="V13351" s="188"/>
      <c r="W13351" s="188"/>
      <c r="X13351" s="188"/>
      <c r="AG13351" s="188"/>
      <c r="AH13351" s="188"/>
      <c r="AI13351" s="188"/>
      <c r="AJ13351" s="188"/>
      <c r="AK13351" s="188"/>
    </row>
    <row r="13352" spans="20:37">
      <c r="T13352" s="188"/>
      <c r="U13352" s="188"/>
      <c r="V13352" s="188"/>
      <c r="W13352" s="188"/>
      <c r="X13352" s="188"/>
      <c r="AG13352" s="188"/>
      <c r="AH13352" s="188"/>
      <c r="AI13352" s="188"/>
      <c r="AJ13352" s="188"/>
      <c r="AK13352" s="188"/>
    </row>
    <row r="13353" spans="20:37">
      <c r="T13353" s="188"/>
      <c r="U13353" s="188"/>
      <c r="V13353" s="188"/>
      <c r="W13353" s="188"/>
      <c r="X13353" s="188"/>
      <c r="AG13353" s="188"/>
      <c r="AH13353" s="188"/>
      <c r="AI13353" s="188"/>
      <c r="AJ13353" s="188"/>
      <c r="AK13353" s="188"/>
    </row>
    <row r="13354" spans="20:37">
      <c r="T13354" s="188"/>
      <c r="U13354" s="188"/>
      <c r="V13354" s="188"/>
      <c r="W13354" s="188"/>
      <c r="X13354" s="188"/>
      <c r="AG13354" s="188"/>
      <c r="AH13354" s="188"/>
      <c r="AI13354" s="188"/>
      <c r="AJ13354" s="188"/>
      <c r="AK13354" s="188"/>
    </row>
    <row r="13355" spans="20:37">
      <c r="T13355" s="188"/>
      <c r="U13355" s="188"/>
      <c r="V13355" s="188"/>
      <c r="W13355" s="188"/>
      <c r="X13355" s="188"/>
      <c r="AG13355" s="188"/>
      <c r="AH13355" s="188"/>
      <c r="AI13355" s="188"/>
      <c r="AJ13355" s="188"/>
      <c r="AK13355" s="188"/>
    </row>
    <row r="13356" spans="20:37">
      <c r="T13356" s="188"/>
      <c r="U13356" s="188"/>
      <c r="V13356" s="188"/>
      <c r="W13356" s="188"/>
      <c r="X13356" s="188"/>
      <c r="AG13356" s="188"/>
      <c r="AH13356" s="188"/>
      <c r="AI13356" s="188"/>
      <c r="AJ13356" s="188"/>
      <c r="AK13356" s="188"/>
    </row>
    <row r="13357" spans="20:37">
      <c r="T13357" s="188"/>
      <c r="U13357" s="188"/>
      <c r="V13357" s="188"/>
      <c r="W13357" s="188"/>
      <c r="X13357" s="188"/>
      <c r="AG13357" s="188"/>
      <c r="AH13357" s="188"/>
      <c r="AI13357" s="188"/>
      <c r="AJ13357" s="188"/>
      <c r="AK13357" s="188"/>
    </row>
    <row r="13358" spans="20:37">
      <c r="T13358" s="188"/>
      <c r="U13358" s="188"/>
      <c r="V13358" s="188"/>
      <c r="W13358" s="188"/>
      <c r="X13358" s="188"/>
      <c r="AG13358" s="188"/>
      <c r="AH13358" s="188"/>
      <c r="AI13358" s="188"/>
      <c r="AJ13358" s="188"/>
      <c r="AK13358" s="188"/>
    </row>
    <row r="13359" spans="20:37">
      <c r="T13359" s="188"/>
      <c r="U13359" s="188"/>
      <c r="V13359" s="188"/>
      <c r="W13359" s="188"/>
      <c r="X13359" s="188"/>
      <c r="AG13359" s="188"/>
      <c r="AH13359" s="188"/>
      <c r="AI13359" s="188"/>
      <c r="AJ13359" s="188"/>
      <c r="AK13359" s="188"/>
    </row>
    <row r="13360" spans="20:37">
      <c r="T13360" s="188"/>
      <c r="U13360" s="188"/>
      <c r="V13360" s="188"/>
      <c r="W13360" s="188"/>
      <c r="X13360" s="188"/>
      <c r="AG13360" s="188"/>
      <c r="AH13360" s="188"/>
      <c r="AI13360" s="188"/>
      <c r="AJ13360" s="188"/>
      <c r="AK13360" s="188"/>
    </row>
    <row r="13361" spans="20:37">
      <c r="T13361" s="188"/>
      <c r="U13361" s="188"/>
      <c r="V13361" s="188"/>
      <c r="W13361" s="188"/>
      <c r="X13361" s="188"/>
      <c r="AG13361" s="188"/>
      <c r="AH13361" s="188"/>
      <c r="AI13361" s="188"/>
      <c r="AJ13361" s="188"/>
      <c r="AK13361" s="188"/>
    </row>
    <row r="13362" spans="20:37">
      <c r="T13362" s="188"/>
      <c r="U13362" s="188"/>
      <c r="V13362" s="188"/>
      <c r="W13362" s="188"/>
      <c r="X13362" s="188"/>
      <c r="AG13362" s="188"/>
      <c r="AH13362" s="188"/>
      <c r="AI13362" s="188"/>
      <c r="AJ13362" s="188"/>
      <c r="AK13362" s="188"/>
    </row>
    <row r="13363" spans="20:37">
      <c r="T13363" s="188"/>
      <c r="U13363" s="188"/>
      <c r="V13363" s="188"/>
      <c r="W13363" s="188"/>
      <c r="X13363" s="188"/>
      <c r="AG13363" s="188"/>
      <c r="AH13363" s="188"/>
      <c r="AI13363" s="188"/>
      <c r="AJ13363" s="188"/>
      <c r="AK13363" s="188"/>
    </row>
    <row r="13364" spans="20:37">
      <c r="T13364" s="188"/>
      <c r="U13364" s="188"/>
      <c r="V13364" s="188"/>
      <c r="W13364" s="188"/>
      <c r="X13364" s="188"/>
      <c r="AG13364" s="188"/>
      <c r="AH13364" s="188"/>
      <c r="AI13364" s="188"/>
      <c r="AJ13364" s="188"/>
      <c r="AK13364" s="188"/>
    </row>
    <row r="13365" spans="20:37">
      <c r="T13365" s="188"/>
      <c r="U13365" s="188"/>
      <c r="V13365" s="188"/>
      <c r="W13365" s="188"/>
      <c r="X13365" s="188"/>
      <c r="AG13365" s="188"/>
      <c r="AH13365" s="188"/>
      <c r="AI13365" s="188"/>
      <c r="AJ13365" s="188"/>
      <c r="AK13365" s="188"/>
    </row>
    <row r="13366" spans="20:37">
      <c r="T13366" s="188"/>
      <c r="U13366" s="188"/>
      <c r="V13366" s="188"/>
      <c r="W13366" s="188"/>
      <c r="X13366" s="188"/>
      <c r="AG13366" s="188"/>
      <c r="AH13366" s="188"/>
      <c r="AI13366" s="188"/>
      <c r="AJ13366" s="188"/>
      <c r="AK13366" s="188"/>
    </row>
    <row r="13367" spans="20:37">
      <c r="T13367" s="188"/>
      <c r="U13367" s="188"/>
      <c r="V13367" s="188"/>
      <c r="W13367" s="188"/>
      <c r="X13367" s="188"/>
      <c r="AG13367" s="188"/>
      <c r="AH13367" s="188"/>
      <c r="AI13367" s="188"/>
      <c r="AJ13367" s="188"/>
      <c r="AK13367" s="188"/>
    </row>
    <row r="13368" spans="20:37">
      <c r="T13368" s="188"/>
      <c r="U13368" s="188"/>
      <c r="V13368" s="188"/>
      <c r="W13368" s="188"/>
      <c r="X13368" s="188"/>
      <c r="AG13368" s="188"/>
      <c r="AH13368" s="188"/>
      <c r="AI13368" s="188"/>
      <c r="AJ13368" s="188"/>
      <c r="AK13368" s="188"/>
    </row>
    <row r="13369" spans="20:37">
      <c r="T13369" s="188"/>
      <c r="U13369" s="188"/>
      <c r="V13369" s="188"/>
      <c r="W13369" s="188"/>
      <c r="X13369" s="188"/>
      <c r="AG13369" s="188"/>
      <c r="AH13369" s="188"/>
      <c r="AI13369" s="188"/>
      <c r="AJ13369" s="188"/>
      <c r="AK13369" s="188"/>
    </row>
    <row r="13370" spans="20:37">
      <c r="T13370" s="188"/>
      <c r="U13370" s="188"/>
      <c r="V13370" s="188"/>
      <c r="W13370" s="188"/>
      <c r="X13370" s="188"/>
      <c r="AG13370" s="188"/>
      <c r="AH13370" s="188"/>
      <c r="AI13370" s="188"/>
      <c r="AJ13370" s="188"/>
      <c r="AK13370" s="188"/>
    </row>
    <row r="13371" spans="20:37">
      <c r="T13371" s="188"/>
      <c r="U13371" s="188"/>
      <c r="V13371" s="188"/>
      <c r="W13371" s="188"/>
      <c r="X13371" s="188"/>
      <c r="AG13371" s="188"/>
      <c r="AH13371" s="188"/>
      <c r="AI13371" s="188"/>
      <c r="AJ13371" s="188"/>
      <c r="AK13371" s="188"/>
    </row>
    <row r="13372" spans="20:37">
      <c r="T13372" s="188"/>
      <c r="U13372" s="188"/>
      <c r="V13372" s="188"/>
      <c r="W13372" s="188"/>
      <c r="X13372" s="188"/>
      <c r="AG13372" s="188"/>
      <c r="AH13372" s="188"/>
      <c r="AI13372" s="188"/>
      <c r="AJ13372" s="188"/>
      <c r="AK13372" s="188"/>
    </row>
    <row r="13373" spans="20:37">
      <c r="T13373" s="188"/>
      <c r="U13373" s="188"/>
      <c r="V13373" s="188"/>
      <c r="W13373" s="188"/>
      <c r="X13373" s="188"/>
      <c r="AG13373" s="188"/>
      <c r="AH13373" s="188"/>
      <c r="AI13373" s="188"/>
      <c r="AJ13373" s="188"/>
      <c r="AK13373" s="188"/>
    </row>
    <row r="13374" spans="20:37">
      <c r="T13374" s="188"/>
      <c r="U13374" s="188"/>
      <c r="V13374" s="188"/>
      <c r="W13374" s="188"/>
      <c r="X13374" s="188"/>
      <c r="AG13374" s="188"/>
      <c r="AH13374" s="188"/>
      <c r="AI13374" s="188"/>
      <c r="AJ13374" s="188"/>
      <c r="AK13374" s="188"/>
    </row>
    <row r="13375" spans="20:37">
      <c r="T13375" s="188"/>
      <c r="U13375" s="188"/>
      <c r="V13375" s="188"/>
      <c r="W13375" s="188"/>
      <c r="X13375" s="188"/>
      <c r="AG13375" s="188"/>
      <c r="AH13375" s="188"/>
      <c r="AI13375" s="188"/>
      <c r="AJ13375" s="188"/>
      <c r="AK13375" s="188"/>
    </row>
    <row r="13376" spans="20:37">
      <c r="T13376" s="188"/>
      <c r="U13376" s="188"/>
      <c r="V13376" s="188"/>
      <c r="W13376" s="188"/>
      <c r="X13376" s="188"/>
      <c r="AG13376" s="188"/>
      <c r="AH13376" s="188"/>
      <c r="AI13376" s="188"/>
      <c r="AJ13376" s="188"/>
      <c r="AK13376" s="188"/>
    </row>
    <row r="13377" spans="20:37">
      <c r="T13377" s="188"/>
      <c r="U13377" s="188"/>
      <c r="V13377" s="188"/>
      <c r="W13377" s="188"/>
      <c r="X13377" s="188"/>
      <c r="AG13377" s="188"/>
      <c r="AH13377" s="188"/>
      <c r="AI13377" s="188"/>
      <c r="AJ13377" s="188"/>
      <c r="AK13377" s="188"/>
    </row>
    <row r="13378" spans="20:37">
      <c r="T13378" s="188"/>
      <c r="U13378" s="188"/>
      <c r="V13378" s="188"/>
      <c r="W13378" s="188"/>
      <c r="X13378" s="188"/>
      <c r="AG13378" s="188"/>
      <c r="AH13378" s="188"/>
      <c r="AI13378" s="188"/>
      <c r="AJ13378" s="188"/>
      <c r="AK13378" s="188"/>
    </row>
    <row r="13379" spans="20:37">
      <c r="T13379" s="188"/>
      <c r="U13379" s="188"/>
      <c r="V13379" s="188"/>
      <c r="W13379" s="188"/>
      <c r="X13379" s="188"/>
      <c r="AG13379" s="188"/>
      <c r="AH13379" s="188"/>
      <c r="AI13379" s="188"/>
      <c r="AJ13379" s="188"/>
      <c r="AK13379" s="188"/>
    </row>
    <row r="13380" spans="20:37">
      <c r="T13380" s="188"/>
      <c r="U13380" s="188"/>
      <c r="V13380" s="188"/>
      <c r="W13380" s="188"/>
      <c r="X13380" s="188"/>
      <c r="AG13380" s="188"/>
      <c r="AH13380" s="188"/>
      <c r="AI13380" s="188"/>
      <c r="AJ13380" s="188"/>
      <c r="AK13380" s="188"/>
    </row>
    <row r="13381" spans="20:37">
      <c r="T13381" s="188"/>
      <c r="U13381" s="188"/>
      <c r="V13381" s="188"/>
      <c r="W13381" s="188"/>
      <c r="X13381" s="188"/>
      <c r="AG13381" s="188"/>
      <c r="AH13381" s="188"/>
      <c r="AI13381" s="188"/>
      <c r="AJ13381" s="188"/>
      <c r="AK13381" s="188"/>
    </row>
    <row r="13382" spans="20:37">
      <c r="T13382" s="188"/>
      <c r="U13382" s="188"/>
      <c r="V13382" s="188"/>
      <c r="W13382" s="188"/>
      <c r="X13382" s="188"/>
      <c r="AG13382" s="188"/>
      <c r="AH13382" s="188"/>
      <c r="AI13382" s="188"/>
      <c r="AJ13382" s="188"/>
      <c r="AK13382" s="188"/>
    </row>
    <row r="13383" spans="20:37">
      <c r="T13383" s="188"/>
      <c r="U13383" s="188"/>
      <c r="V13383" s="188"/>
      <c r="W13383" s="188"/>
      <c r="X13383" s="188"/>
      <c r="AG13383" s="188"/>
      <c r="AH13383" s="188"/>
      <c r="AI13383" s="188"/>
      <c r="AJ13383" s="188"/>
      <c r="AK13383" s="188"/>
    </row>
    <row r="13384" spans="20:37">
      <c r="T13384" s="188"/>
      <c r="U13384" s="188"/>
      <c r="V13384" s="188"/>
      <c r="W13384" s="188"/>
      <c r="X13384" s="188"/>
      <c r="AG13384" s="188"/>
      <c r="AH13384" s="188"/>
      <c r="AI13384" s="188"/>
      <c r="AJ13384" s="188"/>
      <c r="AK13384" s="188"/>
    </row>
    <row r="13385" spans="20:37">
      <c r="T13385" s="188"/>
      <c r="U13385" s="188"/>
      <c r="V13385" s="188"/>
      <c r="W13385" s="188"/>
      <c r="X13385" s="188"/>
      <c r="AG13385" s="188"/>
      <c r="AH13385" s="188"/>
      <c r="AI13385" s="188"/>
      <c r="AJ13385" s="188"/>
      <c r="AK13385" s="188"/>
    </row>
    <row r="13386" spans="20:37">
      <c r="T13386" s="188"/>
      <c r="U13386" s="188"/>
      <c r="V13386" s="188"/>
      <c r="W13386" s="188"/>
      <c r="X13386" s="188"/>
      <c r="AG13386" s="188"/>
      <c r="AH13386" s="188"/>
      <c r="AI13386" s="188"/>
      <c r="AJ13386" s="188"/>
      <c r="AK13386" s="188"/>
    </row>
    <row r="13387" spans="20:37">
      <c r="T13387" s="188"/>
      <c r="U13387" s="188"/>
      <c r="V13387" s="188"/>
      <c r="W13387" s="188"/>
      <c r="X13387" s="188"/>
      <c r="AG13387" s="188"/>
      <c r="AH13387" s="188"/>
      <c r="AI13387" s="188"/>
      <c r="AJ13387" s="188"/>
      <c r="AK13387" s="188"/>
    </row>
    <row r="13388" spans="20:37">
      <c r="T13388" s="188"/>
      <c r="U13388" s="188"/>
      <c r="V13388" s="188"/>
      <c r="W13388" s="188"/>
      <c r="X13388" s="188"/>
      <c r="AG13388" s="188"/>
      <c r="AH13388" s="188"/>
      <c r="AI13388" s="188"/>
      <c r="AJ13388" s="188"/>
      <c r="AK13388" s="188"/>
    </row>
    <row r="13389" spans="20:37">
      <c r="T13389" s="188"/>
      <c r="U13389" s="188"/>
      <c r="V13389" s="188"/>
      <c r="W13389" s="188"/>
      <c r="X13389" s="188"/>
      <c r="AG13389" s="188"/>
      <c r="AH13389" s="188"/>
      <c r="AI13389" s="188"/>
      <c r="AJ13389" s="188"/>
      <c r="AK13389" s="188"/>
    </row>
    <row r="13390" spans="20:37">
      <c r="T13390" s="188"/>
      <c r="U13390" s="188"/>
      <c r="V13390" s="188"/>
      <c r="W13390" s="188"/>
      <c r="X13390" s="188"/>
      <c r="AG13390" s="188"/>
      <c r="AH13390" s="188"/>
      <c r="AI13390" s="188"/>
      <c r="AJ13390" s="188"/>
      <c r="AK13390" s="188"/>
    </row>
    <row r="13391" spans="20:37">
      <c r="T13391" s="188"/>
      <c r="U13391" s="188"/>
      <c r="V13391" s="188"/>
      <c r="W13391" s="188"/>
      <c r="X13391" s="188"/>
      <c r="AG13391" s="188"/>
      <c r="AH13391" s="188"/>
      <c r="AI13391" s="188"/>
      <c r="AJ13391" s="188"/>
      <c r="AK13391" s="188"/>
    </row>
    <row r="13392" spans="20:37">
      <c r="T13392" s="188"/>
      <c r="U13392" s="188"/>
      <c r="V13392" s="188"/>
      <c r="W13392" s="188"/>
      <c r="X13392" s="188"/>
      <c r="AG13392" s="188"/>
      <c r="AH13392" s="188"/>
      <c r="AI13392" s="188"/>
      <c r="AJ13392" s="188"/>
      <c r="AK13392" s="188"/>
    </row>
    <row r="13393" spans="20:37">
      <c r="T13393" s="188"/>
      <c r="U13393" s="188"/>
      <c r="V13393" s="188"/>
      <c r="W13393" s="188"/>
      <c r="X13393" s="188"/>
      <c r="AG13393" s="188"/>
      <c r="AH13393" s="188"/>
      <c r="AI13393" s="188"/>
      <c r="AJ13393" s="188"/>
      <c r="AK13393" s="188"/>
    </row>
    <row r="13394" spans="20:37">
      <c r="T13394" s="188"/>
      <c r="U13394" s="188"/>
      <c r="V13394" s="188"/>
      <c r="W13394" s="188"/>
      <c r="X13394" s="188"/>
      <c r="AG13394" s="188"/>
      <c r="AH13394" s="188"/>
      <c r="AI13394" s="188"/>
      <c r="AJ13394" s="188"/>
      <c r="AK13394" s="188"/>
    </row>
    <row r="13395" spans="20:37">
      <c r="T13395" s="188"/>
      <c r="U13395" s="188"/>
      <c r="V13395" s="188"/>
      <c r="W13395" s="188"/>
      <c r="X13395" s="188"/>
      <c r="AG13395" s="188"/>
      <c r="AH13395" s="188"/>
      <c r="AI13395" s="188"/>
      <c r="AJ13395" s="188"/>
      <c r="AK13395" s="188"/>
    </row>
    <row r="13396" spans="20:37">
      <c r="T13396" s="188"/>
      <c r="U13396" s="188"/>
      <c r="V13396" s="188"/>
      <c r="W13396" s="188"/>
      <c r="X13396" s="188"/>
      <c r="AG13396" s="188"/>
      <c r="AH13396" s="188"/>
      <c r="AI13396" s="188"/>
      <c r="AJ13396" s="188"/>
      <c r="AK13396" s="188"/>
    </row>
    <row r="13397" spans="20:37">
      <c r="T13397" s="188"/>
      <c r="U13397" s="188"/>
      <c r="V13397" s="188"/>
      <c r="W13397" s="188"/>
      <c r="X13397" s="188"/>
      <c r="AG13397" s="188"/>
      <c r="AH13397" s="188"/>
      <c r="AI13397" s="188"/>
      <c r="AJ13397" s="188"/>
      <c r="AK13397" s="188"/>
    </row>
    <row r="13398" spans="20:37">
      <c r="T13398" s="188"/>
      <c r="U13398" s="188"/>
      <c r="V13398" s="188"/>
      <c r="W13398" s="188"/>
      <c r="X13398" s="188"/>
      <c r="AG13398" s="188"/>
      <c r="AH13398" s="188"/>
      <c r="AI13398" s="188"/>
      <c r="AJ13398" s="188"/>
      <c r="AK13398" s="188"/>
    </row>
    <row r="13399" spans="20:37">
      <c r="T13399" s="188"/>
      <c r="U13399" s="188"/>
      <c r="V13399" s="188"/>
      <c r="W13399" s="188"/>
      <c r="X13399" s="188"/>
      <c r="AG13399" s="188"/>
      <c r="AH13399" s="188"/>
      <c r="AI13399" s="188"/>
      <c r="AJ13399" s="188"/>
      <c r="AK13399" s="188"/>
    </row>
    <row r="13400" spans="20:37">
      <c r="T13400" s="188"/>
      <c r="U13400" s="188"/>
      <c r="V13400" s="188"/>
      <c r="W13400" s="188"/>
      <c r="X13400" s="188"/>
      <c r="AG13400" s="188"/>
      <c r="AH13400" s="188"/>
      <c r="AI13400" s="188"/>
      <c r="AJ13400" s="188"/>
      <c r="AK13400" s="188"/>
    </row>
    <row r="13401" spans="20:37">
      <c r="T13401" s="188"/>
      <c r="U13401" s="188"/>
      <c r="V13401" s="188"/>
      <c r="W13401" s="188"/>
      <c r="X13401" s="188"/>
      <c r="AG13401" s="188"/>
      <c r="AH13401" s="188"/>
      <c r="AI13401" s="188"/>
      <c r="AJ13401" s="188"/>
      <c r="AK13401" s="188"/>
    </row>
    <row r="13402" spans="20:37">
      <c r="T13402" s="188"/>
      <c r="U13402" s="188"/>
      <c r="V13402" s="188"/>
      <c r="W13402" s="188"/>
      <c r="X13402" s="188"/>
      <c r="AG13402" s="188"/>
      <c r="AH13402" s="188"/>
      <c r="AI13402" s="188"/>
      <c r="AJ13402" s="188"/>
      <c r="AK13402" s="188"/>
    </row>
    <row r="13403" spans="20:37">
      <c r="T13403" s="188"/>
      <c r="U13403" s="188"/>
      <c r="V13403" s="188"/>
      <c r="W13403" s="188"/>
      <c r="X13403" s="188"/>
      <c r="AG13403" s="188"/>
      <c r="AH13403" s="188"/>
      <c r="AI13403" s="188"/>
      <c r="AJ13403" s="188"/>
      <c r="AK13403" s="188"/>
    </row>
    <row r="13404" spans="20:37">
      <c r="T13404" s="188"/>
      <c r="U13404" s="188"/>
      <c r="V13404" s="188"/>
      <c r="W13404" s="188"/>
      <c r="X13404" s="188"/>
      <c r="AG13404" s="188"/>
      <c r="AH13404" s="188"/>
      <c r="AI13404" s="188"/>
      <c r="AJ13404" s="188"/>
      <c r="AK13404" s="188"/>
    </row>
    <row r="13405" spans="20:37">
      <c r="T13405" s="188"/>
      <c r="U13405" s="188"/>
      <c r="V13405" s="188"/>
      <c r="W13405" s="188"/>
      <c r="X13405" s="188"/>
      <c r="AG13405" s="188"/>
      <c r="AH13405" s="188"/>
      <c r="AI13405" s="188"/>
      <c r="AJ13405" s="188"/>
      <c r="AK13405" s="188"/>
    </row>
    <row r="13406" spans="20:37">
      <c r="T13406" s="188"/>
      <c r="U13406" s="188"/>
      <c r="V13406" s="188"/>
      <c r="W13406" s="188"/>
      <c r="X13406" s="188"/>
      <c r="AG13406" s="188"/>
      <c r="AH13406" s="188"/>
      <c r="AI13406" s="188"/>
      <c r="AJ13406" s="188"/>
      <c r="AK13406" s="188"/>
    </row>
    <row r="13407" spans="20:37">
      <c r="T13407" s="188"/>
      <c r="U13407" s="188"/>
      <c r="V13407" s="188"/>
      <c r="W13407" s="188"/>
      <c r="X13407" s="188"/>
      <c r="AG13407" s="188"/>
      <c r="AH13407" s="188"/>
      <c r="AI13407" s="188"/>
      <c r="AJ13407" s="188"/>
      <c r="AK13407" s="188"/>
    </row>
    <row r="13408" spans="20:37">
      <c r="T13408" s="188"/>
      <c r="U13408" s="188"/>
      <c r="V13408" s="188"/>
      <c r="W13408" s="188"/>
      <c r="X13408" s="188"/>
      <c r="AG13408" s="188"/>
      <c r="AH13408" s="188"/>
      <c r="AI13408" s="188"/>
      <c r="AJ13408" s="188"/>
      <c r="AK13408" s="188"/>
    </row>
    <row r="13409" spans="20:37">
      <c r="T13409" s="188"/>
      <c r="U13409" s="188"/>
      <c r="V13409" s="188"/>
      <c r="W13409" s="188"/>
      <c r="X13409" s="188"/>
      <c r="AG13409" s="188"/>
      <c r="AH13409" s="188"/>
      <c r="AI13409" s="188"/>
      <c r="AJ13409" s="188"/>
      <c r="AK13409" s="188"/>
    </row>
    <row r="13410" spans="20:37">
      <c r="T13410" s="188"/>
      <c r="U13410" s="188"/>
      <c r="V13410" s="188"/>
      <c r="W13410" s="188"/>
      <c r="X13410" s="188"/>
      <c r="AG13410" s="188"/>
      <c r="AH13410" s="188"/>
      <c r="AI13410" s="188"/>
      <c r="AJ13410" s="188"/>
      <c r="AK13410" s="188"/>
    </row>
    <row r="13411" spans="20:37">
      <c r="T13411" s="188"/>
      <c r="U13411" s="188"/>
      <c r="V13411" s="188"/>
      <c r="W13411" s="188"/>
      <c r="X13411" s="188"/>
      <c r="AG13411" s="188"/>
      <c r="AH13411" s="188"/>
      <c r="AI13411" s="188"/>
      <c r="AJ13411" s="188"/>
      <c r="AK13411" s="188"/>
    </row>
    <row r="13412" spans="20:37">
      <c r="T13412" s="188"/>
      <c r="U13412" s="188"/>
      <c r="V13412" s="188"/>
      <c r="W13412" s="188"/>
      <c r="X13412" s="188"/>
      <c r="AG13412" s="188"/>
      <c r="AH13412" s="188"/>
      <c r="AI13412" s="188"/>
      <c r="AJ13412" s="188"/>
      <c r="AK13412" s="188"/>
    </row>
    <row r="13413" spans="20:37">
      <c r="T13413" s="188"/>
      <c r="U13413" s="188"/>
      <c r="V13413" s="188"/>
      <c r="W13413" s="188"/>
      <c r="X13413" s="188"/>
      <c r="AG13413" s="188"/>
      <c r="AH13413" s="188"/>
      <c r="AI13413" s="188"/>
      <c r="AJ13413" s="188"/>
      <c r="AK13413" s="188"/>
    </row>
    <row r="13414" spans="20:37">
      <c r="T13414" s="188"/>
      <c r="U13414" s="188"/>
      <c r="V13414" s="188"/>
      <c r="W13414" s="188"/>
      <c r="X13414" s="188"/>
      <c r="AG13414" s="188"/>
      <c r="AH13414" s="188"/>
      <c r="AI13414" s="188"/>
      <c r="AJ13414" s="188"/>
      <c r="AK13414" s="188"/>
    </row>
    <row r="13415" spans="20:37">
      <c r="T13415" s="188"/>
      <c r="U13415" s="188"/>
      <c r="V13415" s="188"/>
      <c r="W13415" s="188"/>
      <c r="X13415" s="188"/>
      <c r="AG13415" s="188"/>
      <c r="AH13415" s="188"/>
      <c r="AI13415" s="188"/>
      <c r="AJ13415" s="188"/>
      <c r="AK13415" s="188"/>
    </row>
    <row r="13416" spans="20:37">
      <c r="T13416" s="188"/>
      <c r="U13416" s="188"/>
      <c r="V13416" s="188"/>
      <c r="W13416" s="188"/>
      <c r="X13416" s="188"/>
      <c r="AG13416" s="188"/>
      <c r="AH13416" s="188"/>
      <c r="AI13416" s="188"/>
      <c r="AJ13416" s="188"/>
      <c r="AK13416" s="188"/>
    </row>
    <row r="13417" spans="20:37">
      <c r="T13417" s="188"/>
      <c r="U13417" s="188"/>
      <c r="V13417" s="188"/>
      <c r="W13417" s="188"/>
      <c r="X13417" s="188"/>
      <c r="AG13417" s="188"/>
      <c r="AH13417" s="188"/>
      <c r="AI13417" s="188"/>
      <c r="AJ13417" s="188"/>
      <c r="AK13417" s="188"/>
    </row>
    <row r="13418" spans="20:37">
      <c r="T13418" s="188"/>
      <c r="U13418" s="188"/>
      <c r="V13418" s="188"/>
      <c r="W13418" s="188"/>
      <c r="X13418" s="188"/>
      <c r="AG13418" s="188"/>
      <c r="AH13418" s="188"/>
      <c r="AI13418" s="188"/>
      <c r="AJ13418" s="188"/>
      <c r="AK13418" s="188"/>
    </row>
    <row r="13419" spans="20:37">
      <c r="T13419" s="188"/>
      <c r="U13419" s="188"/>
      <c r="V13419" s="188"/>
      <c r="W13419" s="188"/>
      <c r="X13419" s="188"/>
      <c r="AG13419" s="188"/>
      <c r="AH13419" s="188"/>
      <c r="AI13419" s="188"/>
      <c r="AJ13419" s="188"/>
      <c r="AK13419" s="188"/>
    </row>
    <row r="13420" spans="20:37">
      <c r="T13420" s="188"/>
      <c r="U13420" s="188"/>
      <c r="V13420" s="188"/>
      <c r="W13420" s="188"/>
      <c r="X13420" s="188"/>
      <c r="AG13420" s="188"/>
      <c r="AH13420" s="188"/>
      <c r="AI13420" s="188"/>
      <c r="AJ13420" s="188"/>
      <c r="AK13420" s="188"/>
    </row>
    <row r="13421" spans="20:37">
      <c r="T13421" s="188"/>
      <c r="U13421" s="188"/>
      <c r="V13421" s="188"/>
      <c r="W13421" s="188"/>
      <c r="X13421" s="188"/>
      <c r="AG13421" s="188"/>
      <c r="AH13421" s="188"/>
      <c r="AI13421" s="188"/>
      <c r="AJ13421" s="188"/>
      <c r="AK13421" s="188"/>
    </row>
    <row r="13422" spans="20:37">
      <c r="T13422" s="188"/>
      <c r="U13422" s="188"/>
      <c r="V13422" s="188"/>
      <c r="W13422" s="188"/>
      <c r="X13422" s="188"/>
      <c r="AG13422" s="188"/>
      <c r="AH13422" s="188"/>
      <c r="AI13422" s="188"/>
      <c r="AJ13422" s="188"/>
      <c r="AK13422" s="188"/>
    </row>
    <row r="13423" spans="20:37">
      <c r="T13423" s="188"/>
      <c r="U13423" s="188"/>
      <c r="V13423" s="188"/>
      <c r="W13423" s="188"/>
      <c r="X13423" s="188"/>
      <c r="AG13423" s="188"/>
      <c r="AH13423" s="188"/>
      <c r="AI13423" s="188"/>
      <c r="AJ13423" s="188"/>
      <c r="AK13423" s="188"/>
    </row>
    <row r="13424" spans="20:37">
      <c r="T13424" s="188"/>
      <c r="U13424" s="188"/>
      <c r="V13424" s="188"/>
      <c r="W13424" s="188"/>
      <c r="X13424" s="188"/>
      <c r="AG13424" s="188"/>
      <c r="AH13424" s="188"/>
      <c r="AI13424" s="188"/>
      <c r="AJ13424" s="188"/>
      <c r="AK13424" s="188"/>
    </row>
    <row r="13425" spans="20:37">
      <c r="T13425" s="188"/>
      <c r="U13425" s="188"/>
      <c r="V13425" s="188"/>
      <c r="W13425" s="188"/>
      <c r="X13425" s="188"/>
      <c r="AG13425" s="188"/>
      <c r="AH13425" s="188"/>
      <c r="AI13425" s="188"/>
      <c r="AJ13425" s="188"/>
      <c r="AK13425" s="188"/>
    </row>
    <row r="13426" spans="20:37">
      <c r="T13426" s="188"/>
      <c r="U13426" s="188"/>
      <c r="V13426" s="188"/>
      <c r="W13426" s="188"/>
      <c r="X13426" s="188"/>
      <c r="AG13426" s="188"/>
      <c r="AH13426" s="188"/>
      <c r="AI13426" s="188"/>
      <c r="AJ13426" s="188"/>
      <c r="AK13426" s="188"/>
    </row>
    <row r="13427" spans="20:37">
      <c r="T13427" s="188"/>
      <c r="U13427" s="188"/>
      <c r="V13427" s="188"/>
      <c r="W13427" s="188"/>
      <c r="X13427" s="188"/>
      <c r="AG13427" s="188"/>
      <c r="AH13427" s="188"/>
      <c r="AI13427" s="188"/>
      <c r="AJ13427" s="188"/>
      <c r="AK13427" s="188"/>
    </row>
    <row r="13428" spans="20:37">
      <c r="T13428" s="188"/>
      <c r="U13428" s="188"/>
      <c r="V13428" s="188"/>
      <c r="W13428" s="188"/>
      <c r="X13428" s="188"/>
      <c r="AG13428" s="188"/>
      <c r="AH13428" s="188"/>
      <c r="AI13428" s="188"/>
      <c r="AJ13428" s="188"/>
      <c r="AK13428" s="188"/>
    </row>
    <row r="13429" spans="20:37">
      <c r="T13429" s="188"/>
      <c r="U13429" s="188"/>
      <c r="V13429" s="188"/>
      <c r="W13429" s="188"/>
      <c r="X13429" s="188"/>
      <c r="AG13429" s="188"/>
      <c r="AH13429" s="188"/>
      <c r="AI13429" s="188"/>
      <c r="AJ13429" s="188"/>
      <c r="AK13429" s="188"/>
    </row>
    <row r="13430" spans="20:37">
      <c r="T13430" s="188"/>
      <c r="U13430" s="188"/>
      <c r="V13430" s="188"/>
      <c r="W13430" s="188"/>
      <c r="X13430" s="188"/>
      <c r="AG13430" s="188"/>
      <c r="AH13430" s="188"/>
      <c r="AI13430" s="188"/>
      <c r="AJ13430" s="188"/>
      <c r="AK13430" s="188"/>
    </row>
    <row r="13431" spans="20:37">
      <c r="T13431" s="188"/>
      <c r="U13431" s="188"/>
      <c r="V13431" s="188"/>
      <c r="W13431" s="188"/>
      <c r="X13431" s="188"/>
      <c r="AG13431" s="188"/>
      <c r="AH13431" s="188"/>
      <c r="AI13431" s="188"/>
      <c r="AJ13431" s="188"/>
      <c r="AK13431" s="188"/>
    </row>
    <row r="13432" spans="20:37">
      <c r="T13432" s="188"/>
      <c r="U13432" s="188"/>
      <c r="V13432" s="188"/>
      <c r="W13432" s="188"/>
      <c r="X13432" s="188"/>
      <c r="AG13432" s="188"/>
      <c r="AH13432" s="188"/>
      <c r="AI13432" s="188"/>
      <c r="AJ13432" s="188"/>
      <c r="AK13432" s="188"/>
    </row>
    <row r="13433" spans="20:37">
      <c r="T13433" s="188"/>
      <c r="U13433" s="188"/>
      <c r="V13433" s="188"/>
      <c r="W13433" s="188"/>
      <c r="X13433" s="188"/>
      <c r="AG13433" s="188"/>
      <c r="AH13433" s="188"/>
      <c r="AI13433" s="188"/>
      <c r="AJ13433" s="188"/>
      <c r="AK13433" s="188"/>
    </row>
    <row r="13434" spans="20:37">
      <c r="T13434" s="188"/>
      <c r="U13434" s="188"/>
      <c r="V13434" s="188"/>
      <c r="W13434" s="188"/>
      <c r="X13434" s="188"/>
      <c r="AG13434" s="188"/>
      <c r="AH13434" s="188"/>
      <c r="AI13434" s="188"/>
      <c r="AJ13434" s="188"/>
      <c r="AK13434" s="188"/>
    </row>
    <row r="13435" spans="20:37">
      <c r="T13435" s="188"/>
      <c r="U13435" s="188"/>
      <c r="V13435" s="188"/>
      <c r="W13435" s="188"/>
      <c r="X13435" s="188"/>
      <c r="AG13435" s="188"/>
      <c r="AH13435" s="188"/>
      <c r="AI13435" s="188"/>
      <c r="AJ13435" s="188"/>
      <c r="AK13435" s="188"/>
    </row>
    <row r="13436" spans="20:37">
      <c r="T13436" s="188"/>
      <c r="U13436" s="188"/>
      <c r="V13436" s="188"/>
      <c r="W13436" s="188"/>
      <c r="X13436" s="188"/>
      <c r="AG13436" s="188"/>
      <c r="AH13436" s="188"/>
      <c r="AI13436" s="188"/>
      <c r="AJ13436" s="188"/>
      <c r="AK13436" s="188"/>
    </row>
    <row r="13437" spans="20:37">
      <c r="T13437" s="188"/>
      <c r="U13437" s="188"/>
      <c r="V13437" s="188"/>
      <c r="W13437" s="188"/>
      <c r="X13437" s="188"/>
      <c r="AG13437" s="188"/>
      <c r="AH13437" s="188"/>
      <c r="AI13437" s="188"/>
      <c r="AJ13437" s="188"/>
      <c r="AK13437" s="188"/>
    </row>
    <row r="13438" spans="20:37">
      <c r="T13438" s="188"/>
      <c r="U13438" s="188"/>
      <c r="V13438" s="188"/>
      <c r="W13438" s="188"/>
      <c r="X13438" s="188"/>
      <c r="AG13438" s="188"/>
      <c r="AH13438" s="188"/>
      <c r="AI13438" s="188"/>
      <c r="AJ13438" s="188"/>
      <c r="AK13438" s="188"/>
    </row>
    <row r="13439" spans="20:37">
      <c r="T13439" s="188"/>
      <c r="U13439" s="188"/>
      <c r="V13439" s="188"/>
      <c r="W13439" s="188"/>
      <c r="X13439" s="188"/>
      <c r="AG13439" s="188"/>
      <c r="AH13439" s="188"/>
      <c r="AI13439" s="188"/>
      <c r="AJ13439" s="188"/>
      <c r="AK13439" s="188"/>
    </row>
    <row r="13440" spans="20:37">
      <c r="T13440" s="188"/>
      <c r="U13440" s="188"/>
      <c r="V13440" s="188"/>
      <c r="W13440" s="188"/>
      <c r="X13440" s="188"/>
      <c r="AG13440" s="188"/>
      <c r="AH13440" s="188"/>
      <c r="AI13440" s="188"/>
      <c r="AJ13440" s="188"/>
      <c r="AK13440" s="188"/>
    </row>
    <row r="13441" spans="20:37">
      <c r="T13441" s="188"/>
      <c r="U13441" s="188"/>
      <c r="V13441" s="188"/>
      <c r="W13441" s="188"/>
      <c r="X13441" s="188"/>
      <c r="AG13441" s="188"/>
      <c r="AH13441" s="188"/>
      <c r="AI13441" s="188"/>
      <c r="AJ13441" s="188"/>
      <c r="AK13441" s="188"/>
    </row>
    <row r="13442" spans="20:37">
      <c r="T13442" s="188"/>
      <c r="U13442" s="188"/>
      <c r="V13442" s="188"/>
      <c r="W13442" s="188"/>
      <c r="X13442" s="188"/>
      <c r="AG13442" s="188"/>
      <c r="AH13442" s="188"/>
      <c r="AI13442" s="188"/>
      <c r="AJ13442" s="188"/>
      <c r="AK13442" s="188"/>
    </row>
    <row r="13443" spans="20:37">
      <c r="T13443" s="188"/>
      <c r="U13443" s="188"/>
      <c r="V13443" s="188"/>
      <c r="W13443" s="188"/>
      <c r="X13443" s="188"/>
      <c r="AG13443" s="188"/>
      <c r="AH13443" s="188"/>
      <c r="AI13443" s="188"/>
      <c r="AJ13443" s="188"/>
      <c r="AK13443" s="188"/>
    </row>
    <row r="13444" spans="20:37">
      <c r="T13444" s="188"/>
      <c r="U13444" s="188"/>
      <c r="V13444" s="188"/>
      <c r="W13444" s="188"/>
      <c r="X13444" s="188"/>
      <c r="AG13444" s="188"/>
      <c r="AH13444" s="188"/>
      <c r="AI13444" s="188"/>
      <c r="AJ13444" s="188"/>
      <c r="AK13444" s="188"/>
    </row>
    <row r="13445" spans="20:37">
      <c r="T13445" s="188"/>
      <c r="U13445" s="188"/>
      <c r="V13445" s="188"/>
      <c r="W13445" s="188"/>
      <c r="X13445" s="188"/>
      <c r="AG13445" s="188"/>
      <c r="AH13445" s="188"/>
      <c r="AI13445" s="188"/>
      <c r="AJ13445" s="188"/>
      <c r="AK13445" s="188"/>
    </row>
    <row r="13446" spans="20:37">
      <c r="T13446" s="188"/>
      <c r="U13446" s="188"/>
      <c r="V13446" s="188"/>
      <c r="W13446" s="188"/>
      <c r="X13446" s="188"/>
      <c r="AG13446" s="188"/>
      <c r="AH13446" s="188"/>
      <c r="AI13446" s="188"/>
      <c r="AJ13446" s="188"/>
      <c r="AK13446" s="188"/>
    </row>
    <row r="13447" spans="20:37">
      <c r="T13447" s="188"/>
      <c r="U13447" s="188"/>
      <c r="V13447" s="188"/>
      <c r="W13447" s="188"/>
      <c r="X13447" s="188"/>
      <c r="AG13447" s="188"/>
      <c r="AH13447" s="188"/>
      <c r="AI13447" s="188"/>
      <c r="AJ13447" s="188"/>
      <c r="AK13447" s="188"/>
    </row>
    <row r="13448" spans="20:37">
      <c r="T13448" s="188"/>
      <c r="U13448" s="188"/>
      <c r="V13448" s="188"/>
      <c r="W13448" s="188"/>
      <c r="X13448" s="188"/>
      <c r="AG13448" s="188"/>
      <c r="AH13448" s="188"/>
      <c r="AI13448" s="188"/>
      <c r="AJ13448" s="188"/>
      <c r="AK13448" s="188"/>
    </row>
    <row r="13449" spans="20:37">
      <c r="T13449" s="188"/>
      <c r="U13449" s="188"/>
      <c r="V13449" s="188"/>
      <c r="W13449" s="188"/>
      <c r="X13449" s="188"/>
      <c r="AG13449" s="188"/>
      <c r="AH13449" s="188"/>
      <c r="AI13449" s="188"/>
      <c r="AJ13449" s="188"/>
      <c r="AK13449" s="188"/>
    </row>
    <row r="13450" spans="20:37">
      <c r="T13450" s="188"/>
      <c r="U13450" s="188"/>
      <c r="V13450" s="188"/>
      <c r="W13450" s="188"/>
      <c r="X13450" s="188"/>
      <c r="AG13450" s="188"/>
      <c r="AH13450" s="188"/>
      <c r="AI13450" s="188"/>
      <c r="AJ13450" s="188"/>
      <c r="AK13450" s="188"/>
    </row>
    <row r="13451" spans="20:37">
      <c r="T13451" s="188"/>
      <c r="U13451" s="188"/>
      <c r="V13451" s="188"/>
      <c r="W13451" s="188"/>
      <c r="X13451" s="188"/>
      <c r="AG13451" s="188"/>
      <c r="AH13451" s="188"/>
      <c r="AI13451" s="188"/>
      <c r="AJ13451" s="188"/>
      <c r="AK13451" s="188"/>
    </row>
    <row r="13452" spans="20:37">
      <c r="T13452" s="188"/>
      <c r="U13452" s="188"/>
      <c r="V13452" s="188"/>
      <c r="W13452" s="188"/>
      <c r="X13452" s="188"/>
      <c r="AG13452" s="188"/>
      <c r="AH13452" s="188"/>
      <c r="AI13452" s="188"/>
      <c r="AJ13452" s="188"/>
      <c r="AK13452" s="188"/>
    </row>
    <row r="13453" spans="20:37">
      <c r="T13453" s="188"/>
      <c r="U13453" s="188"/>
      <c r="V13453" s="188"/>
      <c r="W13453" s="188"/>
      <c r="X13453" s="188"/>
      <c r="AG13453" s="188"/>
      <c r="AH13453" s="188"/>
      <c r="AI13453" s="188"/>
      <c r="AJ13453" s="188"/>
      <c r="AK13453" s="188"/>
    </row>
    <row r="13454" spans="20:37">
      <c r="T13454" s="188"/>
      <c r="U13454" s="188"/>
      <c r="V13454" s="188"/>
      <c r="W13454" s="188"/>
      <c r="X13454" s="188"/>
      <c r="AG13454" s="188"/>
      <c r="AH13454" s="188"/>
      <c r="AI13454" s="188"/>
      <c r="AJ13454" s="188"/>
      <c r="AK13454" s="188"/>
    </row>
    <row r="13455" spans="20:37">
      <c r="T13455" s="188"/>
      <c r="U13455" s="188"/>
      <c r="V13455" s="188"/>
      <c r="W13455" s="188"/>
      <c r="X13455" s="188"/>
      <c r="AG13455" s="188"/>
      <c r="AH13455" s="188"/>
      <c r="AI13455" s="188"/>
      <c r="AJ13455" s="188"/>
      <c r="AK13455" s="188"/>
    </row>
    <row r="13456" spans="20:37">
      <c r="T13456" s="188"/>
      <c r="U13456" s="188"/>
      <c r="V13456" s="188"/>
      <c r="W13456" s="188"/>
      <c r="X13456" s="188"/>
      <c r="AG13456" s="188"/>
      <c r="AH13456" s="188"/>
      <c r="AI13456" s="188"/>
      <c r="AJ13456" s="188"/>
      <c r="AK13456" s="188"/>
    </row>
    <row r="13457" spans="20:37">
      <c r="T13457" s="188"/>
      <c r="U13457" s="188"/>
      <c r="V13457" s="188"/>
      <c r="W13457" s="188"/>
      <c r="X13457" s="188"/>
      <c r="AG13457" s="188"/>
      <c r="AH13457" s="188"/>
      <c r="AI13457" s="188"/>
      <c r="AJ13457" s="188"/>
      <c r="AK13457" s="188"/>
    </row>
    <row r="13458" spans="20:37">
      <c r="T13458" s="188"/>
      <c r="U13458" s="188"/>
      <c r="V13458" s="188"/>
      <c r="W13458" s="188"/>
      <c r="X13458" s="188"/>
      <c r="AG13458" s="188"/>
      <c r="AH13458" s="188"/>
      <c r="AI13458" s="188"/>
      <c r="AJ13458" s="188"/>
      <c r="AK13458" s="188"/>
    </row>
    <row r="13459" spans="20:37">
      <c r="T13459" s="188"/>
      <c r="U13459" s="188"/>
      <c r="V13459" s="188"/>
      <c r="W13459" s="188"/>
      <c r="X13459" s="188"/>
      <c r="AG13459" s="188"/>
      <c r="AH13459" s="188"/>
      <c r="AI13459" s="188"/>
      <c r="AJ13459" s="188"/>
      <c r="AK13459" s="188"/>
    </row>
    <row r="13460" spans="20:37">
      <c r="T13460" s="188"/>
      <c r="U13460" s="188"/>
      <c r="V13460" s="188"/>
      <c r="W13460" s="188"/>
      <c r="X13460" s="188"/>
      <c r="AG13460" s="188"/>
      <c r="AH13460" s="188"/>
      <c r="AI13460" s="188"/>
      <c r="AJ13460" s="188"/>
      <c r="AK13460" s="188"/>
    </row>
    <row r="13461" spans="20:37">
      <c r="T13461" s="188"/>
      <c r="U13461" s="188"/>
      <c r="V13461" s="188"/>
      <c r="W13461" s="188"/>
      <c r="X13461" s="188"/>
      <c r="AG13461" s="188"/>
      <c r="AH13461" s="188"/>
      <c r="AI13461" s="188"/>
      <c r="AJ13461" s="188"/>
      <c r="AK13461" s="188"/>
    </row>
    <row r="13462" spans="20:37">
      <c r="T13462" s="188"/>
      <c r="U13462" s="188"/>
      <c r="V13462" s="188"/>
      <c r="W13462" s="188"/>
      <c r="X13462" s="188"/>
      <c r="AG13462" s="188"/>
      <c r="AH13462" s="188"/>
      <c r="AI13462" s="188"/>
      <c r="AJ13462" s="188"/>
      <c r="AK13462" s="188"/>
    </row>
    <row r="13463" spans="20:37">
      <c r="T13463" s="188"/>
      <c r="U13463" s="188"/>
      <c r="V13463" s="188"/>
      <c r="W13463" s="188"/>
      <c r="X13463" s="188"/>
      <c r="AG13463" s="188"/>
      <c r="AH13463" s="188"/>
      <c r="AI13463" s="188"/>
      <c r="AJ13463" s="188"/>
      <c r="AK13463" s="188"/>
    </row>
    <row r="13464" spans="20:37">
      <c r="T13464" s="188"/>
      <c r="U13464" s="188"/>
      <c r="V13464" s="188"/>
      <c r="W13464" s="188"/>
      <c r="X13464" s="188"/>
      <c r="AG13464" s="188"/>
      <c r="AH13464" s="188"/>
      <c r="AI13464" s="188"/>
      <c r="AJ13464" s="188"/>
      <c r="AK13464" s="188"/>
    </row>
    <row r="13465" spans="20:37">
      <c r="T13465" s="188"/>
      <c r="U13465" s="188"/>
      <c r="V13465" s="188"/>
      <c r="W13465" s="188"/>
      <c r="X13465" s="188"/>
      <c r="AG13465" s="188"/>
      <c r="AH13465" s="188"/>
      <c r="AI13465" s="188"/>
      <c r="AJ13465" s="188"/>
      <c r="AK13465" s="188"/>
    </row>
    <row r="13466" spans="20:37">
      <c r="T13466" s="188"/>
      <c r="U13466" s="188"/>
      <c r="V13466" s="188"/>
      <c r="W13466" s="188"/>
      <c r="X13466" s="188"/>
      <c r="AG13466" s="188"/>
      <c r="AH13466" s="188"/>
      <c r="AI13466" s="188"/>
      <c r="AJ13466" s="188"/>
      <c r="AK13466" s="188"/>
    </row>
    <row r="13467" spans="20:37">
      <c r="T13467" s="188"/>
      <c r="U13467" s="188"/>
      <c r="V13467" s="188"/>
      <c r="W13467" s="188"/>
      <c r="X13467" s="188"/>
      <c r="AG13467" s="188"/>
      <c r="AH13467" s="188"/>
      <c r="AI13467" s="188"/>
      <c r="AJ13467" s="188"/>
      <c r="AK13467" s="188"/>
    </row>
    <row r="13468" spans="20:37">
      <c r="T13468" s="188"/>
      <c r="U13468" s="188"/>
      <c r="V13468" s="188"/>
      <c r="W13468" s="188"/>
      <c r="X13468" s="188"/>
      <c r="AG13468" s="188"/>
      <c r="AH13468" s="188"/>
      <c r="AI13468" s="188"/>
      <c r="AJ13468" s="188"/>
      <c r="AK13468" s="188"/>
    </row>
    <row r="13469" spans="20:37">
      <c r="T13469" s="188"/>
      <c r="U13469" s="188"/>
      <c r="V13469" s="188"/>
      <c r="W13469" s="188"/>
      <c r="X13469" s="188"/>
      <c r="AG13469" s="188"/>
      <c r="AH13469" s="188"/>
      <c r="AI13469" s="188"/>
      <c r="AJ13469" s="188"/>
      <c r="AK13469" s="188"/>
    </row>
    <row r="13470" spans="20:37">
      <c r="T13470" s="188"/>
      <c r="U13470" s="188"/>
      <c r="V13470" s="188"/>
      <c r="W13470" s="188"/>
      <c r="X13470" s="188"/>
      <c r="AG13470" s="188"/>
      <c r="AH13470" s="188"/>
      <c r="AI13470" s="188"/>
      <c r="AJ13470" s="188"/>
      <c r="AK13470" s="188"/>
    </row>
    <row r="13471" spans="20:37">
      <c r="T13471" s="188"/>
      <c r="U13471" s="188"/>
      <c r="V13471" s="188"/>
      <c r="W13471" s="188"/>
      <c r="X13471" s="188"/>
      <c r="AG13471" s="188"/>
      <c r="AH13471" s="188"/>
      <c r="AI13471" s="188"/>
      <c r="AJ13471" s="188"/>
      <c r="AK13471" s="188"/>
    </row>
    <row r="13472" spans="20:37">
      <c r="T13472" s="188"/>
      <c r="U13472" s="188"/>
      <c r="V13472" s="188"/>
      <c r="W13472" s="188"/>
      <c r="X13472" s="188"/>
      <c r="AG13472" s="188"/>
      <c r="AH13472" s="188"/>
      <c r="AI13472" s="188"/>
      <c r="AJ13472" s="188"/>
      <c r="AK13472" s="188"/>
    </row>
    <row r="13473" spans="20:37">
      <c r="T13473" s="188"/>
      <c r="U13473" s="188"/>
      <c r="V13473" s="188"/>
      <c r="W13473" s="188"/>
      <c r="X13473" s="188"/>
      <c r="AG13473" s="188"/>
      <c r="AH13473" s="188"/>
      <c r="AI13473" s="188"/>
      <c r="AJ13473" s="188"/>
      <c r="AK13473" s="188"/>
    </row>
    <row r="13474" spans="20:37">
      <c r="T13474" s="188"/>
      <c r="U13474" s="188"/>
      <c r="V13474" s="188"/>
      <c r="W13474" s="188"/>
      <c r="X13474" s="188"/>
      <c r="AG13474" s="188"/>
      <c r="AH13474" s="188"/>
      <c r="AI13474" s="188"/>
      <c r="AJ13474" s="188"/>
      <c r="AK13474" s="188"/>
    </row>
    <row r="13475" spans="20:37">
      <c r="T13475" s="188"/>
      <c r="U13475" s="188"/>
      <c r="V13475" s="188"/>
      <c r="W13475" s="188"/>
      <c r="X13475" s="188"/>
      <c r="AG13475" s="188"/>
      <c r="AH13475" s="188"/>
      <c r="AI13475" s="188"/>
      <c r="AJ13475" s="188"/>
      <c r="AK13475" s="188"/>
    </row>
    <row r="13476" spans="20:37">
      <c r="T13476" s="188"/>
      <c r="U13476" s="188"/>
      <c r="V13476" s="188"/>
      <c r="W13476" s="188"/>
      <c r="X13476" s="188"/>
      <c r="AG13476" s="188"/>
      <c r="AH13476" s="188"/>
      <c r="AI13476" s="188"/>
      <c r="AJ13476" s="188"/>
      <c r="AK13476" s="188"/>
    </row>
    <row r="13477" spans="20:37">
      <c r="T13477" s="188"/>
      <c r="U13477" s="188"/>
      <c r="V13477" s="188"/>
      <c r="W13477" s="188"/>
      <c r="X13477" s="188"/>
      <c r="AG13477" s="188"/>
      <c r="AH13477" s="188"/>
      <c r="AI13477" s="188"/>
      <c r="AJ13477" s="188"/>
      <c r="AK13477" s="188"/>
    </row>
    <row r="13478" spans="20:37">
      <c r="T13478" s="188"/>
      <c r="U13478" s="188"/>
      <c r="V13478" s="188"/>
      <c r="W13478" s="188"/>
      <c r="X13478" s="188"/>
      <c r="AG13478" s="188"/>
      <c r="AH13478" s="188"/>
      <c r="AI13478" s="188"/>
      <c r="AJ13478" s="188"/>
      <c r="AK13478" s="188"/>
    </row>
    <row r="13479" spans="20:37">
      <c r="T13479" s="188"/>
      <c r="U13479" s="188"/>
      <c r="V13479" s="188"/>
      <c r="W13479" s="188"/>
      <c r="X13479" s="188"/>
      <c r="AG13479" s="188"/>
      <c r="AH13479" s="188"/>
      <c r="AI13479" s="188"/>
      <c r="AJ13479" s="188"/>
      <c r="AK13479" s="188"/>
    </row>
    <row r="13480" spans="20:37">
      <c r="T13480" s="188"/>
      <c r="U13480" s="188"/>
      <c r="V13480" s="188"/>
      <c r="W13480" s="188"/>
      <c r="X13480" s="188"/>
      <c r="AG13480" s="188"/>
      <c r="AH13480" s="188"/>
      <c r="AI13480" s="188"/>
      <c r="AJ13480" s="188"/>
      <c r="AK13480" s="188"/>
    </row>
    <row r="13481" spans="20:37">
      <c r="T13481" s="188"/>
      <c r="U13481" s="188"/>
      <c r="V13481" s="188"/>
      <c r="W13481" s="188"/>
      <c r="X13481" s="188"/>
      <c r="AG13481" s="188"/>
      <c r="AH13481" s="188"/>
      <c r="AI13481" s="188"/>
      <c r="AJ13481" s="188"/>
      <c r="AK13481" s="188"/>
    </row>
    <row r="13482" spans="20:37">
      <c r="T13482" s="188"/>
      <c r="U13482" s="188"/>
      <c r="V13482" s="188"/>
      <c r="W13482" s="188"/>
      <c r="X13482" s="188"/>
      <c r="AG13482" s="188"/>
      <c r="AH13482" s="188"/>
      <c r="AI13482" s="188"/>
      <c r="AJ13482" s="188"/>
      <c r="AK13482" s="188"/>
    </row>
    <row r="13483" spans="20:37">
      <c r="T13483" s="188"/>
      <c r="U13483" s="188"/>
      <c r="V13483" s="188"/>
      <c r="W13483" s="188"/>
      <c r="X13483" s="188"/>
      <c r="AG13483" s="188"/>
      <c r="AH13483" s="188"/>
      <c r="AI13483" s="188"/>
      <c r="AJ13483" s="188"/>
      <c r="AK13483" s="188"/>
    </row>
    <row r="13484" spans="20:37">
      <c r="T13484" s="188"/>
      <c r="U13484" s="188"/>
      <c r="V13484" s="188"/>
      <c r="W13484" s="188"/>
      <c r="X13484" s="188"/>
      <c r="AG13484" s="188"/>
      <c r="AH13484" s="188"/>
      <c r="AI13484" s="188"/>
      <c r="AJ13484" s="188"/>
      <c r="AK13484" s="188"/>
    </row>
    <row r="13485" spans="20:37">
      <c r="T13485" s="188"/>
      <c r="U13485" s="188"/>
      <c r="V13485" s="188"/>
      <c r="W13485" s="188"/>
      <c r="X13485" s="188"/>
      <c r="AG13485" s="188"/>
      <c r="AH13485" s="188"/>
      <c r="AI13485" s="188"/>
      <c r="AJ13485" s="188"/>
      <c r="AK13485" s="188"/>
    </row>
    <row r="13486" spans="20:37">
      <c r="T13486" s="188"/>
      <c r="U13486" s="188"/>
      <c r="V13486" s="188"/>
      <c r="W13486" s="188"/>
      <c r="X13486" s="188"/>
      <c r="AG13486" s="188"/>
      <c r="AH13486" s="188"/>
      <c r="AI13486" s="188"/>
      <c r="AJ13486" s="188"/>
      <c r="AK13486" s="188"/>
    </row>
    <row r="13487" spans="20:37">
      <c r="T13487" s="188"/>
      <c r="U13487" s="188"/>
      <c r="V13487" s="188"/>
      <c r="W13487" s="188"/>
      <c r="X13487" s="188"/>
      <c r="AG13487" s="188"/>
      <c r="AH13487" s="188"/>
      <c r="AI13487" s="188"/>
      <c r="AJ13487" s="188"/>
      <c r="AK13487" s="188"/>
    </row>
    <row r="13488" spans="20:37">
      <c r="T13488" s="188"/>
      <c r="U13488" s="188"/>
      <c r="V13488" s="188"/>
      <c r="W13488" s="188"/>
      <c r="X13488" s="188"/>
      <c r="AG13488" s="188"/>
      <c r="AH13488" s="188"/>
      <c r="AI13488" s="188"/>
      <c r="AJ13488" s="188"/>
      <c r="AK13488" s="188"/>
    </row>
    <row r="13489" spans="20:37">
      <c r="T13489" s="188"/>
      <c r="U13489" s="188"/>
      <c r="V13489" s="188"/>
      <c r="W13489" s="188"/>
      <c r="X13489" s="188"/>
      <c r="AG13489" s="188"/>
      <c r="AH13489" s="188"/>
      <c r="AI13489" s="188"/>
      <c r="AJ13489" s="188"/>
      <c r="AK13489" s="188"/>
    </row>
    <row r="13490" spans="20:37">
      <c r="T13490" s="188"/>
      <c r="U13490" s="188"/>
      <c r="V13490" s="188"/>
      <c r="W13490" s="188"/>
      <c r="X13490" s="188"/>
      <c r="AG13490" s="188"/>
      <c r="AH13490" s="188"/>
      <c r="AI13490" s="188"/>
      <c r="AJ13490" s="188"/>
      <c r="AK13490" s="188"/>
    </row>
    <row r="13491" spans="20:37">
      <c r="T13491" s="188"/>
      <c r="U13491" s="188"/>
      <c r="V13491" s="188"/>
      <c r="W13491" s="188"/>
      <c r="X13491" s="188"/>
      <c r="AG13491" s="188"/>
      <c r="AH13491" s="188"/>
      <c r="AI13491" s="188"/>
      <c r="AJ13491" s="188"/>
      <c r="AK13491" s="188"/>
    </row>
    <row r="13492" spans="20:37">
      <c r="T13492" s="188"/>
      <c r="U13492" s="188"/>
      <c r="V13492" s="188"/>
      <c r="W13492" s="188"/>
      <c r="X13492" s="188"/>
      <c r="AG13492" s="188"/>
      <c r="AH13492" s="188"/>
      <c r="AI13492" s="188"/>
      <c r="AJ13492" s="188"/>
      <c r="AK13492" s="188"/>
    </row>
    <row r="13493" spans="20:37">
      <c r="T13493" s="188"/>
      <c r="U13493" s="188"/>
      <c r="V13493" s="188"/>
      <c r="W13493" s="188"/>
      <c r="X13493" s="188"/>
      <c r="AG13493" s="188"/>
      <c r="AH13493" s="188"/>
      <c r="AI13493" s="188"/>
      <c r="AJ13493" s="188"/>
      <c r="AK13493" s="188"/>
    </row>
    <row r="13494" spans="20:37">
      <c r="T13494" s="188"/>
      <c r="U13494" s="188"/>
      <c r="V13494" s="188"/>
      <c r="W13494" s="188"/>
      <c r="X13494" s="188"/>
      <c r="AG13494" s="188"/>
      <c r="AH13494" s="188"/>
      <c r="AI13494" s="188"/>
      <c r="AJ13494" s="188"/>
      <c r="AK13494" s="188"/>
    </row>
    <row r="13495" spans="20:37">
      <c r="T13495" s="188"/>
      <c r="U13495" s="188"/>
      <c r="V13495" s="188"/>
      <c r="W13495" s="188"/>
      <c r="X13495" s="188"/>
      <c r="AG13495" s="188"/>
      <c r="AH13495" s="188"/>
      <c r="AI13495" s="188"/>
      <c r="AJ13495" s="188"/>
      <c r="AK13495" s="188"/>
    </row>
    <row r="13496" spans="20:37">
      <c r="T13496" s="188"/>
      <c r="U13496" s="188"/>
      <c r="V13496" s="188"/>
      <c r="W13496" s="188"/>
      <c r="X13496" s="188"/>
      <c r="AG13496" s="188"/>
      <c r="AH13496" s="188"/>
      <c r="AI13496" s="188"/>
      <c r="AJ13496" s="188"/>
      <c r="AK13496" s="188"/>
    </row>
    <row r="13497" spans="20:37">
      <c r="T13497" s="188"/>
      <c r="U13497" s="188"/>
      <c r="V13497" s="188"/>
      <c r="W13497" s="188"/>
      <c r="X13497" s="188"/>
      <c r="AG13497" s="188"/>
      <c r="AH13497" s="188"/>
      <c r="AI13497" s="188"/>
      <c r="AJ13497" s="188"/>
      <c r="AK13497" s="188"/>
    </row>
    <row r="13498" spans="20:37">
      <c r="T13498" s="188"/>
      <c r="U13498" s="188"/>
      <c r="V13498" s="188"/>
      <c r="W13498" s="188"/>
      <c r="X13498" s="188"/>
      <c r="AG13498" s="188"/>
      <c r="AH13498" s="188"/>
      <c r="AI13498" s="188"/>
      <c r="AJ13498" s="188"/>
      <c r="AK13498" s="188"/>
    </row>
    <row r="13499" spans="20:37">
      <c r="T13499" s="188"/>
      <c r="U13499" s="188"/>
      <c r="V13499" s="188"/>
      <c r="W13499" s="188"/>
      <c r="X13499" s="188"/>
      <c r="AG13499" s="188"/>
      <c r="AH13499" s="188"/>
      <c r="AI13499" s="188"/>
      <c r="AJ13499" s="188"/>
      <c r="AK13499" s="188"/>
    </row>
    <row r="13500" spans="20:37">
      <c r="T13500" s="188"/>
      <c r="U13500" s="188"/>
      <c r="V13500" s="188"/>
      <c r="W13500" s="188"/>
      <c r="X13500" s="188"/>
      <c r="AG13500" s="188"/>
      <c r="AH13500" s="188"/>
      <c r="AI13500" s="188"/>
      <c r="AJ13500" s="188"/>
      <c r="AK13500" s="188"/>
    </row>
    <row r="13501" spans="20:37">
      <c r="T13501" s="188"/>
      <c r="U13501" s="188"/>
      <c r="V13501" s="188"/>
      <c r="W13501" s="188"/>
      <c r="X13501" s="188"/>
      <c r="AG13501" s="188"/>
      <c r="AH13501" s="188"/>
      <c r="AI13501" s="188"/>
      <c r="AJ13501" s="188"/>
      <c r="AK13501" s="188"/>
    </row>
    <row r="13502" spans="20:37">
      <c r="T13502" s="188"/>
      <c r="U13502" s="188"/>
      <c r="V13502" s="188"/>
      <c r="W13502" s="188"/>
      <c r="X13502" s="188"/>
      <c r="AG13502" s="188"/>
      <c r="AH13502" s="188"/>
      <c r="AI13502" s="188"/>
      <c r="AJ13502" s="188"/>
      <c r="AK13502" s="188"/>
    </row>
    <row r="13503" spans="20:37">
      <c r="T13503" s="188"/>
      <c r="U13503" s="188"/>
      <c r="V13503" s="188"/>
      <c r="W13503" s="188"/>
      <c r="X13503" s="188"/>
      <c r="AG13503" s="188"/>
      <c r="AH13503" s="188"/>
      <c r="AI13503" s="188"/>
      <c r="AJ13503" s="188"/>
      <c r="AK13503" s="188"/>
    </row>
    <row r="13504" spans="20:37">
      <c r="T13504" s="188"/>
      <c r="U13504" s="188"/>
      <c r="V13504" s="188"/>
      <c r="W13504" s="188"/>
      <c r="X13504" s="188"/>
      <c r="AG13504" s="188"/>
      <c r="AH13504" s="188"/>
      <c r="AI13504" s="188"/>
      <c r="AJ13504" s="188"/>
      <c r="AK13504" s="188"/>
    </row>
    <row r="13505" spans="20:37">
      <c r="T13505" s="188"/>
      <c r="U13505" s="188"/>
      <c r="V13505" s="188"/>
      <c r="W13505" s="188"/>
      <c r="X13505" s="188"/>
      <c r="AG13505" s="188"/>
      <c r="AH13505" s="188"/>
      <c r="AI13505" s="188"/>
      <c r="AJ13505" s="188"/>
      <c r="AK13505" s="188"/>
    </row>
    <row r="13506" spans="20:37">
      <c r="T13506" s="188"/>
      <c r="U13506" s="188"/>
      <c r="V13506" s="188"/>
      <c r="W13506" s="188"/>
      <c r="X13506" s="188"/>
      <c r="AG13506" s="188"/>
      <c r="AH13506" s="188"/>
      <c r="AI13506" s="188"/>
      <c r="AJ13506" s="188"/>
      <c r="AK13506" s="188"/>
    </row>
    <row r="13507" spans="20:37">
      <c r="T13507" s="188"/>
      <c r="U13507" s="188"/>
      <c r="V13507" s="188"/>
      <c r="W13507" s="188"/>
      <c r="X13507" s="188"/>
      <c r="AG13507" s="188"/>
      <c r="AH13507" s="188"/>
      <c r="AI13507" s="188"/>
      <c r="AJ13507" s="188"/>
      <c r="AK13507" s="188"/>
    </row>
    <row r="13508" spans="20:37">
      <c r="T13508" s="188"/>
      <c r="U13508" s="188"/>
      <c r="V13508" s="188"/>
      <c r="W13508" s="188"/>
      <c r="X13508" s="188"/>
      <c r="AG13508" s="188"/>
      <c r="AH13508" s="188"/>
      <c r="AI13508" s="188"/>
      <c r="AJ13508" s="188"/>
      <c r="AK13508" s="188"/>
    </row>
    <row r="13509" spans="20:37">
      <c r="T13509" s="188"/>
      <c r="U13509" s="188"/>
      <c r="V13509" s="188"/>
      <c r="W13509" s="188"/>
      <c r="X13509" s="188"/>
      <c r="AG13509" s="188"/>
      <c r="AH13509" s="188"/>
      <c r="AI13509" s="188"/>
      <c r="AJ13509" s="188"/>
      <c r="AK13509" s="188"/>
    </row>
    <row r="13510" spans="20:37">
      <c r="T13510" s="188"/>
      <c r="U13510" s="188"/>
      <c r="V13510" s="188"/>
      <c r="W13510" s="188"/>
      <c r="X13510" s="188"/>
      <c r="AG13510" s="188"/>
      <c r="AH13510" s="188"/>
      <c r="AI13510" s="188"/>
      <c r="AJ13510" s="188"/>
      <c r="AK13510" s="188"/>
    </row>
    <row r="13511" spans="20:37">
      <c r="T13511" s="188"/>
      <c r="U13511" s="188"/>
      <c r="V13511" s="188"/>
      <c r="W13511" s="188"/>
      <c r="X13511" s="188"/>
      <c r="AG13511" s="188"/>
      <c r="AH13511" s="188"/>
      <c r="AI13511" s="188"/>
      <c r="AJ13511" s="188"/>
      <c r="AK13511" s="188"/>
    </row>
    <row r="13512" spans="20:37">
      <c r="T13512" s="188"/>
      <c r="U13512" s="188"/>
      <c r="V13512" s="188"/>
      <c r="W13512" s="188"/>
      <c r="X13512" s="188"/>
      <c r="AG13512" s="188"/>
      <c r="AH13512" s="188"/>
      <c r="AI13512" s="188"/>
      <c r="AJ13512" s="188"/>
      <c r="AK13512" s="188"/>
    </row>
    <row r="13513" spans="20:37">
      <c r="T13513" s="188"/>
      <c r="U13513" s="188"/>
      <c r="V13513" s="188"/>
      <c r="W13513" s="188"/>
      <c r="X13513" s="188"/>
      <c r="AG13513" s="188"/>
      <c r="AH13513" s="188"/>
      <c r="AI13513" s="188"/>
      <c r="AJ13513" s="188"/>
      <c r="AK13513" s="188"/>
    </row>
    <row r="13514" spans="20:37">
      <c r="T13514" s="188"/>
      <c r="U13514" s="188"/>
      <c r="V13514" s="188"/>
      <c r="W13514" s="188"/>
      <c r="X13514" s="188"/>
      <c r="AG13514" s="188"/>
      <c r="AH13514" s="188"/>
      <c r="AI13514" s="188"/>
      <c r="AJ13514" s="188"/>
      <c r="AK13514" s="188"/>
    </row>
    <row r="13515" spans="20:37">
      <c r="T13515" s="188"/>
      <c r="U13515" s="188"/>
      <c r="V13515" s="188"/>
      <c r="W13515" s="188"/>
      <c r="X13515" s="188"/>
      <c r="AG13515" s="188"/>
      <c r="AH13515" s="188"/>
      <c r="AI13515" s="188"/>
      <c r="AJ13515" s="188"/>
      <c r="AK13515" s="188"/>
    </row>
    <row r="13516" spans="20:37">
      <c r="T13516" s="188"/>
      <c r="U13516" s="188"/>
      <c r="V13516" s="188"/>
      <c r="W13516" s="188"/>
      <c r="X13516" s="188"/>
      <c r="AG13516" s="188"/>
      <c r="AH13516" s="188"/>
      <c r="AI13516" s="188"/>
      <c r="AJ13516" s="188"/>
      <c r="AK13516" s="188"/>
    </row>
    <row r="13517" spans="20:37">
      <c r="T13517" s="188"/>
      <c r="U13517" s="188"/>
      <c r="V13517" s="188"/>
      <c r="W13517" s="188"/>
      <c r="X13517" s="188"/>
      <c r="AG13517" s="188"/>
      <c r="AH13517" s="188"/>
      <c r="AI13517" s="188"/>
      <c r="AJ13517" s="188"/>
      <c r="AK13517" s="188"/>
    </row>
    <row r="13518" spans="20:37">
      <c r="T13518" s="188"/>
      <c r="U13518" s="188"/>
      <c r="V13518" s="188"/>
      <c r="W13518" s="188"/>
      <c r="X13518" s="188"/>
      <c r="AG13518" s="188"/>
      <c r="AH13518" s="188"/>
      <c r="AI13518" s="188"/>
      <c r="AJ13518" s="188"/>
      <c r="AK13518" s="188"/>
    </row>
    <row r="13519" spans="20:37">
      <c r="T13519" s="188"/>
      <c r="U13519" s="188"/>
      <c r="V13519" s="188"/>
      <c r="W13519" s="188"/>
      <c r="X13519" s="188"/>
      <c r="AG13519" s="188"/>
      <c r="AH13519" s="188"/>
      <c r="AI13519" s="188"/>
      <c r="AJ13519" s="188"/>
      <c r="AK13519" s="188"/>
    </row>
    <row r="13520" spans="20:37">
      <c r="T13520" s="188"/>
      <c r="U13520" s="188"/>
      <c r="V13520" s="188"/>
      <c r="W13520" s="188"/>
      <c r="X13520" s="188"/>
      <c r="AG13520" s="188"/>
      <c r="AH13520" s="188"/>
      <c r="AI13520" s="188"/>
      <c r="AJ13520" s="188"/>
      <c r="AK13520" s="188"/>
    </row>
    <row r="13521" spans="20:37">
      <c r="T13521" s="188"/>
      <c r="U13521" s="188"/>
      <c r="V13521" s="188"/>
      <c r="W13521" s="188"/>
      <c r="X13521" s="188"/>
      <c r="AG13521" s="188"/>
      <c r="AH13521" s="188"/>
      <c r="AI13521" s="188"/>
      <c r="AJ13521" s="188"/>
      <c r="AK13521" s="188"/>
    </row>
    <row r="13522" spans="20:37">
      <c r="T13522" s="188"/>
      <c r="U13522" s="188"/>
      <c r="V13522" s="188"/>
      <c r="W13522" s="188"/>
      <c r="X13522" s="188"/>
      <c r="AG13522" s="188"/>
      <c r="AH13522" s="188"/>
      <c r="AI13522" s="188"/>
      <c r="AJ13522" s="188"/>
      <c r="AK13522" s="188"/>
    </row>
    <row r="13523" spans="20:37">
      <c r="T13523" s="188"/>
      <c r="U13523" s="188"/>
      <c r="V13523" s="188"/>
      <c r="W13523" s="188"/>
      <c r="X13523" s="188"/>
      <c r="AG13523" s="188"/>
      <c r="AH13523" s="188"/>
      <c r="AI13523" s="188"/>
      <c r="AJ13523" s="188"/>
      <c r="AK13523" s="188"/>
    </row>
    <row r="13524" spans="20:37">
      <c r="T13524" s="188"/>
      <c r="U13524" s="188"/>
      <c r="V13524" s="188"/>
      <c r="W13524" s="188"/>
      <c r="X13524" s="188"/>
      <c r="AG13524" s="188"/>
      <c r="AH13524" s="188"/>
      <c r="AI13524" s="188"/>
      <c r="AJ13524" s="188"/>
      <c r="AK13524" s="188"/>
    </row>
    <row r="13525" spans="20:37">
      <c r="T13525" s="188"/>
      <c r="U13525" s="188"/>
      <c r="V13525" s="188"/>
      <c r="W13525" s="188"/>
      <c r="X13525" s="188"/>
      <c r="AG13525" s="188"/>
      <c r="AH13525" s="188"/>
      <c r="AI13525" s="188"/>
      <c r="AJ13525" s="188"/>
      <c r="AK13525" s="188"/>
    </row>
    <row r="13526" spans="20:37">
      <c r="T13526" s="188"/>
      <c r="U13526" s="188"/>
      <c r="V13526" s="188"/>
      <c r="W13526" s="188"/>
      <c r="X13526" s="188"/>
      <c r="AG13526" s="188"/>
      <c r="AH13526" s="188"/>
      <c r="AI13526" s="188"/>
      <c r="AJ13526" s="188"/>
      <c r="AK13526" s="188"/>
    </row>
    <row r="13527" spans="20:37">
      <c r="T13527" s="188"/>
      <c r="U13527" s="188"/>
      <c r="V13527" s="188"/>
      <c r="W13527" s="188"/>
      <c r="X13527" s="188"/>
      <c r="AG13527" s="188"/>
      <c r="AH13527" s="188"/>
      <c r="AI13527" s="188"/>
      <c r="AJ13527" s="188"/>
      <c r="AK13527" s="188"/>
    </row>
    <row r="13528" spans="20:37">
      <c r="T13528" s="188"/>
      <c r="U13528" s="188"/>
      <c r="V13528" s="188"/>
      <c r="W13528" s="188"/>
      <c r="X13528" s="188"/>
      <c r="AG13528" s="188"/>
      <c r="AH13528" s="188"/>
      <c r="AI13528" s="188"/>
      <c r="AJ13528" s="188"/>
      <c r="AK13528" s="188"/>
    </row>
    <row r="13529" spans="20:37">
      <c r="T13529" s="188"/>
      <c r="U13529" s="188"/>
      <c r="V13529" s="188"/>
      <c r="W13529" s="188"/>
      <c r="X13529" s="188"/>
      <c r="AG13529" s="188"/>
      <c r="AH13529" s="188"/>
      <c r="AI13529" s="188"/>
      <c r="AJ13529" s="188"/>
      <c r="AK13529" s="188"/>
    </row>
    <row r="13530" spans="20:37">
      <c r="T13530" s="188"/>
      <c r="U13530" s="188"/>
      <c r="V13530" s="188"/>
      <c r="W13530" s="188"/>
      <c r="X13530" s="188"/>
      <c r="AG13530" s="188"/>
      <c r="AH13530" s="188"/>
      <c r="AI13530" s="188"/>
      <c r="AJ13530" s="188"/>
      <c r="AK13530" s="188"/>
    </row>
    <row r="13531" spans="20:37">
      <c r="T13531" s="188"/>
      <c r="U13531" s="188"/>
      <c r="V13531" s="188"/>
      <c r="W13531" s="188"/>
      <c r="X13531" s="188"/>
      <c r="AG13531" s="188"/>
      <c r="AH13531" s="188"/>
      <c r="AI13531" s="188"/>
      <c r="AJ13531" s="188"/>
      <c r="AK13531" s="188"/>
    </row>
    <row r="13532" spans="20:37">
      <c r="T13532" s="188"/>
      <c r="U13532" s="188"/>
      <c r="V13532" s="188"/>
      <c r="W13532" s="188"/>
      <c r="X13532" s="188"/>
      <c r="AG13532" s="188"/>
      <c r="AH13532" s="188"/>
      <c r="AI13532" s="188"/>
      <c r="AJ13532" s="188"/>
      <c r="AK13532" s="188"/>
    </row>
    <row r="13533" spans="20:37">
      <c r="T13533" s="188"/>
      <c r="U13533" s="188"/>
      <c r="V13533" s="188"/>
      <c r="W13533" s="188"/>
      <c r="X13533" s="188"/>
      <c r="AG13533" s="188"/>
      <c r="AH13533" s="188"/>
      <c r="AI13533" s="188"/>
      <c r="AJ13533" s="188"/>
      <c r="AK13533" s="188"/>
    </row>
    <row r="13534" spans="20:37">
      <c r="T13534" s="188"/>
      <c r="U13534" s="188"/>
      <c r="V13534" s="188"/>
      <c r="W13534" s="188"/>
      <c r="X13534" s="188"/>
      <c r="AG13534" s="188"/>
      <c r="AH13534" s="188"/>
      <c r="AI13534" s="188"/>
      <c r="AJ13534" s="188"/>
      <c r="AK13534" s="188"/>
    </row>
    <row r="13535" spans="20:37">
      <c r="T13535" s="188"/>
      <c r="U13535" s="188"/>
      <c r="V13535" s="188"/>
      <c r="W13535" s="188"/>
      <c r="X13535" s="188"/>
      <c r="AG13535" s="188"/>
      <c r="AH13535" s="188"/>
      <c r="AI13535" s="188"/>
      <c r="AJ13535" s="188"/>
      <c r="AK13535" s="188"/>
    </row>
    <row r="13536" spans="20:37">
      <c r="T13536" s="188"/>
      <c r="U13536" s="188"/>
      <c r="V13536" s="188"/>
      <c r="W13536" s="188"/>
      <c r="X13536" s="188"/>
      <c r="AG13536" s="188"/>
      <c r="AH13536" s="188"/>
      <c r="AI13536" s="188"/>
      <c r="AJ13536" s="188"/>
      <c r="AK13536" s="188"/>
    </row>
    <row r="13537" spans="20:37">
      <c r="T13537" s="188"/>
      <c r="U13537" s="188"/>
      <c r="V13537" s="188"/>
      <c r="W13537" s="188"/>
      <c r="X13537" s="188"/>
      <c r="AG13537" s="188"/>
      <c r="AH13537" s="188"/>
      <c r="AI13537" s="188"/>
      <c r="AJ13537" s="188"/>
      <c r="AK13537" s="188"/>
    </row>
    <row r="13538" spans="20:37">
      <c r="T13538" s="188"/>
      <c r="U13538" s="188"/>
      <c r="V13538" s="188"/>
      <c r="W13538" s="188"/>
      <c r="X13538" s="188"/>
      <c r="AG13538" s="188"/>
      <c r="AH13538" s="188"/>
      <c r="AI13538" s="188"/>
      <c r="AJ13538" s="188"/>
      <c r="AK13538" s="188"/>
    </row>
    <row r="13539" spans="20:37">
      <c r="T13539" s="188"/>
      <c r="U13539" s="188"/>
      <c r="V13539" s="188"/>
      <c r="W13539" s="188"/>
      <c r="X13539" s="188"/>
      <c r="AG13539" s="188"/>
      <c r="AH13539" s="188"/>
      <c r="AI13539" s="188"/>
      <c r="AJ13539" s="188"/>
      <c r="AK13539" s="188"/>
    </row>
    <row r="13540" spans="20:37">
      <c r="T13540" s="188"/>
      <c r="U13540" s="188"/>
      <c r="V13540" s="188"/>
      <c r="W13540" s="188"/>
      <c r="X13540" s="188"/>
      <c r="AG13540" s="188"/>
      <c r="AH13540" s="188"/>
      <c r="AI13540" s="188"/>
      <c r="AJ13540" s="188"/>
      <c r="AK13540" s="188"/>
    </row>
    <row r="13541" spans="20:37">
      <c r="T13541" s="188"/>
      <c r="U13541" s="188"/>
      <c r="V13541" s="188"/>
      <c r="W13541" s="188"/>
      <c r="X13541" s="188"/>
      <c r="AG13541" s="188"/>
      <c r="AH13541" s="188"/>
      <c r="AI13541" s="188"/>
      <c r="AJ13541" s="188"/>
      <c r="AK13541" s="188"/>
    </row>
    <row r="13542" spans="20:37">
      <c r="T13542" s="188"/>
      <c r="U13542" s="188"/>
      <c r="V13542" s="188"/>
      <c r="W13542" s="188"/>
      <c r="X13542" s="188"/>
      <c r="AG13542" s="188"/>
      <c r="AH13542" s="188"/>
      <c r="AI13542" s="188"/>
      <c r="AJ13542" s="188"/>
      <c r="AK13542" s="188"/>
    </row>
    <row r="13543" spans="20:37">
      <c r="T13543" s="188"/>
      <c r="U13543" s="188"/>
      <c r="V13543" s="188"/>
      <c r="W13543" s="188"/>
      <c r="X13543" s="188"/>
      <c r="AG13543" s="188"/>
      <c r="AH13543" s="188"/>
      <c r="AI13543" s="188"/>
      <c r="AJ13543" s="188"/>
      <c r="AK13543" s="188"/>
    </row>
    <row r="13544" spans="20:37">
      <c r="T13544" s="188"/>
      <c r="U13544" s="188"/>
      <c r="V13544" s="188"/>
      <c r="W13544" s="188"/>
      <c r="X13544" s="188"/>
      <c r="AG13544" s="188"/>
      <c r="AH13544" s="188"/>
      <c r="AI13544" s="188"/>
      <c r="AJ13544" s="188"/>
      <c r="AK13544" s="188"/>
    </row>
    <row r="13545" spans="20:37">
      <c r="T13545" s="188"/>
      <c r="U13545" s="188"/>
      <c r="V13545" s="188"/>
      <c r="W13545" s="188"/>
      <c r="X13545" s="188"/>
      <c r="AG13545" s="188"/>
      <c r="AH13545" s="188"/>
      <c r="AI13545" s="188"/>
      <c r="AJ13545" s="188"/>
      <c r="AK13545" s="188"/>
    </row>
    <row r="13546" spans="20:37">
      <c r="T13546" s="188"/>
      <c r="U13546" s="188"/>
      <c r="V13546" s="188"/>
      <c r="W13546" s="188"/>
      <c r="X13546" s="188"/>
      <c r="AG13546" s="188"/>
      <c r="AH13546" s="188"/>
      <c r="AI13546" s="188"/>
      <c r="AJ13546" s="188"/>
      <c r="AK13546" s="188"/>
    </row>
    <row r="13547" spans="20:37">
      <c r="T13547" s="188"/>
      <c r="U13547" s="188"/>
      <c r="V13547" s="188"/>
      <c r="W13547" s="188"/>
      <c r="X13547" s="188"/>
      <c r="AG13547" s="188"/>
      <c r="AH13547" s="188"/>
      <c r="AI13547" s="188"/>
      <c r="AJ13547" s="188"/>
      <c r="AK13547" s="188"/>
    </row>
    <row r="13548" spans="20:37">
      <c r="T13548" s="188"/>
      <c r="U13548" s="188"/>
      <c r="V13548" s="188"/>
      <c r="W13548" s="188"/>
      <c r="X13548" s="188"/>
      <c r="AG13548" s="188"/>
      <c r="AH13548" s="188"/>
      <c r="AI13548" s="188"/>
      <c r="AJ13548" s="188"/>
      <c r="AK13548" s="188"/>
    </row>
    <row r="13549" spans="20:37">
      <c r="T13549" s="188"/>
      <c r="U13549" s="188"/>
      <c r="V13549" s="188"/>
      <c r="W13549" s="188"/>
      <c r="X13549" s="188"/>
      <c r="AG13549" s="188"/>
      <c r="AH13549" s="188"/>
      <c r="AI13549" s="188"/>
      <c r="AJ13549" s="188"/>
      <c r="AK13549" s="188"/>
    </row>
    <row r="13550" spans="20:37">
      <c r="T13550" s="188"/>
      <c r="U13550" s="188"/>
      <c r="V13550" s="188"/>
      <c r="W13550" s="188"/>
      <c r="X13550" s="188"/>
      <c r="AG13550" s="188"/>
      <c r="AH13550" s="188"/>
      <c r="AI13550" s="188"/>
      <c r="AJ13550" s="188"/>
      <c r="AK13550" s="188"/>
    </row>
    <row r="13551" spans="20:37">
      <c r="T13551" s="188"/>
      <c r="U13551" s="188"/>
      <c r="V13551" s="188"/>
      <c r="W13551" s="188"/>
      <c r="X13551" s="188"/>
      <c r="AG13551" s="188"/>
      <c r="AH13551" s="188"/>
      <c r="AI13551" s="188"/>
      <c r="AJ13551" s="188"/>
      <c r="AK13551" s="188"/>
    </row>
    <row r="13552" spans="20:37">
      <c r="T13552" s="188"/>
      <c r="U13552" s="188"/>
      <c r="V13552" s="188"/>
      <c r="W13552" s="188"/>
      <c r="X13552" s="188"/>
      <c r="AG13552" s="188"/>
      <c r="AH13552" s="188"/>
      <c r="AI13552" s="188"/>
      <c r="AJ13552" s="188"/>
      <c r="AK13552" s="188"/>
    </row>
    <row r="13553" spans="20:37">
      <c r="T13553" s="188"/>
      <c r="U13553" s="188"/>
      <c r="V13553" s="188"/>
      <c r="W13553" s="188"/>
      <c r="X13553" s="188"/>
      <c r="AG13553" s="188"/>
      <c r="AH13553" s="188"/>
      <c r="AI13553" s="188"/>
      <c r="AJ13553" s="188"/>
      <c r="AK13553" s="188"/>
    </row>
    <row r="13554" spans="20:37">
      <c r="T13554" s="188"/>
      <c r="U13554" s="188"/>
      <c r="V13554" s="188"/>
      <c r="W13554" s="188"/>
      <c r="X13554" s="188"/>
      <c r="AG13554" s="188"/>
      <c r="AH13554" s="188"/>
      <c r="AI13554" s="188"/>
      <c r="AJ13554" s="188"/>
      <c r="AK13554" s="188"/>
    </row>
    <row r="13555" spans="20:37">
      <c r="T13555" s="188"/>
      <c r="U13555" s="188"/>
      <c r="V13555" s="188"/>
      <c r="W13555" s="188"/>
      <c r="X13555" s="188"/>
      <c r="AG13555" s="188"/>
      <c r="AH13555" s="188"/>
      <c r="AI13555" s="188"/>
      <c r="AJ13555" s="188"/>
      <c r="AK13555" s="188"/>
    </row>
    <row r="13556" spans="20:37">
      <c r="T13556" s="188"/>
      <c r="U13556" s="188"/>
      <c r="V13556" s="188"/>
      <c r="W13556" s="188"/>
      <c r="X13556" s="188"/>
      <c r="AG13556" s="188"/>
      <c r="AH13556" s="188"/>
      <c r="AI13556" s="188"/>
      <c r="AJ13556" s="188"/>
      <c r="AK13556" s="188"/>
    </row>
    <row r="13557" spans="20:37">
      <c r="T13557" s="188"/>
      <c r="U13557" s="188"/>
      <c r="V13557" s="188"/>
      <c r="W13557" s="188"/>
      <c r="X13557" s="188"/>
      <c r="AG13557" s="188"/>
      <c r="AH13557" s="188"/>
      <c r="AI13557" s="188"/>
      <c r="AJ13557" s="188"/>
      <c r="AK13557" s="188"/>
    </row>
    <row r="13558" spans="20:37">
      <c r="T13558" s="188"/>
      <c r="U13558" s="188"/>
      <c r="V13558" s="188"/>
      <c r="W13558" s="188"/>
      <c r="X13558" s="188"/>
      <c r="AG13558" s="188"/>
      <c r="AH13558" s="188"/>
      <c r="AI13558" s="188"/>
      <c r="AJ13558" s="188"/>
      <c r="AK13558" s="188"/>
    </row>
    <row r="13559" spans="20:37">
      <c r="T13559" s="188"/>
      <c r="U13559" s="188"/>
      <c r="V13559" s="188"/>
      <c r="W13559" s="188"/>
      <c r="X13559" s="188"/>
      <c r="AG13559" s="188"/>
      <c r="AH13559" s="188"/>
      <c r="AI13559" s="188"/>
      <c r="AJ13559" s="188"/>
      <c r="AK13559" s="188"/>
    </row>
    <row r="13560" spans="20:37">
      <c r="T13560" s="188"/>
      <c r="U13560" s="188"/>
      <c r="V13560" s="188"/>
      <c r="W13560" s="188"/>
      <c r="X13560" s="188"/>
      <c r="AG13560" s="188"/>
      <c r="AH13560" s="188"/>
      <c r="AI13560" s="188"/>
      <c r="AJ13560" s="188"/>
      <c r="AK13560" s="188"/>
    </row>
    <row r="13561" spans="20:37">
      <c r="T13561" s="188"/>
      <c r="U13561" s="188"/>
      <c r="V13561" s="188"/>
      <c r="W13561" s="188"/>
      <c r="X13561" s="188"/>
      <c r="AG13561" s="188"/>
      <c r="AH13561" s="188"/>
      <c r="AI13561" s="188"/>
      <c r="AJ13561" s="188"/>
      <c r="AK13561" s="188"/>
    </row>
    <row r="13562" spans="20:37">
      <c r="T13562" s="188"/>
      <c r="U13562" s="188"/>
      <c r="V13562" s="188"/>
      <c r="W13562" s="188"/>
      <c r="X13562" s="188"/>
      <c r="AG13562" s="188"/>
      <c r="AH13562" s="188"/>
      <c r="AI13562" s="188"/>
      <c r="AJ13562" s="188"/>
      <c r="AK13562" s="188"/>
    </row>
    <row r="13563" spans="20:37">
      <c r="T13563" s="188"/>
      <c r="U13563" s="188"/>
      <c r="V13563" s="188"/>
      <c r="W13563" s="188"/>
      <c r="X13563" s="188"/>
      <c r="AG13563" s="188"/>
      <c r="AH13563" s="188"/>
      <c r="AI13563" s="188"/>
      <c r="AJ13563" s="188"/>
      <c r="AK13563" s="188"/>
    </row>
    <row r="13564" spans="20:37">
      <c r="T13564" s="188"/>
      <c r="U13564" s="188"/>
      <c r="V13564" s="188"/>
      <c r="W13564" s="188"/>
      <c r="X13564" s="188"/>
      <c r="AG13564" s="188"/>
      <c r="AH13564" s="188"/>
      <c r="AI13564" s="188"/>
      <c r="AJ13564" s="188"/>
      <c r="AK13564" s="188"/>
    </row>
    <row r="13565" spans="20:37">
      <c r="T13565" s="188"/>
      <c r="U13565" s="188"/>
      <c r="V13565" s="188"/>
      <c r="W13565" s="188"/>
      <c r="X13565" s="188"/>
      <c r="AG13565" s="188"/>
      <c r="AH13565" s="188"/>
      <c r="AI13565" s="188"/>
      <c r="AJ13565" s="188"/>
      <c r="AK13565" s="188"/>
    </row>
    <row r="13566" spans="20:37">
      <c r="T13566" s="188"/>
      <c r="U13566" s="188"/>
      <c r="V13566" s="188"/>
      <c r="W13566" s="188"/>
      <c r="X13566" s="188"/>
      <c r="AG13566" s="188"/>
      <c r="AH13566" s="188"/>
      <c r="AI13566" s="188"/>
      <c r="AJ13566" s="188"/>
      <c r="AK13566" s="188"/>
    </row>
    <row r="13567" spans="20:37">
      <c r="T13567" s="188"/>
      <c r="U13567" s="188"/>
      <c r="V13567" s="188"/>
      <c r="W13567" s="188"/>
      <c r="X13567" s="188"/>
      <c r="AG13567" s="188"/>
      <c r="AH13567" s="188"/>
      <c r="AI13567" s="188"/>
      <c r="AJ13567" s="188"/>
      <c r="AK13567" s="188"/>
    </row>
    <row r="13568" spans="20:37">
      <c r="T13568" s="188"/>
      <c r="U13568" s="188"/>
      <c r="V13568" s="188"/>
      <c r="W13568" s="188"/>
      <c r="X13568" s="188"/>
      <c r="AG13568" s="188"/>
      <c r="AH13568" s="188"/>
      <c r="AI13568" s="188"/>
      <c r="AJ13568" s="188"/>
      <c r="AK13568" s="188"/>
    </row>
    <row r="13569" spans="20:37">
      <c r="T13569" s="188"/>
      <c r="U13569" s="188"/>
      <c r="V13569" s="188"/>
      <c r="W13569" s="188"/>
      <c r="X13569" s="188"/>
      <c r="AG13569" s="188"/>
      <c r="AH13569" s="188"/>
      <c r="AI13569" s="188"/>
      <c r="AJ13569" s="188"/>
      <c r="AK13569" s="188"/>
    </row>
    <row r="13570" spans="20:37">
      <c r="T13570" s="188"/>
      <c r="U13570" s="188"/>
      <c r="V13570" s="188"/>
      <c r="W13570" s="188"/>
      <c r="X13570" s="188"/>
      <c r="AG13570" s="188"/>
      <c r="AH13570" s="188"/>
      <c r="AI13570" s="188"/>
      <c r="AJ13570" s="188"/>
      <c r="AK13570" s="188"/>
    </row>
    <row r="13571" spans="20:37">
      <c r="T13571" s="188"/>
      <c r="U13571" s="188"/>
      <c r="V13571" s="188"/>
      <c r="W13571" s="188"/>
      <c r="X13571" s="188"/>
      <c r="AG13571" s="188"/>
      <c r="AH13571" s="188"/>
      <c r="AI13571" s="188"/>
      <c r="AJ13571" s="188"/>
      <c r="AK13571" s="188"/>
    </row>
    <row r="13572" spans="20:37">
      <c r="T13572" s="188"/>
      <c r="U13572" s="188"/>
      <c r="V13572" s="188"/>
      <c r="W13572" s="188"/>
      <c r="X13572" s="188"/>
      <c r="AG13572" s="188"/>
      <c r="AH13572" s="188"/>
      <c r="AI13572" s="188"/>
      <c r="AJ13572" s="188"/>
      <c r="AK13572" s="188"/>
    </row>
    <row r="13573" spans="20:37">
      <c r="T13573" s="188"/>
      <c r="U13573" s="188"/>
      <c r="V13573" s="188"/>
      <c r="W13573" s="188"/>
      <c r="X13573" s="188"/>
      <c r="AG13573" s="188"/>
      <c r="AH13573" s="188"/>
      <c r="AI13573" s="188"/>
      <c r="AJ13573" s="188"/>
      <c r="AK13573" s="188"/>
    </row>
    <row r="13574" spans="20:37">
      <c r="T13574" s="188"/>
      <c r="U13574" s="188"/>
      <c r="V13574" s="188"/>
      <c r="W13574" s="188"/>
      <c r="X13574" s="188"/>
      <c r="AG13574" s="188"/>
      <c r="AH13574" s="188"/>
      <c r="AI13574" s="188"/>
      <c r="AJ13574" s="188"/>
      <c r="AK13574" s="188"/>
    </row>
    <row r="13575" spans="20:37">
      <c r="T13575" s="188"/>
      <c r="U13575" s="188"/>
      <c r="V13575" s="188"/>
      <c r="W13575" s="188"/>
      <c r="X13575" s="188"/>
      <c r="AG13575" s="188"/>
      <c r="AH13575" s="188"/>
      <c r="AI13575" s="188"/>
      <c r="AJ13575" s="188"/>
      <c r="AK13575" s="188"/>
    </row>
    <row r="13576" spans="20:37">
      <c r="T13576" s="188"/>
      <c r="U13576" s="188"/>
      <c r="V13576" s="188"/>
      <c r="W13576" s="188"/>
      <c r="X13576" s="188"/>
      <c r="AG13576" s="188"/>
      <c r="AH13576" s="188"/>
      <c r="AI13576" s="188"/>
      <c r="AJ13576" s="188"/>
      <c r="AK13576" s="188"/>
    </row>
    <row r="13577" spans="20:37">
      <c r="T13577" s="188"/>
      <c r="U13577" s="188"/>
      <c r="V13577" s="188"/>
      <c r="W13577" s="188"/>
      <c r="X13577" s="188"/>
      <c r="AG13577" s="188"/>
      <c r="AH13577" s="188"/>
      <c r="AI13577" s="188"/>
      <c r="AJ13577" s="188"/>
      <c r="AK13577" s="188"/>
    </row>
    <row r="13578" spans="20:37">
      <c r="T13578" s="188"/>
      <c r="U13578" s="188"/>
      <c r="V13578" s="188"/>
      <c r="W13578" s="188"/>
      <c r="X13578" s="188"/>
      <c r="AG13578" s="188"/>
      <c r="AH13578" s="188"/>
      <c r="AI13578" s="188"/>
      <c r="AJ13578" s="188"/>
      <c r="AK13578" s="188"/>
    </row>
    <row r="13579" spans="20:37">
      <c r="T13579" s="188"/>
      <c r="U13579" s="188"/>
      <c r="V13579" s="188"/>
      <c r="W13579" s="188"/>
      <c r="X13579" s="188"/>
      <c r="AG13579" s="188"/>
      <c r="AH13579" s="188"/>
      <c r="AI13579" s="188"/>
      <c r="AJ13579" s="188"/>
      <c r="AK13579" s="188"/>
    </row>
    <row r="13580" spans="20:37">
      <c r="T13580" s="188"/>
      <c r="U13580" s="188"/>
      <c r="V13580" s="188"/>
      <c r="W13580" s="188"/>
      <c r="X13580" s="188"/>
      <c r="AG13580" s="188"/>
      <c r="AH13580" s="188"/>
      <c r="AI13580" s="188"/>
      <c r="AJ13580" s="188"/>
      <c r="AK13580" s="188"/>
    </row>
    <row r="13581" spans="20:37">
      <c r="T13581" s="188"/>
      <c r="U13581" s="188"/>
      <c r="V13581" s="188"/>
      <c r="W13581" s="188"/>
      <c r="X13581" s="188"/>
      <c r="AG13581" s="188"/>
      <c r="AH13581" s="188"/>
      <c r="AI13581" s="188"/>
      <c r="AJ13581" s="188"/>
      <c r="AK13581" s="188"/>
    </row>
    <row r="13582" spans="20:37">
      <c r="T13582" s="188"/>
      <c r="U13582" s="188"/>
      <c r="V13582" s="188"/>
      <c r="W13582" s="188"/>
      <c r="X13582" s="188"/>
      <c r="AG13582" s="188"/>
      <c r="AH13582" s="188"/>
      <c r="AI13582" s="188"/>
      <c r="AJ13582" s="188"/>
      <c r="AK13582" s="188"/>
    </row>
    <row r="13583" spans="20:37">
      <c r="T13583" s="188"/>
      <c r="U13583" s="188"/>
      <c r="V13583" s="188"/>
      <c r="W13583" s="188"/>
      <c r="X13583" s="188"/>
      <c r="AG13583" s="188"/>
      <c r="AH13583" s="188"/>
      <c r="AI13583" s="188"/>
      <c r="AJ13583" s="188"/>
      <c r="AK13583" s="188"/>
    </row>
    <row r="13584" spans="20:37">
      <c r="T13584" s="188"/>
      <c r="U13584" s="188"/>
      <c r="V13584" s="188"/>
      <c r="W13584" s="188"/>
      <c r="X13584" s="188"/>
      <c r="AG13584" s="188"/>
      <c r="AH13584" s="188"/>
      <c r="AI13584" s="188"/>
      <c r="AJ13584" s="188"/>
      <c r="AK13584" s="188"/>
    </row>
    <row r="13585" spans="20:37">
      <c r="T13585" s="188"/>
      <c r="U13585" s="188"/>
      <c r="V13585" s="188"/>
      <c r="W13585" s="188"/>
      <c r="X13585" s="188"/>
      <c r="AG13585" s="188"/>
      <c r="AH13585" s="188"/>
      <c r="AI13585" s="188"/>
      <c r="AJ13585" s="188"/>
      <c r="AK13585" s="188"/>
    </row>
    <row r="13586" spans="20:37">
      <c r="T13586" s="188"/>
      <c r="U13586" s="188"/>
      <c r="V13586" s="188"/>
      <c r="W13586" s="188"/>
      <c r="X13586" s="188"/>
      <c r="AG13586" s="188"/>
      <c r="AH13586" s="188"/>
      <c r="AI13586" s="188"/>
      <c r="AJ13586" s="188"/>
      <c r="AK13586" s="188"/>
    </row>
    <row r="13587" spans="20:37">
      <c r="T13587" s="188"/>
      <c r="U13587" s="188"/>
      <c r="V13587" s="188"/>
      <c r="W13587" s="188"/>
      <c r="X13587" s="188"/>
      <c r="AG13587" s="188"/>
      <c r="AH13587" s="188"/>
      <c r="AI13587" s="188"/>
      <c r="AJ13587" s="188"/>
      <c r="AK13587" s="188"/>
    </row>
    <row r="13588" spans="20:37">
      <c r="T13588" s="188"/>
      <c r="U13588" s="188"/>
      <c r="V13588" s="188"/>
      <c r="W13588" s="188"/>
      <c r="X13588" s="188"/>
      <c r="AG13588" s="188"/>
      <c r="AH13588" s="188"/>
      <c r="AI13588" s="188"/>
      <c r="AJ13588" s="188"/>
      <c r="AK13588" s="188"/>
    </row>
    <row r="13589" spans="20:37">
      <c r="T13589" s="188"/>
      <c r="U13589" s="188"/>
      <c r="V13589" s="188"/>
      <c r="W13589" s="188"/>
      <c r="X13589" s="188"/>
      <c r="AG13589" s="188"/>
      <c r="AH13589" s="188"/>
      <c r="AI13589" s="188"/>
      <c r="AJ13589" s="188"/>
      <c r="AK13589" s="188"/>
    </row>
    <row r="13590" spans="20:37">
      <c r="T13590" s="188"/>
      <c r="U13590" s="188"/>
      <c r="V13590" s="188"/>
      <c r="W13590" s="188"/>
      <c r="X13590" s="188"/>
      <c r="AG13590" s="188"/>
      <c r="AH13590" s="188"/>
      <c r="AI13590" s="188"/>
      <c r="AJ13590" s="188"/>
      <c r="AK13590" s="188"/>
    </row>
    <row r="13591" spans="20:37">
      <c r="T13591" s="188"/>
      <c r="U13591" s="188"/>
      <c r="V13591" s="188"/>
      <c r="W13591" s="188"/>
      <c r="X13591" s="188"/>
      <c r="AG13591" s="188"/>
      <c r="AH13591" s="188"/>
      <c r="AI13591" s="188"/>
      <c r="AJ13591" s="188"/>
      <c r="AK13591" s="188"/>
    </row>
    <row r="13592" spans="20:37">
      <c r="T13592" s="188"/>
      <c r="U13592" s="188"/>
      <c r="V13592" s="188"/>
      <c r="W13592" s="188"/>
      <c r="X13592" s="188"/>
      <c r="AG13592" s="188"/>
      <c r="AH13592" s="188"/>
      <c r="AI13592" s="188"/>
      <c r="AJ13592" s="188"/>
      <c r="AK13592" s="188"/>
    </row>
    <row r="13593" spans="20:37">
      <c r="T13593" s="188"/>
      <c r="U13593" s="188"/>
      <c r="V13593" s="188"/>
      <c r="W13593" s="188"/>
      <c r="X13593" s="188"/>
      <c r="AG13593" s="188"/>
      <c r="AH13593" s="188"/>
      <c r="AI13593" s="188"/>
      <c r="AJ13593" s="188"/>
      <c r="AK13593" s="188"/>
    </row>
    <row r="13594" spans="20:37">
      <c r="T13594" s="188"/>
      <c r="U13594" s="188"/>
      <c r="V13594" s="188"/>
      <c r="W13594" s="188"/>
      <c r="X13594" s="188"/>
      <c r="AG13594" s="188"/>
      <c r="AH13594" s="188"/>
      <c r="AI13594" s="188"/>
      <c r="AJ13594" s="188"/>
      <c r="AK13594" s="188"/>
    </row>
    <row r="13595" spans="20:37">
      <c r="T13595" s="188"/>
      <c r="U13595" s="188"/>
      <c r="V13595" s="188"/>
      <c r="W13595" s="188"/>
      <c r="X13595" s="188"/>
      <c r="AG13595" s="188"/>
      <c r="AH13595" s="188"/>
      <c r="AI13595" s="188"/>
      <c r="AJ13595" s="188"/>
      <c r="AK13595" s="188"/>
    </row>
    <row r="13596" spans="20:37">
      <c r="T13596" s="188"/>
      <c r="U13596" s="188"/>
      <c r="V13596" s="188"/>
      <c r="W13596" s="188"/>
      <c r="X13596" s="188"/>
      <c r="AG13596" s="188"/>
      <c r="AH13596" s="188"/>
      <c r="AI13596" s="188"/>
      <c r="AJ13596" s="188"/>
      <c r="AK13596" s="188"/>
    </row>
    <row r="13597" spans="20:37">
      <c r="T13597" s="188"/>
      <c r="U13597" s="188"/>
      <c r="V13597" s="188"/>
      <c r="W13597" s="188"/>
      <c r="X13597" s="188"/>
      <c r="AG13597" s="188"/>
      <c r="AH13597" s="188"/>
      <c r="AI13597" s="188"/>
      <c r="AJ13597" s="188"/>
      <c r="AK13597" s="188"/>
    </row>
    <row r="13598" spans="20:37">
      <c r="T13598" s="188"/>
      <c r="U13598" s="188"/>
      <c r="V13598" s="188"/>
      <c r="W13598" s="188"/>
      <c r="X13598" s="188"/>
      <c r="AG13598" s="188"/>
      <c r="AH13598" s="188"/>
      <c r="AI13598" s="188"/>
      <c r="AJ13598" s="188"/>
      <c r="AK13598" s="188"/>
    </row>
    <row r="13599" spans="20:37">
      <c r="T13599" s="188"/>
      <c r="U13599" s="188"/>
      <c r="V13599" s="188"/>
      <c r="W13599" s="188"/>
      <c r="X13599" s="188"/>
      <c r="AG13599" s="188"/>
      <c r="AH13599" s="188"/>
      <c r="AI13599" s="188"/>
      <c r="AJ13599" s="188"/>
      <c r="AK13599" s="188"/>
    </row>
    <row r="13600" spans="20:37">
      <c r="T13600" s="188"/>
      <c r="U13600" s="188"/>
      <c r="V13600" s="188"/>
      <c r="W13600" s="188"/>
      <c r="X13600" s="188"/>
      <c r="AG13600" s="188"/>
      <c r="AH13600" s="188"/>
      <c r="AI13600" s="188"/>
      <c r="AJ13600" s="188"/>
      <c r="AK13600" s="188"/>
    </row>
    <row r="13601" spans="20:37">
      <c r="T13601" s="188"/>
      <c r="U13601" s="188"/>
      <c r="V13601" s="188"/>
      <c r="W13601" s="188"/>
      <c r="X13601" s="188"/>
      <c r="AG13601" s="188"/>
      <c r="AH13601" s="188"/>
      <c r="AI13601" s="188"/>
      <c r="AJ13601" s="188"/>
      <c r="AK13601" s="188"/>
    </row>
    <row r="13602" spans="20:37">
      <c r="T13602" s="188"/>
      <c r="U13602" s="188"/>
      <c r="V13602" s="188"/>
      <c r="W13602" s="188"/>
      <c r="X13602" s="188"/>
      <c r="AG13602" s="188"/>
      <c r="AH13602" s="188"/>
      <c r="AI13602" s="188"/>
      <c r="AJ13602" s="188"/>
      <c r="AK13602" s="188"/>
    </row>
    <row r="13603" spans="20:37">
      <c r="T13603" s="188"/>
      <c r="U13603" s="188"/>
      <c r="V13603" s="188"/>
      <c r="W13603" s="188"/>
      <c r="X13603" s="188"/>
      <c r="AG13603" s="188"/>
      <c r="AH13603" s="188"/>
      <c r="AI13603" s="188"/>
      <c r="AJ13603" s="188"/>
      <c r="AK13603" s="188"/>
    </row>
    <row r="13604" spans="20:37">
      <c r="T13604" s="188"/>
      <c r="U13604" s="188"/>
      <c r="V13604" s="188"/>
      <c r="W13604" s="188"/>
      <c r="X13604" s="188"/>
      <c r="AG13604" s="188"/>
      <c r="AH13604" s="188"/>
      <c r="AI13604" s="188"/>
      <c r="AJ13604" s="188"/>
      <c r="AK13604" s="188"/>
    </row>
    <row r="13605" spans="20:37">
      <c r="T13605" s="188"/>
      <c r="U13605" s="188"/>
      <c r="V13605" s="188"/>
      <c r="W13605" s="188"/>
      <c r="X13605" s="188"/>
      <c r="AG13605" s="188"/>
      <c r="AH13605" s="188"/>
      <c r="AI13605" s="188"/>
      <c r="AJ13605" s="188"/>
      <c r="AK13605" s="188"/>
    </row>
    <row r="13606" spans="20:37">
      <c r="T13606" s="188"/>
      <c r="U13606" s="188"/>
      <c r="V13606" s="188"/>
      <c r="W13606" s="188"/>
      <c r="X13606" s="188"/>
      <c r="AG13606" s="188"/>
      <c r="AH13606" s="188"/>
      <c r="AI13606" s="188"/>
      <c r="AJ13606" s="188"/>
      <c r="AK13606" s="188"/>
    </row>
    <row r="13607" spans="20:37">
      <c r="T13607" s="188"/>
      <c r="U13607" s="188"/>
      <c r="V13607" s="188"/>
      <c r="W13607" s="188"/>
      <c r="X13607" s="188"/>
      <c r="AG13607" s="188"/>
      <c r="AH13607" s="188"/>
      <c r="AI13607" s="188"/>
      <c r="AJ13607" s="188"/>
      <c r="AK13607" s="188"/>
    </row>
    <row r="13608" spans="20:37">
      <c r="T13608" s="188"/>
      <c r="U13608" s="188"/>
      <c r="V13608" s="188"/>
      <c r="W13608" s="188"/>
      <c r="X13608" s="188"/>
      <c r="AG13608" s="188"/>
      <c r="AH13608" s="188"/>
      <c r="AI13608" s="188"/>
      <c r="AJ13608" s="188"/>
      <c r="AK13608" s="188"/>
    </row>
    <row r="13609" spans="20:37">
      <c r="T13609" s="188"/>
      <c r="U13609" s="188"/>
      <c r="V13609" s="188"/>
      <c r="W13609" s="188"/>
      <c r="X13609" s="188"/>
      <c r="AG13609" s="188"/>
      <c r="AH13609" s="188"/>
      <c r="AI13609" s="188"/>
      <c r="AJ13609" s="188"/>
      <c r="AK13609" s="188"/>
    </row>
    <row r="13610" spans="20:37">
      <c r="T13610" s="188"/>
      <c r="U13610" s="188"/>
      <c r="V13610" s="188"/>
      <c r="W13610" s="188"/>
      <c r="X13610" s="188"/>
      <c r="AG13610" s="188"/>
      <c r="AH13610" s="188"/>
      <c r="AI13610" s="188"/>
      <c r="AJ13610" s="188"/>
      <c r="AK13610" s="188"/>
    </row>
    <row r="13611" spans="20:37">
      <c r="T13611" s="188"/>
      <c r="U13611" s="188"/>
      <c r="V13611" s="188"/>
      <c r="W13611" s="188"/>
      <c r="X13611" s="188"/>
      <c r="AG13611" s="188"/>
      <c r="AH13611" s="188"/>
      <c r="AI13611" s="188"/>
      <c r="AJ13611" s="188"/>
      <c r="AK13611" s="188"/>
    </row>
    <row r="13612" spans="20:37">
      <c r="T13612" s="188"/>
      <c r="U13612" s="188"/>
      <c r="V13612" s="188"/>
      <c r="W13612" s="188"/>
      <c r="X13612" s="188"/>
      <c r="AG13612" s="188"/>
      <c r="AH13612" s="188"/>
      <c r="AI13612" s="188"/>
      <c r="AJ13612" s="188"/>
      <c r="AK13612" s="188"/>
    </row>
    <row r="13613" spans="20:37">
      <c r="T13613" s="188"/>
      <c r="U13613" s="188"/>
      <c r="V13613" s="188"/>
      <c r="W13613" s="188"/>
      <c r="X13613" s="188"/>
      <c r="AG13613" s="188"/>
      <c r="AH13613" s="188"/>
      <c r="AI13613" s="188"/>
      <c r="AJ13613" s="188"/>
      <c r="AK13613" s="188"/>
    </row>
    <row r="13614" spans="20:37">
      <c r="T13614" s="188"/>
      <c r="U13614" s="188"/>
      <c r="V13614" s="188"/>
      <c r="W13614" s="188"/>
      <c r="X13614" s="188"/>
      <c r="AG13614" s="188"/>
      <c r="AH13614" s="188"/>
      <c r="AI13614" s="188"/>
      <c r="AJ13614" s="188"/>
      <c r="AK13614" s="188"/>
    </row>
    <row r="13615" spans="20:37">
      <c r="T13615" s="188"/>
      <c r="U13615" s="188"/>
      <c r="V13615" s="188"/>
      <c r="W13615" s="188"/>
      <c r="X13615" s="188"/>
      <c r="AG13615" s="188"/>
      <c r="AH13615" s="188"/>
      <c r="AI13615" s="188"/>
      <c r="AJ13615" s="188"/>
      <c r="AK13615" s="188"/>
    </row>
    <row r="13616" spans="20:37">
      <c r="T13616" s="188"/>
      <c r="U13616" s="188"/>
      <c r="V13616" s="188"/>
      <c r="W13616" s="188"/>
      <c r="X13616" s="188"/>
      <c r="AG13616" s="188"/>
      <c r="AH13616" s="188"/>
      <c r="AI13616" s="188"/>
      <c r="AJ13616" s="188"/>
      <c r="AK13616" s="188"/>
    </row>
    <row r="13617" spans="20:37">
      <c r="T13617" s="188"/>
      <c r="U13617" s="188"/>
      <c r="V13617" s="188"/>
      <c r="W13617" s="188"/>
      <c r="X13617" s="188"/>
      <c r="AG13617" s="188"/>
      <c r="AH13617" s="188"/>
      <c r="AI13617" s="188"/>
      <c r="AJ13617" s="188"/>
      <c r="AK13617" s="188"/>
    </row>
    <row r="13618" spans="20:37">
      <c r="T13618" s="188"/>
      <c r="U13618" s="188"/>
      <c r="V13618" s="188"/>
      <c r="W13618" s="188"/>
      <c r="X13618" s="188"/>
      <c r="AG13618" s="188"/>
      <c r="AH13618" s="188"/>
      <c r="AI13618" s="188"/>
      <c r="AJ13618" s="188"/>
      <c r="AK13618" s="188"/>
    </row>
    <row r="13619" spans="20:37">
      <c r="T13619" s="188"/>
      <c r="U13619" s="188"/>
      <c r="V13619" s="188"/>
      <c r="W13619" s="188"/>
      <c r="X13619" s="188"/>
      <c r="AG13619" s="188"/>
      <c r="AH13619" s="188"/>
      <c r="AI13619" s="188"/>
      <c r="AJ13619" s="188"/>
      <c r="AK13619" s="188"/>
    </row>
    <row r="13620" spans="20:37">
      <c r="T13620" s="188"/>
      <c r="U13620" s="188"/>
      <c r="V13620" s="188"/>
      <c r="W13620" s="188"/>
      <c r="X13620" s="188"/>
      <c r="AG13620" s="188"/>
      <c r="AH13620" s="188"/>
      <c r="AI13620" s="188"/>
      <c r="AJ13620" s="188"/>
      <c r="AK13620" s="188"/>
    </row>
    <row r="13621" spans="20:37">
      <c r="T13621" s="188"/>
      <c r="U13621" s="188"/>
      <c r="V13621" s="188"/>
      <c r="W13621" s="188"/>
      <c r="X13621" s="188"/>
      <c r="AG13621" s="188"/>
      <c r="AH13621" s="188"/>
      <c r="AI13621" s="188"/>
      <c r="AJ13621" s="188"/>
      <c r="AK13621" s="188"/>
    </row>
    <row r="13622" spans="20:37">
      <c r="T13622" s="188"/>
      <c r="U13622" s="188"/>
      <c r="V13622" s="188"/>
      <c r="W13622" s="188"/>
      <c r="X13622" s="188"/>
      <c r="AG13622" s="188"/>
      <c r="AH13622" s="188"/>
      <c r="AI13622" s="188"/>
      <c r="AJ13622" s="188"/>
      <c r="AK13622" s="188"/>
    </row>
    <row r="13623" spans="20:37">
      <c r="T13623" s="188"/>
      <c r="U13623" s="188"/>
      <c r="V13623" s="188"/>
      <c r="W13623" s="188"/>
      <c r="X13623" s="188"/>
      <c r="AG13623" s="188"/>
      <c r="AH13623" s="188"/>
      <c r="AI13623" s="188"/>
      <c r="AJ13623" s="188"/>
      <c r="AK13623" s="188"/>
    </row>
    <row r="13624" spans="20:37">
      <c r="T13624" s="188"/>
      <c r="U13624" s="188"/>
      <c r="V13624" s="188"/>
      <c r="W13624" s="188"/>
      <c r="X13624" s="188"/>
      <c r="AG13624" s="188"/>
      <c r="AH13624" s="188"/>
      <c r="AI13624" s="188"/>
      <c r="AJ13624" s="188"/>
      <c r="AK13624" s="188"/>
    </row>
    <row r="13625" spans="20:37">
      <c r="T13625" s="188"/>
      <c r="U13625" s="188"/>
      <c r="V13625" s="188"/>
      <c r="W13625" s="188"/>
      <c r="X13625" s="188"/>
      <c r="AG13625" s="188"/>
      <c r="AH13625" s="188"/>
      <c r="AI13625" s="188"/>
      <c r="AJ13625" s="188"/>
      <c r="AK13625" s="188"/>
    </row>
    <row r="13626" spans="20:37">
      <c r="T13626" s="188"/>
      <c r="U13626" s="188"/>
      <c r="V13626" s="188"/>
      <c r="W13626" s="188"/>
      <c r="X13626" s="188"/>
      <c r="AG13626" s="188"/>
      <c r="AH13626" s="188"/>
      <c r="AI13626" s="188"/>
      <c r="AJ13626" s="188"/>
      <c r="AK13626" s="188"/>
    </row>
    <row r="13627" spans="20:37">
      <c r="T13627" s="188"/>
      <c r="U13627" s="188"/>
      <c r="V13627" s="188"/>
      <c r="W13627" s="188"/>
      <c r="X13627" s="188"/>
      <c r="AG13627" s="188"/>
      <c r="AH13627" s="188"/>
      <c r="AI13627" s="188"/>
      <c r="AJ13627" s="188"/>
      <c r="AK13627" s="188"/>
    </row>
    <row r="13628" spans="20:37">
      <c r="T13628" s="188"/>
      <c r="U13628" s="188"/>
      <c r="V13628" s="188"/>
      <c r="W13628" s="188"/>
      <c r="X13628" s="188"/>
      <c r="AG13628" s="188"/>
      <c r="AH13628" s="188"/>
      <c r="AI13628" s="188"/>
      <c r="AJ13628" s="188"/>
      <c r="AK13628" s="188"/>
    </row>
    <row r="13629" spans="20:37">
      <c r="T13629" s="188"/>
      <c r="U13629" s="188"/>
      <c r="V13629" s="188"/>
      <c r="W13629" s="188"/>
      <c r="X13629" s="188"/>
      <c r="AG13629" s="188"/>
      <c r="AH13629" s="188"/>
      <c r="AI13629" s="188"/>
      <c r="AJ13629" s="188"/>
      <c r="AK13629" s="188"/>
    </row>
    <row r="13630" spans="20:37">
      <c r="T13630" s="188"/>
      <c r="U13630" s="188"/>
      <c r="V13630" s="188"/>
      <c r="W13630" s="188"/>
      <c r="X13630" s="188"/>
      <c r="AG13630" s="188"/>
      <c r="AH13630" s="188"/>
      <c r="AI13630" s="188"/>
      <c r="AJ13630" s="188"/>
      <c r="AK13630" s="188"/>
    </row>
    <row r="13631" spans="20:37">
      <c r="T13631" s="188"/>
      <c r="U13631" s="188"/>
      <c r="V13631" s="188"/>
      <c r="W13631" s="188"/>
      <c r="X13631" s="188"/>
      <c r="AG13631" s="188"/>
      <c r="AH13631" s="188"/>
      <c r="AI13631" s="188"/>
      <c r="AJ13631" s="188"/>
      <c r="AK13631" s="188"/>
    </row>
    <row r="13632" spans="20:37">
      <c r="T13632" s="188"/>
      <c r="U13632" s="188"/>
      <c r="V13632" s="188"/>
      <c r="W13632" s="188"/>
      <c r="X13632" s="188"/>
      <c r="AG13632" s="188"/>
      <c r="AH13632" s="188"/>
      <c r="AI13632" s="188"/>
      <c r="AJ13632" s="188"/>
      <c r="AK13632" s="188"/>
    </row>
    <row r="13633" spans="20:37">
      <c r="T13633" s="188"/>
      <c r="U13633" s="188"/>
      <c r="V13633" s="188"/>
      <c r="W13633" s="188"/>
      <c r="X13633" s="188"/>
      <c r="AG13633" s="188"/>
      <c r="AH13633" s="188"/>
      <c r="AI13633" s="188"/>
      <c r="AJ13633" s="188"/>
      <c r="AK13633" s="188"/>
    </row>
    <row r="13634" spans="20:37">
      <c r="T13634" s="188"/>
      <c r="U13634" s="188"/>
      <c r="V13634" s="188"/>
      <c r="W13634" s="188"/>
      <c r="X13634" s="188"/>
      <c r="AG13634" s="188"/>
      <c r="AH13634" s="188"/>
      <c r="AI13634" s="188"/>
      <c r="AJ13634" s="188"/>
      <c r="AK13634" s="188"/>
    </row>
    <row r="13635" spans="20:37">
      <c r="T13635" s="188"/>
      <c r="U13635" s="188"/>
      <c r="V13635" s="188"/>
      <c r="W13635" s="188"/>
      <c r="X13635" s="188"/>
      <c r="AG13635" s="188"/>
      <c r="AH13635" s="188"/>
      <c r="AI13635" s="188"/>
      <c r="AJ13635" s="188"/>
      <c r="AK13635" s="188"/>
    </row>
    <row r="13636" spans="20:37">
      <c r="T13636" s="188"/>
      <c r="U13636" s="188"/>
      <c r="V13636" s="188"/>
      <c r="W13636" s="188"/>
      <c r="X13636" s="188"/>
      <c r="AG13636" s="188"/>
      <c r="AH13636" s="188"/>
      <c r="AI13636" s="188"/>
      <c r="AJ13636" s="188"/>
      <c r="AK13636" s="188"/>
    </row>
    <row r="13637" spans="20:37">
      <c r="T13637" s="188"/>
      <c r="U13637" s="188"/>
      <c r="V13637" s="188"/>
      <c r="W13637" s="188"/>
      <c r="X13637" s="188"/>
      <c r="AG13637" s="188"/>
      <c r="AH13637" s="188"/>
      <c r="AI13637" s="188"/>
      <c r="AJ13637" s="188"/>
      <c r="AK13637" s="188"/>
    </row>
    <row r="13638" spans="20:37">
      <c r="T13638" s="188"/>
      <c r="U13638" s="188"/>
      <c r="V13638" s="188"/>
      <c r="W13638" s="188"/>
      <c r="X13638" s="188"/>
      <c r="AG13638" s="188"/>
      <c r="AH13638" s="188"/>
      <c r="AI13638" s="188"/>
      <c r="AJ13638" s="188"/>
      <c r="AK13638" s="188"/>
    </row>
    <row r="13639" spans="20:37">
      <c r="T13639" s="188"/>
      <c r="U13639" s="188"/>
      <c r="V13639" s="188"/>
      <c r="W13639" s="188"/>
      <c r="X13639" s="188"/>
      <c r="AG13639" s="188"/>
      <c r="AH13639" s="188"/>
      <c r="AI13639" s="188"/>
      <c r="AJ13639" s="188"/>
      <c r="AK13639" s="188"/>
    </row>
    <row r="13640" spans="20:37">
      <c r="T13640" s="188"/>
      <c r="U13640" s="188"/>
      <c r="V13640" s="188"/>
      <c r="W13640" s="188"/>
      <c r="X13640" s="188"/>
      <c r="AG13640" s="188"/>
      <c r="AH13640" s="188"/>
      <c r="AI13640" s="188"/>
      <c r="AJ13640" s="188"/>
      <c r="AK13640" s="188"/>
    </row>
    <row r="13641" spans="20:37">
      <c r="T13641" s="188"/>
      <c r="U13641" s="188"/>
      <c r="V13641" s="188"/>
      <c r="W13641" s="188"/>
      <c r="X13641" s="188"/>
      <c r="AG13641" s="188"/>
      <c r="AH13641" s="188"/>
      <c r="AI13641" s="188"/>
      <c r="AJ13641" s="188"/>
      <c r="AK13641" s="188"/>
    </row>
    <row r="13642" spans="20:37">
      <c r="T13642" s="188"/>
      <c r="U13642" s="188"/>
      <c r="V13642" s="188"/>
      <c r="W13642" s="188"/>
      <c r="X13642" s="188"/>
      <c r="AG13642" s="188"/>
      <c r="AH13642" s="188"/>
      <c r="AI13642" s="188"/>
      <c r="AJ13642" s="188"/>
      <c r="AK13642" s="188"/>
    </row>
    <row r="13643" spans="20:37">
      <c r="T13643" s="188"/>
      <c r="U13643" s="188"/>
      <c r="V13643" s="188"/>
      <c r="W13643" s="188"/>
      <c r="X13643" s="188"/>
      <c r="AG13643" s="188"/>
      <c r="AH13643" s="188"/>
      <c r="AI13643" s="188"/>
      <c r="AJ13643" s="188"/>
      <c r="AK13643" s="188"/>
    </row>
    <row r="13644" spans="20:37">
      <c r="T13644" s="188"/>
      <c r="U13644" s="188"/>
      <c r="V13644" s="188"/>
      <c r="W13644" s="188"/>
      <c r="X13644" s="188"/>
      <c r="AG13644" s="188"/>
      <c r="AH13644" s="188"/>
      <c r="AI13644" s="188"/>
      <c r="AJ13644" s="188"/>
      <c r="AK13644" s="188"/>
    </row>
    <row r="13645" spans="20:37">
      <c r="T13645" s="188"/>
      <c r="U13645" s="188"/>
      <c r="V13645" s="188"/>
      <c r="W13645" s="188"/>
      <c r="X13645" s="188"/>
      <c r="AG13645" s="188"/>
      <c r="AH13645" s="188"/>
      <c r="AI13645" s="188"/>
      <c r="AJ13645" s="188"/>
      <c r="AK13645" s="188"/>
    </row>
    <row r="13646" spans="20:37">
      <c r="T13646" s="188"/>
      <c r="U13646" s="188"/>
      <c r="V13646" s="188"/>
      <c r="W13646" s="188"/>
      <c r="X13646" s="188"/>
      <c r="AG13646" s="188"/>
      <c r="AH13646" s="188"/>
      <c r="AI13646" s="188"/>
      <c r="AJ13646" s="188"/>
      <c r="AK13646" s="188"/>
    </row>
    <row r="13647" spans="20:37">
      <c r="T13647" s="188"/>
      <c r="U13647" s="188"/>
      <c r="V13647" s="188"/>
      <c r="W13647" s="188"/>
      <c r="X13647" s="188"/>
      <c r="AG13647" s="188"/>
      <c r="AH13647" s="188"/>
      <c r="AI13647" s="188"/>
      <c r="AJ13647" s="188"/>
      <c r="AK13647" s="188"/>
    </row>
    <row r="13648" spans="20:37">
      <c r="T13648" s="188"/>
      <c r="U13648" s="188"/>
      <c r="V13648" s="188"/>
      <c r="W13648" s="188"/>
      <c r="X13648" s="188"/>
      <c r="AG13648" s="188"/>
      <c r="AH13648" s="188"/>
      <c r="AI13648" s="188"/>
      <c r="AJ13648" s="188"/>
      <c r="AK13648" s="188"/>
    </row>
    <row r="13649" spans="20:37">
      <c r="T13649" s="188"/>
      <c r="U13649" s="188"/>
      <c r="V13649" s="188"/>
      <c r="W13649" s="188"/>
      <c r="X13649" s="188"/>
      <c r="AG13649" s="188"/>
      <c r="AH13649" s="188"/>
      <c r="AI13649" s="188"/>
      <c r="AJ13649" s="188"/>
      <c r="AK13649" s="188"/>
    </row>
    <row r="13650" spans="20:37">
      <c r="T13650" s="188"/>
      <c r="U13650" s="188"/>
      <c r="V13650" s="188"/>
      <c r="W13650" s="188"/>
      <c r="X13650" s="188"/>
      <c r="AG13650" s="188"/>
      <c r="AH13650" s="188"/>
      <c r="AI13650" s="188"/>
      <c r="AJ13650" s="188"/>
      <c r="AK13650" s="188"/>
    </row>
    <row r="13651" spans="20:37">
      <c r="T13651" s="188"/>
      <c r="U13651" s="188"/>
      <c r="V13651" s="188"/>
      <c r="W13651" s="188"/>
      <c r="X13651" s="188"/>
      <c r="AG13651" s="188"/>
      <c r="AH13651" s="188"/>
      <c r="AI13651" s="188"/>
      <c r="AJ13651" s="188"/>
      <c r="AK13651" s="188"/>
    </row>
    <row r="13652" spans="20:37">
      <c r="T13652" s="188"/>
      <c r="U13652" s="188"/>
      <c r="V13652" s="188"/>
      <c r="W13652" s="188"/>
      <c r="X13652" s="188"/>
      <c r="AG13652" s="188"/>
      <c r="AH13652" s="188"/>
      <c r="AI13652" s="188"/>
      <c r="AJ13652" s="188"/>
      <c r="AK13652" s="188"/>
    </row>
    <row r="13653" spans="20:37">
      <c r="T13653" s="188"/>
      <c r="U13653" s="188"/>
      <c r="V13653" s="188"/>
      <c r="W13653" s="188"/>
      <c r="X13653" s="188"/>
      <c r="AG13653" s="188"/>
      <c r="AH13653" s="188"/>
      <c r="AI13653" s="188"/>
      <c r="AJ13653" s="188"/>
      <c r="AK13653" s="188"/>
    </row>
    <row r="13654" spans="20:37">
      <c r="T13654" s="188"/>
      <c r="U13654" s="188"/>
      <c r="V13654" s="188"/>
      <c r="W13654" s="188"/>
      <c r="X13654" s="188"/>
      <c r="AG13654" s="188"/>
      <c r="AH13654" s="188"/>
      <c r="AI13654" s="188"/>
      <c r="AJ13654" s="188"/>
      <c r="AK13654" s="188"/>
    </row>
    <row r="13655" spans="20:37">
      <c r="T13655" s="188"/>
      <c r="U13655" s="188"/>
      <c r="V13655" s="188"/>
      <c r="W13655" s="188"/>
      <c r="X13655" s="188"/>
      <c r="AG13655" s="188"/>
      <c r="AH13655" s="188"/>
      <c r="AI13655" s="188"/>
      <c r="AJ13655" s="188"/>
      <c r="AK13655" s="188"/>
    </row>
    <row r="13656" spans="20:37">
      <c r="T13656" s="188"/>
      <c r="U13656" s="188"/>
      <c r="V13656" s="188"/>
      <c r="W13656" s="188"/>
      <c r="X13656" s="188"/>
      <c r="AG13656" s="188"/>
      <c r="AH13656" s="188"/>
      <c r="AI13656" s="188"/>
      <c r="AJ13656" s="188"/>
      <c r="AK13656" s="188"/>
    </row>
    <row r="13657" spans="20:37">
      <c r="T13657" s="188"/>
      <c r="U13657" s="188"/>
      <c r="V13657" s="188"/>
      <c r="W13657" s="188"/>
      <c r="X13657" s="188"/>
      <c r="AG13657" s="188"/>
      <c r="AH13657" s="188"/>
      <c r="AI13657" s="188"/>
      <c r="AJ13657" s="188"/>
      <c r="AK13657" s="188"/>
    </row>
    <row r="13658" spans="20:37">
      <c r="T13658" s="188"/>
      <c r="U13658" s="188"/>
      <c r="V13658" s="188"/>
      <c r="W13658" s="188"/>
      <c r="X13658" s="188"/>
      <c r="AG13658" s="188"/>
      <c r="AH13658" s="188"/>
      <c r="AI13658" s="188"/>
      <c r="AJ13658" s="188"/>
      <c r="AK13658" s="188"/>
    </row>
    <row r="13659" spans="20:37">
      <c r="T13659" s="188"/>
      <c r="U13659" s="188"/>
      <c r="V13659" s="188"/>
      <c r="W13659" s="188"/>
      <c r="X13659" s="188"/>
      <c r="AG13659" s="188"/>
      <c r="AH13659" s="188"/>
      <c r="AI13659" s="188"/>
      <c r="AJ13659" s="188"/>
      <c r="AK13659" s="188"/>
    </row>
    <row r="13660" spans="20:37">
      <c r="T13660" s="188"/>
      <c r="U13660" s="188"/>
      <c r="V13660" s="188"/>
      <c r="W13660" s="188"/>
      <c r="X13660" s="188"/>
      <c r="AG13660" s="188"/>
      <c r="AH13660" s="188"/>
      <c r="AI13660" s="188"/>
      <c r="AJ13660" s="188"/>
      <c r="AK13660" s="188"/>
    </row>
    <row r="13661" spans="20:37">
      <c r="T13661" s="188"/>
      <c r="U13661" s="188"/>
      <c r="V13661" s="188"/>
      <c r="W13661" s="188"/>
      <c r="X13661" s="188"/>
      <c r="AG13661" s="188"/>
      <c r="AH13661" s="188"/>
      <c r="AI13661" s="188"/>
      <c r="AJ13661" s="188"/>
      <c r="AK13661" s="188"/>
    </row>
    <row r="13662" spans="20:37">
      <c r="T13662" s="188"/>
      <c r="U13662" s="188"/>
      <c r="V13662" s="188"/>
      <c r="W13662" s="188"/>
      <c r="X13662" s="188"/>
      <c r="AG13662" s="188"/>
      <c r="AH13662" s="188"/>
      <c r="AI13662" s="188"/>
      <c r="AJ13662" s="188"/>
      <c r="AK13662" s="188"/>
    </row>
    <row r="13663" spans="20:37">
      <c r="T13663" s="188"/>
      <c r="U13663" s="188"/>
      <c r="V13663" s="188"/>
      <c r="W13663" s="188"/>
      <c r="X13663" s="188"/>
      <c r="AG13663" s="188"/>
      <c r="AH13663" s="188"/>
      <c r="AI13663" s="188"/>
      <c r="AJ13663" s="188"/>
      <c r="AK13663" s="188"/>
    </row>
    <row r="13664" spans="20:37">
      <c r="T13664" s="188"/>
      <c r="U13664" s="188"/>
      <c r="V13664" s="188"/>
      <c r="W13664" s="188"/>
      <c r="X13664" s="188"/>
      <c r="AG13664" s="188"/>
      <c r="AH13664" s="188"/>
      <c r="AI13664" s="188"/>
      <c r="AJ13664" s="188"/>
      <c r="AK13664" s="188"/>
    </row>
    <row r="13665" spans="20:37">
      <c r="T13665" s="188"/>
      <c r="U13665" s="188"/>
      <c r="V13665" s="188"/>
      <c r="W13665" s="188"/>
      <c r="X13665" s="188"/>
      <c r="AG13665" s="188"/>
      <c r="AH13665" s="188"/>
      <c r="AI13665" s="188"/>
      <c r="AJ13665" s="188"/>
      <c r="AK13665" s="188"/>
    </row>
    <row r="13666" spans="20:37">
      <c r="T13666" s="188"/>
      <c r="U13666" s="188"/>
      <c r="V13666" s="188"/>
      <c r="W13666" s="188"/>
      <c r="X13666" s="188"/>
      <c r="AG13666" s="188"/>
      <c r="AH13666" s="188"/>
      <c r="AI13666" s="188"/>
      <c r="AJ13666" s="188"/>
      <c r="AK13666" s="188"/>
    </row>
    <row r="13667" spans="20:37">
      <c r="T13667" s="188"/>
      <c r="U13667" s="188"/>
      <c r="V13667" s="188"/>
      <c r="W13667" s="188"/>
      <c r="X13667" s="188"/>
      <c r="AG13667" s="188"/>
      <c r="AH13667" s="188"/>
      <c r="AI13667" s="188"/>
      <c r="AJ13667" s="188"/>
      <c r="AK13667" s="188"/>
    </row>
    <row r="13668" spans="20:37">
      <c r="T13668" s="188"/>
      <c r="U13668" s="188"/>
      <c r="V13668" s="188"/>
      <c r="W13668" s="188"/>
      <c r="X13668" s="188"/>
      <c r="AG13668" s="188"/>
      <c r="AH13668" s="188"/>
      <c r="AI13668" s="188"/>
      <c r="AJ13668" s="188"/>
      <c r="AK13668" s="188"/>
    </row>
    <row r="13669" spans="20:37">
      <c r="T13669" s="188"/>
      <c r="U13669" s="188"/>
      <c r="V13669" s="188"/>
      <c r="W13669" s="188"/>
      <c r="X13669" s="188"/>
      <c r="AG13669" s="188"/>
      <c r="AH13669" s="188"/>
      <c r="AI13669" s="188"/>
      <c r="AJ13669" s="188"/>
      <c r="AK13669" s="188"/>
    </row>
    <row r="13670" spans="20:37">
      <c r="T13670" s="188"/>
      <c r="U13670" s="188"/>
      <c r="V13670" s="188"/>
      <c r="W13670" s="188"/>
      <c r="X13670" s="188"/>
      <c r="AG13670" s="188"/>
      <c r="AH13670" s="188"/>
      <c r="AI13670" s="188"/>
      <c r="AJ13670" s="188"/>
      <c r="AK13670" s="188"/>
    </row>
    <row r="13671" spans="20:37">
      <c r="T13671" s="188"/>
      <c r="U13671" s="188"/>
      <c r="V13671" s="188"/>
      <c r="W13671" s="188"/>
      <c r="X13671" s="188"/>
      <c r="AG13671" s="188"/>
      <c r="AH13671" s="188"/>
      <c r="AI13671" s="188"/>
      <c r="AJ13671" s="188"/>
      <c r="AK13671" s="188"/>
    </row>
    <row r="13672" spans="20:37">
      <c r="T13672" s="188"/>
      <c r="U13672" s="188"/>
      <c r="V13672" s="188"/>
      <c r="W13672" s="188"/>
      <c r="X13672" s="188"/>
      <c r="AG13672" s="188"/>
      <c r="AH13672" s="188"/>
      <c r="AI13672" s="188"/>
      <c r="AJ13672" s="188"/>
      <c r="AK13672" s="188"/>
    </row>
    <row r="13673" spans="20:37">
      <c r="T13673" s="188"/>
      <c r="U13673" s="188"/>
      <c r="V13673" s="188"/>
      <c r="W13673" s="188"/>
      <c r="X13673" s="188"/>
      <c r="AG13673" s="188"/>
      <c r="AH13673" s="188"/>
      <c r="AI13673" s="188"/>
      <c r="AJ13673" s="188"/>
      <c r="AK13673" s="188"/>
    </row>
    <row r="13674" spans="20:37">
      <c r="T13674" s="188"/>
      <c r="U13674" s="188"/>
      <c r="V13674" s="188"/>
      <c r="W13674" s="188"/>
      <c r="X13674" s="188"/>
      <c r="AG13674" s="188"/>
      <c r="AH13674" s="188"/>
      <c r="AI13674" s="188"/>
      <c r="AJ13674" s="188"/>
      <c r="AK13674" s="188"/>
    </row>
    <row r="13675" spans="20:37">
      <c r="T13675" s="188"/>
      <c r="U13675" s="188"/>
      <c r="V13675" s="188"/>
      <c r="W13675" s="188"/>
      <c r="X13675" s="188"/>
      <c r="AG13675" s="188"/>
      <c r="AH13675" s="188"/>
      <c r="AI13675" s="188"/>
      <c r="AJ13675" s="188"/>
      <c r="AK13675" s="188"/>
    </row>
    <row r="13676" spans="20:37">
      <c r="T13676" s="188"/>
      <c r="U13676" s="188"/>
      <c r="V13676" s="188"/>
      <c r="W13676" s="188"/>
      <c r="X13676" s="188"/>
      <c r="AG13676" s="188"/>
      <c r="AH13676" s="188"/>
      <c r="AI13676" s="188"/>
      <c r="AJ13676" s="188"/>
      <c r="AK13676" s="188"/>
    </row>
    <row r="13677" spans="20:37">
      <c r="T13677" s="188"/>
      <c r="U13677" s="188"/>
      <c r="V13677" s="188"/>
      <c r="W13677" s="188"/>
      <c r="X13677" s="188"/>
      <c r="AG13677" s="188"/>
      <c r="AH13677" s="188"/>
      <c r="AI13677" s="188"/>
      <c r="AJ13677" s="188"/>
      <c r="AK13677" s="188"/>
    </row>
    <row r="13678" spans="20:37">
      <c r="T13678" s="188"/>
      <c r="U13678" s="188"/>
      <c r="V13678" s="188"/>
      <c r="W13678" s="188"/>
      <c r="X13678" s="188"/>
      <c r="AG13678" s="188"/>
      <c r="AH13678" s="188"/>
      <c r="AI13678" s="188"/>
      <c r="AJ13678" s="188"/>
      <c r="AK13678" s="188"/>
    </row>
    <row r="13679" spans="20:37">
      <c r="T13679" s="188"/>
      <c r="U13679" s="188"/>
      <c r="V13679" s="188"/>
      <c r="W13679" s="188"/>
      <c r="X13679" s="188"/>
      <c r="AG13679" s="188"/>
      <c r="AH13679" s="188"/>
      <c r="AI13679" s="188"/>
      <c r="AJ13679" s="188"/>
      <c r="AK13679" s="188"/>
    </row>
    <row r="13680" spans="20:37">
      <c r="T13680" s="188"/>
      <c r="U13680" s="188"/>
      <c r="V13680" s="188"/>
      <c r="W13680" s="188"/>
      <c r="X13680" s="188"/>
      <c r="AG13680" s="188"/>
      <c r="AH13680" s="188"/>
      <c r="AI13680" s="188"/>
      <c r="AJ13680" s="188"/>
      <c r="AK13680" s="188"/>
    </row>
    <row r="13681" spans="20:37">
      <c r="T13681" s="188"/>
      <c r="U13681" s="188"/>
      <c r="V13681" s="188"/>
      <c r="W13681" s="188"/>
      <c r="X13681" s="188"/>
      <c r="AG13681" s="188"/>
      <c r="AH13681" s="188"/>
      <c r="AI13681" s="188"/>
      <c r="AJ13681" s="188"/>
      <c r="AK13681" s="188"/>
    </row>
    <row r="13682" spans="20:37">
      <c r="T13682" s="188"/>
      <c r="U13682" s="188"/>
      <c r="V13682" s="188"/>
      <c r="W13682" s="188"/>
      <c r="X13682" s="188"/>
      <c r="AG13682" s="188"/>
      <c r="AH13682" s="188"/>
      <c r="AI13682" s="188"/>
      <c r="AJ13682" s="188"/>
      <c r="AK13682" s="188"/>
    </row>
    <row r="13683" spans="20:37">
      <c r="T13683" s="188"/>
      <c r="U13683" s="188"/>
      <c r="V13683" s="188"/>
      <c r="W13683" s="188"/>
      <c r="X13683" s="188"/>
      <c r="AG13683" s="188"/>
      <c r="AH13683" s="188"/>
      <c r="AI13683" s="188"/>
      <c r="AJ13683" s="188"/>
      <c r="AK13683" s="188"/>
    </row>
    <row r="13684" spans="20:37">
      <c r="T13684" s="188"/>
      <c r="U13684" s="188"/>
      <c r="V13684" s="188"/>
      <c r="W13684" s="188"/>
      <c r="X13684" s="188"/>
      <c r="AG13684" s="188"/>
      <c r="AH13684" s="188"/>
      <c r="AI13684" s="188"/>
      <c r="AJ13684" s="188"/>
      <c r="AK13684" s="188"/>
    </row>
    <row r="13685" spans="20:37">
      <c r="T13685" s="188"/>
      <c r="U13685" s="188"/>
      <c r="V13685" s="188"/>
      <c r="W13685" s="188"/>
      <c r="X13685" s="188"/>
      <c r="AG13685" s="188"/>
      <c r="AH13685" s="188"/>
      <c r="AI13685" s="188"/>
      <c r="AJ13685" s="188"/>
      <c r="AK13685" s="188"/>
    </row>
    <row r="13686" spans="20:37">
      <c r="T13686" s="188"/>
      <c r="U13686" s="188"/>
      <c r="V13686" s="188"/>
      <c r="W13686" s="188"/>
      <c r="X13686" s="188"/>
      <c r="AG13686" s="188"/>
      <c r="AH13686" s="188"/>
      <c r="AI13686" s="188"/>
      <c r="AJ13686" s="188"/>
      <c r="AK13686" s="188"/>
    </row>
    <row r="13687" spans="20:37">
      <c r="T13687" s="188"/>
      <c r="U13687" s="188"/>
      <c r="V13687" s="188"/>
      <c r="W13687" s="188"/>
      <c r="X13687" s="188"/>
      <c r="AG13687" s="188"/>
      <c r="AH13687" s="188"/>
      <c r="AI13687" s="188"/>
      <c r="AJ13687" s="188"/>
      <c r="AK13687" s="188"/>
    </row>
    <row r="13688" spans="20:37">
      <c r="T13688" s="188"/>
      <c r="U13688" s="188"/>
      <c r="V13688" s="188"/>
      <c r="W13688" s="188"/>
      <c r="X13688" s="188"/>
      <c r="AG13688" s="188"/>
      <c r="AH13688" s="188"/>
      <c r="AI13688" s="188"/>
      <c r="AJ13688" s="188"/>
      <c r="AK13688" s="188"/>
    </row>
    <row r="13689" spans="20:37">
      <c r="T13689" s="188"/>
      <c r="U13689" s="188"/>
      <c r="V13689" s="188"/>
      <c r="W13689" s="188"/>
      <c r="X13689" s="188"/>
      <c r="AG13689" s="188"/>
      <c r="AH13689" s="188"/>
      <c r="AI13689" s="188"/>
      <c r="AJ13689" s="188"/>
      <c r="AK13689" s="188"/>
    </row>
    <row r="13690" spans="20:37">
      <c r="T13690" s="188"/>
      <c r="U13690" s="188"/>
      <c r="V13690" s="188"/>
      <c r="W13690" s="188"/>
      <c r="X13690" s="188"/>
      <c r="AG13690" s="188"/>
      <c r="AH13690" s="188"/>
      <c r="AI13690" s="188"/>
      <c r="AJ13690" s="188"/>
      <c r="AK13690" s="188"/>
    </row>
    <row r="13691" spans="20:37">
      <c r="T13691" s="188"/>
      <c r="U13691" s="188"/>
      <c r="V13691" s="188"/>
      <c r="W13691" s="188"/>
      <c r="X13691" s="188"/>
      <c r="AG13691" s="188"/>
      <c r="AH13691" s="188"/>
      <c r="AI13691" s="188"/>
      <c r="AJ13691" s="188"/>
      <c r="AK13691" s="188"/>
    </row>
    <row r="13692" spans="20:37">
      <c r="T13692" s="188"/>
      <c r="U13692" s="188"/>
      <c r="V13692" s="188"/>
      <c r="W13692" s="188"/>
      <c r="X13692" s="188"/>
      <c r="AG13692" s="188"/>
      <c r="AH13692" s="188"/>
      <c r="AI13692" s="188"/>
      <c r="AJ13692" s="188"/>
      <c r="AK13692" s="188"/>
    </row>
    <row r="13693" spans="20:37">
      <c r="T13693" s="188"/>
      <c r="U13693" s="188"/>
      <c r="V13693" s="188"/>
      <c r="W13693" s="188"/>
      <c r="X13693" s="188"/>
      <c r="AG13693" s="188"/>
      <c r="AH13693" s="188"/>
      <c r="AI13693" s="188"/>
      <c r="AJ13693" s="188"/>
      <c r="AK13693" s="188"/>
    </row>
    <row r="13694" spans="20:37">
      <c r="T13694" s="188"/>
      <c r="U13694" s="188"/>
      <c r="V13694" s="188"/>
      <c r="W13694" s="188"/>
      <c r="X13694" s="188"/>
      <c r="AG13694" s="188"/>
      <c r="AH13694" s="188"/>
      <c r="AI13694" s="188"/>
      <c r="AJ13694" s="188"/>
      <c r="AK13694" s="188"/>
    </row>
    <row r="13695" spans="20:37">
      <c r="T13695" s="188"/>
      <c r="U13695" s="188"/>
      <c r="V13695" s="188"/>
      <c r="W13695" s="188"/>
      <c r="X13695" s="188"/>
      <c r="AG13695" s="188"/>
      <c r="AH13695" s="188"/>
      <c r="AI13695" s="188"/>
      <c r="AJ13695" s="188"/>
      <c r="AK13695" s="188"/>
    </row>
    <row r="13696" spans="20:37">
      <c r="T13696" s="188"/>
      <c r="U13696" s="188"/>
      <c r="V13696" s="188"/>
      <c r="W13696" s="188"/>
      <c r="X13696" s="188"/>
      <c r="AG13696" s="188"/>
      <c r="AH13696" s="188"/>
      <c r="AI13696" s="188"/>
      <c r="AJ13696" s="188"/>
      <c r="AK13696" s="188"/>
    </row>
    <row r="13697" spans="20:37">
      <c r="T13697" s="188"/>
      <c r="U13697" s="188"/>
      <c r="V13697" s="188"/>
      <c r="W13697" s="188"/>
      <c r="X13697" s="188"/>
      <c r="AG13697" s="188"/>
      <c r="AH13697" s="188"/>
      <c r="AI13697" s="188"/>
      <c r="AJ13697" s="188"/>
      <c r="AK13697" s="188"/>
    </row>
    <row r="13698" spans="20:37">
      <c r="T13698" s="188"/>
      <c r="U13698" s="188"/>
      <c r="V13698" s="188"/>
      <c r="W13698" s="188"/>
      <c r="X13698" s="188"/>
      <c r="AG13698" s="188"/>
      <c r="AH13698" s="188"/>
      <c r="AI13698" s="188"/>
      <c r="AJ13698" s="188"/>
      <c r="AK13698" s="188"/>
    </row>
    <row r="13699" spans="20:37">
      <c r="T13699" s="188"/>
      <c r="U13699" s="188"/>
      <c r="V13699" s="188"/>
      <c r="W13699" s="188"/>
      <c r="X13699" s="188"/>
      <c r="AG13699" s="188"/>
      <c r="AH13699" s="188"/>
      <c r="AI13699" s="188"/>
      <c r="AJ13699" s="188"/>
      <c r="AK13699" s="188"/>
    </row>
    <row r="13700" spans="20:37">
      <c r="T13700" s="188"/>
      <c r="U13700" s="188"/>
      <c r="V13700" s="188"/>
      <c r="W13700" s="188"/>
      <c r="X13700" s="188"/>
      <c r="AG13700" s="188"/>
      <c r="AH13700" s="188"/>
      <c r="AI13700" s="188"/>
      <c r="AJ13700" s="188"/>
      <c r="AK13700" s="188"/>
    </row>
    <row r="13701" spans="20:37">
      <c r="T13701" s="188"/>
      <c r="U13701" s="188"/>
      <c r="V13701" s="188"/>
      <c r="W13701" s="188"/>
      <c r="X13701" s="188"/>
      <c r="AG13701" s="188"/>
      <c r="AH13701" s="188"/>
      <c r="AI13701" s="188"/>
      <c r="AJ13701" s="188"/>
      <c r="AK13701" s="188"/>
    </row>
    <row r="13702" spans="20:37">
      <c r="T13702" s="188"/>
      <c r="U13702" s="188"/>
      <c r="V13702" s="188"/>
      <c r="W13702" s="188"/>
      <c r="X13702" s="188"/>
      <c r="AG13702" s="188"/>
      <c r="AH13702" s="188"/>
      <c r="AI13702" s="188"/>
      <c r="AJ13702" s="188"/>
      <c r="AK13702" s="188"/>
    </row>
    <row r="13703" spans="20:37">
      <c r="T13703" s="188"/>
      <c r="U13703" s="188"/>
      <c r="V13703" s="188"/>
      <c r="W13703" s="188"/>
      <c r="X13703" s="188"/>
      <c r="AG13703" s="188"/>
      <c r="AH13703" s="188"/>
      <c r="AI13703" s="188"/>
      <c r="AJ13703" s="188"/>
      <c r="AK13703" s="188"/>
    </row>
    <row r="13704" spans="20:37">
      <c r="T13704" s="188"/>
      <c r="U13704" s="188"/>
      <c r="V13704" s="188"/>
      <c r="W13704" s="188"/>
      <c r="X13704" s="188"/>
      <c r="AG13704" s="188"/>
      <c r="AH13704" s="188"/>
      <c r="AI13704" s="188"/>
      <c r="AJ13704" s="188"/>
      <c r="AK13704" s="188"/>
    </row>
    <row r="13705" spans="20:37">
      <c r="T13705" s="188"/>
      <c r="U13705" s="188"/>
      <c r="V13705" s="188"/>
      <c r="W13705" s="188"/>
      <c r="X13705" s="188"/>
      <c r="AG13705" s="188"/>
      <c r="AH13705" s="188"/>
      <c r="AI13705" s="188"/>
      <c r="AJ13705" s="188"/>
      <c r="AK13705" s="188"/>
    </row>
    <row r="13706" spans="20:37">
      <c r="T13706" s="188"/>
      <c r="U13706" s="188"/>
      <c r="V13706" s="188"/>
      <c r="W13706" s="188"/>
      <c r="X13706" s="188"/>
      <c r="AG13706" s="188"/>
      <c r="AH13706" s="188"/>
      <c r="AI13706" s="188"/>
      <c r="AJ13706" s="188"/>
      <c r="AK13706" s="188"/>
    </row>
    <row r="13707" spans="20:37">
      <c r="T13707" s="188"/>
      <c r="U13707" s="188"/>
      <c r="V13707" s="188"/>
      <c r="W13707" s="188"/>
      <c r="X13707" s="188"/>
      <c r="AG13707" s="188"/>
      <c r="AH13707" s="188"/>
      <c r="AI13707" s="188"/>
      <c r="AJ13707" s="188"/>
      <c r="AK13707" s="188"/>
    </row>
    <row r="13708" spans="20:37">
      <c r="T13708" s="188"/>
      <c r="U13708" s="188"/>
      <c r="V13708" s="188"/>
      <c r="W13708" s="188"/>
      <c r="X13708" s="188"/>
      <c r="AG13708" s="188"/>
      <c r="AH13708" s="188"/>
      <c r="AI13708" s="188"/>
      <c r="AJ13708" s="188"/>
      <c r="AK13708" s="188"/>
    </row>
    <row r="13709" spans="20:37">
      <c r="T13709" s="188"/>
      <c r="U13709" s="188"/>
      <c r="V13709" s="188"/>
      <c r="W13709" s="188"/>
      <c r="X13709" s="188"/>
      <c r="AG13709" s="188"/>
      <c r="AH13709" s="188"/>
      <c r="AI13709" s="188"/>
      <c r="AJ13709" s="188"/>
      <c r="AK13709" s="188"/>
    </row>
    <row r="13710" spans="20:37">
      <c r="T13710" s="188"/>
      <c r="U13710" s="188"/>
      <c r="V13710" s="188"/>
      <c r="W13710" s="188"/>
      <c r="X13710" s="188"/>
      <c r="AG13710" s="188"/>
      <c r="AH13710" s="188"/>
      <c r="AI13710" s="188"/>
      <c r="AJ13710" s="188"/>
      <c r="AK13710" s="188"/>
    </row>
    <row r="13711" spans="20:37">
      <c r="T13711" s="188"/>
      <c r="U13711" s="188"/>
      <c r="V13711" s="188"/>
      <c r="W13711" s="188"/>
      <c r="X13711" s="188"/>
      <c r="AG13711" s="188"/>
      <c r="AH13711" s="188"/>
      <c r="AI13711" s="188"/>
      <c r="AJ13711" s="188"/>
      <c r="AK13711" s="188"/>
    </row>
    <row r="13712" spans="20:37">
      <c r="T13712" s="188"/>
      <c r="U13712" s="188"/>
      <c r="V13712" s="188"/>
      <c r="W13712" s="188"/>
      <c r="X13712" s="188"/>
      <c r="AG13712" s="188"/>
      <c r="AH13712" s="188"/>
      <c r="AI13712" s="188"/>
      <c r="AJ13712" s="188"/>
      <c r="AK13712" s="188"/>
    </row>
    <row r="13713" spans="20:37">
      <c r="T13713" s="188"/>
      <c r="U13713" s="188"/>
      <c r="V13713" s="188"/>
      <c r="W13713" s="188"/>
      <c r="X13713" s="188"/>
      <c r="AG13713" s="188"/>
      <c r="AH13713" s="188"/>
      <c r="AI13713" s="188"/>
      <c r="AJ13713" s="188"/>
      <c r="AK13713" s="188"/>
    </row>
    <row r="13714" spans="20:37">
      <c r="T13714" s="188"/>
      <c r="U13714" s="188"/>
      <c r="V13714" s="188"/>
      <c r="W13714" s="188"/>
      <c r="X13714" s="188"/>
      <c r="AG13714" s="188"/>
      <c r="AH13714" s="188"/>
      <c r="AI13714" s="188"/>
      <c r="AJ13714" s="188"/>
      <c r="AK13714" s="188"/>
    </row>
    <row r="13715" spans="20:37">
      <c r="T13715" s="188"/>
      <c r="U13715" s="188"/>
      <c r="V13715" s="188"/>
      <c r="W13715" s="188"/>
      <c r="X13715" s="188"/>
      <c r="AG13715" s="188"/>
      <c r="AH13715" s="188"/>
      <c r="AI13715" s="188"/>
      <c r="AJ13715" s="188"/>
      <c r="AK13715" s="188"/>
    </row>
    <row r="13716" spans="20:37">
      <c r="T13716" s="188"/>
      <c r="U13716" s="188"/>
      <c r="V13716" s="188"/>
      <c r="W13716" s="188"/>
      <c r="X13716" s="188"/>
      <c r="AG13716" s="188"/>
      <c r="AH13716" s="188"/>
      <c r="AI13716" s="188"/>
      <c r="AJ13716" s="188"/>
      <c r="AK13716" s="188"/>
    </row>
    <row r="13717" spans="20:37">
      <c r="T13717" s="188"/>
      <c r="U13717" s="188"/>
      <c r="V13717" s="188"/>
      <c r="W13717" s="188"/>
      <c r="X13717" s="188"/>
      <c r="AG13717" s="188"/>
      <c r="AH13717" s="188"/>
      <c r="AI13717" s="188"/>
      <c r="AJ13717" s="188"/>
      <c r="AK13717" s="188"/>
    </row>
    <row r="13718" spans="20:37">
      <c r="T13718" s="188"/>
      <c r="U13718" s="188"/>
      <c r="V13718" s="188"/>
      <c r="W13718" s="188"/>
      <c r="X13718" s="188"/>
      <c r="AG13718" s="188"/>
      <c r="AH13718" s="188"/>
      <c r="AI13718" s="188"/>
      <c r="AJ13718" s="188"/>
      <c r="AK13718" s="188"/>
    </row>
    <row r="13719" spans="20:37">
      <c r="T13719" s="188"/>
      <c r="U13719" s="188"/>
      <c r="V13719" s="188"/>
      <c r="W13719" s="188"/>
      <c r="X13719" s="188"/>
      <c r="AG13719" s="188"/>
      <c r="AH13719" s="188"/>
      <c r="AI13719" s="188"/>
      <c r="AJ13719" s="188"/>
      <c r="AK13719" s="188"/>
    </row>
    <row r="13720" spans="20:37">
      <c r="T13720" s="188"/>
      <c r="U13720" s="188"/>
      <c r="V13720" s="188"/>
      <c r="W13720" s="188"/>
      <c r="X13720" s="188"/>
      <c r="AG13720" s="188"/>
      <c r="AH13720" s="188"/>
      <c r="AI13720" s="188"/>
      <c r="AJ13720" s="188"/>
      <c r="AK13720" s="188"/>
    </row>
    <row r="13721" spans="20:37">
      <c r="T13721" s="188"/>
      <c r="U13721" s="188"/>
      <c r="V13721" s="188"/>
      <c r="W13721" s="188"/>
      <c r="X13721" s="188"/>
      <c r="AG13721" s="188"/>
      <c r="AH13721" s="188"/>
      <c r="AI13721" s="188"/>
      <c r="AJ13721" s="188"/>
      <c r="AK13721" s="188"/>
    </row>
    <row r="13722" spans="20:37">
      <c r="T13722" s="188"/>
      <c r="U13722" s="188"/>
      <c r="V13722" s="188"/>
      <c r="W13722" s="188"/>
      <c r="X13722" s="188"/>
      <c r="AG13722" s="188"/>
      <c r="AH13722" s="188"/>
      <c r="AI13722" s="188"/>
      <c r="AJ13722" s="188"/>
      <c r="AK13722" s="188"/>
    </row>
    <row r="13723" spans="20:37">
      <c r="T13723" s="188"/>
      <c r="U13723" s="188"/>
      <c r="V13723" s="188"/>
      <c r="W13723" s="188"/>
      <c r="X13723" s="188"/>
      <c r="AG13723" s="188"/>
      <c r="AH13723" s="188"/>
      <c r="AI13723" s="188"/>
      <c r="AJ13723" s="188"/>
      <c r="AK13723" s="188"/>
    </row>
    <row r="13724" spans="20:37">
      <c r="T13724" s="188"/>
      <c r="U13724" s="188"/>
      <c r="V13724" s="188"/>
      <c r="W13724" s="188"/>
      <c r="X13724" s="188"/>
      <c r="AG13724" s="188"/>
      <c r="AH13724" s="188"/>
      <c r="AI13724" s="188"/>
      <c r="AJ13724" s="188"/>
      <c r="AK13724" s="188"/>
    </row>
    <row r="13725" spans="20:37">
      <c r="T13725" s="188"/>
      <c r="U13725" s="188"/>
      <c r="V13725" s="188"/>
      <c r="W13725" s="188"/>
      <c r="X13725" s="188"/>
      <c r="AG13725" s="188"/>
      <c r="AH13725" s="188"/>
      <c r="AI13725" s="188"/>
      <c r="AJ13725" s="188"/>
      <c r="AK13725" s="188"/>
    </row>
    <row r="13726" spans="20:37">
      <c r="T13726" s="188"/>
      <c r="U13726" s="188"/>
      <c r="V13726" s="188"/>
      <c r="W13726" s="188"/>
      <c r="X13726" s="188"/>
      <c r="AG13726" s="188"/>
      <c r="AH13726" s="188"/>
      <c r="AI13726" s="188"/>
      <c r="AJ13726" s="188"/>
      <c r="AK13726" s="188"/>
    </row>
    <row r="13727" spans="20:37">
      <c r="T13727" s="188"/>
      <c r="U13727" s="188"/>
      <c r="V13727" s="188"/>
      <c r="W13727" s="188"/>
      <c r="X13727" s="188"/>
      <c r="AG13727" s="188"/>
      <c r="AH13727" s="188"/>
      <c r="AI13727" s="188"/>
      <c r="AJ13727" s="188"/>
      <c r="AK13727" s="188"/>
    </row>
    <row r="13728" spans="20:37">
      <c r="T13728" s="188"/>
      <c r="U13728" s="188"/>
      <c r="V13728" s="188"/>
      <c r="W13728" s="188"/>
      <c r="X13728" s="188"/>
      <c r="AG13728" s="188"/>
      <c r="AH13728" s="188"/>
      <c r="AI13728" s="188"/>
      <c r="AJ13728" s="188"/>
      <c r="AK13728" s="188"/>
    </row>
    <row r="13729" spans="20:37">
      <c r="T13729" s="188"/>
      <c r="U13729" s="188"/>
      <c r="V13729" s="188"/>
      <c r="W13729" s="188"/>
      <c r="X13729" s="188"/>
      <c r="AG13729" s="188"/>
      <c r="AH13729" s="188"/>
      <c r="AI13729" s="188"/>
      <c r="AJ13729" s="188"/>
      <c r="AK13729" s="188"/>
    </row>
    <row r="13730" spans="20:37">
      <c r="T13730" s="188"/>
      <c r="U13730" s="188"/>
      <c r="V13730" s="188"/>
      <c r="W13730" s="188"/>
      <c r="X13730" s="188"/>
      <c r="AG13730" s="188"/>
      <c r="AH13730" s="188"/>
      <c r="AI13730" s="188"/>
      <c r="AJ13730" s="188"/>
      <c r="AK13730" s="188"/>
    </row>
    <row r="13731" spans="20:37">
      <c r="T13731" s="188"/>
      <c r="U13731" s="188"/>
      <c r="V13731" s="188"/>
      <c r="W13731" s="188"/>
      <c r="X13731" s="188"/>
      <c r="AG13731" s="188"/>
      <c r="AH13731" s="188"/>
      <c r="AI13731" s="188"/>
      <c r="AJ13731" s="188"/>
      <c r="AK13731" s="188"/>
    </row>
    <row r="13732" spans="20:37">
      <c r="T13732" s="188"/>
      <c r="U13732" s="188"/>
      <c r="V13732" s="188"/>
      <c r="W13732" s="188"/>
      <c r="X13732" s="188"/>
      <c r="AG13732" s="188"/>
      <c r="AH13732" s="188"/>
      <c r="AI13732" s="188"/>
      <c r="AJ13732" s="188"/>
      <c r="AK13732" s="188"/>
    </row>
    <row r="13733" spans="20:37">
      <c r="T13733" s="188"/>
      <c r="U13733" s="188"/>
      <c r="V13733" s="188"/>
      <c r="W13733" s="188"/>
      <c r="X13733" s="188"/>
      <c r="AG13733" s="188"/>
      <c r="AH13733" s="188"/>
      <c r="AI13733" s="188"/>
      <c r="AJ13733" s="188"/>
      <c r="AK13733" s="188"/>
    </row>
    <row r="13734" spans="20:37">
      <c r="T13734" s="188"/>
      <c r="U13734" s="188"/>
      <c r="V13734" s="188"/>
      <c r="W13734" s="188"/>
      <c r="X13734" s="188"/>
      <c r="AG13734" s="188"/>
      <c r="AH13734" s="188"/>
      <c r="AI13734" s="188"/>
      <c r="AJ13734" s="188"/>
      <c r="AK13734" s="188"/>
    </row>
    <row r="13735" spans="20:37">
      <c r="T13735" s="188"/>
      <c r="U13735" s="188"/>
      <c r="V13735" s="188"/>
      <c r="W13735" s="188"/>
      <c r="X13735" s="188"/>
      <c r="AG13735" s="188"/>
      <c r="AH13735" s="188"/>
      <c r="AI13735" s="188"/>
      <c r="AJ13735" s="188"/>
      <c r="AK13735" s="188"/>
    </row>
    <row r="13736" spans="20:37">
      <c r="T13736" s="188"/>
      <c r="U13736" s="188"/>
      <c r="V13736" s="188"/>
      <c r="W13736" s="188"/>
      <c r="X13736" s="188"/>
      <c r="AG13736" s="188"/>
      <c r="AH13736" s="188"/>
      <c r="AI13736" s="188"/>
      <c r="AJ13736" s="188"/>
      <c r="AK13736" s="188"/>
    </row>
    <row r="13737" spans="20:37">
      <c r="T13737" s="188"/>
      <c r="U13737" s="188"/>
      <c r="V13737" s="188"/>
      <c r="W13737" s="188"/>
      <c r="X13737" s="188"/>
      <c r="AG13737" s="188"/>
      <c r="AH13737" s="188"/>
      <c r="AI13737" s="188"/>
      <c r="AJ13737" s="188"/>
      <c r="AK13737" s="188"/>
    </row>
    <row r="13738" spans="20:37">
      <c r="T13738" s="188"/>
      <c r="U13738" s="188"/>
      <c r="V13738" s="188"/>
      <c r="W13738" s="188"/>
      <c r="X13738" s="188"/>
      <c r="AG13738" s="188"/>
      <c r="AH13738" s="188"/>
      <c r="AI13738" s="188"/>
      <c r="AJ13738" s="188"/>
      <c r="AK13738" s="188"/>
    </row>
    <row r="13739" spans="20:37">
      <c r="T13739" s="188"/>
      <c r="U13739" s="188"/>
      <c r="V13739" s="188"/>
      <c r="W13739" s="188"/>
      <c r="X13739" s="188"/>
      <c r="AG13739" s="188"/>
      <c r="AH13739" s="188"/>
      <c r="AI13739" s="188"/>
      <c r="AJ13739" s="188"/>
      <c r="AK13739" s="188"/>
    </row>
    <row r="13740" spans="20:37">
      <c r="T13740" s="188"/>
      <c r="U13740" s="188"/>
      <c r="V13740" s="188"/>
      <c r="W13740" s="188"/>
      <c r="X13740" s="188"/>
      <c r="AG13740" s="188"/>
      <c r="AH13740" s="188"/>
      <c r="AI13740" s="188"/>
      <c r="AJ13740" s="188"/>
      <c r="AK13740" s="188"/>
    </row>
    <row r="13741" spans="20:37">
      <c r="T13741" s="188"/>
      <c r="U13741" s="188"/>
      <c r="V13741" s="188"/>
      <c r="W13741" s="188"/>
      <c r="X13741" s="188"/>
      <c r="AG13741" s="188"/>
      <c r="AH13741" s="188"/>
      <c r="AI13741" s="188"/>
      <c r="AJ13741" s="188"/>
      <c r="AK13741" s="188"/>
    </row>
    <row r="13742" spans="20:37">
      <c r="T13742" s="188"/>
      <c r="U13742" s="188"/>
      <c r="V13742" s="188"/>
      <c r="W13742" s="188"/>
      <c r="X13742" s="188"/>
      <c r="AG13742" s="188"/>
      <c r="AH13742" s="188"/>
      <c r="AI13742" s="188"/>
      <c r="AJ13742" s="188"/>
      <c r="AK13742" s="188"/>
    </row>
    <row r="13743" spans="20:37">
      <c r="T13743" s="188"/>
      <c r="U13743" s="188"/>
      <c r="V13743" s="188"/>
      <c r="W13743" s="188"/>
      <c r="X13743" s="188"/>
      <c r="AG13743" s="188"/>
      <c r="AH13743" s="188"/>
      <c r="AI13743" s="188"/>
      <c r="AJ13743" s="188"/>
      <c r="AK13743" s="188"/>
    </row>
    <row r="13744" spans="20:37">
      <c r="T13744" s="188"/>
      <c r="U13744" s="188"/>
      <c r="V13744" s="188"/>
      <c r="W13744" s="188"/>
      <c r="X13744" s="188"/>
      <c r="AG13744" s="188"/>
      <c r="AH13744" s="188"/>
      <c r="AI13744" s="188"/>
      <c r="AJ13744" s="188"/>
      <c r="AK13744" s="188"/>
    </row>
    <row r="13745" spans="20:37">
      <c r="T13745" s="188"/>
      <c r="U13745" s="188"/>
      <c r="V13745" s="188"/>
      <c r="W13745" s="188"/>
      <c r="X13745" s="188"/>
      <c r="AG13745" s="188"/>
      <c r="AH13745" s="188"/>
      <c r="AI13745" s="188"/>
      <c r="AJ13745" s="188"/>
      <c r="AK13745" s="188"/>
    </row>
    <row r="13746" spans="20:37">
      <c r="T13746" s="188"/>
      <c r="U13746" s="188"/>
      <c r="V13746" s="188"/>
      <c r="W13746" s="188"/>
      <c r="X13746" s="188"/>
      <c r="AG13746" s="188"/>
      <c r="AH13746" s="188"/>
      <c r="AI13746" s="188"/>
      <c r="AJ13746" s="188"/>
      <c r="AK13746" s="188"/>
    </row>
    <row r="13747" spans="20:37">
      <c r="T13747" s="188"/>
      <c r="U13747" s="188"/>
      <c r="V13747" s="188"/>
      <c r="W13747" s="188"/>
      <c r="X13747" s="188"/>
      <c r="AG13747" s="188"/>
      <c r="AH13747" s="188"/>
      <c r="AI13747" s="188"/>
      <c r="AJ13747" s="188"/>
      <c r="AK13747" s="188"/>
    </row>
    <row r="13748" spans="20:37">
      <c r="T13748" s="188"/>
      <c r="U13748" s="188"/>
      <c r="V13748" s="188"/>
      <c r="W13748" s="188"/>
      <c r="X13748" s="188"/>
      <c r="AG13748" s="188"/>
      <c r="AH13748" s="188"/>
      <c r="AI13748" s="188"/>
      <c r="AJ13748" s="188"/>
      <c r="AK13748" s="188"/>
    </row>
    <row r="13749" spans="20:37">
      <c r="T13749" s="188"/>
      <c r="U13749" s="188"/>
      <c r="V13749" s="188"/>
      <c r="W13749" s="188"/>
      <c r="X13749" s="188"/>
      <c r="AG13749" s="188"/>
      <c r="AH13749" s="188"/>
      <c r="AI13749" s="188"/>
      <c r="AJ13749" s="188"/>
      <c r="AK13749" s="188"/>
    </row>
    <row r="13750" spans="20:37">
      <c r="T13750" s="188"/>
      <c r="U13750" s="188"/>
      <c r="V13750" s="188"/>
      <c r="W13750" s="188"/>
      <c r="X13750" s="188"/>
      <c r="AG13750" s="188"/>
      <c r="AH13750" s="188"/>
      <c r="AI13750" s="188"/>
      <c r="AJ13750" s="188"/>
      <c r="AK13750" s="188"/>
    </row>
    <row r="13751" spans="20:37">
      <c r="T13751" s="188"/>
      <c r="U13751" s="188"/>
      <c r="V13751" s="188"/>
      <c r="W13751" s="188"/>
      <c r="X13751" s="188"/>
      <c r="AG13751" s="188"/>
      <c r="AH13751" s="188"/>
      <c r="AI13751" s="188"/>
      <c r="AJ13751" s="188"/>
      <c r="AK13751" s="188"/>
    </row>
    <row r="13752" spans="20:37">
      <c r="T13752" s="188"/>
      <c r="U13752" s="188"/>
      <c r="V13752" s="188"/>
      <c r="W13752" s="188"/>
      <c r="X13752" s="188"/>
      <c r="AG13752" s="188"/>
      <c r="AH13752" s="188"/>
      <c r="AI13752" s="188"/>
      <c r="AJ13752" s="188"/>
      <c r="AK13752" s="188"/>
    </row>
    <row r="13753" spans="20:37">
      <c r="T13753" s="188"/>
      <c r="U13753" s="188"/>
      <c r="V13753" s="188"/>
      <c r="W13753" s="188"/>
      <c r="X13753" s="188"/>
      <c r="AG13753" s="188"/>
      <c r="AH13753" s="188"/>
      <c r="AI13753" s="188"/>
      <c r="AJ13753" s="188"/>
      <c r="AK13753" s="188"/>
    </row>
    <row r="13754" spans="20:37">
      <c r="T13754" s="188"/>
      <c r="U13754" s="188"/>
      <c r="V13754" s="188"/>
      <c r="W13754" s="188"/>
      <c r="X13754" s="188"/>
      <c r="AG13754" s="188"/>
      <c r="AH13754" s="188"/>
      <c r="AI13754" s="188"/>
      <c r="AJ13754" s="188"/>
      <c r="AK13754" s="188"/>
    </row>
    <row r="13755" spans="20:37">
      <c r="T13755" s="188"/>
      <c r="U13755" s="188"/>
      <c r="V13755" s="188"/>
      <c r="W13755" s="188"/>
      <c r="X13755" s="188"/>
      <c r="AG13755" s="188"/>
      <c r="AH13755" s="188"/>
      <c r="AI13755" s="188"/>
      <c r="AJ13755" s="188"/>
      <c r="AK13755" s="188"/>
    </row>
    <row r="13756" spans="20:37">
      <c r="T13756" s="188"/>
      <c r="U13756" s="188"/>
      <c r="V13756" s="188"/>
      <c r="W13756" s="188"/>
      <c r="X13756" s="188"/>
      <c r="AG13756" s="188"/>
      <c r="AH13756" s="188"/>
      <c r="AI13756" s="188"/>
      <c r="AJ13756" s="188"/>
      <c r="AK13756" s="188"/>
    </row>
    <row r="13757" spans="20:37">
      <c r="T13757" s="188"/>
      <c r="U13757" s="188"/>
      <c r="V13757" s="188"/>
      <c r="W13757" s="188"/>
      <c r="X13757" s="188"/>
      <c r="AG13757" s="188"/>
      <c r="AH13757" s="188"/>
      <c r="AI13757" s="188"/>
      <c r="AJ13757" s="188"/>
      <c r="AK13757" s="188"/>
    </row>
    <row r="13758" spans="20:37">
      <c r="T13758" s="188"/>
      <c r="U13758" s="188"/>
      <c r="V13758" s="188"/>
      <c r="W13758" s="188"/>
      <c r="X13758" s="188"/>
      <c r="AG13758" s="188"/>
      <c r="AH13758" s="188"/>
      <c r="AI13758" s="188"/>
      <c r="AJ13758" s="188"/>
      <c r="AK13758" s="188"/>
    </row>
    <row r="13759" spans="20:37">
      <c r="T13759" s="188"/>
      <c r="U13759" s="188"/>
      <c r="V13759" s="188"/>
      <c r="W13759" s="188"/>
      <c r="X13759" s="188"/>
      <c r="AG13759" s="188"/>
      <c r="AH13759" s="188"/>
      <c r="AI13759" s="188"/>
      <c r="AJ13759" s="188"/>
      <c r="AK13759" s="188"/>
    </row>
    <row r="13760" spans="20:37">
      <c r="T13760" s="188"/>
      <c r="U13760" s="188"/>
      <c r="V13760" s="188"/>
      <c r="W13760" s="188"/>
      <c r="X13760" s="188"/>
      <c r="AG13760" s="188"/>
      <c r="AH13760" s="188"/>
      <c r="AI13760" s="188"/>
      <c r="AJ13760" s="188"/>
      <c r="AK13760" s="188"/>
    </row>
    <row r="13761" spans="20:37">
      <c r="T13761" s="188"/>
      <c r="U13761" s="188"/>
      <c r="V13761" s="188"/>
      <c r="W13761" s="188"/>
      <c r="X13761" s="188"/>
      <c r="AG13761" s="188"/>
      <c r="AH13761" s="188"/>
      <c r="AI13761" s="188"/>
      <c r="AJ13761" s="188"/>
      <c r="AK13761" s="188"/>
    </row>
    <row r="13762" spans="20:37">
      <c r="T13762" s="188"/>
      <c r="U13762" s="188"/>
      <c r="V13762" s="188"/>
      <c r="W13762" s="188"/>
      <c r="X13762" s="188"/>
      <c r="AG13762" s="188"/>
      <c r="AH13762" s="188"/>
      <c r="AI13762" s="188"/>
      <c r="AJ13762" s="188"/>
      <c r="AK13762" s="188"/>
    </row>
    <row r="13763" spans="20:37">
      <c r="T13763" s="188"/>
      <c r="U13763" s="188"/>
      <c r="V13763" s="188"/>
      <c r="W13763" s="188"/>
      <c r="X13763" s="188"/>
      <c r="AG13763" s="188"/>
      <c r="AH13763" s="188"/>
      <c r="AI13763" s="188"/>
      <c r="AJ13763" s="188"/>
      <c r="AK13763" s="188"/>
    </row>
    <row r="13764" spans="20:37">
      <c r="T13764" s="188"/>
      <c r="U13764" s="188"/>
      <c r="V13764" s="188"/>
      <c r="W13764" s="188"/>
      <c r="X13764" s="188"/>
      <c r="AG13764" s="188"/>
      <c r="AH13764" s="188"/>
      <c r="AI13764" s="188"/>
      <c r="AJ13764" s="188"/>
      <c r="AK13764" s="188"/>
    </row>
    <row r="13765" spans="20:37">
      <c r="T13765" s="188"/>
      <c r="U13765" s="188"/>
      <c r="V13765" s="188"/>
      <c r="W13765" s="188"/>
      <c r="X13765" s="188"/>
      <c r="AG13765" s="188"/>
      <c r="AH13765" s="188"/>
      <c r="AI13765" s="188"/>
      <c r="AJ13765" s="188"/>
      <c r="AK13765" s="188"/>
    </row>
    <row r="13766" spans="20:37">
      <c r="T13766" s="188"/>
      <c r="U13766" s="188"/>
      <c r="V13766" s="188"/>
      <c r="W13766" s="188"/>
      <c r="X13766" s="188"/>
      <c r="AG13766" s="188"/>
      <c r="AH13766" s="188"/>
      <c r="AI13766" s="188"/>
      <c r="AJ13766" s="188"/>
      <c r="AK13766" s="188"/>
    </row>
    <row r="13767" spans="20:37">
      <c r="T13767" s="188"/>
      <c r="U13767" s="188"/>
      <c r="V13767" s="188"/>
      <c r="W13767" s="188"/>
      <c r="X13767" s="188"/>
      <c r="AG13767" s="188"/>
      <c r="AH13767" s="188"/>
      <c r="AI13767" s="188"/>
      <c r="AJ13767" s="188"/>
      <c r="AK13767" s="188"/>
    </row>
    <row r="13768" spans="20:37">
      <c r="T13768" s="188"/>
      <c r="U13768" s="188"/>
      <c r="V13768" s="188"/>
      <c r="W13768" s="188"/>
      <c r="X13768" s="188"/>
      <c r="AG13768" s="188"/>
      <c r="AH13768" s="188"/>
      <c r="AI13768" s="188"/>
      <c r="AJ13768" s="188"/>
      <c r="AK13768" s="188"/>
    </row>
    <row r="13769" spans="20:37">
      <c r="T13769" s="188"/>
      <c r="U13769" s="188"/>
      <c r="V13769" s="188"/>
      <c r="W13769" s="188"/>
      <c r="X13769" s="188"/>
      <c r="AG13769" s="188"/>
      <c r="AH13769" s="188"/>
      <c r="AI13769" s="188"/>
      <c r="AJ13769" s="188"/>
      <c r="AK13769" s="188"/>
    </row>
    <row r="13770" spans="20:37">
      <c r="T13770" s="188"/>
      <c r="U13770" s="188"/>
      <c r="V13770" s="188"/>
      <c r="W13770" s="188"/>
      <c r="X13770" s="188"/>
      <c r="AG13770" s="188"/>
      <c r="AH13770" s="188"/>
      <c r="AI13770" s="188"/>
      <c r="AJ13770" s="188"/>
      <c r="AK13770" s="188"/>
    </row>
    <row r="13771" spans="20:37">
      <c r="T13771" s="188"/>
      <c r="U13771" s="188"/>
      <c r="V13771" s="188"/>
      <c r="W13771" s="188"/>
      <c r="X13771" s="188"/>
      <c r="AG13771" s="188"/>
      <c r="AH13771" s="188"/>
      <c r="AI13771" s="188"/>
      <c r="AJ13771" s="188"/>
      <c r="AK13771" s="188"/>
    </row>
    <row r="13772" spans="20:37">
      <c r="T13772" s="188"/>
      <c r="U13772" s="188"/>
      <c r="V13772" s="188"/>
      <c r="W13772" s="188"/>
      <c r="X13772" s="188"/>
      <c r="AG13772" s="188"/>
      <c r="AH13772" s="188"/>
      <c r="AI13772" s="188"/>
      <c r="AJ13772" s="188"/>
      <c r="AK13772" s="188"/>
    </row>
    <row r="13773" spans="20:37">
      <c r="T13773" s="188"/>
      <c r="U13773" s="188"/>
      <c r="V13773" s="188"/>
      <c r="W13773" s="188"/>
      <c r="X13773" s="188"/>
      <c r="AG13773" s="188"/>
      <c r="AH13773" s="188"/>
      <c r="AI13773" s="188"/>
      <c r="AJ13773" s="188"/>
      <c r="AK13773" s="188"/>
    </row>
    <row r="13774" spans="20:37">
      <c r="T13774" s="188"/>
      <c r="U13774" s="188"/>
      <c r="V13774" s="188"/>
      <c r="W13774" s="188"/>
      <c r="X13774" s="188"/>
      <c r="AG13774" s="188"/>
      <c r="AH13774" s="188"/>
      <c r="AI13774" s="188"/>
      <c r="AJ13774" s="188"/>
      <c r="AK13774" s="188"/>
    </row>
    <row r="13775" spans="20:37">
      <c r="T13775" s="188"/>
      <c r="U13775" s="188"/>
      <c r="V13775" s="188"/>
      <c r="W13775" s="188"/>
      <c r="X13775" s="188"/>
      <c r="AG13775" s="188"/>
      <c r="AH13775" s="188"/>
      <c r="AI13775" s="188"/>
      <c r="AJ13775" s="188"/>
      <c r="AK13775" s="188"/>
    </row>
    <row r="13776" spans="20:37">
      <c r="T13776" s="188"/>
      <c r="U13776" s="188"/>
      <c r="V13776" s="188"/>
      <c r="W13776" s="188"/>
      <c r="X13776" s="188"/>
      <c r="AG13776" s="188"/>
      <c r="AH13776" s="188"/>
      <c r="AI13776" s="188"/>
      <c r="AJ13776" s="188"/>
      <c r="AK13776" s="188"/>
    </row>
    <row r="13777" spans="20:37">
      <c r="T13777" s="188"/>
      <c r="U13777" s="188"/>
      <c r="V13777" s="188"/>
      <c r="W13777" s="188"/>
      <c r="X13777" s="188"/>
      <c r="AG13777" s="188"/>
      <c r="AH13777" s="188"/>
      <c r="AI13777" s="188"/>
      <c r="AJ13777" s="188"/>
      <c r="AK13777" s="188"/>
    </row>
    <row r="13778" spans="20:37">
      <c r="T13778" s="188"/>
      <c r="U13778" s="188"/>
      <c r="V13778" s="188"/>
      <c r="W13778" s="188"/>
      <c r="X13778" s="188"/>
      <c r="AG13778" s="188"/>
      <c r="AH13778" s="188"/>
      <c r="AI13778" s="188"/>
      <c r="AJ13778" s="188"/>
      <c r="AK13778" s="188"/>
    </row>
    <row r="13779" spans="20:37">
      <c r="T13779" s="188"/>
      <c r="U13779" s="188"/>
      <c r="V13779" s="188"/>
      <c r="W13779" s="188"/>
      <c r="X13779" s="188"/>
      <c r="AG13779" s="188"/>
      <c r="AH13779" s="188"/>
      <c r="AI13779" s="188"/>
      <c r="AJ13779" s="188"/>
      <c r="AK13779" s="188"/>
    </row>
    <row r="13780" spans="20:37">
      <c r="T13780" s="188"/>
      <c r="U13780" s="188"/>
      <c r="V13780" s="188"/>
      <c r="W13780" s="188"/>
      <c r="X13780" s="188"/>
      <c r="AG13780" s="188"/>
      <c r="AH13780" s="188"/>
      <c r="AI13780" s="188"/>
      <c r="AJ13780" s="188"/>
      <c r="AK13780" s="188"/>
    </row>
    <row r="13781" spans="20:37">
      <c r="T13781" s="188"/>
      <c r="U13781" s="188"/>
      <c r="V13781" s="188"/>
      <c r="W13781" s="188"/>
      <c r="X13781" s="188"/>
      <c r="AG13781" s="188"/>
      <c r="AH13781" s="188"/>
      <c r="AI13781" s="188"/>
      <c r="AJ13781" s="188"/>
      <c r="AK13781" s="188"/>
    </row>
    <row r="13782" spans="20:37">
      <c r="T13782" s="188"/>
      <c r="U13782" s="188"/>
      <c r="V13782" s="188"/>
      <c r="W13782" s="188"/>
      <c r="X13782" s="188"/>
      <c r="AG13782" s="188"/>
      <c r="AH13782" s="188"/>
      <c r="AI13782" s="188"/>
      <c r="AJ13782" s="188"/>
      <c r="AK13782" s="188"/>
    </row>
    <row r="13783" spans="20:37">
      <c r="T13783" s="188"/>
      <c r="U13783" s="188"/>
      <c r="V13783" s="188"/>
      <c r="W13783" s="188"/>
      <c r="X13783" s="188"/>
      <c r="AG13783" s="188"/>
      <c r="AH13783" s="188"/>
      <c r="AI13783" s="188"/>
      <c r="AJ13783" s="188"/>
      <c r="AK13783" s="188"/>
    </row>
    <row r="13784" spans="20:37">
      <c r="T13784" s="188"/>
      <c r="U13784" s="188"/>
      <c r="V13784" s="188"/>
      <c r="W13784" s="188"/>
      <c r="X13784" s="188"/>
      <c r="AG13784" s="188"/>
      <c r="AH13784" s="188"/>
      <c r="AI13784" s="188"/>
      <c r="AJ13784" s="188"/>
      <c r="AK13784" s="188"/>
    </row>
    <row r="13785" spans="20:37">
      <c r="T13785" s="188"/>
      <c r="U13785" s="188"/>
      <c r="V13785" s="188"/>
      <c r="W13785" s="188"/>
      <c r="X13785" s="188"/>
      <c r="AG13785" s="188"/>
      <c r="AH13785" s="188"/>
      <c r="AI13785" s="188"/>
      <c r="AJ13785" s="188"/>
      <c r="AK13785" s="188"/>
    </row>
    <row r="13786" spans="20:37">
      <c r="T13786" s="188"/>
      <c r="U13786" s="188"/>
      <c r="V13786" s="188"/>
      <c r="W13786" s="188"/>
      <c r="X13786" s="188"/>
      <c r="AG13786" s="188"/>
      <c r="AH13786" s="188"/>
      <c r="AI13786" s="188"/>
      <c r="AJ13786" s="188"/>
      <c r="AK13786" s="188"/>
    </row>
    <row r="13787" spans="20:37">
      <c r="T13787" s="188"/>
      <c r="U13787" s="188"/>
      <c r="V13787" s="188"/>
      <c r="W13787" s="188"/>
      <c r="X13787" s="188"/>
      <c r="AG13787" s="188"/>
      <c r="AH13787" s="188"/>
      <c r="AI13787" s="188"/>
      <c r="AJ13787" s="188"/>
      <c r="AK13787" s="188"/>
    </row>
    <row r="13788" spans="20:37">
      <c r="T13788" s="188"/>
      <c r="U13788" s="188"/>
      <c r="V13788" s="188"/>
      <c r="W13788" s="188"/>
      <c r="X13788" s="188"/>
      <c r="AG13788" s="188"/>
      <c r="AH13788" s="188"/>
      <c r="AI13788" s="188"/>
      <c r="AJ13788" s="188"/>
      <c r="AK13788" s="188"/>
    </row>
    <row r="13789" spans="20:37">
      <c r="T13789" s="188"/>
      <c r="U13789" s="188"/>
      <c r="V13789" s="188"/>
      <c r="W13789" s="188"/>
      <c r="X13789" s="188"/>
      <c r="AG13789" s="188"/>
      <c r="AH13789" s="188"/>
      <c r="AI13789" s="188"/>
      <c r="AJ13789" s="188"/>
      <c r="AK13789" s="188"/>
    </row>
    <row r="13790" spans="20:37">
      <c r="T13790" s="188"/>
      <c r="U13790" s="188"/>
      <c r="V13790" s="188"/>
      <c r="W13790" s="188"/>
      <c r="X13790" s="188"/>
      <c r="AG13790" s="188"/>
      <c r="AH13790" s="188"/>
      <c r="AI13790" s="188"/>
      <c r="AJ13790" s="188"/>
      <c r="AK13790" s="188"/>
    </row>
    <row r="13791" spans="20:37">
      <c r="T13791" s="188"/>
      <c r="U13791" s="188"/>
      <c r="V13791" s="188"/>
      <c r="W13791" s="188"/>
      <c r="X13791" s="188"/>
      <c r="AG13791" s="188"/>
      <c r="AH13791" s="188"/>
      <c r="AI13791" s="188"/>
      <c r="AJ13791" s="188"/>
      <c r="AK13791" s="188"/>
    </row>
    <row r="13792" spans="20:37">
      <c r="T13792" s="188"/>
      <c r="U13792" s="188"/>
      <c r="V13792" s="188"/>
      <c r="W13792" s="188"/>
      <c r="X13792" s="188"/>
      <c r="AG13792" s="188"/>
      <c r="AH13792" s="188"/>
      <c r="AI13792" s="188"/>
      <c r="AJ13792" s="188"/>
      <c r="AK13792" s="188"/>
    </row>
    <row r="13793" spans="20:37">
      <c r="T13793" s="188"/>
      <c r="U13793" s="188"/>
      <c r="V13793" s="188"/>
      <c r="W13793" s="188"/>
      <c r="X13793" s="188"/>
      <c r="AG13793" s="188"/>
      <c r="AH13793" s="188"/>
      <c r="AI13793" s="188"/>
      <c r="AJ13793" s="188"/>
      <c r="AK13793" s="188"/>
    </row>
    <row r="13794" spans="20:37">
      <c r="T13794" s="188"/>
      <c r="U13794" s="188"/>
      <c r="V13794" s="188"/>
      <c r="W13794" s="188"/>
      <c r="X13794" s="188"/>
      <c r="AG13794" s="188"/>
      <c r="AH13794" s="188"/>
      <c r="AI13794" s="188"/>
      <c r="AJ13794" s="188"/>
      <c r="AK13794" s="188"/>
    </row>
    <row r="13795" spans="20:37">
      <c r="T13795" s="188"/>
      <c r="U13795" s="188"/>
      <c r="V13795" s="188"/>
      <c r="W13795" s="188"/>
      <c r="X13795" s="188"/>
      <c r="AG13795" s="188"/>
      <c r="AH13795" s="188"/>
      <c r="AI13795" s="188"/>
      <c r="AJ13795" s="188"/>
      <c r="AK13795" s="188"/>
    </row>
    <row r="13796" spans="20:37">
      <c r="T13796" s="188"/>
      <c r="U13796" s="188"/>
      <c r="V13796" s="188"/>
      <c r="W13796" s="188"/>
      <c r="X13796" s="188"/>
      <c r="AG13796" s="188"/>
      <c r="AH13796" s="188"/>
      <c r="AI13796" s="188"/>
      <c r="AJ13796" s="188"/>
      <c r="AK13796" s="188"/>
    </row>
    <row r="13797" spans="20:37">
      <c r="T13797" s="188"/>
      <c r="U13797" s="188"/>
      <c r="V13797" s="188"/>
      <c r="W13797" s="188"/>
      <c r="X13797" s="188"/>
      <c r="AG13797" s="188"/>
      <c r="AH13797" s="188"/>
      <c r="AI13797" s="188"/>
      <c r="AJ13797" s="188"/>
      <c r="AK13797" s="188"/>
    </row>
    <row r="13798" spans="20:37">
      <c r="T13798" s="188"/>
      <c r="U13798" s="188"/>
      <c r="V13798" s="188"/>
      <c r="W13798" s="188"/>
      <c r="X13798" s="188"/>
      <c r="AG13798" s="188"/>
      <c r="AH13798" s="188"/>
      <c r="AI13798" s="188"/>
      <c r="AJ13798" s="188"/>
      <c r="AK13798" s="188"/>
    </row>
    <row r="13799" spans="20:37">
      <c r="T13799" s="188"/>
      <c r="U13799" s="188"/>
      <c r="V13799" s="188"/>
      <c r="W13799" s="188"/>
      <c r="X13799" s="188"/>
      <c r="AG13799" s="188"/>
      <c r="AH13799" s="188"/>
      <c r="AI13799" s="188"/>
      <c r="AJ13799" s="188"/>
      <c r="AK13799" s="188"/>
    </row>
    <row r="13800" spans="20:37">
      <c r="T13800" s="188"/>
      <c r="U13800" s="188"/>
      <c r="V13800" s="188"/>
      <c r="W13800" s="188"/>
      <c r="X13800" s="188"/>
      <c r="AG13800" s="188"/>
      <c r="AH13800" s="188"/>
      <c r="AI13800" s="188"/>
      <c r="AJ13800" s="188"/>
      <c r="AK13800" s="188"/>
    </row>
    <row r="13801" spans="20:37">
      <c r="T13801" s="188"/>
      <c r="U13801" s="188"/>
      <c r="V13801" s="188"/>
      <c r="W13801" s="188"/>
      <c r="X13801" s="188"/>
      <c r="AG13801" s="188"/>
      <c r="AH13801" s="188"/>
      <c r="AI13801" s="188"/>
      <c r="AJ13801" s="188"/>
      <c r="AK13801" s="188"/>
    </row>
    <row r="13802" spans="20:37">
      <c r="T13802" s="188"/>
      <c r="U13802" s="188"/>
      <c r="V13802" s="188"/>
      <c r="W13802" s="188"/>
      <c r="X13802" s="188"/>
      <c r="AG13802" s="188"/>
      <c r="AH13802" s="188"/>
      <c r="AI13802" s="188"/>
      <c r="AJ13802" s="188"/>
      <c r="AK13802" s="188"/>
    </row>
    <row r="13803" spans="20:37">
      <c r="T13803" s="188"/>
      <c r="U13803" s="188"/>
      <c r="V13803" s="188"/>
      <c r="W13803" s="188"/>
      <c r="X13803" s="188"/>
      <c r="AG13803" s="188"/>
      <c r="AH13803" s="188"/>
      <c r="AI13803" s="188"/>
      <c r="AJ13803" s="188"/>
      <c r="AK13803" s="188"/>
    </row>
    <row r="13804" spans="20:37">
      <c r="T13804" s="188"/>
      <c r="U13804" s="188"/>
      <c r="V13804" s="188"/>
      <c r="W13804" s="188"/>
      <c r="X13804" s="188"/>
      <c r="AG13804" s="188"/>
      <c r="AH13804" s="188"/>
      <c r="AI13804" s="188"/>
      <c r="AJ13804" s="188"/>
      <c r="AK13804" s="188"/>
    </row>
    <row r="13805" spans="20:37">
      <c r="T13805" s="188"/>
      <c r="U13805" s="188"/>
      <c r="V13805" s="188"/>
      <c r="W13805" s="188"/>
      <c r="X13805" s="188"/>
      <c r="AG13805" s="188"/>
      <c r="AH13805" s="188"/>
      <c r="AI13805" s="188"/>
      <c r="AJ13805" s="188"/>
      <c r="AK13805" s="188"/>
    </row>
    <row r="13806" spans="20:37">
      <c r="T13806" s="188"/>
      <c r="U13806" s="188"/>
      <c r="V13806" s="188"/>
      <c r="W13806" s="188"/>
      <c r="X13806" s="188"/>
      <c r="AG13806" s="188"/>
      <c r="AH13806" s="188"/>
      <c r="AI13806" s="188"/>
      <c r="AJ13806" s="188"/>
      <c r="AK13806" s="188"/>
    </row>
    <row r="13807" spans="20:37">
      <c r="T13807" s="188"/>
      <c r="U13807" s="188"/>
      <c r="V13807" s="188"/>
      <c r="W13807" s="188"/>
      <c r="X13807" s="188"/>
      <c r="AG13807" s="188"/>
      <c r="AH13807" s="188"/>
      <c r="AI13807" s="188"/>
      <c r="AJ13807" s="188"/>
      <c r="AK13807" s="188"/>
    </row>
    <row r="13808" spans="20:37">
      <c r="T13808" s="188"/>
      <c r="U13808" s="188"/>
      <c r="V13808" s="188"/>
      <c r="W13808" s="188"/>
      <c r="X13808" s="188"/>
      <c r="AG13808" s="188"/>
      <c r="AH13808" s="188"/>
      <c r="AI13808" s="188"/>
      <c r="AJ13808" s="188"/>
      <c r="AK13808" s="188"/>
    </row>
    <row r="13809" spans="20:37">
      <c r="T13809" s="188"/>
      <c r="U13809" s="188"/>
      <c r="V13809" s="188"/>
      <c r="W13809" s="188"/>
      <c r="X13809" s="188"/>
      <c r="AG13809" s="188"/>
      <c r="AH13809" s="188"/>
      <c r="AI13809" s="188"/>
      <c r="AJ13809" s="188"/>
      <c r="AK13809" s="188"/>
    </row>
    <row r="13810" spans="20:37">
      <c r="T13810" s="188"/>
      <c r="U13810" s="188"/>
      <c r="V13810" s="188"/>
      <c r="W13810" s="188"/>
      <c r="X13810" s="188"/>
      <c r="AG13810" s="188"/>
      <c r="AH13810" s="188"/>
      <c r="AI13810" s="188"/>
      <c r="AJ13810" s="188"/>
      <c r="AK13810" s="188"/>
    </row>
    <row r="13811" spans="20:37">
      <c r="T13811" s="188"/>
      <c r="U13811" s="188"/>
      <c r="V13811" s="188"/>
      <c r="W13811" s="188"/>
      <c r="X13811" s="188"/>
      <c r="AG13811" s="188"/>
      <c r="AH13811" s="188"/>
      <c r="AI13811" s="188"/>
      <c r="AJ13811" s="188"/>
      <c r="AK13811" s="188"/>
    </row>
    <row r="13812" spans="20:37">
      <c r="T13812" s="188"/>
      <c r="U13812" s="188"/>
      <c r="V13812" s="188"/>
      <c r="W13812" s="188"/>
      <c r="X13812" s="188"/>
      <c r="AG13812" s="188"/>
      <c r="AH13812" s="188"/>
      <c r="AI13812" s="188"/>
      <c r="AJ13812" s="188"/>
      <c r="AK13812" s="188"/>
    </row>
    <row r="13813" spans="20:37">
      <c r="T13813" s="188"/>
      <c r="U13813" s="188"/>
      <c r="V13813" s="188"/>
      <c r="W13813" s="188"/>
      <c r="X13813" s="188"/>
      <c r="AG13813" s="188"/>
      <c r="AH13813" s="188"/>
      <c r="AI13813" s="188"/>
      <c r="AJ13813" s="188"/>
      <c r="AK13813" s="188"/>
    </row>
    <row r="13814" spans="20:37">
      <c r="T13814" s="188"/>
      <c r="U13814" s="188"/>
      <c r="V13814" s="188"/>
      <c r="W13814" s="188"/>
      <c r="X13814" s="188"/>
      <c r="AG13814" s="188"/>
      <c r="AH13814" s="188"/>
      <c r="AI13814" s="188"/>
      <c r="AJ13814" s="188"/>
      <c r="AK13814" s="188"/>
    </row>
    <row r="13815" spans="20:37">
      <c r="T13815" s="188"/>
      <c r="U13815" s="188"/>
      <c r="V13815" s="188"/>
      <c r="W13815" s="188"/>
      <c r="X13815" s="188"/>
      <c r="AG13815" s="188"/>
      <c r="AH13815" s="188"/>
      <c r="AI13815" s="188"/>
      <c r="AJ13815" s="188"/>
      <c r="AK13815" s="188"/>
    </row>
    <row r="13816" spans="20:37">
      <c r="T13816" s="188"/>
      <c r="U13816" s="188"/>
      <c r="V13816" s="188"/>
      <c r="W13816" s="188"/>
      <c r="X13816" s="188"/>
      <c r="AG13816" s="188"/>
      <c r="AH13816" s="188"/>
      <c r="AI13816" s="188"/>
      <c r="AJ13816" s="188"/>
      <c r="AK13816" s="188"/>
    </row>
    <row r="13817" spans="20:37">
      <c r="T13817" s="188"/>
      <c r="U13817" s="188"/>
      <c r="V13817" s="188"/>
      <c r="W13817" s="188"/>
      <c r="X13817" s="188"/>
      <c r="AG13817" s="188"/>
      <c r="AH13817" s="188"/>
      <c r="AI13817" s="188"/>
      <c r="AJ13817" s="188"/>
      <c r="AK13817" s="188"/>
    </row>
    <row r="13818" spans="20:37">
      <c r="T13818" s="188"/>
      <c r="U13818" s="188"/>
      <c r="V13818" s="188"/>
      <c r="W13818" s="188"/>
      <c r="X13818" s="188"/>
      <c r="AG13818" s="188"/>
      <c r="AH13818" s="188"/>
      <c r="AI13818" s="188"/>
      <c r="AJ13818" s="188"/>
      <c r="AK13818" s="188"/>
    </row>
    <row r="13819" spans="20:37">
      <c r="T13819" s="188"/>
      <c r="U13819" s="188"/>
      <c r="V13819" s="188"/>
      <c r="W13819" s="188"/>
      <c r="X13819" s="188"/>
      <c r="AG13819" s="188"/>
      <c r="AH13819" s="188"/>
      <c r="AI13819" s="188"/>
      <c r="AJ13819" s="188"/>
      <c r="AK13819" s="188"/>
    </row>
    <row r="13820" spans="20:37">
      <c r="T13820" s="188"/>
      <c r="U13820" s="188"/>
      <c r="V13820" s="188"/>
      <c r="W13820" s="188"/>
      <c r="X13820" s="188"/>
      <c r="AG13820" s="188"/>
      <c r="AH13820" s="188"/>
      <c r="AI13820" s="188"/>
      <c r="AJ13820" s="188"/>
      <c r="AK13820" s="188"/>
    </row>
    <row r="13821" spans="20:37">
      <c r="T13821" s="188"/>
      <c r="U13821" s="188"/>
      <c r="V13821" s="188"/>
      <c r="W13821" s="188"/>
      <c r="X13821" s="188"/>
      <c r="AG13821" s="188"/>
      <c r="AH13821" s="188"/>
      <c r="AI13821" s="188"/>
      <c r="AJ13821" s="188"/>
      <c r="AK13821" s="188"/>
    </row>
    <row r="13822" spans="20:37">
      <c r="T13822" s="188"/>
      <c r="U13822" s="188"/>
      <c r="V13822" s="188"/>
      <c r="W13822" s="188"/>
      <c r="X13822" s="188"/>
      <c r="AG13822" s="188"/>
      <c r="AH13822" s="188"/>
      <c r="AI13822" s="188"/>
      <c r="AJ13822" s="188"/>
      <c r="AK13822" s="188"/>
    </row>
    <row r="13823" spans="20:37">
      <c r="T13823" s="188"/>
      <c r="U13823" s="188"/>
      <c r="V13823" s="188"/>
      <c r="W13823" s="188"/>
      <c r="X13823" s="188"/>
      <c r="AG13823" s="188"/>
      <c r="AH13823" s="188"/>
      <c r="AI13823" s="188"/>
      <c r="AJ13823" s="188"/>
      <c r="AK13823" s="188"/>
    </row>
    <row r="13824" spans="20:37">
      <c r="T13824" s="188"/>
      <c r="U13824" s="188"/>
      <c r="V13824" s="188"/>
      <c r="W13824" s="188"/>
      <c r="X13824" s="188"/>
      <c r="AG13824" s="188"/>
      <c r="AH13824" s="188"/>
      <c r="AI13824" s="188"/>
      <c r="AJ13824" s="188"/>
      <c r="AK13824" s="188"/>
    </row>
    <row r="13825" spans="20:37">
      <c r="T13825" s="188"/>
      <c r="U13825" s="188"/>
      <c r="V13825" s="188"/>
      <c r="W13825" s="188"/>
      <c r="X13825" s="188"/>
      <c r="AG13825" s="188"/>
      <c r="AH13825" s="188"/>
      <c r="AI13825" s="188"/>
      <c r="AJ13825" s="188"/>
      <c r="AK13825" s="188"/>
    </row>
    <row r="13826" spans="20:37">
      <c r="T13826" s="188"/>
      <c r="U13826" s="188"/>
      <c r="V13826" s="188"/>
      <c r="W13826" s="188"/>
      <c r="X13826" s="188"/>
      <c r="AG13826" s="188"/>
      <c r="AH13826" s="188"/>
      <c r="AI13826" s="188"/>
      <c r="AJ13826" s="188"/>
      <c r="AK13826" s="188"/>
    </row>
    <row r="13827" spans="20:37">
      <c r="T13827" s="188"/>
      <c r="U13827" s="188"/>
      <c r="V13827" s="188"/>
      <c r="W13827" s="188"/>
      <c r="X13827" s="188"/>
      <c r="AG13827" s="188"/>
      <c r="AH13827" s="188"/>
      <c r="AI13827" s="188"/>
      <c r="AJ13827" s="188"/>
      <c r="AK13827" s="188"/>
    </row>
    <row r="13828" spans="20:37">
      <c r="T13828" s="188"/>
      <c r="U13828" s="188"/>
      <c r="V13828" s="188"/>
      <c r="W13828" s="188"/>
      <c r="X13828" s="188"/>
      <c r="AG13828" s="188"/>
      <c r="AH13828" s="188"/>
      <c r="AI13828" s="188"/>
      <c r="AJ13828" s="188"/>
      <c r="AK13828" s="188"/>
    </row>
    <row r="13829" spans="20:37">
      <c r="T13829" s="188"/>
      <c r="U13829" s="188"/>
      <c r="V13829" s="188"/>
      <c r="W13829" s="188"/>
      <c r="X13829" s="188"/>
      <c r="AG13829" s="188"/>
      <c r="AH13829" s="188"/>
      <c r="AI13829" s="188"/>
      <c r="AJ13829" s="188"/>
      <c r="AK13829" s="188"/>
    </row>
    <row r="13830" spans="20:37">
      <c r="T13830" s="188"/>
      <c r="U13830" s="188"/>
      <c r="V13830" s="188"/>
      <c r="W13830" s="188"/>
      <c r="X13830" s="188"/>
      <c r="AG13830" s="188"/>
      <c r="AH13830" s="188"/>
      <c r="AI13830" s="188"/>
      <c r="AJ13830" s="188"/>
      <c r="AK13830" s="188"/>
    </row>
    <row r="13831" spans="20:37">
      <c r="T13831" s="188"/>
      <c r="U13831" s="188"/>
      <c r="V13831" s="188"/>
      <c r="W13831" s="188"/>
      <c r="X13831" s="188"/>
      <c r="AG13831" s="188"/>
      <c r="AH13831" s="188"/>
      <c r="AI13831" s="188"/>
      <c r="AJ13831" s="188"/>
      <c r="AK13831" s="188"/>
    </row>
    <row r="13832" spans="20:37">
      <c r="T13832" s="188"/>
      <c r="U13832" s="188"/>
      <c r="V13832" s="188"/>
      <c r="W13832" s="188"/>
      <c r="X13832" s="188"/>
      <c r="AG13832" s="188"/>
      <c r="AH13832" s="188"/>
      <c r="AI13832" s="188"/>
      <c r="AJ13832" s="188"/>
      <c r="AK13832" s="188"/>
    </row>
    <row r="13833" spans="20:37">
      <c r="T13833" s="188"/>
      <c r="U13833" s="188"/>
      <c r="V13833" s="188"/>
      <c r="W13833" s="188"/>
      <c r="X13833" s="188"/>
      <c r="AG13833" s="188"/>
      <c r="AH13833" s="188"/>
      <c r="AI13833" s="188"/>
      <c r="AJ13833" s="188"/>
      <c r="AK13833" s="188"/>
    </row>
    <row r="13834" spans="20:37">
      <c r="T13834" s="188"/>
      <c r="U13834" s="188"/>
      <c r="V13834" s="188"/>
      <c r="W13834" s="188"/>
      <c r="X13834" s="188"/>
      <c r="AG13834" s="188"/>
      <c r="AH13834" s="188"/>
      <c r="AI13834" s="188"/>
      <c r="AJ13834" s="188"/>
      <c r="AK13834" s="188"/>
    </row>
    <row r="13835" spans="20:37">
      <c r="T13835" s="188"/>
      <c r="U13835" s="188"/>
      <c r="V13835" s="188"/>
      <c r="W13835" s="188"/>
      <c r="X13835" s="188"/>
      <c r="AG13835" s="188"/>
      <c r="AH13835" s="188"/>
      <c r="AI13835" s="188"/>
      <c r="AJ13835" s="188"/>
      <c r="AK13835" s="188"/>
    </row>
    <row r="13836" spans="20:37">
      <c r="T13836" s="188"/>
      <c r="U13836" s="188"/>
      <c r="V13836" s="188"/>
      <c r="W13836" s="188"/>
      <c r="X13836" s="188"/>
      <c r="AG13836" s="188"/>
      <c r="AH13836" s="188"/>
      <c r="AI13836" s="188"/>
      <c r="AJ13836" s="188"/>
      <c r="AK13836" s="188"/>
    </row>
    <row r="13837" spans="20:37">
      <c r="T13837" s="188"/>
      <c r="U13837" s="188"/>
      <c r="V13837" s="188"/>
      <c r="W13837" s="188"/>
      <c r="X13837" s="188"/>
      <c r="AG13837" s="188"/>
      <c r="AH13837" s="188"/>
      <c r="AI13837" s="188"/>
      <c r="AJ13837" s="188"/>
      <c r="AK13837" s="188"/>
    </row>
    <row r="13838" spans="20:37">
      <c r="T13838" s="188"/>
      <c r="U13838" s="188"/>
      <c r="V13838" s="188"/>
      <c r="W13838" s="188"/>
      <c r="X13838" s="188"/>
      <c r="AG13838" s="188"/>
      <c r="AH13838" s="188"/>
      <c r="AI13838" s="188"/>
      <c r="AJ13838" s="188"/>
      <c r="AK13838" s="188"/>
    </row>
    <row r="13839" spans="20:37">
      <c r="T13839" s="188"/>
      <c r="U13839" s="188"/>
      <c r="V13839" s="188"/>
      <c r="W13839" s="188"/>
      <c r="X13839" s="188"/>
      <c r="AG13839" s="188"/>
      <c r="AH13839" s="188"/>
      <c r="AI13839" s="188"/>
      <c r="AJ13839" s="188"/>
      <c r="AK13839" s="188"/>
    </row>
    <row r="13840" spans="20:37">
      <c r="T13840" s="188"/>
      <c r="U13840" s="188"/>
      <c r="V13840" s="188"/>
      <c r="W13840" s="188"/>
      <c r="X13840" s="188"/>
      <c r="AG13840" s="188"/>
      <c r="AH13840" s="188"/>
      <c r="AI13840" s="188"/>
      <c r="AJ13840" s="188"/>
      <c r="AK13840" s="188"/>
    </row>
    <row r="13841" spans="20:37">
      <c r="T13841" s="188"/>
      <c r="U13841" s="188"/>
      <c r="V13841" s="188"/>
      <c r="W13841" s="188"/>
      <c r="X13841" s="188"/>
      <c r="AG13841" s="188"/>
      <c r="AH13841" s="188"/>
      <c r="AI13841" s="188"/>
      <c r="AJ13841" s="188"/>
      <c r="AK13841" s="188"/>
    </row>
    <row r="13842" spans="20:37">
      <c r="T13842" s="188"/>
      <c r="U13842" s="188"/>
      <c r="V13842" s="188"/>
      <c r="W13842" s="188"/>
      <c r="X13842" s="188"/>
      <c r="AG13842" s="188"/>
      <c r="AH13842" s="188"/>
      <c r="AI13842" s="188"/>
      <c r="AJ13842" s="188"/>
      <c r="AK13842" s="188"/>
    </row>
    <row r="13843" spans="20:37">
      <c r="T13843" s="188"/>
      <c r="U13843" s="188"/>
      <c r="V13843" s="188"/>
      <c r="W13843" s="188"/>
      <c r="X13843" s="188"/>
      <c r="AG13843" s="188"/>
      <c r="AH13843" s="188"/>
      <c r="AI13843" s="188"/>
      <c r="AJ13843" s="188"/>
      <c r="AK13843" s="188"/>
    </row>
    <row r="13844" spans="20:37">
      <c r="T13844" s="188"/>
      <c r="U13844" s="188"/>
      <c r="V13844" s="188"/>
      <c r="W13844" s="188"/>
      <c r="X13844" s="188"/>
      <c r="AG13844" s="188"/>
      <c r="AH13844" s="188"/>
      <c r="AI13844" s="188"/>
      <c r="AJ13844" s="188"/>
      <c r="AK13844" s="188"/>
    </row>
    <row r="13845" spans="20:37">
      <c r="T13845" s="188"/>
      <c r="U13845" s="188"/>
      <c r="V13845" s="188"/>
      <c r="W13845" s="188"/>
      <c r="X13845" s="188"/>
      <c r="AG13845" s="188"/>
      <c r="AH13845" s="188"/>
      <c r="AI13845" s="188"/>
      <c r="AJ13845" s="188"/>
      <c r="AK13845" s="188"/>
    </row>
    <row r="13846" spans="20:37">
      <c r="T13846" s="188"/>
      <c r="U13846" s="188"/>
      <c r="V13846" s="188"/>
      <c r="W13846" s="188"/>
      <c r="X13846" s="188"/>
      <c r="AG13846" s="188"/>
      <c r="AH13846" s="188"/>
      <c r="AI13846" s="188"/>
      <c r="AJ13846" s="188"/>
      <c r="AK13846" s="188"/>
    </row>
    <row r="13847" spans="20:37">
      <c r="T13847" s="188"/>
      <c r="U13847" s="188"/>
      <c r="V13847" s="188"/>
      <c r="W13847" s="188"/>
      <c r="X13847" s="188"/>
      <c r="AG13847" s="188"/>
      <c r="AH13847" s="188"/>
      <c r="AI13847" s="188"/>
      <c r="AJ13847" s="188"/>
      <c r="AK13847" s="188"/>
    </row>
    <row r="13848" spans="20:37">
      <c r="T13848" s="188"/>
      <c r="U13848" s="188"/>
      <c r="V13848" s="188"/>
      <c r="W13848" s="188"/>
      <c r="X13848" s="188"/>
      <c r="AG13848" s="188"/>
      <c r="AH13848" s="188"/>
      <c r="AI13848" s="188"/>
      <c r="AJ13848" s="188"/>
      <c r="AK13848" s="188"/>
    </row>
    <row r="13849" spans="20:37">
      <c r="T13849" s="188"/>
      <c r="U13849" s="188"/>
      <c r="V13849" s="188"/>
      <c r="W13849" s="188"/>
      <c r="X13849" s="188"/>
      <c r="AG13849" s="188"/>
      <c r="AH13849" s="188"/>
      <c r="AI13849" s="188"/>
      <c r="AJ13849" s="188"/>
      <c r="AK13849" s="188"/>
    </row>
    <row r="13850" spans="20:37">
      <c r="T13850" s="188"/>
      <c r="U13850" s="188"/>
      <c r="V13850" s="188"/>
      <c r="W13850" s="188"/>
      <c r="X13850" s="188"/>
      <c r="AG13850" s="188"/>
      <c r="AH13850" s="188"/>
      <c r="AI13850" s="188"/>
      <c r="AJ13850" s="188"/>
      <c r="AK13850" s="188"/>
    </row>
    <row r="13851" spans="20:37">
      <c r="T13851" s="188"/>
      <c r="U13851" s="188"/>
      <c r="V13851" s="188"/>
      <c r="W13851" s="188"/>
      <c r="X13851" s="188"/>
      <c r="AG13851" s="188"/>
      <c r="AH13851" s="188"/>
      <c r="AI13851" s="188"/>
      <c r="AJ13851" s="188"/>
      <c r="AK13851" s="188"/>
    </row>
    <row r="13852" spans="20:37">
      <c r="T13852" s="188"/>
      <c r="U13852" s="188"/>
      <c r="V13852" s="188"/>
      <c r="W13852" s="188"/>
      <c r="X13852" s="188"/>
      <c r="AG13852" s="188"/>
      <c r="AH13852" s="188"/>
      <c r="AI13852" s="188"/>
      <c r="AJ13852" s="188"/>
      <c r="AK13852" s="188"/>
    </row>
    <row r="13853" spans="20:37">
      <c r="T13853" s="188"/>
      <c r="U13853" s="188"/>
      <c r="V13853" s="188"/>
      <c r="W13853" s="188"/>
      <c r="X13853" s="188"/>
      <c r="AG13853" s="188"/>
      <c r="AH13853" s="188"/>
      <c r="AI13853" s="188"/>
      <c r="AJ13853" s="188"/>
      <c r="AK13853" s="188"/>
    </row>
    <row r="13854" spans="20:37">
      <c r="T13854" s="188"/>
      <c r="U13854" s="188"/>
      <c r="V13854" s="188"/>
      <c r="W13854" s="188"/>
      <c r="X13854" s="188"/>
      <c r="AG13854" s="188"/>
      <c r="AH13854" s="188"/>
      <c r="AI13854" s="188"/>
      <c r="AJ13854" s="188"/>
      <c r="AK13854" s="188"/>
    </row>
    <row r="13855" spans="20:37">
      <c r="T13855" s="188"/>
      <c r="U13855" s="188"/>
      <c r="V13855" s="188"/>
      <c r="W13855" s="188"/>
      <c r="X13855" s="188"/>
      <c r="AG13855" s="188"/>
      <c r="AH13855" s="188"/>
      <c r="AI13855" s="188"/>
      <c r="AJ13855" s="188"/>
      <c r="AK13855" s="188"/>
    </row>
    <row r="13856" spans="20:37">
      <c r="T13856" s="188"/>
      <c r="U13856" s="188"/>
      <c r="V13856" s="188"/>
      <c r="W13856" s="188"/>
      <c r="X13856" s="188"/>
      <c r="AG13856" s="188"/>
      <c r="AH13856" s="188"/>
      <c r="AI13856" s="188"/>
      <c r="AJ13856" s="188"/>
      <c r="AK13856" s="188"/>
    </row>
    <row r="13857" spans="20:37">
      <c r="T13857" s="188"/>
      <c r="U13857" s="188"/>
      <c r="V13857" s="188"/>
      <c r="W13857" s="188"/>
      <c r="X13857" s="188"/>
      <c r="AG13857" s="188"/>
      <c r="AH13857" s="188"/>
      <c r="AI13857" s="188"/>
      <c r="AJ13857" s="188"/>
      <c r="AK13857" s="188"/>
    </row>
    <row r="13858" spans="20:37">
      <c r="T13858" s="188"/>
      <c r="U13858" s="188"/>
      <c r="V13858" s="188"/>
      <c r="W13858" s="188"/>
      <c r="X13858" s="188"/>
      <c r="AG13858" s="188"/>
      <c r="AH13858" s="188"/>
      <c r="AI13858" s="188"/>
      <c r="AJ13858" s="188"/>
      <c r="AK13858" s="188"/>
    </row>
    <row r="13859" spans="20:37">
      <c r="T13859" s="188"/>
      <c r="U13859" s="188"/>
      <c r="V13859" s="188"/>
      <c r="W13859" s="188"/>
      <c r="X13859" s="188"/>
      <c r="AG13859" s="188"/>
      <c r="AH13859" s="188"/>
      <c r="AI13859" s="188"/>
      <c r="AJ13859" s="188"/>
      <c r="AK13859" s="188"/>
    </row>
    <row r="13860" spans="20:37">
      <c r="T13860" s="188"/>
      <c r="U13860" s="188"/>
      <c r="V13860" s="188"/>
      <c r="W13860" s="188"/>
      <c r="X13860" s="188"/>
      <c r="AG13860" s="188"/>
      <c r="AH13860" s="188"/>
      <c r="AI13860" s="188"/>
      <c r="AJ13860" s="188"/>
      <c r="AK13860" s="188"/>
    </row>
    <row r="13861" spans="20:37">
      <c r="T13861" s="188"/>
      <c r="U13861" s="188"/>
      <c r="V13861" s="188"/>
      <c r="W13861" s="188"/>
      <c r="X13861" s="188"/>
      <c r="AG13861" s="188"/>
      <c r="AH13861" s="188"/>
      <c r="AI13861" s="188"/>
      <c r="AJ13861" s="188"/>
      <c r="AK13861" s="188"/>
    </row>
    <row r="13862" spans="20:37">
      <c r="T13862" s="188"/>
      <c r="U13862" s="188"/>
      <c r="V13862" s="188"/>
      <c r="W13862" s="188"/>
      <c r="X13862" s="188"/>
      <c r="AG13862" s="188"/>
      <c r="AH13862" s="188"/>
      <c r="AI13862" s="188"/>
      <c r="AJ13862" s="188"/>
      <c r="AK13862" s="188"/>
    </row>
    <row r="13863" spans="20:37">
      <c r="T13863" s="188"/>
      <c r="U13863" s="188"/>
      <c r="V13863" s="188"/>
      <c r="W13863" s="188"/>
      <c r="X13863" s="188"/>
      <c r="AG13863" s="188"/>
      <c r="AH13863" s="188"/>
      <c r="AI13863" s="188"/>
      <c r="AJ13863" s="188"/>
      <c r="AK13863" s="188"/>
    </row>
    <row r="13864" spans="20:37">
      <c r="T13864" s="188"/>
      <c r="U13864" s="188"/>
      <c r="V13864" s="188"/>
      <c r="W13864" s="188"/>
      <c r="X13864" s="188"/>
      <c r="AG13864" s="188"/>
      <c r="AH13864" s="188"/>
      <c r="AI13864" s="188"/>
      <c r="AJ13864" s="188"/>
      <c r="AK13864" s="188"/>
    </row>
    <row r="13865" spans="20:37">
      <c r="T13865" s="188"/>
      <c r="U13865" s="188"/>
      <c r="V13865" s="188"/>
      <c r="W13865" s="188"/>
      <c r="X13865" s="188"/>
      <c r="AG13865" s="188"/>
      <c r="AH13865" s="188"/>
      <c r="AI13865" s="188"/>
      <c r="AJ13865" s="188"/>
      <c r="AK13865" s="188"/>
    </row>
    <row r="13866" spans="20:37">
      <c r="T13866" s="188"/>
      <c r="U13866" s="188"/>
      <c r="V13866" s="188"/>
      <c r="W13866" s="188"/>
      <c r="X13866" s="188"/>
      <c r="AG13866" s="188"/>
      <c r="AH13866" s="188"/>
      <c r="AI13866" s="188"/>
      <c r="AJ13866" s="188"/>
      <c r="AK13866" s="188"/>
    </row>
    <row r="13867" spans="20:37">
      <c r="T13867" s="188"/>
      <c r="U13867" s="188"/>
      <c r="V13867" s="188"/>
      <c r="W13867" s="188"/>
      <c r="X13867" s="188"/>
      <c r="AG13867" s="188"/>
      <c r="AH13867" s="188"/>
      <c r="AI13867" s="188"/>
      <c r="AJ13867" s="188"/>
      <c r="AK13867" s="188"/>
    </row>
    <row r="13868" spans="20:37">
      <c r="T13868" s="188"/>
      <c r="U13868" s="188"/>
      <c r="V13868" s="188"/>
      <c r="W13868" s="188"/>
      <c r="X13868" s="188"/>
      <c r="AG13868" s="188"/>
      <c r="AH13868" s="188"/>
      <c r="AI13868" s="188"/>
      <c r="AJ13868" s="188"/>
      <c r="AK13868" s="188"/>
    </row>
    <row r="13869" spans="20:37">
      <c r="T13869" s="188"/>
      <c r="U13869" s="188"/>
      <c r="V13869" s="188"/>
      <c r="W13869" s="188"/>
      <c r="X13869" s="188"/>
      <c r="AG13869" s="188"/>
      <c r="AH13869" s="188"/>
      <c r="AI13869" s="188"/>
      <c r="AJ13869" s="188"/>
      <c r="AK13869" s="188"/>
    </row>
    <row r="13870" spans="20:37">
      <c r="T13870" s="188"/>
      <c r="U13870" s="188"/>
      <c r="V13870" s="188"/>
      <c r="W13870" s="188"/>
      <c r="X13870" s="188"/>
      <c r="AG13870" s="188"/>
      <c r="AH13870" s="188"/>
      <c r="AI13870" s="188"/>
      <c r="AJ13870" s="188"/>
      <c r="AK13870" s="188"/>
    </row>
    <row r="13871" spans="20:37">
      <c r="T13871" s="188"/>
      <c r="U13871" s="188"/>
      <c r="V13871" s="188"/>
      <c r="W13871" s="188"/>
      <c r="X13871" s="188"/>
      <c r="AG13871" s="188"/>
      <c r="AH13871" s="188"/>
      <c r="AI13871" s="188"/>
      <c r="AJ13871" s="188"/>
      <c r="AK13871" s="188"/>
    </row>
    <row r="13872" spans="20:37">
      <c r="T13872" s="188"/>
      <c r="U13872" s="188"/>
      <c r="V13872" s="188"/>
      <c r="W13872" s="188"/>
      <c r="X13872" s="188"/>
      <c r="AG13872" s="188"/>
      <c r="AH13872" s="188"/>
      <c r="AI13872" s="188"/>
      <c r="AJ13872" s="188"/>
      <c r="AK13872" s="188"/>
    </row>
    <row r="13873" spans="20:37">
      <c r="T13873" s="188"/>
      <c r="U13873" s="188"/>
      <c r="V13873" s="188"/>
      <c r="W13873" s="188"/>
      <c r="X13873" s="188"/>
      <c r="AG13873" s="188"/>
      <c r="AH13873" s="188"/>
      <c r="AI13873" s="188"/>
      <c r="AJ13873" s="188"/>
      <c r="AK13873" s="188"/>
    </row>
    <row r="13874" spans="20:37">
      <c r="T13874" s="188"/>
      <c r="U13874" s="188"/>
      <c r="V13874" s="188"/>
      <c r="W13874" s="188"/>
      <c r="X13874" s="188"/>
      <c r="AG13874" s="188"/>
      <c r="AH13874" s="188"/>
      <c r="AI13874" s="188"/>
      <c r="AJ13874" s="188"/>
      <c r="AK13874" s="188"/>
    </row>
    <row r="13875" spans="20:37">
      <c r="T13875" s="188"/>
      <c r="U13875" s="188"/>
      <c r="V13875" s="188"/>
      <c r="W13875" s="188"/>
      <c r="X13875" s="188"/>
      <c r="AG13875" s="188"/>
      <c r="AH13875" s="188"/>
      <c r="AI13875" s="188"/>
      <c r="AJ13875" s="188"/>
      <c r="AK13875" s="188"/>
    </row>
    <row r="13876" spans="20:37">
      <c r="T13876" s="188"/>
      <c r="U13876" s="188"/>
      <c r="V13876" s="188"/>
      <c r="W13876" s="188"/>
      <c r="X13876" s="188"/>
      <c r="AG13876" s="188"/>
      <c r="AH13876" s="188"/>
      <c r="AI13876" s="188"/>
      <c r="AJ13876" s="188"/>
      <c r="AK13876" s="188"/>
    </row>
    <row r="13877" spans="20:37">
      <c r="T13877" s="188"/>
      <c r="U13877" s="188"/>
      <c r="V13877" s="188"/>
      <c r="W13877" s="188"/>
      <c r="X13877" s="188"/>
      <c r="AG13877" s="188"/>
      <c r="AH13877" s="188"/>
      <c r="AI13877" s="188"/>
      <c r="AJ13877" s="188"/>
      <c r="AK13877" s="188"/>
    </row>
    <row r="13878" spans="20:37">
      <c r="T13878" s="188"/>
      <c r="U13878" s="188"/>
      <c r="V13878" s="188"/>
      <c r="W13878" s="188"/>
      <c r="X13878" s="188"/>
      <c r="AG13878" s="188"/>
      <c r="AH13878" s="188"/>
      <c r="AI13878" s="188"/>
      <c r="AJ13878" s="188"/>
      <c r="AK13878" s="188"/>
    </row>
    <row r="13879" spans="20:37">
      <c r="T13879" s="188"/>
      <c r="U13879" s="188"/>
      <c r="V13879" s="188"/>
      <c r="W13879" s="188"/>
      <c r="X13879" s="188"/>
      <c r="AG13879" s="188"/>
      <c r="AH13879" s="188"/>
      <c r="AI13879" s="188"/>
      <c r="AJ13879" s="188"/>
      <c r="AK13879" s="188"/>
    </row>
    <row r="13880" spans="20:37">
      <c r="T13880" s="188"/>
      <c r="U13880" s="188"/>
      <c r="V13880" s="188"/>
      <c r="W13880" s="188"/>
      <c r="X13880" s="188"/>
      <c r="AG13880" s="188"/>
      <c r="AH13880" s="188"/>
      <c r="AI13880" s="188"/>
      <c r="AJ13880" s="188"/>
      <c r="AK13880" s="188"/>
    </row>
    <row r="13881" spans="20:37">
      <c r="T13881" s="188"/>
      <c r="U13881" s="188"/>
      <c r="V13881" s="188"/>
      <c r="W13881" s="188"/>
      <c r="X13881" s="188"/>
      <c r="AG13881" s="188"/>
      <c r="AH13881" s="188"/>
      <c r="AI13881" s="188"/>
      <c r="AJ13881" s="188"/>
      <c r="AK13881" s="188"/>
    </row>
    <row r="13882" spans="20:37">
      <c r="T13882" s="188"/>
      <c r="U13882" s="188"/>
      <c r="V13882" s="188"/>
      <c r="W13882" s="188"/>
      <c r="X13882" s="188"/>
      <c r="AG13882" s="188"/>
      <c r="AH13882" s="188"/>
      <c r="AI13882" s="188"/>
      <c r="AJ13882" s="188"/>
      <c r="AK13882" s="188"/>
    </row>
    <row r="13883" spans="20:37">
      <c r="T13883" s="188"/>
      <c r="U13883" s="188"/>
      <c r="V13883" s="188"/>
      <c r="W13883" s="188"/>
      <c r="X13883" s="188"/>
      <c r="AG13883" s="188"/>
      <c r="AH13883" s="188"/>
      <c r="AI13883" s="188"/>
      <c r="AJ13883" s="188"/>
      <c r="AK13883" s="188"/>
    </row>
    <row r="13884" spans="20:37">
      <c r="T13884" s="188"/>
      <c r="U13884" s="188"/>
      <c r="V13884" s="188"/>
      <c r="W13884" s="188"/>
      <c r="X13884" s="188"/>
      <c r="AG13884" s="188"/>
      <c r="AH13884" s="188"/>
      <c r="AI13884" s="188"/>
      <c r="AJ13884" s="188"/>
      <c r="AK13884" s="188"/>
    </row>
    <row r="13885" spans="20:37">
      <c r="T13885" s="188"/>
      <c r="U13885" s="188"/>
      <c r="V13885" s="188"/>
      <c r="W13885" s="188"/>
      <c r="X13885" s="188"/>
      <c r="AG13885" s="188"/>
      <c r="AH13885" s="188"/>
      <c r="AI13885" s="188"/>
      <c r="AJ13885" s="188"/>
      <c r="AK13885" s="188"/>
    </row>
    <row r="13886" spans="20:37">
      <c r="T13886" s="188"/>
      <c r="U13886" s="188"/>
      <c r="V13886" s="188"/>
      <c r="W13886" s="188"/>
      <c r="X13886" s="188"/>
      <c r="AG13886" s="188"/>
      <c r="AH13886" s="188"/>
      <c r="AI13886" s="188"/>
      <c r="AJ13886" s="188"/>
      <c r="AK13886" s="188"/>
    </row>
    <row r="13887" spans="20:37">
      <c r="T13887" s="188"/>
      <c r="U13887" s="188"/>
      <c r="V13887" s="188"/>
      <c r="W13887" s="188"/>
      <c r="X13887" s="188"/>
      <c r="AG13887" s="188"/>
      <c r="AH13887" s="188"/>
      <c r="AI13887" s="188"/>
      <c r="AJ13887" s="188"/>
      <c r="AK13887" s="188"/>
    </row>
    <row r="13888" spans="20:37">
      <c r="T13888" s="188"/>
      <c r="U13888" s="188"/>
      <c r="V13888" s="188"/>
      <c r="W13888" s="188"/>
      <c r="X13888" s="188"/>
      <c r="AG13888" s="188"/>
      <c r="AH13888" s="188"/>
      <c r="AI13888" s="188"/>
      <c r="AJ13888" s="188"/>
      <c r="AK13888" s="188"/>
    </row>
    <row r="13889" spans="20:37">
      <c r="T13889" s="188"/>
      <c r="U13889" s="188"/>
      <c r="V13889" s="188"/>
      <c r="W13889" s="188"/>
      <c r="X13889" s="188"/>
      <c r="AG13889" s="188"/>
      <c r="AH13889" s="188"/>
      <c r="AI13889" s="188"/>
      <c r="AJ13889" s="188"/>
      <c r="AK13889" s="188"/>
    </row>
    <row r="13890" spans="20:37">
      <c r="T13890" s="188"/>
      <c r="U13890" s="188"/>
      <c r="V13890" s="188"/>
      <c r="W13890" s="188"/>
      <c r="X13890" s="188"/>
      <c r="AG13890" s="188"/>
      <c r="AH13890" s="188"/>
      <c r="AI13890" s="188"/>
      <c r="AJ13890" s="188"/>
      <c r="AK13890" s="188"/>
    </row>
    <row r="13891" spans="20:37">
      <c r="T13891" s="188"/>
      <c r="U13891" s="188"/>
      <c r="V13891" s="188"/>
      <c r="W13891" s="188"/>
      <c r="X13891" s="188"/>
      <c r="AG13891" s="188"/>
      <c r="AH13891" s="188"/>
      <c r="AI13891" s="188"/>
      <c r="AJ13891" s="188"/>
      <c r="AK13891" s="188"/>
    </row>
    <row r="13892" spans="20:37">
      <c r="T13892" s="188"/>
      <c r="U13892" s="188"/>
      <c r="V13892" s="188"/>
      <c r="W13892" s="188"/>
      <c r="X13892" s="188"/>
      <c r="AG13892" s="188"/>
      <c r="AH13892" s="188"/>
      <c r="AI13892" s="188"/>
      <c r="AJ13892" s="188"/>
      <c r="AK13892" s="188"/>
    </row>
    <row r="13893" spans="20:37">
      <c r="T13893" s="188"/>
      <c r="U13893" s="188"/>
      <c r="V13893" s="188"/>
      <c r="W13893" s="188"/>
      <c r="X13893" s="188"/>
      <c r="AG13893" s="188"/>
      <c r="AH13893" s="188"/>
      <c r="AI13893" s="188"/>
      <c r="AJ13893" s="188"/>
      <c r="AK13893" s="188"/>
    </row>
    <row r="13894" spans="20:37">
      <c r="T13894" s="188"/>
      <c r="U13894" s="188"/>
      <c r="V13894" s="188"/>
      <c r="W13894" s="188"/>
      <c r="X13894" s="188"/>
      <c r="AG13894" s="188"/>
      <c r="AH13894" s="188"/>
      <c r="AI13894" s="188"/>
      <c r="AJ13894" s="188"/>
      <c r="AK13894" s="188"/>
    </row>
    <row r="13895" spans="20:37">
      <c r="T13895" s="188"/>
      <c r="U13895" s="188"/>
      <c r="V13895" s="188"/>
      <c r="W13895" s="188"/>
      <c r="X13895" s="188"/>
      <c r="AG13895" s="188"/>
      <c r="AH13895" s="188"/>
      <c r="AI13895" s="188"/>
      <c r="AJ13895" s="188"/>
      <c r="AK13895" s="188"/>
    </row>
    <row r="13896" spans="20:37">
      <c r="T13896" s="188"/>
      <c r="U13896" s="188"/>
      <c r="V13896" s="188"/>
      <c r="W13896" s="188"/>
      <c r="X13896" s="188"/>
      <c r="AG13896" s="188"/>
      <c r="AH13896" s="188"/>
      <c r="AI13896" s="188"/>
      <c r="AJ13896" s="188"/>
      <c r="AK13896" s="188"/>
    </row>
    <row r="13897" spans="20:37">
      <c r="T13897" s="188"/>
      <c r="U13897" s="188"/>
      <c r="V13897" s="188"/>
      <c r="W13897" s="188"/>
      <c r="X13897" s="188"/>
      <c r="AG13897" s="188"/>
      <c r="AH13897" s="188"/>
      <c r="AI13897" s="188"/>
      <c r="AJ13897" s="188"/>
      <c r="AK13897" s="188"/>
    </row>
    <row r="13898" spans="20:37">
      <c r="T13898" s="188"/>
      <c r="U13898" s="188"/>
      <c r="V13898" s="188"/>
      <c r="W13898" s="188"/>
      <c r="X13898" s="188"/>
      <c r="AG13898" s="188"/>
      <c r="AH13898" s="188"/>
      <c r="AI13898" s="188"/>
      <c r="AJ13898" s="188"/>
      <c r="AK13898" s="188"/>
    </row>
    <row r="13899" spans="20:37">
      <c r="T13899" s="188"/>
      <c r="U13899" s="188"/>
      <c r="V13899" s="188"/>
      <c r="W13899" s="188"/>
      <c r="X13899" s="188"/>
      <c r="AG13899" s="188"/>
      <c r="AH13899" s="188"/>
      <c r="AI13899" s="188"/>
      <c r="AJ13899" s="188"/>
      <c r="AK13899" s="188"/>
    </row>
    <row r="13900" spans="20:37">
      <c r="T13900" s="188"/>
      <c r="U13900" s="188"/>
      <c r="V13900" s="188"/>
      <c r="W13900" s="188"/>
      <c r="X13900" s="188"/>
      <c r="AG13900" s="188"/>
      <c r="AH13900" s="188"/>
      <c r="AI13900" s="188"/>
      <c r="AJ13900" s="188"/>
      <c r="AK13900" s="188"/>
    </row>
    <row r="13901" spans="20:37">
      <c r="T13901" s="188"/>
      <c r="U13901" s="188"/>
      <c r="V13901" s="188"/>
      <c r="W13901" s="188"/>
      <c r="X13901" s="188"/>
      <c r="AG13901" s="188"/>
      <c r="AH13901" s="188"/>
      <c r="AI13901" s="188"/>
      <c r="AJ13901" s="188"/>
      <c r="AK13901" s="188"/>
    </row>
    <row r="13902" spans="20:37">
      <c r="T13902" s="188"/>
      <c r="U13902" s="188"/>
      <c r="V13902" s="188"/>
      <c r="W13902" s="188"/>
      <c r="X13902" s="188"/>
      <c r="AG13902" s="188"/>
      <c r="AH13902" s="188"/>
      <c r="AI13902" s="188"/>
      <c r="AJ13902" s="188"/>
      <c r="AK13902" s="188"/>
    </row>
    <row r="13903" spans="20:37">
      <c r="T13903" s="188"/>
      <c r="U13903" s="188"/>
      <c r="V13903" s="188"/>
      <c r="W13903" s="188"/>
      <c r="X13903" s="188"/>
      <c r="AG13903" s="188"/>
      <c r="AH13903" s="188"/>
      <c r="AI13903" s="188"/>
      <c r="AJ13903" s="188"/>
      <c r="AK13903" s="188"/>
    </row>
    <row r="13904" spans="20:37">
      <c r="T13904" s="188"/>
      <c r="U13904" s="188"/>
      <c r="V13904" s="188"/>
      <c r="W13904" s="188"/>
      <c r="X13904" s="188"/>
      <c r="AG13904" s="188"/>
      <c r="AH13904" s="188"/>
      <c r="AI13904" s="188"/>
      <c r="AJ13904" s="188"/>
      <c r="AK13904" s="188"/>
    </row>
    <row r="13905" spans="20:37">
      <c r="T13905" s="188"/>
      <c r="U13905" s="188"/>
      <c r="V13905" s="188"/>
      <c r="W13905" s="188"/>
      <c r="X13905" s="188"/>
      <c r="AG13905" s="188"/>
      <c r="AH13905" s="188"/>
      <c r="AI13905" s="188"/>
      <c r="AJ13905" s="188"/>
      <c r="AK13905" s="188"/>
    </row>
    <row r="13906" spans="20:37">
      <c r="T13906" s="188"/>
      <c r="U13906" s="188"/>
      <c r="V13906" s="188"/>
      <c r="W13906" s="188"/>
      <c r="X13906" s="188"/>
      <c r="AG13906" s="188"/>
      <c r="AH13906" s="188"/>
      <c r="AI13906" s="188"/>
      <c r="AJ13906" s="188"/>
      <c r="AK13906" s="188"/>
    </row>
    <row r="13907" spans="20:37">
      <c r="T13907" s="188"/>
      <c r="U13907" s="188"/>
      <c r="V13907" s="188"/>
      <c r="W13907" s="188"/>
      <c r="X13907" s="188"/>
      <c r="AG13907" s="188"/>
      <c r="AH13907" s="188"/>
      <c r="AI13907" s="188"/>
      <c r="AJ13907" s="188"/>
      <c r="AK13907" s="188"/>
    </row>
    <row r="13908" spans="20:37">
      <c r="T13908" s="188"/>
      <c r="U13908" s="188"/>
      <c r="V13908" s="188"/>
      <c r="W13908" s="188"/>
      <c r="X13908" s="188"/>
      <c r="AG13908" s="188"/>
      <c r="AH13908" s="188"/>
      <c r="AI13908" s="188"/>
      <c r="AJ13908" s="188"/>
      <c r="AK13908" s="188"/>
    </row>
    <row r="13909" spans="20:37">
      <c r="T13909" s="188"/>
      <c r="U13909" s="188"/>
      <c r="V13909" s="188"/>
      <c r="W13909" s="188"/>
      <c r="X13909" s="188"/>
      <c r="AG13909" s="188"/>
      <c r="AH13909" s="188"/>
      <c r="AI13909" s="188"/>
      <c r="AJ13909" s="188"/>
      <c r="AK13909" s="188"/>
    </row>
    <row r="13910" spans="20:37">
      <c r="T13910" s="188"/>
      <c r="U13910" s="188"/>
      <c r="V13910" s="188"/>
      <c r="W13910" s="188"/>
      <c r="X13910" s="188"/>
      <c r="AG13910" s="188"/>
      <c r="AH13910" s="188"/>
      <c r="AI13910" s="188"/>
      <c r="AJ13910" s="188"/>
      <c r="AK13910" s="188"/>
    </row>
    <row r="13911" spans="20:37">
      <c r="T13911" s="188"/>
      <c r="U13911" s="188"/>
      <c r="V13911" s="188"/>
      <c r="W13911" s="188"/>
      <c r="X13911" s="188"/>
      <c r="AG13911" s="188"/>
      <c r="AH13911" s="188"/>
      <c r="AI13911" s="188"/>
      <c r="AJ13911" s="188"/>
      <c r="AK13911" s="188"/>
    </row>
    <row r="13912" spans="20:37">
      <c r="T13912" s="188"/>
      <c r="U13912" s="188"/>
      <c r="V13912" s="188"/>
      <c r="W13912" s="188"/>
      <c r="X13912" s="188"/>
      <c r="AG13912" s="188"/>
      <c r="AH13912" s="188"/>
      <c r="AI13912" s="188"/>
      <c r="AJ13912" s="188"/>
      <c r="AK13912" s="188"/>
    </row>
    <row r="13913" spans="20:37">
      <c r="T13913" s="188"/>
      <c r="U13913" s="188"/>
      <c r="V13913" s="188"/>
      <c r="W13913" s="188"/>
      <c r="X13913" s="188"/>
      <c r="AG13913" s="188"/>
      <c r="AH13913" s="188"/>
      <c r="AI13913" s="188"/>
      <c r="AJ13913" s="188"/>
      <c r="AK13913" s="188"/>
    </row>
    <row r="13914" spans="20:37">
      <c r="T13914" s="188"/>
      <c r="U13914" s="188"/>
      <c r="V13914" s="188"/>
      <c r="W13914" s="188"/>
      <c r="X13914" s="188"/>
      <c r="AG13914" s="188"/>
      <c r="AH13914" s="188"/>
      <c r="AI13914" s="188"/>
      <c r="AJ13914" s="188"/>
      <c r="AK13914" s="188"/>
    </row>
    <row r="13915" spans="20:37">
      <c r="T13915" s="188"/>
      <c r="U13915" s="188"/>
      <c r="V13915" s="188"/>
      <c r="W13915" s="188"/>
      <c r="X13915" s="188"/>
      <c r="AG13915" s="188"/>
      <c r="AH13915" s="188"/>
      <c r="AI13915" s="188"/>
      <c r="AJ13915" s="188"/>
      <c r="AK13915" s="188"/>
    </row>
    <row r="13916" spans="20:37">
      <c r="T13916" s="188"/>
      <c r="U13916" s="188"/>
      <c r="V13916" s="188"/>
      <c r="W13916" s="188"/>
      <c r="X13916" s="188"/>
      <c r="AG13916" s="188"/>
      <c r="AH13916" s="188"/>
      <c r="AI13916" s="188"/>
      <c r="AJ13916" s="188"/>
      <c r="AK13916" s="188"/>
    </row>
    <row r="13917" spans="20:37">
      <c r="T13917" s="188"/>
      <c r="U13917" s="188"/>
      <c r="V13917" s="188"/>
      <c r="W13917" s="188"/>
      <c r="X13917" s="188"/>
      <c r="AG13917" s="188"/>
      <c r="AH13917" s="188"/>
      <c r="AI13917" s="188"/>
      <c r="AJ13917" s="188"/>
      <c r="AK13917" s="188"/>
    </row>
    <row r="13918" spans="20:37">
      <c r="T13918" s="188"/>
      <c r="U13918" s="188"/>
      <c r="V13918" s="188"/>
      <c r="W13918" s="188"/>
      <c r="X13918" s="188"/>
      <c r="AG13918" s="188"/>
      <c r="AH13918" s="188"/>
      <c r="AI13918" s="188"/>
      <c r="AJ13918" s="188"/>
      <c r="AK13918" s="188"/>
    </row>
    <row r="13919" spans="20:37">
      <c r="T13919" s="188"/>
      <c r="U13919" s="188"/>
      <c r="V13919" s="188"/>
      <c r="W13919" s="188"/>
      <c r="X13919" s="188"/>
      <c r="AG13919" s="188"/>
      <c r="AH13919" s="188"/>
      <c r="AI13919" s="188"/>
      <c r="AJ13919" s="188"/>
      <c r="AK13919" s="188"/>
    </row>
    <row r="13920" spans="20:37">
      <c r="T13920" s="188"/>
      <c r="U13920" s="188"/>
      <c r="V13920" s="188"/>
      <c r="W13920" s="188"/>
      <c r="X13920" s="188"/>
      <c r="AG13920" s="188"/>
      <c r="AH13920" s="188"/>
      <c r="AI13920" s="188"/>
      <c r="AJ13920" s="188"/>
      <c r="AK13920" s="188"/>
    </row>
    <row r="13921" spans="20:37">
      <c r="T13921" s="188"/>
      <c r="U13921" s="188"/>
      <c r="V13921" s="188"/>
      <c r="W13921" s="188"/>
      <c r="X13921" s="188"/>
      <c r="AG13921" s="188"/>
      <c r="AH13921" s="188"/>
      <c r="AI13921" s="188"/>
      <c r="AJ13921" s="188"/>
      <c r="AK13921" s="188"/>
    </row>
    <row r="13922" spans="20:37">
      <c r="T13922" s="188"/>
      <c r="U13922" s="188"/>
      <c r="V13922" s="188"/>
      <c r="W13922" s="188"/>
      <c r="X13922" s="188"/>
      <c r="AG13922" s="188"/>
      <c r="AH13922" s="188"/>
      <c r="AI13922" s="188"/>
      <c r="AJ13922" s="188"/>
      <c r="AK13922" s="188"/>
    </row>
    <row r="13923" spans="20:37">
      <c r="T13923" s="188"/>
      <c r="U13923" s="188"/>
      <c r="V13923" s="188"/>
      <c r="W13923" s="188"/>
      <c r="X13923" s="188"/>
      <c r="AG13923" s="188"/>
      <c r="AH13923" s="188"/>
      <c r="AI13923" s="188"/>
      <c r="AJ13923" s="188"/>
      <c r="AK13923" s="188"/>
    </row>
    <row r="13924" spans="20:37">
      <c r="T13924" s="188"/>
      <c r="U13924" s="188"/>
      <c r="V13924" s="188"/>
      <c r="W13924" s="188"/>
      <c r="X13924" s="188"/>
      <c r="AG13924" s="188"/>
      <c r="AH13924" s="188"/>
      <c r="AI13924" s="188"/>
      <c r="AJ13924" s="188"/>
      <c r="AK13924" s="188"/>
    </row>
    <row r="13925" spans="20:37">
      <c r="T13925" s="188"/>
      <c r="U13925" s="188"/>
      <c r="V13925" s="188"/>
      <c r="W13925" s="188"/>
      <c r="X13925" s="188"/>
      <c r="AG13925" s="188"/>
      <c r="AH13925" s="188"/>
      <c r="AI13925" s="188"/>
      <c r="AJ13925" s="188"/>
      <c r="AK13925" s="188"/>
    </row>
    <row r="13926" spans="20:37">
      <c r="T13926" s="188"/>
      <c r="U13926" s="188"/>
      <c r="V13926" s="188"/>
      <c r="W13926" s="188"/>
      <c r="X13926" s="188"/>
      <c r="AG13926" s="188"/>
      <c r="AH13926" s="188"/>
      <c r="AI13926" s="188"/>
      <c r="AJ13926" s="188"/>
      <c r="AK13926" s="188"/>
    </row>
    <row r="13927" spans="20:37">
      <c r="T13927" s="188"/>
      <c r="U13927" s="188"/>
      <c r="V13927" s="188"/>
      <c r="W13927" s="188"/>
      <c r="X13927" s="188"/>
      <c r="AG13927" s="188"/>
      <c r="AH13927" s="188"/>
      <c r="AI13927" s="188"/>
      <c r="AJ13927" s="188"/>
      <c r="AK13927" s="188"/>
    </row>
    <row r="13928" spans="20:37">
      <c r="T13928" s="188"/>
      <c r="U13928" s="188"/>
      <c r="V13928" s="188"/>
      <c r="W13928" s="188"/>
      <c r="X13928" s="188"/>
      <c r="AG13928" s="188"/>
      <c r="AH13928" s="188"/>
      <c r="AI13928" s="188"/>
      <c r="AJ13928" s="188"/>
      <c r="AK13928" s="188"/>
    </row>
    <row r="13929" spans="20:37">
      <c r="T13929" s="188"/>
      <c r="U13929" s="188"/>
      <c r="V13929" s="188"/>
      <c r="W13929" s="188"/>
      <c r="X13929" s="188"/>
      <c r="AG13929" s="188"/>
      <c r="AH13929" s="188"/>
      <c r="AI13929" s="188"/>
      <c r="AJ13929" s="188"/>
      <c r="AK13929" s="188"/>
    </row>
    <row r="13930" spans="20:37">
      <c r="T13930" s="188"/>
      <c r="U13930" s="188"/>
      <c r="V13930" s="188"/>
      <c r="W13930" s="188"/>
      <c r="X13930" s="188"/>
      <c r="AG13930" s="188"/>
      <c r="AH13930" s="188"/>
      <c r="AI13930" s="188"/>
      <c r="AJ13930" s="188"/>
      <c r="AK13930" s="188"/>
    </row>
    <row r="13931" spans="20:37">
      <c r="T13931" s="188"/>
      <c r="U13931" s="188"/>
      <c r="V13931" s="188"/>
      <c r="W13931" s="188"/>
      <c r="X13931" s="188"/>
      <c r="AG13931" s="188"/>
      <c r="AH13931" s="188"/>
      <c r="AI13931" s="188"/>
      <c r="AJ13931" s="188"/>
      <c r="AK13931" s="188"/>
    </row>
    <row r="13932" spans="20:37">
      <c r="T13932" s="188"/>
      <c r="U13932" s="188"/>
      <c r="V13932" s="188"/>
      <c r="W13932" s="188"/>
      <c r="X13932" s="188"/>
      <c r="AG13932" s="188"/>
      <c r="AH13932" s="188"/>
      <c r="AI13932" s="188"/>
      <c r="AJ13932" s="188"/>
      <c r="AK13932" s="188"/>
    </row>
    <row r="13933" spans="20:37">
      <c r="T13933" s="188"/>
      <c r="U13933" s="188"/>
      <c r="V13933" s="188"/>
      <c r="W13933" s="188"/>
      <c r="X13933" s="188"/>
      <c r="AG13933" s="188"/>
      <c r="AH13933" s="188"/>
      <c r="AI13933" s="188"/>
      <c r="AJ13933" s="188"/>
      <c r="AK13933" s="188"/>
    </row>
    <row r="13934" spans="20:37">
      <c r="T13934" s="188"/>
      <c r="U13934" s="188"/>
      <c r="V13934" s="188"/>
      <c r="W13934" s="188"/>
      <c r="X13934" s="188"/>
      <c r="AG13934" s="188"/>
      <c r="AH13934" s="188"/>
      <c r="AI13934" s="188"/>
      <c r="AJ13934" s="188"/>
      <c r="AK13934" s="188"/>
    </row>
    <row r="13935" spans="20:37">
      <c r="T13935" s="188"/>
      <c r="U13935" s="188"/>
      <c r="V13935" s="188"/>
      <c r="W13935" s="188"/>
      <c r="X13935" s="188"/>
      <c r="AG13935" s="188"/>
      <c r="AH13935" s="188"/>
      <c r="AI13935" s="188"/>
      <c r="AJ13935" s="188"/>
      <c r="AK13935" s="188"/>
    </row>
    <row r="13936" spans="20:37">
      <c r="T13936" s="188"/>
      <c r="U13936" s="188"/>
      <c r="V13936" s="188"/>
      <c r="W13936" s="188"/>
      <c r="X13936" s="188"/>
      <c r="AG13936" s="188"/>
      <c r="AH13936" s="188"/>
      <c r="AI13936" s="188"/>
      <c r="AJ13936" s="188"/>
      <c r="AK13936" s="188"/>
    </row>
    <row r="13937" spans="20:37">
      <c r="T13937" s="188"/>
      <c r="U13937" s="188"/>
      <c r="V13937" s="188"/>
      <c r="W13937" s="188"/>
      <c r="X13937" s="188"/>
      <c r="AG13937" s="188"/>
      <c r="AH13937" s="188"/>
      <c r="AI13937" s="188"/>
      <c r="AJ13937" s="188"/>
      <c r="AK13937" s="188"/>
    </row>
    <row r="13938" spans="20:37">
      <c r="T13938" s="188"/>
      <c r="U13938" s="188"/>
      <c r="V13938" s="188"/>
      <c r="W13938" s="188"/>
      <c r="X13938" s="188"/>
      <c r="AG13938" s="188"/>
      <c r="AH13938" s="188"/>
      <c r="AI13938" s="188"/>
      <c r="AJ13938" s="188"/>
      <c r="AK13938" s="188"/>
    </row>
    <row r="13939" spans="20:37">
      <c r="T13939" s="188"/>
      <c r="U13939" s="188"/>
      <c r="V13939" s="188"/>
      <c r="W13939" s="188"/>
      <c r="X13939" s="188"/>
      <c r="AG13939" s="188"/>
      <c r="AH13939" s="188"/>
      <c r="AI13939" s="188"/>
      <c r="AJ13939" s="188"/>
      <c r="AK13939" s="188"/>
    </row>
    <row r="13940" spans="20:37">
      <c r="T13940" s="188"/>
      <c r="U13940" s="188"/>
      <c r="V13940" s="188"/>
      <c r="W13940" s="188"/>
      <c r="X13940" s="188"/>
      <c r="AG13940" s="188"/>
      <c r="AH13940" s="188"/>
      <c r="AI13940" s="188"/>
      <c r="AJ13940" s="188"/>
      <c r="AK13940" s="188"/>
    </row>
    <row r="13941" spans="20:37">
      <c r="T13941" s="188"/>
      <c r="U13941" s="188"/>
      <c r="V13941" s="188"/>
      <c r="W13941" s="188"/>
      <c r="X13941" s="188"/>
      <c r="AG13941" s="188"/>
      <c r="AH13941" s="188"/>
      <c r="AI13941" s="188"/>
      <c r="AJ13941" s="188"/>
      <c r="AK13941" s="188"/>
    </row>
    <row r="13942" spans="20:37">
      <c r="T13942" s="188"/>
      <c r="U13942" s="188"/>
      <c r="V13942" s="188"/>
      <c r="W13942" s="188"/>
      <c r="X13942" s="188"/>
      <c r="AG13942" s="188"/>
      <c r="AH13942" s="188"/>
      <c r="AI13942" s="188"/>
      <c r="AJ13942" s="188"/>
      <c r="AK13942" s="188"/>
    </row>
    <row r="13943" spans="20:37">
      <c r="T13943" s="188"/>
      <c r="U13943" s="188"/>
      <c r="V13943" s="188"/>
      <c r="W13943" s="188"/>
      <c r="X13943" s="188"/>
      <c r="AG13943" s="188"/>
      <c r="AH13943" s="188"/>
      <c r="AI13943" s="188"/>
      <c r="AJ13943" s="188"/>
      <c r="AK13943" s="188"/>
    </row>
    <row r="13944" spans="20:37">
      <c r="T13944" s="188"/>
      <c r="U13944" s="188"/>
      <c r="V13944" s="188"/>
      <c r="W13944" s="188"/>
      <c r="X13944" s="188"/>
      <c r="AG13944" s="188"/>
      <c r="AH13944" s="188"/>
      <c r="AI13944" s="188"/>
      <c r="AJ13944" s="188"/>
      <c r="AK13944" s="188"/>
    </row>
    <row r="13945" spans="20:37">
      <c r="T13945" s="188"/>
      <c r="U13945" s="188"/>
      <c r="V13945" s="188"/>
      <c r="W13945" s="188"/>
      <c r="X13945" s="188"/>
      <c r="AG13945" s="188"/>
      <c r="AH13945" s="188"/>
      <c r="AI13945" s="188"/>
      <c r="AJ13945" s="188"/>
      <c r="AK13945" s="188"/>
    </row>
    <row r="13946" spans="20:37">
      <c r="T13946" s="188"/>
      <c r="U13946" s="188"/>
      <c r="V13946" s="188"/>
      <c r="W13946" s="188"/>
      <c r="X13946" s="188"/>
      <c r="AG13946" s="188"/>
      <c r="AH13946" s="188"/>
      <c r="AI13946" s="188"/>
      <c r="AJ13946" s="188"/>
      <c r="AK13946" s="188"/>
    </row>
    <row r="13947" spans="20:37">
      <c r="T13947" s="188"/>
      <c r="U13947" s="188"/>
      <c r="V13947" s="188"/>
      <c r="W13947" s="188"/>
      <c r="X13947" s="188"/>
      <c r="AG13947" s="188"/>
      <c r="AH13947" s="188"/>
      <c r="AI13947" s="188"/>
      <c r="AJ13947" s="188"/>
      <c r="AK13947" s="188"/>
    </row>
    <row r="13948" spans="20:37">
      <c r="T13948" s="188"/>
      <c r="U13948" s="188"/>
      <c r="V13948" s="188"/>
      <c r="W13948" s="188"/>
      <c r="X13948" s="188"/>
      <c r="AG13948" s="188"/>
      <c r="AH13948" s="188"/>
      <c r="AI13948" s="188"/>
      <c r="AJ13948" s="188"/>
      <c r="AK13948" s="188"/>
    </row>
    <row r="13949" spans="20:37">
      <c r="T13949" s="188"/>
      <c r="U13949" s="188"/>
      <c r="V13949" s="188"/>
      <c r="W13949" s="188"/>
      <c r="X13949" s="188"/>
      <c r="AG13949" s="188"/>
      <c r="AH13949" s="188"/>
      <c r="AI13949" s="188"/>
      <c r="AJ13949" s="188"/>
      <c r="AK13949" s="188"/>
    </row>
    <row r="13950" spans="20:37">
      <c r="T13950" s="188"/>
      <c r="U13950" s="188"/>
      <c r="V13950" s="188"/>
      <c r="W13950" s="188"/>
      <c r="X13950" s="188"/>
      <c r="AG13950" s="188"/>
      <c r="AH13950" s="188"/>
      <c r="AI13950" s="188"/>
      <c r="AJ13950" s="188"/>
      <c r="AK13950" s="188"/>
    </row>
    <row r="13951" spans="20:37">
      <c r="T13951" s="188"/>
      <c r="U13951" s="188"/>
      <c r="V13951" s="188"/>
      <c r="W13951" s="188"/>
      <c r="X13951" s="188"/>
      <c r="AG13951" s="188"/>
      <c r="AH13951" s="188"/>
      <c r="AI13951" s="188"/>
      <c r="AJ13951" s="188"/>
      <c r="AK13951" s="188"/>
    </row>
    <row r="13952" spans="20:37">
      <c r="T13952" s="188"/>
      <c r="U13952" s="188"/>
      <c r="V13952" s="188"/>
      <c r="W13952" s="188"/>
      <c r="X13952" s="188"/>
      <c r="AG13952" s="188"/>
      <c r="AH13952" s="188"/>
      <c r="AI13952" s="188"/>
      <c r="AJ13952" s="188"/>
      <c r="AK13952" s="188"/>
    </row>
    <row r="13953" spans="20:37">
      <c r="T13953" s="188"/>
      <c r="U13953" s="188"/>
      <c r="V13953" s="188"/>
      <c r="W13953" s="188"/>
      <c r="X13953" s="188"/>
      <c r="AG13953" s="188"/>
      <c r="AH13953" s="188"/>
      <c r="AI13953" s="188"/>
      <c r="AJ13953" s="188"/>
      <c r="AK13953" s="188"/>
    </row>
    <row r="13954" spans="20:37">
      <c r="T13954" s="188"/>
      <c r="U13954" s="188"/>
      <c r="V13954" s="188"/>
      <c r="W13954" s="188"/>
      <c r="X13954" s="188"/>
      <c r="AG13954" s="188"/>
      <c r="AH13954" s="188"/>
      <c r="AI13954" s="188"/>
      <c r="AJ13954" s="188"/>
      <c r="AK13954" s="188"/>
    </row>
    <row r="13955" spans="20:37">
      <c r="T13955" s="188"/>
      <c r="U13955" s="188"/>
      <c r="V13955" s="188"/>
      <c r="W13955" s="188"/>
      <c r="X13955" s="188"/>
      <c r="AG13955" s="188"/>
      <c r="AH13955" s="188"/>
      <c r="AI13955" s="188"/>
      <c r="AJ13955" s="188"/>
      <c r="AK13955" s="188"/>
    </row>
    <row r="13956" spans="20:37">
      <c r="T13956" s="188"/>
      <c r="U13956" s="188"/>
      <c r="V13956" s="188"/>
      <c r="W13956" s="188"/>
      <c r="X13956" s="188"/>
      <c r="AG13956" s="188"/>
      <c r="AH13956" s="188"/>
      <c r="AI13956" s="188"/>
      <c r="AJ13956" s="188"/>
      <c r="AK13956" s="188"/>
    </row>
    <row r="13957" spans="20:37">
      <c r="T13957" s="188"/>
      <c r="U13957" s="188"/>
      <c r="V13957" s="188"/>
      <c r="W13957" s="188"/>
      <c r="X13957" s="188"/>
      <c r="AG13957" s="188"/>
      <c r="AH13957" s="188"/>
      <c r="AI13957" s="188"/>
      <c r="AJ13957" s="188"/>
      <c r="AK13957" s="188"/>
    </row>
    <row r="13958" spans="20:37">
      <c r="T13958" s="188"/>
      <c r="U13958" s="188"/>
      <c r="V13958" s="188"/>
      <c r="W13958" s="188"/>
      <c r="X13958" s="188"/>
      <c r="AG13958" s="188"/>
      <c r="AH13958" s="188"/>
      <c r="AI13958" s="188"/>
      <c r="AJ13958" s="188"/>
      <c r="AK13958" s="188"/>
    </row>
    <row r="13959" spans="20:37">
      <c r="T13959" s="188"/>
      <c r="U13959" s="188"/>
      <c r="V13959" s="188"/>
      <c r="W13959" s="188"/>
      <c r="X13959" s="188"/>
      <c r="AG13959" s="188"/>
      <c r="AH13959" s="188"/>
      <c r="AI13959" s="188"/>
      <c r="AJ13959" s="188"/>
      <c r="AK13959" s="188"/>
    </row>
    <row r="13960" spans="20:37">
      <c r="T13960" s="188"/>
      <c r="U13960" s="188"/>
      <c r="V13960" s="188"/>
      <c r="W13960" s="188"/>
      <c r="X13960" s="188"/>
      <c r="AG13960" s="188"/>
      <c r="AH13960" s="188"/>
      <c r="AI13960" s="188"/>
      <c r="AJ13960" s="188"/>
      <c r="AK13960" s="188"/>
    </row>
    <row r="13961" spans="20:37">
      <c r="T13961" s="188"/>
      <c r="U13961" s="188"/>
      <c r="V13961" s="188"/>
      <c r="W13961" s="188"/>
      <c r="X13961" s="188"/>
      <c r="AG13961" s="188"/>
      <c r="AH13961" s="188"/>
      <c r="AI13961" s="188"/>
      <c r="AJ13961" s="188"/>
      <c r="AK13961" s="188"/>
    </row>
    <row r="13962" spans="20:37">
      <c r="T13962" s="188"/>
      <c r="U13962" s="188"/>
      <c r="V13962" s="188"/>
      <c r="W13962" s="188"/>
      <c r="X13962" s="188"/>
      <c r="AG13962" s="188"/>
      <c r="AH13962" s="188"/>
      <c r="AI13962" s="188"/>
      <c r="AJ13962" s="188"/>
      <c r="AK13962" s="188"/>
    </row>
    <row r="13963" spans="20:37">
      <c r="T13963" s="188"/>
      <c r="U13963" s="188"/>
      <c r="V13963" s="188"/>
      <c r="W13963" s="188"/>
      <c r="X13963" s="188"/>
      <c r="AG13963" s="188"/>
      <c r="AH13963" s="188"/>
      <c r="AI13963" s="188"/>
      <c r="AJ13963" s="188"/>
      <c r="AK13963" s="188"/>
    </row>
    <row r="13964" spans="20:37">
      <c r="T13964" s="188"/>
      <c r="U13964" s="188"/>
      <c r="V13964" s="188"/>
      <c r="W13964" s="188"/>
      <c r="X13964" s="188"/>
      <c r="AG13964" s="188"/>
      <c r="AH13964" s="188"/>
      <c r="AI13964" s="188"/>
      <c r="AJ13964" s="188"/>
      <c r="AK13964" s="188"/>
    </row>
    <row r="13965" spans="20:37">
      <c r="T13965" s="188"/>
      <c r="U13965" s="188"/>
      <c r="V13965" s="188"/>
      <c r="W13965" s="188"/>
      <c r="X13965" s="188"/>
      <c r="AG13965" s="188"/>
      <c r="AH13965" s="188"/>
      <c r="AI13965" s="188"/>
      <c r="AJ13965" s="188"/>
      <c r="AK13965" s="188"/>
    </row>
    <row r="13966" spans="20:37">
      <c r="T13966" s="188"/>
      <c r="U13966" s="188"/>
      <c r="V13966" s="188"/>
      <c r="W13966" s="188"/>
      <c r="X13966" s="188"/>
      <c r="AG13966" s="188"/>
      <c r="AH13966" s="188"/>
      <c r="AI13966" s="188"/>
      <c r="AJ13966" s="188"/>
      <c r="AK13966" s="188"/>
    </row>
    <row r="13967" spans="20:37">
      <c r="T13967" s="188"/>
      <c r="U13967" s="188"/>
      <c r="V13967" s="188"/>
      <c r="W13967" s="188"/>
      <c r="X13967" s="188"/>
      <c r="AG13967" s="188"/>
      <c r="AH13967" s="188"/>
      <c r="AI13967" s="188"/>
      <c r="AJ13967" s="188"/>
      <c r="AK13967" s="188"/>
    </row>
    <row r="13968" spans="20:37">
      <c r="T13968" s="188"/>
      <c r="U13968" s="188"/>
      <c r="V13968" s="188"/>
      <c r="W13968" s="188"/>
      <c r="X13968" s="188"/>
      <c r="AG13968" s="188"/>
      <c r="AH13968" s="188"/>
      <c r="AI13968" s="188"/>
      <c r="AJ13968" s="188"/>
      <c r="AK13968" s="188"/>
    </row>
    <row r="13969" spans="20:37">
      <c r="T13969" s="188"/>
      <c r="U13969" s="188"/>
      <c r="V13969" s="188"/>
      <c r="W13969" s="188"/>
      <c r="X13969" s="188"/>
      <c r="AG13969" s="188"/>
      <c r="AH13969" s="188"/>
      <c r="AI13969" s="188"/>
      <c r="AJ13969" s="188"/>
      <c r="AK13969" s="188"/>
    </row>
    <row r="13970" spans="20:37">
      <c r="T13970" s="188"/>
      <c r="U13970" s="188"/>
      <c r="V13970" s="188"/>
      <c r="W13970" s="188"/>
      <c r="X13970" s="188"/>
      <c r="AG13970" s="188"/>
      <c r="AH13970" s="188"/>
      <c r="AI13970" s="188"/>
      <c r="AJ13970" s="188"/>
      <c r="AK13970" s="188"/>
    </row>
    <row r="13971" spans="20:37">
      <c r="T13971" s="188"/>
      <c r="U13971" s="188"/>
      <c r="V13971" s="188"/>
      <c r="W13971" s="188"/>
      <c r="X13971" s="188"/>
      <c r="AG13971" s="188"/>
      <c r="AH13971" s="188"/>
      <c r="AI13971" s="188"/>
      <c r="AJ13971" s="188"/>
      <c r="AK13971" s="188"/>
    </row>
    <row r="13972" spans="20:37">
      <c r="T13972" s="188"/>
      <c r="U13972" s="188"/>
      <c r="V13972" s="188"/>
      <c r="W13972" s="188"/>
      <c r="X13972" s="188"/>
      <c r="AG13972" s="188"/>
      <c r="AH13972" s="188"/>
      <c r="AI13972" s="188"/>
      <c r="AJ13972" s="188"/>
      <c r="AK13972" s="188"/>
    </row>
    <row r="13973" spans="20:37">
      <c r="T13973" s="188"/>
      <c r="U13973" s="188"/>
      <c r="V13973" s="188"/>
      <c r="W13973" s="188"/>
      <c r="X13973" s="188"/>
      <c r="AG13973" s="188"/>
      <c r="AH13973" s="188"/>
      <c r="AI13973" s="188"/>
      <c r="AJ13973" s="188"/>
      <c r="AK13973" s="188"/>
    </row>
    <row r="13974" spans="20:37">
      <c r="T13974" s="188"/>
      <c r="U13974" s="188"/>
      <c r="V13974" s="188"/>
      <c r="W13974" s="188"/>
      <c r="X13974" s="188"/>
      <c r="AG13974" s="188"/>
      <c r="AH13974" s="188"/>
      <c r="AI13974" s="188"/>
      <c r="AJ13974" s="188"/>
      <c r="AK13974" s="188"/>
    </row>
    <row r="13975" spans="20:37">
      <c r="T13975" s="188"/>
      <c r="U13975" s="188"/>
      <c r="V13975" s="188"/>
      <c r="W13975" s="188"/>
      <c r="X13975" s="188"/>
      <c r="AG13975" s="188"/>
      <c r="AH13975" s="188"/>
      <c r="AI13975" s="188"/>
      <c r="AJ13975" s="188"/>
      <c r="AK13975" s="188"/>
    </row>
    <row r="13976" spans="20:37">
      <c r="T13976" s="188"/>
      <c r="U13976" s="188"/>
      <c r="V13976" s="188"/>
      <c r="W13976" s="188"/>
      <c r="X13976" s="188"/>
      <c r="AG13976" s="188"/>
      <c r="AH13976" s="188"/>
      <c r="AI13976" s="188"/>
      <c r="AJ13976" s="188"/>
      <c r="AK13976" s="188"/>
    </row>
    <row r="13977" spans="20:37">
      <c r="T13977" s="188"/>
      <c r="U13977" s="188"/>
      <c r="V13977" s="188"/>
      <c r="W13977" s="188"/>
      <c r="X13977" s="188"/>
      <c r="AG13977" s="188"/>
      <c r="AH13977" s="188"/>
      <c r="AI13977" s="188"/>
      <c r="AJ13977" s="188"/>
      <c r="AK13977" s="188"/>
    </row>
    <row r="13978" spans="20:37">
      <c r="T13978" s="188"/>
      <c r="U13978" s="188"/>
      <c r="V13978" s="188"/>
      <c r="W13978" s="188"/>
      <c r="X13978" s="188"/>
      <c r="AG13978" s="188"/>
      <c r="AH13978" s="188"/>
      <c r="AI13978" s="188"/>
      <c r="AJ13978" s="188"/>
      <c r="AK13978" s="188"/>
    </row>
    <row r="13979" spans="20:37">
      <c r="T13979" s="188"/>
      <c r="U13979" s="188"/>
      <c r="V13979" s="188"/>
      <c r="W13979" s="188"/>
      <c r="X13979" s="188"/>
      <c r="AG13979" s="188"/>
      <c r="AH13979" s="188"/>
      <c r="AI13979" s="188"/>
      <c r="AJ13979" s="188"/>
      <c r="AK13979" s="188"/>
    </row>
    <row r="13980" spans="20:37">
      <c r="T13980" s="188"/>
      <c r="U13980" s="188"/>
      <c r="V13980" s="188"/>
      <c r="W13980" s="188"/>
      <c r="X13980" s="188"/>
      <c r="AG13980" s="188"/>
      <c r="AH13980" s="188"/>
      <c r="AI13980" s="188"/>
      <c r="AJ13980" s="188"/>
      <c r="AK13980" s="188"/>
    </row>
    <row r="13981" spans="20:37">
      <c r="T13981" s="188"/>
      <c r="U13981" s="188"/>
      <c r="V13981" s="188"/>
      <c r="W13981" s="188"/>
      <c r="X13981" s="188"/>
      <c r="AG13981" s="188"/>
      <c r="AH13981" s="188"/>
      <c r="AI13981" s="188"/>
      <c r="AJ13981" s="188"/>
      <c r="AK13981" s="188"/>
    </row>
    <row r="13982" spans="20:37">
      <c r="T13982" s="188"/>
      <c r="U13982" s="188"/>
      <c r="V13982" s="188"/>
      <c r="W13982" s="188"/>
      <c r="X13982" s="188"/>
      <c r="AG13982" s="188"/>
      <c r="AH13982" s="188"/>
      <c r="AI13982" s="188"/>
      <c r="AJ13982" s="188"/>
      <c r="AK13982" s="188"/>
    </row>
    <row r="13983" spans="20:37">
      <c r="T13983" s="188"/>
      <c r="U13983" s="188"/>
      <c r="V13983" s="188"/>
      <c r="W13983" s="188"/>
      <c r="X13983" s="188"/>
      <c r="AG13983" s="188"/>
      <c r="AH13983" s="188"/>
      <c r="AI13983" s="188"/>
      <c r="AJ13983" s="188"/>
      <c r="AK13983" s="188"/>
    </row>
    <row r="13984" spans="20:37">
      <c r="T13984" s="188"/>
      <c r="U13984" s="188"/>
      <c r="V13984" s="188"/>
      <c r="W13984" s="188"/>
      <c r="X13984" s="188"/>
      <c r="AG13984" s="188"/>
      <c r="AH13984" s="188"/>
      <c r="AI13984" s="188"/>
      <c r="AJ13984" s="188"/>
      <c r="AK13984" s="188"/>
    </row>
    <row r="13985" spans="20:37">
      <c r="T13985" s="188"/>
      <c r="U13985" s="188"/>
      <c r="V13985" s="188"/>
      <c r="W13985" s="188"/>
      <c r="X13985" s="188"/>
      <c r="AG13985" s="188"/>
      <c r="AH13985" s="188"/>
      <c r="AI13985" s="188"/>
      <c r="AJ13985" s="188"/>
      <c r="AK13985" s="188"/>
    </row>
    <row r="13986" spans="20:37">
      <c r="T13986" s="188"/>
      <c r="U13986" s="188"/>
      <c r="V13986" s="188"/>
      <c r="W13986" s="188"/>
      <c r="X13986" s="188"/>
      <c r="AG13986" s="188"/>
      <c r="AH13986" s="188"/>
      <c r="AI13986" s="188"/>
      <c r="AJ13986" s="188"/>
      <c r="AK13986" s="188"/>
    </row>
    <row r="13987" spans="20:37">
      <c r="T13987" s="188"/>
      <c r="U13987" s="188"/>
      <c r="V13987" s="188"/>
      <c r="W13987" s="188"/>
      <c r="X13987" s="188"/>
      <c r="AG13987" s="188"/>
      <c r="AH13987" s="188"/>
      <c r="AI13987" s="188"/>
      <c r="AJ13987" s="188"/>
      <c r="AK13987" s="188"/>
    </row>
    <row r="13988" spans="20:37">
      <c r="T13988" s="188"/>
      <c r="U13988" s="188"/>
      <c r="V13988" s="188"/>
      <c r="W13988" s="188"/>
      <c r="X13988" s="188"/>
      <c r="AG13988" s="188"/>
      <c r="AH13988" s="188"/>
      <c r="AI13988" s="188"/>
      <c r="AJ13988" s="188"/>
      <c r="AK13988" s="188"/>
    </row>
    <row r="13989" spans="20:37">
      <c r="T13989" s="188"/>
      <c r="U13989" s="188"/>
      <c r="V13989" s="188"/>
      <c r="W13989" s="188"/>
      <c r="X13989" s="188"/>
      <c r="AG13989" s="188"/>
      <c r="AH13989" s="188"/>
      <c r="AI13989" s="188"/>
      <c r="AJ13989" s="188"/>
      <c r="AK13989" s="188"/>
    </row>
    <row r="13990" spans="20:37">
      <c r="T13990" s="188"/>
      <c r="U13990" s="188"/>
      <c r="V13990" s="188"/>
      <c r="W13990" s="188"/>
      <c r="X13990" s="188"/>
      <c r="AG13990" s="188"/>
      <c r="AH13990" s="188"/>
      <c r="AI13990" s="188"/>
      <c r="AJ13990" s="188"/>
      <c r="AK13990" s="188"/>
    </row>
    <row r="13991" spans="20:37">
      <c r="T13991" s="188"/>
      <c r="U13991" s="188"/>
      <c r="V13991" s="188"/>
      <c r="W13991" s="188"/>
      <c r="X13991" s="188"/>
      <c r="AG13991" s="188"/>
      <c r="AH13991" s="188"/>
      <c r="AI13991" s="188"/>
      <c r="AJ13991" s="188"/>
      <c r="AK13991" s="188"/>
    </row>
    <row r="13992" spans="20:37">
      <c r="T13992" s="188"/>
      <c r="U13992" s="188"/>
      <c r="V13992" s="188"/>
      <c r="W13992" s="188"/>
      <c r="X13992" s="188"/>
      <c r="AG13992" s="188"/>
      <c r="AH13992" s="188"/>
      <c r="AI13992" s="188"/>
      <c r="AJ13992" s="188"/>
      <c r="AK13992" s="188"/>
    </row>
    <row r="13993" spans="20:37">
      <c r="T13993" s="188"/>
      <c r="U13993" s="188"/>
      <c r="V13993" s="188"/>
      <c r="W13993" s="188"/>
      <c r="X13993" s="188"/>
      <c r="AG13993" s="188"/>
      <c r="AH13993" s="188"/>
      <c r="AI13993" s="188"/>
      <c r="AJ13993" s="188"/>
      <c r="AK13993" s="188"/>
    </row>
    <row r="13994" spans="20:37">
      <c r="T13994" s="188"/>
      <c r="U13994" s="188"/>
      <c r="V13994" s="188"/>
      <c r="W13994" s="188"/>
      <c r="X13994" s="188"/>
      <c r="AG13994" s="188"/>
      <c r="AH13994" s="188"/>
      <c r="AI13994" s="188"/>
      <c r="AJ13994" s="188"/>
      <c r="AK13994" s="188"/>
    </row>
    <row r="13995" spans="20:37">
      <c r="T13995" s="188"/>
      <c r="U13995" s="188"/>
      <c r="V13995" s="188"/>
      <c r="W13995" s="188"/>
      <c r="X13995" s="188"/>
      <c r="AG13995" s="188"/>
      <c r="AH13995" s="188"/>
      <c r="AI13995" s="188"/>
      <c r="AJ13995" s="188"/>
      <c r="AK13995" s="188"/>
    </row>
    <row r="13996" spans="20:37">
      <c r="T13996" s="188"/>
      <c r="U13996" s="188"/>
      <c r="V13996" s="188"/>
      <c r="W13996" s="188"/>
      <c r="X13996" s="188"/>
      <c r="AG13996" s="188"/>
      <c r="AH13996" s="188"/>
      <c r="AI13996" s="188"/>
      <c r="AJ13996" s="188"/>
      <c r="AK13996" s="188"/>
    </row>
    <row r="13997" spans="20:37">
      <c r="T13997" s="188"/>
      <c r="U13997" s="188"/>
      <c r="V13997" s="188"/>
      <c r="W13997" s="188"/>
      <c r="X13997" s="188"/>
      <c r="AG13997" s="188"/>
      <c r="AH13997" s="188"/>
      <c r="AI13997" s="188"/>
      <c r="AJ13997" s="188"/>
      <c r="AK13997" s="188"/>
    </row>
    <row r="13998" spans="20:37">
      <c r="T13998" s="188"/>
      <c r="U13998" s="188"/>
      <c r="V13998" s="188"/>
      <c r="W13998" s="188"/>
      <c r="X13998" s="188"/>
      <c r="AG13998" s="188"/>
      <c r="AH13998" s="188"/>
      <c r="AI13998" s="188"/>
      <c r="AJ13998" s="188"/>
      <c r="AK13998" s="188"/>
    </row>
    <row r="13999" spans="20:37">
      <c r="T13999" s="188"/>
      <c r="U13999" s="188"/>
      <c r="V13999" s="188"/>
      <c r="W13999" s="188"/>
      <c r="X13999" s="188"/>
      <c r="AG13999" s="188"/>
      <c r="AH13999" s="188"/>
      <c r="AI13999" s="188"/>
      <c r="AJ13999" s="188"/>
      <c r="AK13999" s="188"/>
    </row>
    <row r="14000" spans="20:37">
      <c r="T14000" s="188"/>
      <c r="U14000" s="188"/>
      <c r="V14000" s="188"/>
      <c r="W14000" s="188"/>
      <c r="X14000" s="188"/>
      <c r="AG14000" s="188"/>
      <c r="AH14000" s="188"/>
      <c r="AI14000" s="188"/>
      <c r="AJ14000" s="188"/>
      <c r="AK14000" s="188"/>
    </row>
    <row r="14001" spans="20:37">
      <c r="T14001" s="188"/>
      <c r="U14001" s="188"/>
      <c r="V14001" s="188"/>
      <c r="W14001" s="188"/>
      <c r="X14001" s="188"/>
      <c r="AG14001" s="188"/>
      <c r="AH14001" s="188"/>
      <c r="AI14001" s="188"/>
      <c r="AJ14001" s="188"/>
      <c r="AK14001" s="188"/>
    </row>
    <row r="14002" spans="20:37">
      <c r="T14002" s="188"/>
      <c r="U14002" s="188"/>
      <c r="V14002" s="188"/>
      <c r="W14002" s="188"/>
      <c r="X14002" s="188"/>
      <c r="AG14002" s="188"/>
      <c r="AH14002" s="188"/>
      <c r="AI14002" s="188"/>
      <c r="AJ14002" s="188"/>
      <c r="AK14002" s="188"/>
    </row>
    <row r="14003" spans="20:37">
      <c r="T14003" s="188"/>
      <c r="U14003" s="188"/>
      <c r="V14003" s="188"/>
      <c r="W14003" s="188"/>
      <c r="X14003" s="188"/>
      <c r="AG14003" s="188"/>
      <c r="AH14003" s="188"/>
      <c r="AI14003" s="188"/>
      <c r="AJ14003" s="188"/>
      <c r="AK14003" s="188"/>
    </row>
    <row r="14004" spans="20:37">
      <c r="T14004" s="188"/>
      <c r="U14004" s="188"/>
      <c r="V14004" s="188"/>
      <c r="W14004" s="188"/>
      <c r="X14004" s="188"/>
      <c r="AG14004" s="188"/>
      <c r="AH14004" s="188"/>
      <c r="AI14004" s="188"/>
      <c r="AJ14004" s="188"/>
      <c r="AK14004" s="188"/>
    </row>
    <row r="14005" spans="20:37">
      <c r="T14005" s="188"/>
      <c r="U14005" s="188"/>
      <c r="V14005" s="188"/>
      <c r="W14005" s="188"/>
      <c r="X14005" s="188"/>
      <c r="AG14005" s="188"/>
      <c r="AH14005" s="188"/>
      <c r="AI14005" s="188"/>
      <c r="AJ14005" s="188"/>
      <c r="AK14005" s="188"/>
    </row>
    <row r="14006" spans="20:37">
      <c r="T14006" s="188"/>
      <c r="U14006" s="188"/>
      <c r="V14006" s="188"/>
      <c r="W14006" s="188"/>
      <c r="X14006" s="188"/>
      <c r="AG14006" s="188"/>
      <c r="AH14006" s="188"/>
      <c r="AI14006" s="188"/>
      <c r="AJ14006" s="188"/>
      <c r="AK14006" s="188"/>
    </row>
    <row r="14007" spans="20:37">
      <c r="T14007" s="188"/>
      <c r="U14007" s="188"/>
      <c r="V14007" s="188"/>
      <c r="W14007" s="188"/>
      <c r="X14007" s="188"/>
      <c r="AG14007" s="188"/>
      <c r="AH14007" s="188"/>
      <c r="AI14007" s="188"/>
      <c r="AJ14007" s="188"/>
      <c r="AK14007" s="188"/>
    </row>
    <row r="14008" spans="20:37">
      <c r="T14008" s="188"/>
      <c r="U14008" s="188"/>
      <c r="V14008" s="188"/>
      <c r="W14008" s="188"/>
      <c r="X14008" s="188"/>
      <c r="AG14008" s="188"/>
      <c r="AH14008" s="188"/>
      <c r="AI14008" s="188"/>
      <c r="AJ14008" s="188"/>
      <c r="AK14008" s="188"/>
    </row>
    <row r="14009" spans="20:37">
      <c r="T14009" s="188"/>
      <c r="U14009" s="188"/>
      <c r="V14009" s="188"/>
      <c r="W14009" s="188"/>
      <c r="X14009" s="188"/>
      <c r="AG14009" s="188"/>
      <c r="AH14009" s="188"/>
      <c r="AI14009" s="188"/>
      <c r="AJ14009" s="188"/>
      <c r="AK14009" s="188"/>
    </row>
    <row r="14010" spans="20:37">
      <c r="T14010" s="188"/>
      <c r="U14010" s="188"/>
      <c r="V14010" s="188"/>
      <c r="W14010" s="188"/>
      <c r="X14010" s="188"/>
      <c r="AG14010" s="188"/>
      <c r="AH14010" s="188"/>
      <c r="AI14010" s="188"/>
      <c r="AJ14010" s="188"/>
      <c r="AK14010" s="188"/>
    </row>
    <row r="14011" spans="20:37">
      <c r="T14011" s="188"/>
      <c r="U14011" s="188"/>
      <c r="V14011" s="188"/>
      <c r="W14011" s="188"/>
      <c r="X14011" s="188"/>
      <c r="AG14011" s="188"/>
      <c r="AH14011" s="188"/>
      <c r="AI14011" s="188"/>
      <c r="AJ14011" s="188"/>
      <c r="AK14011" s="188"/>
    </row>
    <row r="14012" spans="20:37">
      <c r="T14012" s="188"/>
      <c r="U14012" s="188"/>
      <c r="V14012" s="188"/>
      <c r="W14012" s="188"/>
      <c r="X14012" s="188"/>
      <c r="AG14012" s="188"/>
      <c r="AH14012" s="188"/>
      <c r="AI14012" s="188"/>
      <c r="AJ14012" s="188"/>
      <c r="AK14012" s="188"/>
    </row>
    <row r="14013" spans="20:37">
      <c r="T14013" s="188"/>
      <c r="U14013" s="188"/>
      <c r="V14013" s="188"/>
      <c r="W14013" s="188"/>
      <c r="X14013" s="188"/>
      <c r="AG14013" s="188"/>
      <c r="AH14013" s="188"/>
      <c r="AI14013" s="188"/>
      <c r="AJ14013" s="188"/>
      <c r="AK14013" s="188"/>
    </row>
    <row r="14014" spans="20:37">
      <c r="T14014" s="188"/>
      <c r="U14014" s="188"/>
      <c r="V14014" s="188"/>
      <c r="W14014" s="188"/>
      <c r="X14014" s="188"/>
      <c r="AG14014" s="188"/>
      <c r="AH14014" s="188"/>
      <c r="AI14014" s="188"/>
      <c r="AJ14014" s="188"/>
      <c r="AK14014" s="188"/>
    </row>
    <row r="14015" spans="20:37">
      <c r="T14015" s="188"/>
      <c r="U14015" s="188"/>
      <c r="V14015" s="188"/>
      <c r="W14015" s="188"/>
      <c r="X14015" s="188"/>
      <c r="AG14015" s="188"/>
      <c r="AH14015" s="188"/>
      <c r="AI14015" s="188"/>
      <c r="AJ14015" s="188"/>
      <c r="AK14015" s="188"/>
    </row>
    <row r="14016" spans="20:37">
      <c r="T14016" s="188"/>
      <c r="U14016" s="188"/>
      <c r="V14016" s="188"/>
      <c r="W14016" s="188"/>
      <c r="X14016" s="188"/>
      <c r="AG14016" s="188"/>
      <c r="AH14016" s="188"/>
      <c r="AI14016" s="188"/>
      <c r="AJ14016" s="188"/>
      <c r="AK14016" s="188"/>
    </row>
    <row r="14017" spans="20:37">
      <c r="T14017" s="188"/>
      <c r="U14017" s="188"/>
      <c r="V14017" s="188"/>
      <c r="W14017" s="188"/>
      <c r="X14017" s="188"/>
      <c r="AG14017" s="188"/>
      <c r="AH14017" s="188"/>
      <c r="AI14017" s="188"/>
      <c r="AJ14017" s="188"/>
      <c r="AK14017" s="188"/>
    </row>
    <row r="14018" spans="20:37">
      <c r="T14018" s="188"/>
      <c r="U14018" s="188"/>
      <c r="V14018" s="188"/>
      <c r="W14018" s="188"/>
      <c r="X14018" s="188"/>
      <c r="AG14018" s="188"/>
      <c r="AH14018" s="188"/>
      <c r="AI14018" s="188"/>
      <c r="AJ14018" s="188"/>
      <c r="AK14018" s="188"/>
    </row>
    <row r="14019" spans="20:37">
      <c r="T14019" s="188"/>
      <c r="U14019" s="188"/>
      <c r="V14019" s="188"/>
      <c r="W14019" s="188"/>
      <c r="X14019" s="188"/>
      <c r="AG14019" s="188"/>
      <c r="AH14019" s="188"/>
      <c r="AI14019" s="188"/>
      <c r="AJ14019" s="188"/>
      <c r="AK14019" s="188"/>
    </row>
    <row r="14020" spans="20:37">
      <c r="T14020" s="188"/>
      <c r="U14020" s="188"/>
      <c r="V14020" s="188"/>
      <c r="W14020" s="188"/>
      <c r="X14020" s="188"/>
      <c r="AG14020" s="188"/>
      <c r="AH14020" s="188"/>
      <c r="AI14020" s="188"/>
      <c r="AJ14020" s="188"/>
      <c r="AK14020" s="188"/>
    </row>
    <row r="14021" spans="20:37">
      <c r="T14021" s="188"/>
      <c r="U14021" s="188"/>
      <c r="V14021" s="188"/>
      <c r="W14021" s="188"/>
      <c r="X14021" s="188"/>
      <c r="AG14021" s="188"/>
      <c r="AH14021" s="188"/>
      <c r="AI14021" s="188"/>
      <c r="AJ14021" s="188"/>
      <c r="AK14021" s="188"/>
    </row>
    <row r="14022" spans="20:37">
      <c r="T14022" s="188"/>
      <c r="U14022" s="188"/>
      <c r="V14022" s="188"/>
      <c r="W14022" s="188"/>
      <c r="X14022" s="188"/>
      <c r="AG14022" s="188"/>
      <c r="AH14022" s="188"/>
      <c r="AI14022" s="188"/>
      <c r="AJ14022" s="188"/>
      <c r="AK14022" s="188"/>
    </row>
    <row r="14023" spans="20:37">
      <c r="T14023" s="188"/>
      <c r="U14023" s="188"/>
      <c r="V14023" s="188"/>
      <c r="W14023" s="188"/>
      <c r="X14023" s="188"/>
      <c r="AG14023" s="188"/>
      <c r="AH14023" s="188"/>
      <c r="AI14023" s="188"/>
      <c r="AJ14023" s="188"/>
      <c r="AK14023" s="188"/>
    </row>
    <row r="14024" spans="20:37">
      <c r="T14024" s="188"/>
      <c r="U14024" s="188"/>
      <c r="V14024" s="188"/>
      <c r="W14024" s="188"/>
      <c r="X14024" s="188"/>
      <c r="AG14024" s="188"/>
      <c r="AH14024" s="188"/>
      <c r="AI14024" s="188"/>
      <c r="AJ14024" s="188"/>
      <c r="AK14024" s="188"/>
    </row>
    <row r="14025" spans="20:37">
      <c r="T14025" s="188"/>
      <c r="U14025" s="188"/>
      <c r="V14025" s="188"/>
      <c r="W14025" s="188"/>
      <c r="X14025" s="188"/>
      <c r="AG14025" s="188"/>
      <c r="AH14025" s="188"/>
      <c r="AI14025" s="188"/>
      <c r="AJ14025" s="188"/>
      <c r="AK14025" s="188"/>
    </row>
    <row r="14026" spans="20:37">
      <c r="T14026" s="188"/>
      <c r="U14026" s="188"/>
      <c r="V14026" s="188"/>
      <c r="W14026" s="188"/>
      <c r="X14026" s="188"/>
      <c r="AG14026" s="188"/>
      <c r="AH14026" s="188"/>
      <c r="AI14026" s="188"/>
      <c r="AJ14026" s="188"/>
      <c r="AK14026" s="188"/>
    </row>
    <row r="14027" spans="20:37">
      <c r="T14027" s="188"/>
      <c r="U14027" s="188"/>
      <c r="V14027" s="188"/>
      <c r="W14027" s="188"/>
      <c r="X14027" s="188"/>
      <c r="AG14027" s="188"/>
      <c r="AH14027" s="188"/>
      <c r="AI14027" s="188"/>
      <c r="AJ14027" s="188"/>
      <c r="AK14027" s="188"/>
    </row>
    <row r="14028" spans="20:37">
      <c r="T14028" s="188"/>
      <c r="U14028" s="188"/>
      <c r="V14028" s="188"/>
      <c r="W14028" s="188"/>
      <c r="X14028" s="188"/>
      <c r="AG14028" s="188"/>
      <c r="AH14028" s="188"/>
      <c r="AI14028" s="188"/>
      <c r="AJ14028" s="188"/>
      <c r="AK14028" s="188"/>
    </row>
    <row r="14029" spans="20:37">
      <c r="T14029" s="188"/>
      <c r="U14029" s="188"/>
      <c r="V14029" s="188"/>
      <c r="W14029" s="188"/>
      <c r="X14029" s="188"/>
      <c r="AG14029" s="188"/>
      <c r="AH14029" s="188"/>
      <c r="AI14029" s="188"/>
      <c r="AJ14029" s="188"/>
      <c r="AK14029" s="188"/>
    </row>
    <row r="14030" spans="20:37">
      <c r="T14030" s="188"/>
      <c r="U14030" s="188"/>
      <c r="V14030" s="188"/>
      <c r="W14030" s="188"/>
      <c r="X14030" s="188"/>
      <c r="AG14030" s="188"/>
      <c r="AH14030" s="188"/>
      <c r="AI14030" s="188"/>
      <c r="AJ14030" s="188"/>
      <c r="AK14030" s="188"/>
    </row>
    <row r="14031" spans="20:37">
      <c r="T14031" s="188"/>
      <c r="U14031" s="188"/>
      <c r="V14031" s="188"/>
      <c r="W14031" s="188"/>
      <c r="X14031" s="188"/>
      <c r="AG14031" s="188"/>
      <c r="AH14031" s="188"/>
      <c r="AI14031" s="188"/>
      <c r="AJ14031" s="188"/>
      <c r="AK14031" s="188"/>
    </row>
    <row r="14032" spans="20:37">
      <c r="T14032" s="188"/>
      <c r="U14032" s="188"/>
      <c r="V14032" s="188"/>
      <c r="W14032" s="188"/>
      <c r="X14032" s="188"/>
      <c r="AG14032" s="188"/>
      <c r="AH14032" s="188"/>
      <c r="AI14032" s="188"/>
      <c r="AJ14032" s="188"/>
      <c r="AK14032" s="188"/>
    </row>
    <row r="14033" spans="20:37">
      <c r="T14033" s="188"/>
      <c r="U14033" s="188"/>
      <c r="V14033" s="188"/>
      <c r="W14033" s="188"/>
      <c r="X14033" s="188"/>
      <c r="AG14033" s="188"/>
      <c r="AH14033" s="188"/>
      <c r="AI14033" s="188"/>
      <c r="AJ14033" s="188"/>
      <c r="AK14033" s="188"/>
    </row>
    <row r="14034" spans="20:37">
      <c r="T14034" s="188"/>
      <c r="U14034" s="188"/>
      <c r="V14034" s="188"/>
      <c r="W14034" s="188"/>
      <c r="X14034" s="188"/>
      <c r="AG14034" s="188"/>
      <c r="AH14034" s="188"/>
      <c r="AI14034" s="188"/>
      <c r="AJ14034" s="188"/>
      <c r="AK14034" s="188"/>
    </row>
    <row r="14035" spans="20:37">
      <c r="T14035" s="188"/>
      <c r="U14035" s="188"/>
      <c r="V14035" s="188"/>
      <c r="W14035" s="188"/>
      <c r="X14035" s="188"/>
      <c r="AG14035" s="188"/>
      <c r="AH14035" s="188"/>
      <c r="AI14035" s="188"/>
      <c r="AJ14035" s="188"/>
      <c r="AK14035" s="188"/>
    </row>
    <row r="14036" spans="20:37">
      <c r="T14036" s="188"/>
      <c r="U14036" s="188"/>
      <c r="V14036" s="188"/>
      <c r="W14036" s="188"/>
      <c r="X14036" s="188"/>
      <c r="AG14036" s="188"/>
      <c r="AH14036" s="188"/>
      <c r="AI14036" s="188"/>
      <c r="AJ14036" s="188"/>
      <c r="AK14036" s="188"/>
    </row>
    <row r="14037" spans="20:37">
      <c r="T14037" s="188"/>
      <c r="U14037" s="188"/>
      <c r="V14037" s="188"/>
      <c r="W14037" s="188"/>
      <c r="X14037" s="188"/>
      <c r="AG14037" s="188"/>
      <c r="AH14037" s="188"/>
      <c r="AI14037" s="188"/>
      <c r="AJ14037" s="188"/>
      <c r="AK14037" s="188"/>
    </row>
    <row r="14038" spans="20:37">
      <c r="T14038" s="188"/>
      <c r="U14038" s="188"/>
      <c r="V14038" s="188"/>
      <c r="W14038" s="188"/>
      <c r="X14038" s="188"/>
      <c r="AG14038" s="188"/>
      <c r="AH14038" s="188"/>
      <c r="AI14038" s="188"/>
      <c r="AJ14038" s="188"/>
      <c r="AK14038" s="188"/>
    </row>
    <row r="14039" spans="20:37">
      <c r="T14039" s="188"/>
      <c r="U14039" s="188"/>
      <c r="V14039" s="188"/>
      <c r="W14039" s="188"/>
      <c r="X14039" s="188"/>
      <c r="AG14039" s="188"/>
      <c r="AH14039" s="188"/>
      <c r="AI14039" s="188"/>
      <c r="AJ14039" s="188"/>
      <c r="AK14039" s="188"/>
    </row>
    <row r="14040" spans="20:37">
      <c r="T14040" s="188"/>
      <c r="U14040" s="188"/>
      <c r="V14040" s="188"/>
      <c r="W14040" s="188"/>
      <c r="X14040" s="188"/>
      <c r="AG14040" s="188"/>
      <c r="AH14040" s="188"/>
      <c r="AI14040" s="188"/>
      <c r="AJ14040" s="188"/>
      <c r="AK14040" s="188"/>
    </row>
    <row r="14041" spans="20:37">
      <c r="T14041" s="188"/>
      <c r="U14041" s="188"/>
      <c r="V14041" s="188"/>
      <c r="W14041" s="188"/>
      <c r="X14041" s="188"/>
      <c r="AG14041" s="188"/>
      <c r="AH14041" s="188"/>
      <c r="AI14041" s="188"/>
      <c r="AJ14041" s="188"/>
      <c r="AK14041" s="188"/>
    </row>
    <row r="14042" spans="20:37">
      <c r="T14042" s="188"/>
      <c r="U14042" s="188"/>
      <c r="V14042" s="188"/>
      <c r="W14042" s="188"/>
      <c r="X14042" s="188"/>
      <c r="AG14042" s="188"/>
      <c r="AH14042" s="188"/>
      <c r="AI14042" s="188"/>
      <c r="AJ14042" s="188"/>
      <c r="AK14042" s="188"/>
    </row>
    <row r="14043" spans="20:37">
      <c r="T14043" s="188"/>
      <c r="U14043" s="188"/>
      <c r="V14043" s="188"/>
      <c r="W14043" s="188"/>
      <c r="X14043" s="188"/>
      <c r="AG14043" s="188"/>
      <c r="AH14043" s="188"/>
      <c r="AI14043" s="188"/>
      <c r="AJ14043" s="188"/>
      <c r="AK14043" s="188"/>
    </row>
    <row r="14044" spans="20:37">
      <c r="T14044" s="188"/>
      <c r="U14044" s="188"/>
      <c r="V14044" s="188"/>
      <c r="W14044" s="188"/>
      <c r="X14044" s="188"/>
      <c r="AG14044" s="188"/>
      <c r="AH14044" s="188"/>
      <c r="AI14044" s="188"/>
      <c r="AJ14044" s="188"/>
      <c r="AK14044" s="188"/>
    </row>
    <row r="14045" spans="20:37">
      <c r="T14045" s="188"/>
      <c r="U14045" s="188"/>
      <c r="V14045" s="188"/>
      <c r="W14045" s="188"/>
      <c r="X14045" s="188"/>
      <c r="AG14045" s="188"/>
      <c r="AH14045" s="188"/>
      <c r="AI14045" s="188"/>
      <c r="AJ14045" s="188"/>
      <c r="AK14045" s="188"/>
    </row>
    <row r="14046" spans="20:37">
      <c r="T14046" s="188"/>
      <c r="U14046" s="188"/>
      <c r="V14046" s="188"/>
      <c r="W14046" s="188"/>
      <c r="X14046" s="188"/>
      <c r="AG14046" s="188"/>
      <c r="AH14046" s="188"/>
      <c r="AI14046" s="188"/>
      <c r="AJ14046" s="188"/>
      <c r="AK14046" s="188"/>
    </row>
    <row r="14047" spans="20:37">
      <c r="T14047" s="188"/>
      <c r="U14047" s="188"/>
      <c r="V14047" s="188"/>
      <c r="W14047" s="188"/>
      <c r="X14047" s="188"/>
      <c r="AG14047" s="188"/>
      <c r="AH14047" s="188"/>
      <c r="AI14047" s="188"/>
      <c r="AJ14047" s="188"/>
      <c r="AK14047" s="188"/>
    </row>
    <row r="14048" spans="20:37">
      <c r="T14048" s="188"/>
      <c r="U14048" s="188"/>
      <c r="V14048" s="188"/>
      <c r="W14048" s="188"/>
      <c r="X14048" s="188"/>
      <c r="AG14048" s="188"/>
      <c r="AH14048" s="188"/>
      <c r="AI14048" s="188"/>
      <c r="AJ14048" s="188"/>
      <c r="AK14048" s="188"/>
    </row>
    <row r="14049" spans="20:37">
      <c r="T14049" s="188"/>
      <c r="U14049" s="188"/>
      <c r="V14049" s="188"/>
      <c r="W14049" s="188"/>
      <c r="X14049" s="188"/>
      <c r="AG14049" s="188"/>
      <c r="AH14049" s="188"/>
      <c r="AI14049" s="188"/>
      <c r="AJ14049" s="188"/>
      <c r="AK14049" s="188"/>
    </row>
    <row r="14050" spans="20:37">
      <c r="T14050" s="188"/>
      <c r="U14050" s="188"/>
      <c r="V14050" s="188"/>
      <c r="W14050" s="188"/>
      <c r="X14050" s="188"/>
      <c r="AG14050" s="188"/>
      <c r="AH14050" s="188"/>
      <c r="AI14050" s="188"/>
      <c r="AJ14050" s="188"/>
      <c r="AK14050" s="188"/>
    </row>
    <row r="14051" spans="20:37">
      <c r="T14051" s="188"/>
      <c r="U14051" s="188"/>
      <c r="V14051" s="188"/>
      <c r="W14051" s="188"/>
      <c r="X14051" s="188"/>
      <c r="AG14051" s="188"/>
      <c r="AH14051" s="188"/>
      <c r="AI14051" s="188"/>
      <c r="AJ14051" s="188"/>
      <c r="AK14051" s="188"/>
    </row>
    <row r="14052" spans="20:37">
      <c r="T14052" s="188"/>
      <c r="U14052" s="188"/>
      <c r="V14052" s="188"/>
      <c r="W14052" s="188"/>
      <c r="X14052" s="188"/>
      <c r="AG14052" s="188"/>
      <c r="AH14052" s="188"/>
      <c r="AI14052" s="188"/>
      <c r="AJ14052" s="188"/>
      <c r="AK14052" s="188"/>
    </row>
    <row r="14053" spans="20:37">
      <c r="T14053" s="188"/>
      <c r="U14053" s="188"/>
      <c r="V14053" s="188"/>
      <c r="W14053" s="188"/>
      <c r="X14053" s="188"/>
      <c r="AG14053" s="188"/>
      <c r="AH14053" s="188"/>
      <c r="AI14053" s="188"/>
      <c r="AJ14053" s="188"/>
      <c r="AK14053" s="188"/>
    </row>
    <row r="14054" spans="20:37">
      <c r="T14054" s="188"/>
      <c r="U14054" s="188"/>
      <c r="V14054" s="188"/>
      <c r="W14054" s="188"/>
      <c r="X14054" s="188"/>
      <c r="AG14054" s="188"/>
      <c r="AH14054" s="188"/>
      <c r="AI14054" s="188"/>
      <c r="AJ14054" s="188"/>
      <c r="AK14054" s="188"/>
    </row>
    <row r="14055" spans="20:37">
      <c r="T14055" s="188"/>
      <c r="U14055" s="188"/>
      <c r="V14055" s="188"/>
      <c r="W14055" s="188"/>
      <c r="X14055" s="188"/>
      <c r="AG14055" s="188"/>
      <c r="AH14055" s="188"/>
      <c r="AI14055" s="188"/>
      <c r="AJ14055" s="188"/>
      <c r="AK14055" s="188"/>
    </row>
    <row r="14056" spans="20:37">
      <c r="T14056" s="188"/>
      <c r="U14056" s="188"/>
      <c r="V14056" s="188"/>
      <c r="W14056" s="188"/>
      <c r="X14056" s="188"/>
      <c r="AG14056" s="188"/>
      <c r="AH14056" s="188"/>
      <c r="AI14056" s="188"/>
      <c r="AJ14056" s="188"/>
      <c r="AK14056" s="188"/>
    </row>
    <row r="14057" spans="20:37">
      <c r="T14057" s="188"/>
      <c r="U14057" s="188"/>
      <c r="V14057" s="188"/>
      <c r="W14057" s="188"/>
      <c r="X14057" s="188"/>
      <c r="AG14057" s="188"/>
      <c r="AH14057" s="188"/>
      <c r="AI14057" s="188"/>
      <c r="AJ14057" s="188"/>
      <c r="AK14057" s="188"/>
    </row>
    <row r="14058" spans="20:37">
      <c r="T14058" s="188"/>
      <c r="U14058" s="188"/>
      <c r="V14058" s="188"/>
      <c r="W14058" s="188"/>
      <c r="X14058" s="188"/>
      <c r="AG14058" s="188"/>
      <c r="AH14058" s="188"/>
      <c r="AI14058" s="188"/>
      <c r="AJ14058" s="188"/>
      <c r="AK14058" s="188"/>
    </row>
    <row r="14059" spans="20:37">
      <c r="T14059" s="188"/>
      <c r="U14059" s="188"/>
      <c r="V14059" s="188"/>
      <c r="W14059" s="188"/>
      <c r="X14059" s="188"/>
      <c r="AG14059" s="188"/>
      <c r="AH14059" s="188"/>
      <c r="AI14059" s="188"/>
      <c r="AJ14059" s="188"/>
      <c r="AK14059" s="188"/>
    </row>
    <row r="14060" spans="20:37">
      <c r="T14060" s="188"/>
      <c r="U14060" s="188"/>
      <c r="V14060" s="188"/>
      <c r="W14060" s="188"/>
      <c r="X14060" s="188"/>
      <c r="AG14060" s="188"/>
      <c r="AH14060" s="188"/>
      <c r="AI14060" s="188"/>
      <c r="AJ14060" s="188"/>
      <c r="AK14060" s="188"/>
    </row>
    <row r="14061" spans="20:37">
      <c r="T14061" s="188"/>
      <c r="U14061" s="188"/>
      <c r="V14061" s="188"/>
      <c r="W14061" s="188"/>
      <c r="X14061" s="188"/>
      <c r="AG14061" s="188"/>
      <c r="AH14061" s="188"/>
      <c r="AI14061" s="188"/>
      <c r="AJ14061" s="188"/>
      <c r="AK14061" s="188"/>
    </row>
    <row r="14062" spans="20:37">
      <c r="T14062" s="188"/>
      <c r="U14062" s="188"/>
      <c r="V14062" s="188"/>
      <c r="W14062" s="188"/>
      <c r="X14062" s="188"/>
      <c r="AG14062" s="188"/>
      <c r="AH14062" s="188"/>
      <c r="AI14062" s="188"/>
      <c r="AJ14062" s="188"/>
      <c r="AK14062" s="188"/>
    </row>
    <row r="14063" spans="20:37">
      <c r="T14063" s="188"/>
      <c r="U14063" s="188"/>
      <c r="V14063" s="188"/>
      <c r="W14063" s="188"/>
      <c r="X14063" s="188"/>
      <c r="AG14063" s="188"/>
      <c r="AH14063" s="188"/>
      <c r="AI14063" s="188"/>
      <c r="AJ14063" s="188"/>
      <c r="AK14063" s="188"/>
    </row>
    <row r="14064" spans="20:37">
      <c r="T14064" s="188"/>
      <c r="U14064" s="188"/>
      <c r="V14064" s="188"/>
      <c r="W14064" s="188"/>
      <c r="X14064" s="188"/>
      <c r="AG14064" s="188"/>
      <c r="AH14064" s="188"/>
      <c r="AI14064" s="188"/>
      <c r="AJ14064" s="188"/>
      <c r="AK14064" s="188"/>
    </row>
    <row r="14065" spans="20:37">
      <c r="T14065" s="188"/>
      <c r="U14065" s="188"/>
      <c r="V14065" s="188"/>
      <c r="W14065" s="188"/>
      <c r="X14065" s="188"/>
      <c r="AG14065" s="188"/>
      <c r="AH14065" s="188"/>
      <c r="AI14065" s="188"/>
      <c r="AJ14065" s="188"/>
      <c r="AK14065" s="188"/>
    </row>
    <row r="14066" spans="20:37">
      <c r="T14066" s="188"/>
      <c r="U14066" s="188"/>
      <c r="V14066" s="188"/>
      <c r="W14066" s="188"/>
      <c r="X14066" s="188"/>
      <c r="AG14066" s="188"/>
      <c r="AH14066" s="188"/>
      <c r="AI14066" s="188"/>
      <c r="AJ14066" s="188"/>
      <c r="AK14066" s="188"/>
    </row>
    <row r="14067" spans="20:37">
      <c r="T14067" s="188"/>
      <c r="U14067" s="188"/>
      <c r="V14067" s="188"/>
      <c r="W14067" s="188"/>
      <c r="X14067" s="188"/>
      <c r="AG14067" s="188"/>
      <c r="AH14067" s="188"/>
      <c r="AI14067" s="188"/>
      <c r="AJ14067" s="188"/>
      <c r="AK14067" s="188"/>
    </row>
    <row r="14068" spans="20:37">
      <c r="T14068" s="188"/>
      <c r="U14068" s="188"/>
      <c r="V14068" s="188"/>
      <c r="W14068" s="188"/>
      <c r="X14068" s="188"/>
      <c r="AG14068" s="188"/>
      <c r="AH14068" s="188"/>
      <c r="AI14068" s="188"/>
      <c r="AJ14068" s="188"/>
      <c r="AK14068" s="188"/>
    </row>
    <row r="14069" spans="20:37">
      <c r="T14069" s="188"/>
      <c r="U14069" s="188"/>
      <c r="V14069" s="188"/>
      <c r="W14069" s="188"/>
      <c r="X14069" s="188"/>
      <c r="AG14069" s="188"/>
      <c r="AH14069" s="188"/>
      <c r="AI14069" s="188"/>
      <c r="AJ14069" s="188"/>
      <c r="AK14069" s="188"/>
    </row>
    <row r="14070" spans="20:37">
      <c r="T14070" s="188"/>
      <c r="U14070" s="188"/>
      <c r="V14070" s="188"/>
      <c r="W14070" s="188"/>
      <c r="X14070" s="188"/>
      <c r="AG14070" s="188"/>
      <c r="AH14070" s="188"/>
      <c r="AI14070" s="188"/>
      <c r="AJ14070" s="188"/>
      <c r="AK14070" s="188"/>
    </row>
    <row r="14071" spans="20:37">
      <c r="T14071" s="188"/>
      <c r="U14071" s="188"/>
      <c r="V14071" s="188"/>
      <c r="W14071" s="188"/>
      <c r="X14071" s="188"/>
      <c r="AG14071" s="188"/>
      <c r="AH14071" s="188"/>
      <c r="AI14071" s="188"/>
      <c r="AJ14071" s="188"/>
      <c r="AK14071" s="188"/>
    </row>
    <row r="14072" spans="20:37">
      <c r="T14072" s="188"/>
      <c r="U14072" s="188"/>
      <c r="V14072" s="188"/>
      <c r="W14072" s="188"/>
      <c r="X14072" s="188"/>
      <c r="AG14072" s="188"/>
      <c r="AH14072" s="188"/>
      <c r="AI14072" s="188"/>
      <c r="AJ14072" s="188"/>
      <c r="AK14072" s="188"/>
    </row>
    <row r="14073" spans="20:37">
      <c r="T14073" s="188"/>
      <c r="U14073" s="188"/>
      <c r="V14073" s="188"/>
      <c r="W14073" s="188"/>
      <c r="X14073" s="188"/>
      <c r="AG14073" s="188"/>
      <c r="AH14073" s="188"/>
      <c r="AI14073" s="188"/>
      <c r="AJ14073" s="188"/>
      <c r="AK14073" s="188"/>
    </row>
    <row r="14074" spans="20:37">
      <c r="T14074" s="188"/>
      <c r="U14074" s="188"/>
      <c r="V14074" s="188"/>
      <c r="W14074" s="188"/>
      <c r="X14074" s="188"/>
      <c r="AG14074" s="188"/>
      <c r="AH14074" s="188"/>
      <c r="AI14074" s="188"/>
      <c r="AJ14074" s="188"/>
      <c r="AK14074" s="188"/>
    </row>
    <row r="14075" spans="20:37">
      <c r="T14075" s="188"/>
      <c r="U14075" s="188"/>
      <c r="V14075" s="188"/>
      <c r="W14075" s="188"/>
      <c r="X14075" s="188"/>
      <c r="AG14075" s="188"/>
      <c r="AH14075" s="188"/>
      <c r="AI14075" s="188"/>
      <c r="AJ14075" s="188"/>
      <c r="AK14075" s="188"/>
    </row>
    <row r="14076" spans="20:37">
      <c r="T14076" s="188"/>
      <c r="U14076" s="188"/>
      <c r="V14076" s="188"/>
      <c r="W14076" s="188"/>
      <c r="X14076" s="188"/>
      <c r="AG14076" s="188"/>
      <c r="AH14076" s="188"/>
      <c r="AI14076" s="188"/>
      <c r="AJ14076" s="188"/>
      <c r="AK14076" s="188"/>
    </row>
    <row r="14077" spans="20:37">
      <c r="T14077" s="188"/>
      <c r="U14077" s="188"/>
      <c r="V14077" s="188"/>
      <c r="W14077" s="188"/>
      <c r="X14077" s="188"/>
      <c r="AG14077" s="188"/>
      <c r="AH14077" s="188"/>
      <c r="AI14077" s="188"/>
      <c r="AJ14077" s="188"/>
      <c r="AK14077" s="188"/>
    </row>
    <row r="14078" spans="20:37">
      <c r="T14078" s="188"/>
      <c r="U14078" s="188"/>
      <c r="V14078" s="188"/>
      <c r="W14078" s="188"/>
      <c r="X14078" s="188"/>
      <c r="AG14078" s="188"/>
      <c r="AH14078" s="188"/>
      <c r="AI14078" s="188"/>
      <c r="AJ14078" s="188"/>
      <c r="AK14078" s="188"/>
    </row>
    <row r="14079" spans="20:37">
      <c r="T14079" s="188"/>
      <c r="U14079" s="188"/>
      <c r="V14079" s="188"/>
      <c r="W14079" s="188"/>
      <c r="X14079" s="188"/>
      <c r="AG14079" s="188"/>
      <c r="AH14079" s="188"/>
      <c r="AI14079" s="188"/>
      <c r="AJ14079" s="188"/>
      <c r="AK14079" s="188"/>
    </row>
    <row r="14080" spans="20:37">
      <c r="T14080" s="188"/>
      <c r="U14080" s="188"/>
      <c r="V14080" s="188"/>
      <c r="W14080" s="188"/>
      <c r="X14080" s="188"/>
      <c r="AG14080" s="188"/>
      <c r="AH14080" s="188"/>
      <c r="AI14080" s="188"/>
      <c r="AJ14080" s="188"/>
      <c r="AK14080" s="188"/>
    </row>
    <row r="14081" spans="20:37">
      <c r="T14081" s="188"/>
      <c r="U14081" s="188"/>
      <c r="V14081" s="188"/>
      <c r="W14081" s="188"/>
      <c r="X14081" s="188"/>
      <c r="AG14081" s="188"/>
      <c r="AH14081" s="188"/>
      <c r="AI14081" s="188"/>
      <c r="AJ14081" s="188"/>
      <c r="AK14081" s="188"/>
    </row>
    <row r="14082" spans="20:37">
      <c r="T14082" s="188"/>
      <c r="U14082" s="188"/>
      <c r="V14082" s="188"/>
      <c r="W14082" s="188"/>
      <c r="X14082" s="188"/>
      <c r="AG14082" s="188"/>
      <c r="AH14082" s="188"/>
      <c r="AI14082" s="188"/>
      <c r="AJ14082" s="188"/>
      <c r="AK14082" s="188"/>
    </row>
    <row r="14083" spans="20:37">
      <c r="T14083" s="188"/>
      <c r="U14083" s="188"/>
      <c r="V14083" s="188"/>
      <c r="W14083" s="188"/>
      <c r="X14083" s="188"/>
      <c r="AG14083" s="188"/>
      <c r="AH14083" s="188"/>
      <c r="AI14083" s="188"/>
      <c r="AJ14083" s="188"/>
      <c r="AK14083" s="188"/>
    </row>
    <row r="14084" spans="20:37">
      <c r="T14084" s="188"/>
      <c r="U14084" s="188"/>
      <c r="V14084" s="188"/>
      <c r="W14084" s="188"/>
      <c r="X14084" s="188"/>
      <c r="AG14084" s="188"/>
      <c r="AH14084" s="188"/>
      <c r="AI14084" s="188"/>
      <c r="AJ14084" s="188"/>
      <c r="AK14084" s="188"/>
    </row>
    <row r="14085" spans="20:37">
      <c r="T14085" s="188"/>
      <c r="U14085" s="188"/>
      <c r="V14085" s="188"/>
      <c r="W14085" s="188"/>
      <c r="X14085" s="188"/>
      <c r="AG14085" s="188"/>
      <c r="AH14085" s="188"/>
      <c r="AI14085" s="188"/>
      <c r="AJ14085" s="188"/>
      <c r="AK14085" s="188"/>
    </row>
    <row r="14086" spans="20:37">
      <c r="T14086" s="188"/>
      <c r="U14086" s="188"/>
      <c r="V14086" s="188"/>
      <c r="W14086" s="188"/>
      <c r="X14086" s="188"/>
      <c r="AG14086" s="188"/>
      <c r="AH14086" s="188"/>
      <c r="AI14086" s="188"/>
      <c r="AJ14086" s="188"/>
      <c r="AK14086" s="188"/>
    </row>
    <row r="14087" spans="20:37">
      <c r="T14087" s="188"/>
      <c r="U14087" s="188"/>
      <c r="V14087" s="188"/>
      <c r="W14087" s="188"/>
      <c r="X14087" s="188"/>
      <c r="AG14087" s="188"/>
      <c r="AH14087" s="188"/>
      <c r="AI14087" s="188"/>
      <c r="AJ14087" s="188"/>
      <c r="AK14087" s="188"/>
    </row>
    <row r="14088" spans="20:37">
      <c r="T14088" s="188"/>
      <c r="U14088" s="188"/>
      <c r="V14088" s="188"/>
      <c r="W14088" s="188"/>
      <c r="X14088" s="188"/>
      <c r="AG14088" s="188"/>
      <c r="AH14088" s="188"/>
      <c r="AI14088" s="188"/>
      <c r="AJ14088" s="188"/>
      <c r="AK14088" s="188"/>
    </row>
    <row r="14089" spans="20:37">
      <c r="T14089" s="188"/>
      <c r="U14089" s="188"/>
      <c r="V14089" s="188"/>
      <c r="W14089" s="188"/>
      <c r="X14089" s="188"/>
      <c r="AG14089" s="188"/>
      <c r="AH14089" s="188"/>
      <c r="AI14089" s="188"/>
      <c r="AJ14089" s="188"/>
      <c r="AK14089" s="188"/>
    </row>
    <row r="14090" spans="20:37">
      <c r="T14090" s="188"/>
      <c r="U14090" s="188"/>
      <c r="V14090" s="188"/>
      <c r="W14090" s="188"/>
      <c r="X14090" s="188"/>
      <c r="AG14090" s="188"/>
      <c r="AH14090" s="188"/>
      <c r="AI14090" s="188"/>
      <c r="AJ14090" s="188"/>
      <c r="AK14090" s="188"/>
    </row>
    <row r="14091" spans="20:37">
      <c r="T14091" s="188"/>
      <c r="U14091" s="188"/>
      <c r="V14091" s="188"/>
      <c r="W14091" s="188"/>
      <c r="X14091" s="188"/>
      <c r="AG14091" s="188"/>
      <c r="AH14091" s="188"/>
      <c r="AI14091" s="188"/>
      <c r="AJ14091" s="188"/>
      <c r="AK14091" s="188"/>
    </row>
    <row r="14092" spans="20:37">
      <c r="T14092" s="188"/>
      <c r="U14092" s="188"/>
      <c r="V14092" s="188"/>
      <c r="W14092" s="188"/>
      <c r="X14092" s="188"/>
      <c r="AG14092" s="188"/>
      <c r="AH14092" s="188"/>
      <c r="AI14092" s="188"/>
      <c r="AJ14092" s="188"/>
      <c r="AK14092" s="188"/>
    </row>
    <row r="14093" spans="20:37">
      <c r="T14093" s="188"/>
      <c r="U14093" s="188"/>
      <c r="V14093" s="188"/>
      <c r="W14093" s="188"/>
      <c r="X14093" s="188"/>
      <c r="AG14093" s="188"/>
      <c r="AH14093" s="188"/>
      <c r="AI14093" s="188"/>
      <c r="AJ14093" s="188"/>
      <c r="AK14093" s="188"/>
    </row>
    <row r="14094" spans="20:37">
      <c r="T14094" s="188"/>
      <c r="U14094" s="188"/>
      <c r="V14094" s="188"/>
      <c r="W14094" s="188"/>
      <c r="X14094" s="188"/>
      <c r="AG14094" s="188"/>
      <c r="AH14094" s="188"/>
      <c r="AI14094" s="188"/>
      <c r="AJ14094" s="188"/>
      <c r="AK14094" s="188"/>
    </row>
    <row r="14095" spans="20:37">
      <c r="T14095" s="188"/>
      <c r="U14095" s="188"/>
      <c r="V14095" s="188"/>
      <c r="W14095" s="188"/>
      <c r="X14095" s="188"/>
      <c r="AG14095" s="188"/>
      <c r="AH14095" s="188"/>
      <c r="AI14095" s="188"/>
      <c r="AJ14095" s="188"/>
      <c r="AK14095" s="188"/>
    </row>
    <row r="14096" spans="20:37">
      <c r="T14096" s="188"/>
      <c r="U14096" s="188"/>
      <c r="V14096" s="188"/>
      <c r="W14096" s="188"/>
      <c r="X14096" s="188"/>
      <c r="AG14096" s="188"/>
      <c r="AH14096" s="188"/>
      <c r="AI14096" s="188"/>
      <c r="AJ14096" s="188"/>
      <c r="AK14096" s="188"/>
    </row>
    <row r="14097" spans="20:37">
      <c r="T14097" s="188"/>
      <c r="U14097" s="188"/>
      <c r="V14097" s="188"/>
      <c r="W14097" s="188"/>
      <c r="X14097" s="188"/>
      <c r="AG14097" s="188"/>
      <c r="AH14097" s="188"/>
      <c r="AI14097" s="188"/>
      <c r="AJ14097" s="188"/>
      <c r="AK14097" s="188"/>
    </row>
    <row r="14098" spans="20:37">
      <c r="T14098" s="188"/>
      <c r="U14098" s="188"/>
      <c r="V14098" s="188"/>
      <c r="W14098" s="188"/>
      <c r="X14098" s="188"/>
      <c r="AG14098" s="188"/>
      <c r="AH14098" s="188"/>
      <c r="AI14098" s="188"/>
      <c r="AJ14098" s="188"/>
      <c r="AK14098" s="188"/>
    </row>
    <row r="14099" spans="20:37">
      <c r="T14099" s="188"/>
      <c r="U14099" s="188"/>
      <c r="V14099" s="188"/>
      <c r="W14099" s="188"/>
      <c r="X14099" s="188"/>
      <c r="AG14099" s="188"/>
      <c r="AH14099" s="188"/>
      <c r="AI14099" s="188"/>
      <c r="AJ14099" s="188"/>
      <c r="AK14099" s="188"/>
    </row>
    <row r="14100" spans="20:37">
      <c r="T14100" s="188"/>
      <c r="U14100" s="188"/>
      <c r="V14100" s="188"/>
      <c r="W14100" s="188"/>
      <c r="X14100" s="188"/>
      <c r="AG14100" s="188"/>
      <c r="AH14100" s="188"/>
      <c r="AI14100" s="188"/>
      <c r="AJ14100" s="188"/>
      <c r="AK14100" s="188"/>
    </row>
    <row r="14101" spans="20:37">
      <c r="T14101" s="188"/>
      <c r="U14101" s="188"/>
      <c r="V14101" s="188"/>
      <c r="W14101" s="188"/>
      <c r="X14101" s="188"/>
      <c r="AG14101" s="188"/>
      <c r="AH14101" s="188"/>
      <c r="AI14101" s="188"/>
      <c r="AJ14101" s="188"/>
      <c r="AK14101" s="188"/>
    </row>
    <row r="14102" spans="20:37">
      <c r="T14102" s="188"/>
      <c r="U14102" s="188"/>
      <c r="V14102" s="188"/>
      <c r="W14102" s="188"/>
      <c r="X14102" s="188"/>
      <c r="AG14102" s="188"/>
      <c r="AH14102" s="188"/>
      <c r="AI14102" s="188"/>
      <c r="AJ14102" s="188"/>
      <c r="AK14102" s="188"/>
    </row>
    <row r="14103" spans="20:37">
      <c r="T14103" s="188"/>
      <c r="U14103" s="188"/>
      <c r="V14103" s="188"/>
      <c r="W14103" s="188"/>
      <c r="X14103" s="188"/>
      <c r="AG14103" s="188"/>
      <c r="AH14103" s="188"/>
      <c r="AI14103" s="188"/>
      <c r="AJ14103" s="188"/>
      <c r="AK14103" s="188"/>
    </row>
    <row r="14104" spans="20:37">
      <c r="T14104" s="188"/>
      <c r="U14104" s="188"/>
      <c r="V14104" s="188"/>
      <c r="W14104" s="188"/>
      <c r="X14104" s="188"/>
      <c r="AG14104" s="188"/>
      <c r="AH14104" s="188"/>
      <c r="AI14104" s="188"/>
      <c r="AJ14104" s="188"/>
      <c r="AK14104" s="188"/>
    </row>
    <row r="14105" spans="20:37">
      <c r="T14105" s="188"/>
      <c r="U14105" s="188"/>
      <c r="V14105" s="188"/>
      <c r="W14105" s="188"/>
      <c r="X14105" s="188"/>
      <c r="AG14105" s="188"/>
      <c r="AH14105" s="188"/>
      <c r="AI14105" s="188"/>
      <c r="AJ14105" s="188"/>
      <c r="AK14105" s="188"/>
    </row>
    <row r="14106" spans="20:37">
      <c r="T14106" s="188"/>
      <c r="U14106" s="188"/>
      <c r="V14106" s="188"/>
      <c r="W14106" s="188"/>
      <c r="X14106" s="188"/>
      <c r="AG14106" s="188"/>
      <c r="AH14106" s="188"/>
      <c r="AI14106" s="188"/>
      <c r="AJ14106" s="188"/>
      <c r="AK14106" s="188"/>
    </row>
    <row r="14107" spans="20:37">
      <c r="T14107" s="188"/>
      <c r="U14107" s="188"/>
      <c r="V14107" s="188"/>
      <c r="W14107" s="188"/>
      <c r="X14107" s="188"/>
      <c r="AG14107" s="188"/>
      <c r="AH14107" s="188"/>
      <c r="AI14107" s="188"/>
      <c r="AJ14107" s="188"/>
      <c r="AK14107" s="188"/>
    </row>
    <row r="14108" spans="20:37">
      <c r="T14108" s="188"/>
      <c r="U14108" s="188"/>
      <c r="V14108" s="188"/>
      <c r="W14108" s="188"/>
      <c r="X14108" s="188"/>
      <c r="AG14108" s="188"/>
      <c r="AH14108" s="188"/>
      <c r="AI14108" s="188"/>
      <c r="AJ14108" s="188"/>
      <c r="AK14108" s="188"/>
    </row>
    <row r="14109" spans="20:37">
      <c r="T14109" s="188"/>
      <c r="U14109" s="188"/>
      <c r="V14109" s="188"/>
      <c r="W14109" s="188"/>
      <c r="X14109" s="188"/>
      <c r="AG14109" s="188"/>
      <c r="AH14109" s="188"/>
      <c r="AI14109" s="188"/>
      <c r="AJ14109" s="188"/>
      <c r="AK14109" s="188"/>
    </row>
    <row r="14110" spans="20:37">
      <c r="T14110" s="188"/>
      <c r="U14110" s="188"/>
      <c r="V14110" s="188"/>
      <c r="W14110" s="188"/>
      <c r="X14110" s="188"/>
      <c r="AG14110" s="188"/>
      <c r="AH14110" s="188"/>
      <c r="AI14110" s="188"/>
      <c r="AJ14110" s="188"/>
      <c r="AK14110" s="188"/>
    </row>
    <row r="14111" spans="20:37">
      <c r="T14111" s="188"/>
      <c r="U14111" s="188"/>
      <c r="V14111" s="188"/>
      <c r="W14111" s="188"/>
      <c r="X14111" s="188"/>
      <c r="AG14111" s="188"/>
      <c r="AH14111" s="188"/>
      <c r="AI14111" s="188"/>
      <c r="AJ14111" s="188"/>
      <c r="AK14111" s="188"/>
    </row>
    <row r="14112" spans="20:37">
      <c r="T14112" s="188"/>
      <c r="U14112" s="188"/>
      <c r="V14112" s="188"/>
      <c r="W14112" s="188"/>
      <c r="X14112" s="188"/>
      <c r="AG14112" s="188"/>
      <c r="AH14112" s="188"/>
      <c r="AI14112" s="188"/>
      <c r="AJ14112" s="188"/>
      <c r="AK14112" s="188"/>
    </row>
    <row r="14113" spans="20:37">
      <c r="T14113" s="188"/>
      <c r="U14113" s="188"/>
      <c r="V14113" s="188"/>
      <c r="W14113" s="188"/>
      <c r="X14113" s="188"/>
      <c r="AG14113" s="188"/>
      <c r="AH14113" s="188"/>
      <c r="AI14113" s="188"/>
      <c r="AJ14113" s="188"/>
      <c r="AK14113" s="188"/>
    </row>
    <row r="14114" spans="20:37">
      <c r="T14114" s="188"/>
      <c r="U14114" s="188"/>
      <c r="V14114" s="188"/>
      <c r="W14114" s="188"/>
      <c r="X14114" s="188"/>
      <c r="AG14114" s="188"/>
      <c r="AH14114" s="188"/>
      <c r="AI14114" s="188"/>
      <c r="AJ14114" s="188"/>
      <c r="AK14114" s="188"/>
    </row>
    <row r="14115" spans="20:37">
      <c r="T14115" s="188"/>
      <c r="U14115" s="188"/>
      <c r="V14115" s="188"/>
      <c r="W14115" s="188"/>
      <c r="X14115" s="188"/>
      <c r="AG14115" s="188"/>
      <c r="AH14115" s="188"/>
      <c r="AI14115" s="188"/>
      <c r="AJ14115" s="188"/>
      <c r="AK14115" s="188"/>
    </row>
    <row r="14116" spans="20:37">
      <c r="T14116" s="188"/>
      <c r="U14116" s="188"/>
      <c r="V14116" s="188"/>
      <c r="W14116" s="188"/>
      <c r="X14116" s="188"/>
      <c r="AG14116" s="188"/>
      <c r="AH14116" s="188"/>
      <c r="AI14116" s="188"/>
      <c r="AJ14116" s="188"/>
      <c r="AK14116" s="188"/>
    </row>
    <row r="14117" spans="20:37">
      <c r="T14117" s="188"/>
      <c r="U14117" s="188"/>
      <c r="V14117" s="188"/>
      <c r="W14117" s="188"/>
      <c r="X14117" s="188"/>
      <c r="AG14117" s="188"/>
      <c r="AH14117" s="188"/>
      <c r="AI14117" s="188"/>
      <c r="AJ14117" s="188"/>
      <c r="AK14117" s="188"/>
    </row>
    <row r="14118" spans="20:37">
      <c r="T14118" s="188"/>
      <c r="U14118" s="188"/>
      <c r="V14118" s="188"/>
      <c r="W14118" s="188"/>
      <c r="X14118" s="188"/>
      <c r="AG14118" s="188"/>
      <c r="AH14118" s="188"/>
      <c r="AI14118" s="188"/>
      <c r="AJ14118" s="188"/>
      <c r="AK14118" s="188"/>
    </row>
    <row r="14119" spans="20:37">
      <c r="T14119" s="188"/>
      <c r="U14119" s="188"/>
      <c r="V14119" s="188"/>
      <c r="W14119" s="188"/>
      <c r="X14119" s="188"/>
      <c r="AG14119" s="188"/>
      <c r="AH14119" s="188"/>
      <c r="AI14119" s="188"/>
      <c r="AJ14119" s="188"/>
      <c r="AK14119" s="188"/>
    </row>
    <row r="14120" spans="20:37">
      <c r="T14120" s="188"/>
      <c r="U14120" s="188"/>
      <c r="V14120" s="188"/>
      <c r="W14120" s="188"/>
      <c r="X14120" s="188"/>
      <c r="AG14120" s="188"/>
      <c r="AH14120" s="188"/>
      <c r="AI14120" s="188"/>
      <c r="AJ14120" s="188"/>
      <c r="AK14120" s="188"/>
    </row>
    <row r="14121" spans="20:37">
      <c r="T14121" s="188"/>
      <c r="U14121" s="188"/>
      <c r="V14121" s="188"/>
      <c r="W14121" s="188"/>
      <c r="X14121" s="188"/>
      <c r="AG14121" s="188"/>
      <c r="AH14121" s="188"/>
      <c r="AI14121" s="188"/>
      <c r="AJ14121" s="188"/>
      <c r="AK14121" s="188"/>
    </row>
    <row r="14122" spans="20:37">
      <c r="T14122" s="188"/>
      <c r="U14122" s="188"/>
      <c r="V14122" s="188"/>
      <c r="W14122" s="188"/>
      <c r="X14122" s="188"/>
      <c r="AG14122" s="188"/>
      <c r="AH14122" s="188"/>
      <c r="AI14122" s="188"/>
      <c r="AJ14122" s="188"/>
      <c r="AK14122" s="188"/>
    </row>
    <row r="14123" spans="20:37">
      <c r="T14123" s="188"/>
      <c r="U14123" s="188"/>
      <c r="V14123" s="188"/>
      <c r="W14123" s="188"/>
      <c r="X14123" s="188"/>
      <c r="AG14123" s="188"/>
      <c r="AH14123" s="188"/>
      <c r="AI14123" s="188"/>
      <c r="AJ14123" s="188"/>
      <c r="AK14123" s="188"/>
    </row>
    <row r="14124" spans="20:37">
      <c r="T14124" s="188"/>
      <c r="U14124" s="188"/>
      <c r="V14124" s="188"/>
      <c r="W14124" s="188"/>
      <c r="X14124" s="188"/>
      <c r="AG14124" s="188"/>
      <c r="AH14124" s="188"/>
      <c r="AI14124" s="188"/>
      <c r="AJ14124" s="188"/>
      <c r="AK14124" s="188"/>
    </row>
    <row r="14125" spans="20:37">
      <c r="T14125" s="188"/>
      <c r="U14125" s="188"/>
      <c r="V14125" s="188"/>
      <c r="W14125" s="188"/>
      <c r="X14125" s="188"/>
      <c r="AG14125" s="188"/>
      <c r="AH14125" s="188"/>
      <c r="AI14125" s="188"/>
      <c r="AJ14125" s="188"/>
      <c r="AK14125" s="188"/>
    </row>
    <row r="14126" spans="20:37">
      <c r="T14126" s="188"/>
      <c r="U14126" s="188"/>
      <c r="V14126" s="188"/>
      <c r="W14126" s="188"/>
      <c r="X14126" s="188"/>
      <c r="AG14126" s="188"/>
      <c r="AH14126" s="188"/>
      <c r="AI14126" s="188"/>
      <c r="AJ14126" s="188"/>
      <c r="AK14126" s="188"/>
    </row>
    <row r="14127" spans="20:37">
      <c r="T14127" s="188"/>
      <c r="U14127" s="188"/>
      <c r="V14127" s="188"/>
      <c r="W14127" s="188"/>
      <c r="X14127" s="188"/>
      <c r="AG14127" s="188"/>
      <c r="AH14127" s="188"/>
      <c r="AI14127" s="188"/>
      <c r="AJ14127" s="188"/>
      <c r="AK14127" s="188"/>
    </row>
    <row r="14128" spans="20:37">
      <c r="T14128" s="188"/>
      <c r="U14128" s="188"/>
      <c r="V14128" s="188"/>
      <c r="W14128" s="188"/>
      <c r="X14128" s="188"/>
      <c r="AG14128" s="188"/>
      <c r="AH14128" s="188"/>
      <c r="AI14128" s="188"/>
      <c r="AJ14128" s="188"/>
      <c r="AK14128" s="188"/>
    </row>
    <row r="14129" spans="20:37">
      <c r="T14129" s="188"/>
      <c r="U14129" s="188"/>
      <c r="V14129" s="188"/>
      <c r="W14129" s="188"/>
      <c r="X14129" s="188"/>
      <c r="AG14129" s="188"/>
      <c r="AH14129" s="188"/>
      <c r="AI14129" s="188"/>
      <c r="AJ14129" s="188"/>
      <c r="AK14129" s="188"/>
    </row>
    <row r="14130" spans="20:37">
      <c r="T14130" s="188"/>
      <c r="U14130" s="188"/>
      <c r="V14130" s="188"/>
      <c r="W14130" s="188"/>
      <c r="X14130" s="188"/>
      <c r="AG14130" s="188"/>
      <c r="AH14130" s="188"/>
      <c r="AI14130" s="188"/>
      <c r="AJ14130" s="188"/>
      <c r="AK14130" s="188"/>
    </row>
    <row r="14131" spans="20:37">
      <c r="T14131" s="188"/>
      <c r="U14131" s="188"/>
      <c r="V14131" s="188"/>
      <c r="W14131" s="188"/>
      <c r="X14131" s="188"/>
      <c r="AG14131" s="188"/>
      <c r="AH14131" s="188"/>
      <c r="AI14131" s="188"/>
      <c r="AJ14131" s="188"/>
      <c r="AK14131" s="188"/>
    </row>
    <row r="14132" spans="20:37">
      <c r="T14132" s="188"/>
      <c r="U14132" s="188"/>
      <c r="V14132" s="188"/>
      <c r="W14132" s="188"/>
      <c r="X14132" s="188"/>
      <c r="AG14132" s="188"/>
      <c r="AH14132" s="188"/>
      <c r="AI14132" s="188"/>
      <c r="AJ14132" s="188"/>
      <c r="AK14132" s="188"/>
    </row>
    <row r="14133" spans="20:37">
      <c r="T14133" s="188"/>
      <c r="U14133" s="188"/>
      <c r="V14133" s="188"/>
      <c r="W14133" s="188"/>
      <c r="X14133" s="188"/>
      <c r="AG14133" s="188"/>
      <c r="AH14133" s="188"/>
      <c r="AI14133" s="188"/>
      <c r="AJ14133" s="188"/>
      <c r="AK14133" s="188"/>
    </row>
    <row r="14134" spans="20:37">
      <c r="T14134" s="188"/>
      <c r="U14134" s="188"/>
      <c r="V14134" s="188"/>
      <c r="W14134" s="188"/>
      <c r="X14134" s="188"/>
      <c r="AG14134" s="188"/>
      <c r="AH14134" s="188"/>
      <c r="AI14134" s="188"/>
      <c r="AJ14134" s="188"/>
      <c r="AK14134" s="188"/>
    </row>
    <row r="14135" spans="20:37">
      <c r="T14135" s="188"/>
      <c r="U14135" s="188"/>
      <c r="V14135" s="188"/>
      <c r="W14135" s="188"/>
      <c r="X14135" s="188"/>
      <c r="AG14135" s="188"/>
      <c r="AH14135" s="188"/>
      <c r="AI14135" s="188"/>
      <c r="AJ14135" s="188"/>
      <c r="AK14135" s="188"/>
    </row>
    <row r="14136" spans="20:37">
      <c r="T14136" s="188"/>
      <c r="U14136" s="188"/>
      <c r="V14136" s="188"/>
      <c r="W14136" s="188"/>
      <c r="X14136" s="188"/>
      <c r="AG14136" s="188"/>
      <c r="AH14136" s="188"/>
      <c r="AI14136" s="188"/>
      <c r="AJ14136" s="188"/>
      <c r="AK14136" s="188"/>
    </row>
    <row r="14137" spans="20:37">
      <c r="T14137" s="188"/>
      <c r="U14137" s="188"/>
      <c r="V14137" s="188"/>
      <c r="W14137" s="188"/>
      <c r="X14137" s="188"/>
      <c r="AG14137" s="188"/>
      <c r="AH14137" s="188"/>
      <c r="AI14137" s="188"/>
      <c r="AJ14137" s="188"/>
      <c r="AK14137" s="188"/>
    </row>
    <row r="14138" spans="20:37">
      <c r="T14138" s="188"/>
      <c r="U14138" s="188"/>
      <c r="V14138" s="188"/>
      <c r="W14138" s="188"/>
      <c r="X14138" s="188"/>
      <c r="AG14138" s="188"/>
      <c r="AH14138" s="188"/>
      <c r="AI14138" s="188"/>
      <c r="AJ14138" s="188"/>
      <c r="AK14138" s="188"/>
    </row>
    <row r="14139" spans="20:37">
      <c r="T14139" s="188"/>
      <c r="U14139" s="188"/>
      <c r="V14139" s="188"/>
      <c r="W14139" s="188"/>
      <c r="X14139" s="188"/>
      <c r="AG14139" s="188"/>
      <c r="AH14139" s="188"/>
      <c r="AI14139" s="188"/>
      <c r="AJ14139" s="188"/>
      <c r="AK14139" s="188"/>
    </row>
    <row r="14140" spans="20:37">
      <c r="T14140" s="188"/>
      <c r="U14140" s="188"/>
      <c r="V14140" s="188"/>
      <c r="W14140" s="188"/>
      <c r="X14140" s="188"/>
      <c r="AG14140" s="188"/>
      <c r="AH14140" s="188"/>
      <c r="AI14140" s="188"/>
      <c r="AJ14140" s="188"/>
      <c r="AK14140" s="188"/>
    </row>
    <row r="14141" spans="20:37">
      <c r="T14141" s="188"/>
      <c r="U14141" s="188"/>
      <c r="V14141" s="188"/>
      <c r="W14141" s="188"/>
      <c r="X14141" s="188"/>
      <c r="AG14141" s="188"/>
      <c r="AH14141" s="188"/>
      <c r="AI14141" s="188"/>
      <c r="AJ14141" s="188"/>
      <c r="AK14141" s="188"/>
    </row>
    <row r="14142" spans="20:37">
      <c r="T14142" s="188"/>
      <c r="U14142" s="188"/>
      <c r="V14142" s="188"/>
      <c r="W14142" s="188"/>
      <c r="X14142" s="188"/>
      <c r="AG14142" s="188"/>
      <c r="AH14142" s="188"/>
      <c r="AI14142" s="188"/>
      <c r="AJ14142" s="188"/>
      <c r="AK14142" s="188"/>
    </row>
    <row r="14143" spans="20:37">
      <c r="T14143" s="188"/>
      <c r="U14143" s="188"/>
      <c r="V14143" s="188"/>
      <c r="W14143" s="188"/>
      <c r="X14143" s="188"/>
      <c r="AG14143" s="188"/>
      <c r="AH14143" s="188"/>
      <c r="AI14143" s="188"/>
      <c r="AJ14143" s="188"/>
      <c r="AK14143" s="188"/>
    </row>
    <row r="14144" spans="20:37">
      <c r="T14144" s="188"/>
      <c r="U14144" s="188"/>
      <c r="V14144" s="188"/>
      <c r="W14144" s="188"/>
      <c r="X14144" s="188"/>
      <c r="AG14144" s="188"/>
      <c r="AH14144" s="188"/>
      <c r="AI14144" s="188"/>
      <c r="AJ14144" s="188"/>
      <c r="AK14144" s="188"/>
    </row>
    <row r="14145" spans="20:37">
      <c r="T14145" s="188"/>
      <c r="U14145" s="188"/>
      <c r="V14145" s="188"/>
      <c r="W14145" s="188"/>
      <c r="X14145" s="188"/>
      <c r="AG14145" s="188"/>
      <c r="AH14145" s="188"/>
      <c r="AI14145" s="188"/>
      <c r="AJ14145" s="188"/>
      <c r="AK14145" s="188"/>
    </row>
    <row r="14146" spans="20:37">
      <c r="T14146" s="188"/>
      <c r="U14146" s="188"/>
      <c r="V14146" s="188"/>
      <c r="W14146" s="188"/>
      <c r="X14146" s="188"/>
      <c r="AG14146" s="188"/>
      <c r="AH14146" s="188"/>
      <c r="AI14146" s="188"/>
      <c r="AJ14146" s="188"/>
      <c r="AK14146" s="188"/>
    </row>
    <row r="14147" spans="20:37">
      <c r="T14147" s="188"/>
      <c r="U14147" s="188"/>
      <c r="V14147" s="188"/>
      <c r="W14147" s="188"/>
      <c r="X14147" s="188"/>
      <c r="AG14147" s="188"/>
      <c r="AH14147" s="188"/>
      <c r="AI14147" s="188"/>
      <c r="AJ14147" s="188"/>
      <c r="AK14147" s="188"/>
    </row>
    <row r="14148" spans="20:37">
      <c r="T14148" s="188"/>
      <c r="U14148" s="188"/>
      <c r="V14148" s="188"/>
      <c r="W14148" s="188"/>
      <c r="X14148" s="188"/>
      <c r="AG14148" s="188"/>
      <c r="AH14148" s="188"/>
      <c r="AI14148" s="188"/>
      <c r="AJ14148" s="188"/>
      <c r="AK14148" s="188"/>
    </row>
    <row r="14149" spans="20:37">
      <c r="T14149" s="188"/>
      <c r="U14149" s="188"/>
      <c r="V14149" s="188"/>
      <c r="W14149" s="188"/>
      <c r="X14149" s="188"/>
      <c r="AG14149" s="188"/>
      <c r="AH14149" s="188"/>
      <c r="AI14149" s="188"/>
      <c r="AJ14149" s="188"/>
      <c r="AK14149" s="188"/>
    </row>
    <row r="14150" spans="20:37">
      <c r="T14150" s="188"/>
      <c r="U14150" s="188"/>
      <c r="V14150" s="188"/>
      <c r="W14150" s="188"/>
      <c r="X14150" s="188"/>
      <c r="AG14150" s="188"/>
      <c r="AH14150" s="188"/>
      <c r="AI14150" s="188"/>
      <c r="AJ14150" s="188"/>
      <c r="AK14150" s="188"/>
    </row>
    <row r="14151" spans="20:37">
      <c r="T14151" s="188"/>
      <c r="U14151" s="188"/>
      <c r="V14151" s="188"/>
      <c r="W14151" s="188"/>
      <c r="X14151" s="188"/>
      <c r="AG14151" s="188"/>
      <c r="AH14151" s="188"/>
      <c r="AI14151" s="188"/>
      <c r="AJ14151" s="188"/>
      <c r="AK14151" s="188"/>
    </row>
    <row r="14152" spans="20:37">
      <c r="T14152" s="188"/>
      <c r="U14152" s="188"/>
      <c r="V14152" s="188"/>
      <c r="W14152" s="188"/>
      <c r="X14152" s="188"/>
      <c r="AG14152" s="188"/>
      <c r="AH14152" s="188"/>
      <c r="AI14152" s="188"/>
      <c r="AJ14152" s="188"/>
      <c r="AK14152" s="188"/>
    </row>
    <row r="14153" spans="20:37">
      <c r="T14153" s="188"/>
      <c r="U14153" s="188"/>
      <c r="V14153" s="188"/>
      <c r="W14153" s="188"/>
      <c r="X14153" s="188"/>
      <c r="AG14153" s="188"/>
      <c r="AH14153" s="188"/>
      <c r="AI14153" s="188"/>
      <c r="AJ14153" s="188"/>
      <c r="AK14153" s="188"/>
    </row>
    <row r="14154" spans="20:37">
      <c r="T14154" s="188"/>
      <c r="U14154" s="188"/>
      <c r="V14154" s="188"/>
      <c r="W14154" s="188"/>
      <c r="X14154" s="188"/>
      <c r="AG14154" s="188"/>
      <c r="AH14154" s="188"/>
      <c r="AI14154" s="188"/>
      <c r="AJ14154" s="188"/>
      <c r="AK14154" s="188"/>
    </row>
    <row r="14155" spans="20:37">
      <c r="T14155" s="188"/>
      <c r="U14155" s="188"/>
      <c r="V14155" s="188"/>
      <c r="W14155" s="188"/>
      <c r="X14155" s="188"/>
      <c r="AG14155" s="188"/>
      <c r="AH14155" s="188"/>
      <c r="AI14155" s="188"/>
      <c r="AJ14155" s="188"/>
      <c r="AK14155" s="188"/>
    </row>
    <row r="14156" spans="20:37">
      <c r="T14156" s="188"/>
      <c r="U14156" s="188"/>
      <c r="V14156" s="188"/>
      <c r="W14156" s="188"/>
      <c r="X14156" s="188"/>
      <c r="AG14156" s="188"/>
      <c r="AH14156" s="188"/>
      <c r="AI14156" s="188"/>
      <c r="AJ14156" s="188"/>
      <c r="AK14156" s="188"/>
    </row>
    <row r="14157" spans="20:37">
      <c r="T14157" s="188"/>
      <c r="U14157" s="188"/>
      <c r="V14157" s="188"/>
      <c r="W14157" s="188"/>
      <c r="X14157" s="188"/>
      <c r="AG14157" s="188"/>
      <c r="AH14157" s="188"/>
      <c r="AI14157" s="188"/>
      <c r="AJ14157" s="188"/>
      <c r="AK14157" s="188"/>
    </row>
    <row r="14158" spans="20:37">
      <c r="T14158" s="188"/>
      <c r="U14158" s="188"/>
      <c r="V14158" s="188"/>
      <c r="W14158" s="188"/>
      <c r="X14158" s="188"/>
      <c r="AG14158" s="188"/>
      <c r="AH14158" s="188"/>
      <c r="AI14158" s="188"/>
      <c r="AJ14158" s="188"/>
      <c r="AK14158" s="188"/>
    </row>
    <row r="14159" spans="20:37">
      <c r="T14159" s="188"/>
      <c r="U14159" s="188"/>
      <c r="V14159" s="188"/>
      <c r="W14159" s="188"/>
      <c r="X14159" s="188"/>
      <c r="AG14159" s="188"/>
      <c r="AH14159" s="188"/>
      <c r="AI14159" s="188"/>
      <c r="AJ14159" s="188"/>
      <c r="AK14159" s="188"/>
    </row>
    <row r="14160" spans="20:37">
      <c r="T14160" s="188"/>
      <c r="U14160" s="188"/>
      <c r="V14160" s="188"/>
      <c r="W14160" s="188"/>
      <c r="X14160" s="188"/>
      <c r="AG14160" s="188"/>
      <c r="AH14160" s="188"/>
      <c r="AI14160" s="188"/>
      <c r="AJ14160" s="188"/>
      <c r="AK14160" s="188"/>
    </row>
    <row r="14161" spans="20:37">
      <c r="T14161" s="188"/>
      <c r="U14161" s="188"/>
      <c r="V14161" s="188"/>
      <c r="W14161" s="188"/>
      <c r="X14161" s="188"/>
      <c r="AG14161" s="188"/>
      <c r="AH14161" s="188"/>
      <c r="AI14161" s="188"/>
      <c r="AJ14161" s="188"/>
      <c r="AK14161" s="188"/>
    </row>
    <row r="14162" spans="20:37">
      <c r="T14162" s="188"/>
      <c r="U14162" s="188"/>
      <c r="V14162" s="188"/>
      <c r="W14162" s="188"/>
      <c r="X14162" s="188"/>
      <c r="AG14162" s="188"/>
      <c r="AH14162" s="188"/>
      <c r="AI14162" s="188"/>
      <c r="AJ14162" s="188"/>
      <c r="AK14162" s="188"/>
    </row>
    <row r="14163" spans="20:37">
      <c r="T14163" s="188"/>
      <c r="U14163" s="188"/>
      <c r="V14163" s="188"/>
      <c r="W14163" s="188"/>
      <c r="X14163" s="188"/>
      <c r="AG14163" s="188"/>
      <c r="AH14163" s="188"/>
      <c r="AI14163" s="188"/>
      <c r="AJ14163" s="188"/>
      <c r="AK14163" s="188"/>
    </row>
    <row r="14164" spans="20:37">
      <c r="T14164" s="188"/>
      <c r="U14164" s="188"/>
      <c r="V14164" s="188"/>
      <c r="W14164" s="188"/>
      <c r="X14164" s="188"/>
      <c r="AG14164" s="188"/>
      <c r="AH14164" s="188"/>
      <c r="AI14164" s="188"/>
      <c r="AJ14164" s="188"/>
      <c r="AK14164" s="188"/>
    </row>
    <row r="14165" spans="20:37">
      <c r="T14165" s="188"/>
      <c r="U14165" s="188"/>
      <c r="V14165" s="188"/>
      <c r="W14165" s="188"/>
      <c r="X14165" s="188"/>
      <c r="AG14165" s="188"/>
      <c r="AH14165" s="188"/>
      <c r="AI14165" s="188"/>
      <c r="AJ14165" s="188"/>
      <c r="AK14165" s="188"/>
    </row>
    <row r="14166" spans="20:37">
      <c r="T14166" s="188"/>
      <c r="U14166" s="188"/>
      <c r="V14166" s="188"/>
      <c r="W14166" s="188"/>
      <c r="X14166" s="188"/>
      <c r="AG14166" s="188"/>
      <c r="AH14166" s="188"/>
      <c r="AI14166" s="188"/>
      <c r="AJ14166" s="188"/>
      <c r="AK14166" s="188"/>
    </row>
    <row r="14167" spans="20:37">
      <c r="T14167" s="188"/>
      <c r="U14167" s="188"/>
      <c r="V14167" s="188"/>
      <c r="W14167" s="188"/>
      <c r="X14167" s="188"/>
      <c r="AG14167" s="188"/>
      <c r="AH14167" s="188"/>
      <c r="AI14167" s="188"/>
      <c r="AJ14167" s="188"/>
      <c r="AK14167" s="188"/>
    </row>
    <row r="14168" spans="20:37">
      <c r="T14168" s="188"/>
      <c r="U14168" s="188"/>
      <c r="V14168" s="188"/>
      <c r="W14168" s="188"/>
      <c r="X14168" s="188"/>
      <c r="AG14168" s="188"/>
      <c r="AH14168" s="188"/>
      <c r="AI14168" s="188"/>
      <c r="AJ14168" s="188"/>
      <c r="AK14168" s="188"/>
    </row>
    <row r="14169" spans="20:37">
      <c r="T14169" s="188"/>
      <c r="U14169" s="188"/>
      <c r="V14169" s="188"/>
      <c r="W14169" s="188"/>
      <c r="X14169" s="188"/>
      <c r="AG14169" s="188"/>
      <c r="AH14169" s="188"/>
      <c r="AI14169" s="188"/>
      <c r="AJ14169" s="188"/>
      <c r="AK14169" s="188"/>
    </row>
    <row r="14170" spans="20:37">
      <c r="T14170" s="188"/>
      <c r="U14170" s="188"/>
      <c r="V14170" s="188"/>
      <c r="W14170" s="188"/>
      <c r="X14170" s="188"/>
      <c r="AG14170" s="188"/>
      <c r="AH14170" s="188"/>
      <c r="AI14170" s="188"/>
      <c r="AJ14170" s="188"/>
      <c r="AK14170" s="188"/>
    </row>
    <row r="14171" spans="20:37">
      <c r="T14171" s="188"/>
      <c r="U14171" s="188"/>
      <c r="V14171" s="188"/>
      <c r="W14171" s="188"/>
      <c r="X14171" s="188"/>
      <c r="AG14171" s="188"/>
      <c r="AH14171" s="188"/>
      <c r="AI14171" s="188"/>
      <c r="AJ14171" s="188"/>
      <c r="AK14171" s="188"/>
    </row>
    <row r="14172" spans="20:37">
      <c r="T14172" s="188"/>
      <c r="U14172" s="188"/>
      <c r="V14172" s="188"/>
      <c r="W14172" s="188"/>
      <c r="X14172" s="188"/>
      <c r="AG14172" s="188"/>
      <c r="AH14172" s="188"/>
      <c r="AI14172" s="188"/>
      <c r="AJ14172" s="188"/>
      <c r="AK14172" s="188"/>
    </row>
    <row r="14173" spans="20:37">
      <c r="T14173" s="188"/>
      <c r="U14173" s="188"/>
      <c r="V14173" s="188"/>
      <c r="W14173" s="188"/>
      <c r="X14173" s="188"/>
      <c r="AG14173" s="188"/>
      <c r="AH14173" s="188"/>
      <c r="AI14173" s="188"/>
      <c r="AJ14173" s="188"/>
      <c r="AK14173" s="188"/>
    </row>
    <row r="14174" spans="20:37">
      <c r="T14174" s="188"/>
      <c r="U14174" s="188"/>
      <c r="V14174" s="188"/>
      <c r="W14174" s="188"/>
      <c r="X14174" s="188"/>
      <c r="AG14174" s="188"/>
      <c r="AH14174" s="188"/>
      <c r="AI14174" s="188"/>
      <c r="AJ14174" s="188"/>
      <c r="AK14174" s="188"/>
    </row>
    <row r="14175" spans="20:37">
      <c r="T14175" s="188"/>
      <c r="U14175" s="188"/>
      <c r="V14175" s="188"/>
      <c r="W14175" s="188"/>
      <c r="X14175" s="188"/>
      <c r="AG14175" s="188"/>
      <c r="AH14175" s="188"/>
      <c r="AI14175" s="188"/>
      <c r="AJ14175" s="188"/>
      <c r="AK14175" s="188"/>
    </row>
    <row r="14176" spans="20:37">
      <c r="T14176" s="188"/>
      <c r="U14176" s="188"/>
      <c r="V14176" s="188"/>
      <c r="W14176" s="188"/>
      <c r="X14176" s="188"/>
      <c r="AG14176" s="188"/>
      <c r="AH14176" s="188"/>
      <c r="AI14176" s="188"/>
      <c r="AJ14176" s="188"/>
      <c r="AK14176" s="188"/>
    </row>
    <row r="14177" spans="20:37">
      <c r="T14177" s="188"/>
      <c r="U14177" s="188"/>
      <c r="V14177" s="188"/>
      <c r="W14177" s="188"/>
      <c r="X14177" s="188"/>
      <c r="AG14177" s="188"/>
      <c r="AH14177" s="188"/>
      <c r="AI14177" s="188"/>
      <c r="AJ14177" s="188"/>
      <c r="AK14177" s="188"/>
    </row>
    <row r="14178" spans="20:37">
      <c r="T14178" s="188"/>
      <c r="U14178" s="188"/>
      <c r="V14178" s="188"/>
      <c r="W14178" s="188"/>
      <c r="X14178" s="188"/>
      <c r="AG14178" s="188"/>
      <c r="AH14178" s="188"/>
      <c r="AI14178" s="188"/>
      <c r="AJ14178" s="188"/>
      <c r="AK14178" s="188"/>
    </row>
    <row r="14179" spans="20:37">
      <c r="T14179" s="188"/>
      <c r="U14179" s="188"/>
      <c r="V14179" s="188"/>
      <c r="W14179" s="188"/>
      <c r="X14179" s="188"/>
      <c r="AG14179" s="188"/>
      <c r="AH14179" s="188"/>
      <c r="AI14179" s="188"/>
      <c r="AJ14179" s="188"/>
      <c r="AK14179" s="188"/>
    </row>
    <row r="14180" spans="20:37">
      <c r="T14180" s="188"/>
      <c r="U14180" s="188"/>
      <c r="V14180" s="188"/>
      <c r="W14180" s="188"/>
      <c r="X14180" s="188"/>
      <c r="AG14180" s="188"/>
      <c r="AH14180" s="188"/>
      <c r="AI14180" s="188"/>
      <c r="AJ14180" s="188"/>
      <c r="AK14180" s="188"/>
    </row>
    <row r="14181" spans="20:37">
      <c r="T14181" s="188"/>
      <c r="U14181" s="188"/>
      <c r="V14181" s="188"/>
      <c r="W14181" s="188"/>
      <c r="X14181" s="188"/>
      <c r="AG14181" s="188"/>
      <c r="AH14181" s="188"/>
      <c r="AI14181" s="188"/>
      <c r="AJ14181" s="188"/>
      <c r="AK14181" s="188"/>
    </row>
    <row r="14182" spans="20:37">
      <c r="T14182" s="188"/>
      <c r="U14182" s="188"/>
      <c r="V14182" s="188"/>
      <c r="W14182" s="188"/>
      <c r="X14182" s="188"/>
      <c r="AG14182" s="188"/>
      <c r="AH14182" s="188"/>
      <c r="AI14182" s="188"/>
      <c r="AJ14182" s="188"/>
      <c r="AK14182" s="188"/>
    </row>
    <row r="14183" spans="20:37">
      <c r="T14183" s="188"/>
      <c r="U14183" s="188"/>
      <c r="V14183" s="188"/>
      <c r="W14183" s="188"/>
      <c r="X14183" s="188"/>
      <c r="AG14183" s="188"/>
      <c r="AH14183" s="188"/>
      <c r="AI14183" s="188"/>
      <c r="AJ14183" s="188"/>
      <c r="AK14183" s="188"/>
    </row>
    <row r="14184" spans="20:37">
      <c r="T14184" s="188"/>
      <c r="U14184" s="188"/>
      <c r="V14184" s="188"/>
      <c r="W14184" s="188"/>
      <c r="X14184" s="188"/>
      <c r="AG14184" s="188"/>
      <c r="AH14184" s="188"/>
      <c r="AI14184" s="188"/>
      <c r="AJ14184" s="188"/>
      <c r="AK14184" s="188"/>
    </row>
    <row r="14185" spans="20:37">
      <c r="T14185" s="188"/>
      <c r="U14185" s="188"/>
      <c r="V14185" s="188"/>
      <c r="W14185" s="188"/>
      <c r="X14185" s="188"/>
      <c r="AG14185" s="188"/>
      <c r="AH14185" s="188"/>
      <c r="AI14185" s="188"/>
      <c r="AJ14185" s="188"/>
      <c r="AK14185" s="188"/>
    </row>
    <row r="14186" spans="20:37">
      <c r="T14186" s="188"/>
      <c r="U14186" s="188"/>
      <c r="V14186" s="188"/>
      <c r="W14186" s="188"/>
      <c r="X14186" s="188"/>
      <c r="AG14186" s="188"/>
      <c r="AH14186" s="188"/>
      <c r="AI14186" s="188"/>
      <c r="AJ14186" s="188"/>
      <c r="AK14186" s="188"/>
    </row>
    <row r="14187" spans="20:37">
      <c r="T14187" s="188"/>
      <c r="U14187" s="188"/>
      <c r="V14187" s="188"/>
      <c r="W14187" s="188"/>
      <c r="X14187" s="188"/>
      <c r="AG14187" s="188"/>
      <c r="AH14187" s="188"/>
      <c r="AI14187" s="188"/>
      <c r="AJ14187" s="188"/>
      <c r="AK14187" s="188"/>
    </row>
    <row r="14188" spans="20:37">
      <c r="T14188" s="188"/>
      <c r="U14188" s="188"/>
      <c r="V14188" s="188"/>
      <c r="W14188" s="188"/>
      <c r="X14188" s="188"/>
      <c r="AG14188" s="188"/>
      <c r="AH14188" s="188"/>
      <c r="AI14188" s="188"/>
      <c r="AJ14188" s="188"/>
      <c r="AK14188" s="188"/>
    </row>
    <row r="14189" spans="20:37">
      <c r="T14189" s="188"/>
      <c r="U14189" s="188"/>
      <c r="V14189" s="188"/>
      <c r="W14189" s="188"/>
      <c r="X14189" s="188"/>
      <c r="AG14189" s="188"/>
      <c r="AH14189" s="188"/>
      <c r="AI14189" s="188"/>
      <c r="AJ14189" s="188"/>
      <c r="AK14189" s="188"/>
    </row>
    <row r="14190" spans="20:37">
      <c r="T14190" s="188"/>
      <c r="U14190" s="188"/>
      <c r="V14190" s="188"/>
      <c r="W14190" s="188"/>
      <c r="X14190" s="188"/>
      <c r="AG14190" s="188"/>
      <c r="AH14190" s="188"/>
      <c r="AI14190" s="188"/>
      <c r="AJ14190" s="188"/>
      <c r="AK14190" s="188"/>
    </row>
    <row r="14191" spans="20:37">
      <c r="T14191" s="188"/>
      <c r="U14191" s="188"/>
      <c r="V14191" s="188"/>
      <c r="W14191" s="188"/>
      <c r="X14191" s="188"/>
      <c r="AG14191" s="188"/>
      <c r="AH14191" s="188"/>
      <c r="AI14191" s="188"/>
      <c r="AJ14191" s="188"/>
      <c r="AK14191" s="188"/>
    </row>
    <row r="14192" spans="20:37">
      <c r="T14192" s="188"/>
      <c r="U14192" s="188"/>
      <c r="V14192" s="188"/>
      <c r="W14192" s="188"/>
      <c r="X14192" s="188"/>
      <c r="AG14192" s="188"/>
      <c r="AH14192" s="188"/>
      <c r="AI14192" s="188"/>
      <c r="AJ14192" s="188"/>
      <c r="AK14192" s="188"/>
    </row>
    <row r="14193" spans="20:37">
      <c r="T14193" s="188"/>
      <c r="U14193" s="188"/>
      <c r="V14193" s="188"/>
      <c r="W14193" s="188"/>
      <c r="X14193" s="188"/>
      <c r="AG14193" s="188"/>
      <c r="AH14193" s="188"/>
      <c r="AI14193" s="188"/>
      <c r="AJ14193" s="188"/>
      <c r="AK14193" s="188"/>
    </row>
    <row r="14194" spans="20:37">
      <c r="T14194" s="188"/>
      <c r="U14194" s="188"/>
      <c r="V14194" s="188"/>
      <c r="W14194" s="188"/>
      <c r="X14194" s="188"/>
      <c r="AG14194" s="188"/>
      <c r="AH14194" s="188"/>
      <c r="AI14194" s="188"/>
      <c r="AJ14194" s="188"/>
      <c r="AK14194" s="188"/>
    </row>
    <row r="14195" spans="20:37">
      <c r="T14195" s="188"/>
      <c r="U14195" s="188"/>
      <c r="V14195" s="188"/>
      <c r="W14195" s="188"/>
      <c r="X14195" s="188"/>
      <c r="AG14195" s="188"/>
      <c r="AH14195" s="188"/>
      <c r="AI14195" s="188"/>
      <c r="AJ14195" s="188"/>
      <c r="AK14195" s="188"/>
    </row>
    <row r="14196" spans="20:37">
      <c r="T14196" s="188"/>
      <c r="U14196" s="188"/>
      <c r="V14196" s="188"/>
      <c r="W14196" s="188"/>
      <c r="X14196" s="188"/>
      <c r="AG14196" s="188"/>
      <c r="AH14196" s="188"/>
      <c r="AI14196" s="188"/>
      <c r="AJ14196" s="188"/>
      <c r="AK14196" s="188"/>
    </row>
    <row r="14197" spans="20:37">
      <c r="T14197" s="188"/>
      <c r="U14197" s="188"/>
      <c r="V14197" s="188"/>
      <c r="W14197" s="188"/>
      <c r="X14197" s="188"/>
      <c r="AG14197" s="188"/>
      <c r="AH14197" s="188"/>
      <c r="AI14197" s="188"/>
      <c r="AJ14197" s="188"/>
      <c r="AK14197" s="188"/>
    </row>
    <row r="14198" spans="20:37">
      <c r="T14198" s="188"/>
      <c r="U14198" s="188"/>
      <c r="V14198" s="188"/>
      <c r="W14198" s="188"/>
      <c r="X14198" s="188"/>
      <c r="AG14198" s="188"/>
      <c r="AH14198" s="188"/>
      <c r="AI14198" s="188"/>
      <c r="AJ14198" s="188"/>
      <c r="AK14198" s="188"/>
    </row>
    <row r="14199" spans="20:37">
      <c r="T14199" s="188"/>
      <c r="U14199" s="188"/>
      <c r="V14199" s="188"/>
      <c r="W14199" s="188"/>
      <c r="X14199" s="188"/>
      <c r="AG14199" s="188"/>
      <c r="AH14199" s="188"/>
      <c r="AI14199" s="188"/>
      <c r="AJ14199" s="188"/>
      <c r="AK14199" s="188"/>
    </row>
    <row r="14200" spans="20:37">
      <c r="T14200" s="188"/>
      <c r="U14200" s="188"/>
      <c r="V14200" s="188"/>
      <c r="W14200" s="188"/>
      <c r="X14200" s="188"/>
      <c r="AG14200" s="188"/>
      <c r="AH14200" s="188"/>
      <c r="AI14200" s="188"/>
      <c r="AJ14200" s="188"/>
      <c r="AK14200" s="188"/>
    </row>
    <row r="14201" spans="20:37">
      <c r="T14201" s="188"/>
      <c r="U14201" s="188"/>
      <c r="V14201" s="188"/>
      <c r="W14201" s="188"/>
      <c r="X14201" s="188"/>
      <c r="AG14201" s="188"/>
      <c r="AH14201" s="188"/>
      <c r="AI14201" s="188"/>
      <c r="AJ14201" s="188"/>
      <c r="AK14201" s="188"/>
    </row>
    <row r="14202" spans="20:37">
      <c r="T14202" s="188"/>
      <c r="U14202" s="188"/>
      <c r="V14202" s="188"/>
      <c r="W14202" s="188"/>
      <c r="X14202" s="188"/>
      <c r="AG14202" s="188"/>
      <c r="AH14202" s="188"/>
      <c r="AI14202" s="188"/>
      <c r="AJ14202" s="188"/>
      <c r="AK14202" s="188"/>
    </row>
    <row r="14203" spans="20:37">
      <c r="T14203" s="188"/>
      <c r="U14203" s="188"/>
      <c r="V14203" s="188"/>
      <c r="W14203" s="188"/>
      <c r="X14203" s="188"/>
      <c r="AG14203" s="188"/>
      <c r="AH14203" s="188"/>
      <c r="AI14203" s="188"/>
      <c r="AJ14203" s="188"/>
      <c r="AK14203" s="188"/>
    </row>
    <row r="14204" spans="20:37">
      <c r="T14204" s="188"/>
      <c r="U14204" s="188"/>
      <c r="V14204" s="188"/>
      <c r="W14204" s="188"/>
      <c r="X14204" s="188"/>
      <c r="AG14204" s="188"/>
      <c r="AH14204" s="188"/>
      <c r="AI14204" s="188"/>
      <c r="AJ14204" s="188"/>
      <c r="AK14204" s="188"/>
    </row>
    <row r="14205" spans="20:37">
      <c r="T14205" s="188"/>
      <c r="U14205" s="188"/>
      <c r="V14205" s="188"/>
      <c r="W14205" s="188"/>
      <c r="X14205" s="188"/>
      <c r="AG14205" s="188"/>
      <c r="AH14205" s="188"/>
      <c r="AI14205" s="188"/>
      <c r="AJ14205" s="188"/>
      <c r="AK14205" s="188"/>
    </row>
    <row r="14206" spans="20:37">
      <c r="T14206" s="188"/>
      <c r="U14206" s="188"/>
      <c r="V14206" s="188"/>
      <c r="W14206" s="188"/>
      <c r="X14206" s="188"/>
      <c r="AG14206" s="188"/>
      <c r="AH14206" s="188"/>
      <c r="AI14206" s="188"/>
      <c r="AJ14206" s="188"/>
      <c r="AK14206" s="188"/>
    </row>
    <row r="14207" spans="20:37">
      <c r="T14207" s="188"/>
      <c r="U14207" s="188"/>
      <c r="V14207" s="188"/>
      <c r="W14207" s="188"/>
      <c r="X14207" s="188"/>
      <c r="AG14207" s="188"/>
      <c r="AH14207" s="188"/>
      <c r="AI14207" s="188"/>
      <c r="AJ14207" s="188"/>
      <c r="AK14207" s="188"/>
    </row>
    <row r="14208" spans="20:37">
      <c r="T14208" s="188"/>
      <c r="U14208" s="188"/>
      <c r="V14208" s="188"/>
      <c r="W14208" s="188"/>
      <c r="X14208" s="188"/>
      <c r="AG14208" s="188"/>
      <c r="AH14208" s="188"/>
      <c r="AI14208" s="188"/>
      <c r="AJ14208" s="188"/>
      <c r="AK14208" s="188"/>
    </row>
    <row r="14209" spans="20:37">
      <c r="T14209" s="188"/>
      <c r="U14209" s="188"/>
      <c r="V14209" s="188"/>
      <c r="W14209" s="188"/>
      <c r="X14209" s="188"/>
      <c r="AG14209" s="188"/>
      <c r="AH14209" s="188"/>
      <c r="AI14209" s="188"/>
      <c r="AJ14209" s="188"/>
      <c r="AK14209" s="188"/>
    </row>
    <row r="14210" spans="20:37">
      <c r="T14210" s="188"/>
      <c r="U14210" s="188"/>
      <c r="V14210" s="188"/>
      <c r="W14210" s="188"/>
      <c r="X14210" s="188"/>
      <c r="AG14210" s="188"/>
      <c r="AH14210" s="188"/>
      <c r="AI14210" s="188"/>
      <c r="AJ14210" s="188"/>
      <c r="AK14210" s="188"/>
    </row>
    <row r="14211" spans="20:37">
      <c r="T14211" s="188"/>
      <c r="U14211" s="188"/>
      <c r="V14211" s="188"/>
      <c r="W14211" s="188"/>
      <c r="X14211" s="188"/>
      <c r="AG14211" s="188"/>
      <c r="AH14211" s="188"/>
      <c r="AI14211" s="188"/>
      <c r="AJ14211" s="188"/>
      <c r="AK14211" s="188"/>
    </row>
    <row r="14212" spans="20:37">
      <c r="T14212" s="188"/>
      <c r="U14212" s="188"/>
      <c r="V14212" s="188"/>
      <c r="W14212" s="188"/>
      <c r="X14212" s="188"/>
      <c r="AG14212" s="188"/>
      <c r="AH14212" s="188"/>
      <c r="AI14212" s="188"/>
      <c r="AJ14212" s="188"/>
      <c r="AK14212" s="188"/>
    </row>
    <row r="14213" spans="20:37">
      <c r="T14213" s="188"/>
      <c r="U14213" s="188"/>
      <c r="V14213" s="188"/>
      <c r="W14213" s="188"/>
      <c r="X14213" s="188"/>
      <c r="AG14213" s="188"/>
      <c r="AH14213" s="188"/>
      <c r="AI14213" s="188"/>
      <c r="AJ14213" s="188"/>
      <c r="AK14213" s="188"/>
    </row>
    <row r="14214" spans="20:37">
      <c r="T14214" s="188"/>
      <c r="U14214" s="188"/>
      <c r="V14214" s="188"/>
      <c r="W14214" s="188"/>
      <c r="X14214" s="188"/>
      <c r="AG14214" s="188"/>
      <c r="AH14214" s="188"/>
      <c r="AI14214" s="188"/>
      <c r="AJ14214" s="188"/>
      <c r="AK14214" s="188"/>
    </row>
    <row r="14215" spans="20:37">
      <c r="T14215" s="188"/>
      <c r="U14215" s="188"/>
      <c r="V14215" s="188"/>
      <c r="W14215" s="188"/>
      <c r="X14215" s="188"/>
      <c r="AG14215" s="188"/>
      <c r="AH14215" s="188"/>
      <c r="AI14215" s="188"/>
      <c r="AJ14215" s="188"/>
      <c r="AK14215" s="188"/>
    </row>
    <row r="14216" spans="20:37">
      <c r="T14216" s="188"/>
      <c r="U14216" s="188"/>
      <c r="V14216" s="188"/>
      <c r="W14216" s="188"/>
      <c r="X14216" s="188"/>
      <c r="AG14216" s="188"/>
      <c r="AH14216" s="188"/>
      <c r="AI14216" s="188"/>
      <c r="AJ14216" s="188"/>
      <c r="AK14216" s="188"/>
    </row>
    <row r="14217" spans="20:37">
      <c r="T14217" s="188"/>
      <c r="U14217" s="188"/>
      <c r="V14217" s="188"/>
      <c r="W14217" s="188"/>
      <c r="X14217" s="188"/>
      <c r="AG14217" s="188"/>
      <c r="AH14217" s="188"/>
      <c r="AI14217" s="188"/>
      <c r="AJ14217" s="188"/>
      <c r="AK14217" s="188"/>
    </row>
    <row r="14218" spans="20:37">
      <c r="T14218" s="188"/>
      <c r="U14218" s="188"/>
      <c r="V14218" s="188"/>
      <c r="W14218" s="188"/>
      <c r="X14218" s="188"/>
      <c r="AG14218" s="188"/>
      <c r="AH14218" s="188"/>
      <c r="AI14218" s="188"/>
      <c r="AJ14218" s="188"/>
      <c r="AK14218" s="188"/>
    </row>
    <row r="14219" spans="20:37">
      <c r="T14219" s="188"/>
      <c r="U14219" s="188"/>
      <c r="V14219" s="188"/>
      <c r="W14219" s="188"/>
      <c r="X14219" s="188"/>
      <c r="AG14219" s="188"/>
      <c r="AH14219" s="188"/>
      <c r="AI14219" s="188"/>
      <c r="AJ14219" s="188"/>
      <c r="AK14219" s="188"/>
    </row>
    <row r="14220" spans="20:37">
      <c r="T14220" s="188"/>
      <c r="U14220" s="188"/>
      <c r="V14220" s="188"/>
      <c r="W14220" s="188"/>
      <c r="X14220" s="188"/>
      <c r="AG14220" s="188"/>
      <c r="AH14220" s="188"/>
      <c r="AI14220" s="188"/>
      <c r="AJ14220" s="188"/>
      <c r="AK14220" s="188"/>
    </row>
    <row r="14221" spans="20:37">
      <c r="T14221" s="188"/>
      <c r="U14221" s="188"/>
      <c r="V14221" s="188"/>
      <c r="W14221" s="188"/>
      <c r="X14221" s="188"/>
      <c r="AG14221" s="188"/>
      <c r="AH14221" s="188"/>
      <c r="AI14221" s="188"/>
      <c r="AJ14221" s="188"/>
      <c r="AK14221" s="188"/>
    </row>
    <row r="14222" spans="20:37">
      <c r="T14222" s="188"/>
      <c r="U14222" s="188"/>
      <c r="V14222" s="188"/>
      <c r="W14222" s="188"/>
      <c r="X14222" s="188"/>
      <c r="AG14222" s="188"/>
      <c r="AH14222" s="188"/>
      <c r="AI14222" s="188"/>
      <c r="AJ14222" s="188"/>
      <c r="AK14222" s="188"/>
    </row>
    <row r="14223" spans="20:37">
      <c r="T14223" s="188"/>
      <c r="U14223" s="188"/>
      <c r="V14223" s="188"/>
      <c r="W14223" s="188"/>
      <c r="X14223" s="188"/>
      <c r="AG14223" s="188"/>
      <c r="AH14223" s="188"/>
      <c r="AI14223" s="188"/>
      <c r="AJ14223" s="188"/>
      <c r="AK14223" s="188"/>
    </row>
    <row r="14224" spans="20:37">
      <c r="T14224" s="188"/>
      <c r="U14224" s="188"/>
      <c r="V14224" s="188"/>
      <c r="W14224" s="188"/>
      <c r="X14224" s="188"/>
      <c r="AG14224" s="188"/>
      <c r="AH14224" s="188"/>
      <c r="AI14224" s="188"/>
      <c r="AJ14224" s="188"/>
      <c r="AK14224" s="188"/>
    </row>
    <row r="14225" spans="20:37">
      <c r="T14225" s="188"/>
      <c r="U14225" s="188"/>
      <c r="V14225" s="188"/>
      <c r="W14225" s="188"/>
      <c r="X14225" s="188"/>
      <c r="AG14225" s="188"/>
      <c r="AH14225" s="188"/>
      <c r="AI14225" s="188"/>
      <c r="AJ14225" s="188"/>
      <c r="AK14225" s="188"/>
    </row>
    <row r="14226" spans="20:37">
      <c r="T14226" s="188"/>
      <c r="U14226" s="188"/>
      <c r="V14226" s="188"/>
      <c r="W14226" s="188"/>
      <c r="X14226" s="188"/>
      <c r="AG14226" s="188"/>
      <c r="AH14226" s="188"/>
      <c r="AI14226" s="188"/>
      <c r="AJ14226" s="188"/>
      <c r="AK14226" s="188"/>
    </row>
    <row r="14227" spans="20:37">
      <c r="T14227" s="188"/>
      <c r="U14227" s="188"/>
      <c r="V14227" s="188"/>
      <c r="W14227" s="188"/>
      <c r="X14227" s="188"/>
      <c r="AG14227" s="188"/>
      <c r="AH14227" s="188"/>
      <c r="AI14227" s="188"/>
      <c r="AJ14227" s="188"/>
      <c r="AK14227" s="188"/>
    </row>
    <row r="14228" spans="20:37">
      <c r="T14228" s="188"/>
      <c r="U14228" s="188"/>
      <c r="V14228" s="188"/>
      <c r="W14228" s="188"/>
      <c r="X14228" s="188"/>
      <c r="AG14228" s="188"/>
      <c r="AH14228" s="188"/>
      <c r="AI14228" s="188"/>
      <c r="AJ14228" s="188"/>
      <c r="AK14228" s="188"/>
    </row>
    <row r="14229" spans="20:37">
      <c r="T14229" s="188"/>
      <c r="U14229" s="188"/>
      <c r="V14229" s="188"/>
      <c r="W14229" s="188"/>
      <c r="X14229" s="188"/>
      <c r="AG14229" s="188"/>
      <c r="AH14229" s="188"/>
      <c r="AI14229" s="188"/>
      <c r="AJ14229" s="188"/>
      <c r="AK14229" s="188"/>
    </row>
    <row r="14230" spans="20:37">
      <c r="T14230" s="188"/>
      <c r="U14230" s="188"/>
      <c r="V14230" s="188"/>
      <c r="W14230" s="188"/>
      <c r="X14230" s="188"/>
      <c r="AG14230" s="188"/>
      <c r="AH14230" s="188"/>
      <c r="AI14230" s="188"/>
      <c r="AJ14230" s="188"/>
      <c r="AK14230" s="188"/>
    </row>
    <row r="14231" spans="20:37">
      <c r="T14231" s="188"/>
      <c r="U14231" s="188"/>
      <c r="V14231" s="188"/>
      <c r="W14231" s="188"/>
      <c r="X14231" s="188"/>
      <c r="AG14231" s="188"/>
      <c r="AH14231" s="188"/>
      <c r="AI14231" s="188"/>
      <c r="AJ14231" s="188"/>
      <c r="AK14231" s="188"/>
    </row>
    <row r="14232" spans="20:37">
      <c r="T14232" s="188"/>
      <c r="U14232" s="188"/>
      <c r="V14232" s="188"/>
      <c r="W14232" s="188"/>
      <c r="X14232" s="188"/>
      <c r="AG14232" s="188"/>
      <c r="AH14232" s="188"/>
      <c r="AI14232" s="188"/>
      <c r="AJ14232" s="188"/>
      <c r="AK14232" s="188"/>
    </row>
    <row r="14233" spans="20:37">
      <c r="T14233" s="188"/>
      <c r="U14233" s="188"/>
      <c r="V14233" s="188"/>
      <c r="W14233" s="188"/>
      <c r="X14233" s="188"/>
      <c r="AG14233" s="188"/>
      <c r="AH14233" s="188"/>
      <c r="AI14233" s="188"/>
      <c r="AJ14233" s="188"/>
      <c r="AK14233" s="188"/>
    </row>
    <row r="14234" spans="20:37">
      <c r="T14234" s="188"/>
      <c r="U14234" s="188"/>
      <c r="V14234" s="188"/>
      <c r="W14234" s="188"/>
      <c r="X14234" s="188"/>
      <c r="AG14234" s="188"/>
      <c r="AH14234" s="188"/>
      <c r="AI14234" s="188"/>
      <c r="AJ14234" s="188"/>
      <c r="AK14234" s="188"/>
    </row>
    <row r="14235" spans="20:37">
      <c r="T14235" s="188"/>
      <c r="U14235" s="188"/>
      <c r="V14235" s="188"/>
      <c r="W14235" s="188"/>
      <c r="X14235" s="188"/>
      <c r="AG14235" s="188"/>
      <c r="AH14235" s="188"/>
      <c r="AI14235" s="188"/>
      <c r="AJ14235" s="188"/>
      <c r="AK14235" s="188"/>
    </row>
    <row r="14236" spans="20:37">
      <c r="T14236" s="188"/>
      <c r="U14236" s="188"/>
      <c r="V14236" s="188"/>
      <c r="W14236" s="188"/>
      <c r="X14236" s="188"/>
      <c r="AG14236" s="188"/>
      <c r="AH14236" s="188"/>
      <c r="AI14236" s="188"/>
      <c r="AJ14236" s="188"/>
      <c r="AK14236" s="188"/>
    </row>
    <row r="14237" spans="20:37">
      <c r="T14237" s="188"/>
      <c r="U14237" s="188"/>
      <c r="V14237" s="188"/>
      <c r="W14237" s="188"/>
      <c r="X14237" s="188"/>
      <c r="AG14237" s="188"/>
      <c r="AH14237" s="188"/>
      <c r="AI14237" s="188"/>
      <c r="AJ14237" s="188"/>
      <c r="AK14237" s="188"/>
    </row>
    <row r="14238" spans="20:37">
      <c r="T14238" s="188"/>
      <c r="U14238" s="188"/>
      <c r="V14238" s="188"/>
      <c r="W14238" s="188"/>
      <c r="X14238" s="188"/>
      <c r="AG14238" s="188"/>
      <c r="AH14238" s="188"/>
      <c r="AI14238" s="188"/>
      <c r="AJ14238" s="188"/>
      <c r="AK14238" s="188"/>
    </row>
    <row r="14239" spans="20:37">
      <c r="T14239" s="188"/>
      <c r="U14239" s="188"/>
      <c r="V14239" s="188"/>
      <c r="W14239" s="188"/>
      <c r="X14239" s="188"/>
      <c r="AG14239" s="188"/>
      <c r="AH14239" s="188"/>
      <c r="AI14239" s="188"/>
      <c r="AJ14239" s="188"/>
      <c r="AK14239" s="188"/>
    </row>
    <row r="14240" spans="20:37">
      <c r="T14240" s="188"/>
      <c r="U14240" s="188"/>
      <c r="V14240" s="188"/>
      <c r="W14240" s="188"/>
      <c r="X14240" s="188"/>
      <c r="AG14240" s="188"/>
      <c r="AH14240" s="188"/>
      <c r="AI14240" s="188"/>
      <c r="AJ14240" s="188"/>
      <c r="AK14240" s="188"/>
    </row>
    <row r="14241" spans="20:37">
      <c r="T14241" s="188"/>
      <c r="U14241" s="188"/>
      <c r="V14241" s="188"/>
      <c r="W14241" s="188"/>
      <c r="X14241" s="188"/>
      <c r="AG14241" s="188"/>
      <c r="AH14241" s="188"/>
      <c r="AI14241" s="188"/>
      <c r="AJ14241" s="188"/>
      <c r="AK14241" s="188"/>
    </row>
    <row r="14242" spans="20:37">
      <c r="T14242" s="188"/>
      <c r="U14242" s="188"/>
      <c r="V14242" s="188"/>
      <c r="W14242" s="188"/>
      <c r="X14242" s="188"/>
      <c r="AG14242" s="188"/>
      <c r="AH14242" s="188"/>
      <c r="AI14242" s="188"/>
      <c r="AJ14242" s="188"/>
      <c r="AK14242" s="188"/>
    </row>
    <row r="14243" spans="20:37">
      <c r="T14243" s="188"/>
      <c r="U14243" s="188"/>
      <c r="V14243" s="188"/>
      <c r="W14243" s="188"/>
      <c r="X14243" s="188"/>
      <c r="AG14243" s="188"/>
      <c r="AH14243" s="188"/>
      <c r="AI14243" s="188"/>
      <c r="AJ14243" s="188"/>
      <c r="AK14243" s="188"/>
    </row>
    <row r="14244" spans="20:37">
      <c r="T14244" s="188"/>
      <c r="U14244" s="188"/>
      <c r="V14244" s="188"/>
      <c r="W14244" s="188"/>
      <c r="X14244" s="188"/>
      <c r="AG14244" s="188"/>
      <c r="AH14244" s="188"/>
      <c r="AI14244" s="188"/>
      <c r="AJ14244" s="188"/>
      <c r="AK14244" s="188"/>
    </row>
    <row r="14245" spans="20:37">
      <c r="T14245" s="188"/>
      <c r="U14245" s="188"/>
      <c r="V14245" s="188"/>
      <c r="W14245" s="188"/>
      <c r="X14245" s="188"/>
      <c r="AG14245" s="188"/>
      <c r="AH14245" s="188"/>
      <c r="AI14245" s="188"/>
      <c r="AJ14245" s="188"/>
      <c r="AK14245" s="188"/>
    </row>
    <row r="14246" spans="20:37">
      <c r="T14246" s="188"/>
      <c r="U14246" s="188"/>
      <c r="V14246" s="188"/>
      <c r="W14246" s="188"/>
      <c r="X14246" s="188"/>
      <c r="AG14246" s="188"/>
      <c r="AH14246" s="188"/>
      <c r="AI14246" s="188"/>
      <c r="AJ14246" s="188"/>
      <c r="AK14246" s="188"/>
    </row>
    <row r="14247" spans="20:37">
      <c r="T14247" s="188"/>
      <c r="U14247" s="188"/>
      <c r="V14247" s="188"/>
      <c r="W14247" s="188"/>
      <c r="X14247" s="188"/>
      <c r="AG14247" s="188"/>
      <c r="AH14247" s="188"/>
      <c r="AI14247" s="188"/>
      <c r="AJ14247" s="188"/>
      <c r="AK14247" s="188"/>
    </row>
    <row r="14248" spans="20:37">
      <c r="T14248" s="188"/>
      <c r="U14248" s="188"/>
      <c r="V14248" s="188"/>
      <c r="W14248" s="188"/>
      <c r="X14248" s="188"/>
      <c r="AG14248" s="188"/>
      <c r="AH14248" s="188"/>
      <c r="AI14248" s="188"/>
      <c r="AJ14248" s="188"/>
      <c r="AK14248" s="188"/>
    </row>
    <row r="14249" spans="20:37">
      <c r="T14249" s="188"/>
      <c r="U14249" s="188"/>
      <c r="V14249" s="188"/>
      <c r="W14249" s="188"/>
      <c r="X14249" s="188"/>
      <c r="AG14249" s="188"/>
      <c r="AH14249" s="188"/>
      <c r="AI14249" s="188"/>
      <c r="AJ14249" s="188"/>
      <c r="AK14249" s="188"/>
    </row>
    <row r="14250" spans="20:37">
      <c r="T14250" s="188"/>
      <c r="U14250" s="188"/>
      <c r="V14250" s="188"/>
      <c r="W14250" s="188"/>
      <c r="X14250" s="188"/>
      <c r="AG14250" s="188"/>
      <c r="AH14250" s="188"/>
      <c r="AI14250" s="188"/>
      <c r="AJ14250" s="188"/>
      <c r="AK14250" s="188"/>
    </row>
    <row r="14251" spans="20:37">
      <c r="T14251" s="188"/>
      <c r="U14251" s="188"/>
      <c r="V14251" s="188"/>
      <c r="W14251" s="188"/>
      <c r="X14251" s="188"/>
      <c r="AG14251" s="188"/>
      <c r="AH14251" s="188"/>
      <c r="AI14251" s="188"/>
      <c r="AJ14251" s="188"/>
      <c r="AK14251" s="188"/>
    </row>
    <row r="14252" spans="20:37">
      <c r="T14252" s="188"/>
      <c r="U14252" s="188"/>
      <c r="V14252" s="188"/>
      <c r="W14252" s="188"/>
      <c r="X14252" s="188"/>
      <c r="AG14252" s="188"/>
      <c r="AH14252" s="188"/>
      <c r="AI14252" s="188"/>
      <c r="AJ14252" s="188"/>
      <c r="AK14252" s="188"/>
    </row>
    <row r="14253" spans="20:37">
      <c r="T14253" s="188"/>
      <c r="U14253" s="188"/>
      <c r="V14253" s="188"/>
      <c r="W14253" s="188"/>
      <c r="X14253" s="188"/>
      <c r="AG14253" s="188"/>
      <c r="AH14253" s="188"/>
      <c r="AI14253" s="188"/>
      <c r="AJ14253" s="188"/>
      <c r="AK14253" s="188"/>
    </row>
    <row r="14254" spans="20:37">
      <c r="T14254" s="188"/>
      <c r="U14254" s="188"/>
      <c r="V14254" s="188"/>
      <c r="W14254" s="188"/>
      <c r="X14254" s="188"/>
      <c r="AG14254" s="188"/>
      <c r="AH14254" s="188"/>
      <c r="AI14254" s="188"/>
      <c r="AJ14254" s="188"/>
      <c r="AK14254" s="188"/>
    </row>
    <row r="14255" spans="20:37">
      <c r="T14255" s="188"/>
      <c r="U14255" s="188"/>
      <c r="V14255" s="188"/>
      <c r="W14255" s="188"/>
      <c r="X14255" s="188"/>
      <c r="AG14255" s="188"/>
      <c r="AH14255" s="188"/>
      <c r="AI14255" s="188"/>
      <c r="AJ14255" s="188"/>
      <c r="AK14255" s="188"/>
    </row>
    <row r="14256" spans="20:37">
      <c r="T14256" s="188"/>
      <c r="U14256" s="188"/>
      <c r="V14256" s="188"/>
      <c r="W14256" s="188"/>
      <c r="X14256" s="188"/>
      <c r="AG14256" s="188"/>
      <c r="AH14256" s="188"/>
      <c r="AI14256" s="188"/>
      <c r="AJ14256" s="188"/>
      <c r="AK14256" s="188"/>
    </row>
    <row r="14257" spans="20:37">
      <c r="T14257" s="188"/>
      <c r="U14257" s="188"/>
      <c r="V14257" s="188"/>
      <c r="W14257" s="188"/>
      <c r="X14257" s="188"/>
      <c r="AG14257" s="188"/>
      <c r="AH14257" s="188"/>
      <c r="AI14257" s="188"/>
      <c r="AJ14257" s="188"/>
      <c r="AK14257" s="188"/>
    </row>
    <row r="14258" spans="20:37">
      <c r="T14258" s="188"/>
      <c r="U14258" s="188"/>
      <c r="V14258" s="188"/>
      <c r="W14258" s="188"/>
      <c r="X14258" s="188"/>
      <c r="AG14258" s="188"/>
      <c r="AH14258" s="188"/>
      <c r="AI14258" s="188"/>
      <c r="AJ14258" s="188"/>
      <c r="AK14258" s="188"/>
    </row>
    <row r="14259" spans="20:37">
      <c r="T14259" s="188"/>
      <c r="U14259" s="188"/>
      <c r="V14259" s="188"/>
      <c r="W14259" s="188"/>
      <c r="X14259" s="188"/>
      <c r="AG14259" s="188"/>
      <c r="AH14259" s="188"/>
      <c r="AI14259" s="188"/>
      <c r="AJ14259" s="188"/>
      <c r="AK14259" s="188"/>
    </row>
    <row r="14260" spans="20:37">
      <c r="T14260" s="188"/>
      <c r="U14260" s="188"/>
      <c r="V14260" s="188"/>
      <c r="W14260" s="188"/>
      <c r="X14260" s="188"/>
      <c r="AG14260" s="188"/>
      <c r="AH14260" s="188"/>
      <c r="AI14260" s="188"/>
      <c r="AJ14260" s="188"/>
      <c r="AK14260" s="188"/>
    </row>
    <row r="14261" spans="20:37">
      <c r="T14261" s="188"/>
      <c r="U14261" s="188"/>
      <c r="V14261" s="188"/>
      <c r="W14261" s="188"/>
      <c r="X14261" s="188"/>
      <c r="AG14261" s="188"/>
      <c r="AH14261" s="188"/>
      <c r="AI14261" s="188"/>
      <c r="AJ14261" s="188"/>
      <c r="AK14261" s="188"/>
    </row>
    <row r="14262" spans="20:37">
      <c r="T14262" s="188"/>
      <c r="U14262" s="188"/>
      <c r="V14262" s="188"/>
      <c r="W14262" s="188"/>
      <c r="X14262" s="188"/>
      <c r="AG14262" s="188"/>
      <c r="AH14262" s="188"/>
      <c r="AI14262" s="188"/>
      <c r="AJ14262" s="188"/>
      <c r="AK14262" s="188"/>
    </row>
    <row r="14263" spans="20:37">
      <c r="T14263" s="188"/>
      <c r="U14263" s="188"/>
      <c r="V14263" s="188"/>
      <c r="W14263" s="188"/>
      <c r="X14263" s="188"/>
      <c r="AG14263" s="188"/>
      <c r="AH14263" s="188"/>
      <c r="AI14263" s="188"/>
      <c r="AJ14263" s="188"/>
      <c r="AK14263" s="188"/>
    </row>
    <row r="14264" spans="20:37">
      <c r="T14264" s="188"/>
      <c r="U14264" s="188"/>
      <c r="V14264" s="188"/>
      <c r="W14264" s="188"/>
      <c r="X14264" s="188"/>
      <c r="AG14264" s="188"/>
      <c r="AH14264" s="188"/>
      <c r="AI14264" s="188"/>
      <c r="AJ14264" s="188"/>
      <c r="AK14264" s="188"/>
    </row>
    <row r="14265" spans="20:37">
      <c r="T14265" s="188"/>
      <c r="U14265" s="188"/>
      <c r="V14265" s="188"/>
      <c r="W14265" s="188"/>
      <c r="X14265" s="188"/>
      <c r="AG14265" s="188"/>
      <c r="AH14265" s="188"/>
      <c r="AI14265" s="188"/>
      <c r="AJ14265" s="188"/>
      <c r="AK14265" s="188"/>
    </row>
    <row r="14266" spans="20:37">
      <c r="T14266" s="188"/>
      <c r="U14266" s="188"/>
      <c r="V14266" s="188"/>
      <c r="W14266" s="188"/>
      <c r="X14266" s="188"/>
      <c r="AG14266" s="188"/>
      <c r="AH14266" s="188"/>
      <c r="AI14266" s="188"/>
      <c r="AJ14266" s="188"/>
      <c r="AK14266" s="188"/>
    </row>
    <row r="14267" spans="20:37">
      <c r="T14267" s="188"/>
      <c r="U14267" s="188"/>
      <c r="V14267" s="188"/>
      <c r="W14267" s="188"/>
      <c r="X14267" s="188"/>
      <c r="AG14267" s="188"/>
      <c r="AH14267" s="188"/>
      <c r="AI14267" s="188"/>
      <c r="AJ14267" s="188"/>
      <c r="AK14267" s="188"/>
    </row>
    <row r="14268" spans="20:37">
      <c r="T14268" s="188"/>
      <c r="U14268" s="188"/>
      <c r="V14268" s="188"/>
      <c r="W14268" s="188"/>
      <c r="X14268" s="188"/>
      <c r="AG14268" s="188"/>
      <c r="AH14268" s="188"/>
      <c r="AI14268" s="188"/>
      <c r="AJ14268" s="188"/>
      <c r="AK14268" s="188"/>
    </row>
    <row r="14269" spans="20:37">
      <c r="T14269" s="188"/>
      <c r="U14269" s="188"/>
      <c r="V14269" s="188"/>
      <c r="W14269" s="188"/>
      <c r="X14269" s="188"/>
      <c r="AG14269" s="188"/>
      <c r="AH14269" s="188"/>
      <c r="AI14269" s="188"/>
      <c r="AJ14269" s="188"/>
      <c r="AK14269" s="188"/>
    </row>
    <row r="14270" spans="20:37">
      <c r="T14270" s="188"/>
      <c r="U14270" s="188"/>
      <c r="V14270" s="188"/>
      <c r="W14270" s="188"/>
      <c r="X14270" s="188"/>
      <c r="AG14270" s="188"/>
      <c r="AH14270" s="188"/>
      <c r="AI14270" s="188"/>
      <c r="AJ14270" s="188"/>
      <c r="AK14270" s="188"/>
    </row>
    <row r="14271" spans="20:37">
      <c r="T14271" s="188"/>
      <c r="U14271" s="188"/>
      <c r="V14271" s="188"/>
      <c r="W14271" s="188"/>
      <c r="X14271" s="188"/>
      <c r="AG14271" s="188"/>
      <c r="AH14271" s="188"/>
      <c r="AI14271" s="188"/>
      <c r="AJ14271" s="188"/>
      <c r="AK14271" s="188"/>
    </row>
    <row r="14272" spans="20:37">
      <c r="T14272" s="188"/>
      <c r="U14272" s="188"/>
      <c r="V14272" s="188"/>
      <c r="W14272" s="188"/>
      <c r="X14272" s="188"/>
      <c r="AG14272" s="188"/>
      <c r="AH14272" s="188"/>
      <c r="AI14272" s="188"/>
      <c r="AJ14272" s="188"/>
      <c r="AK14272" s="188"/>
    </row>
    <row r="14273" spans="20:37">
      <c r="T14273" s="188"/>
      <c r="U14273" s="188"/>
      <c r="V14273" s="188"/>
      <c r="W14273" s="188"/>
      <c r="X14273" s="188"/>
      <c r="AG14273" s="188"/>
      <c r="AH14273" s="188"/>
      <c r="AI14273" s="188"/>
      <c r="AJ14273" s="188"/>
      <c r="AK14273" s="188"/>
    </row>
    <row r="14274" spans="20:37">
      <c r="T14274" s="188"/>
      <c r="U14274" s="188"/>
      <c r="V14274" s="188"/>
      <c r="W14274" s="188"/>
      <c r="X14274" s="188"/>
      <c r="AG14274" s="188"/>
      <c r="AH14274" s="188"/>
      <c r="AI14274" s="188"/>
      <c r="AJ14274" s="188"/>
      <c r="AK14274" s="188"/>
    </row>
    <row r="14275" spans="20:37">
      <c r="T14275" s="188"/>
      <c r="U14275" s="188"/>
      <c r="V14275" s="188"/>
      <c r="W14275" s="188"/>
      <c r="X14275" s="188"/>
      <c r="AG14275" s="188"/>
      <c r="AH14275" s="188"/>
      <c r="AI14275" s="188"/>
      <c r="AJ14275" s="188"/>
      <c r="AK14275" s="188"/>
    </row>
    <row r="14276" spans="20:37">
      <c r="T14276" s="188"/>
      <c r="U14276" s="188"/>
      <c r="V14276" s="188"/>
      <c r="W14276" s="188"/>
      <c r="X14276" s="188"/>
      <c r="AG14276" s="188"/>
      <c r="AH14276" s="188"/>
      <c r="AI14276" s="188"/>
      <c r="AJ14276" s="188"/>
      <c r="AK14276" s="188"/>
    </row>
    <row r="14277" spans="20:37">
      <c r="T14277" s="188"/>
      <c r="U14277" s="188"/>
      <c r="V14277" s="188"/>
      <c r="W14277" s="188"/>
      <c r="X14277" s="188"/>
      <c r="AG14277" s="188"/>
      <c r="AH14277" s="188"/>
      <c r="AI14277" s="188"/>
      <c r="AJ14277" s="188"/>
      <c r="AK14277" s="188"/>
    </row>
    <row r="14278" spans="20:37">
      <c r="T14278" s="188"/>
      <c r="U14278" s="188"/>
      <c r="V14278" s="188"/>
      <c r="W14278" s="188"/>
      <c r="X14278" s="188"/>
      <c r="AG14278" s="188"/>
      <c r="AH14278" s="188"/>
      <c r="AI14278" s="188"/>
      <c r="AJ14278" s="188"/>
      <c r="AK14278" s="188"/>
    </row>
    <row r="14279" spans="20:37">
      <c r="T14279" s="188"/>
      <c r="U14279" s="188"/>
      <c r="V14279" s="188"/>
      <c r="W14279" s="188"/>
      <c r="X14279" s="188"/>
      <c r="AG14279" s="188"/>
      <c r="AH14279" s="188"/>
      <c r="AI14279" s="188"/>
      <c r="AJ14279" s="188"/>
      <c r="AK14279" s="188"/>
    </row>
    <row r="14280" spans="20:37">
      <c r="T14280" s="188"/>
      <c r="U14280" s="188"/>
      <c r="V14280" s="188"/>
      <c r="W14280" s="188"/>
      <c r="X14280" s="188"/>
      <c r="AG14280" s="188"/>
      <c r="AH14280" s="188"/>
      <c r="AI14280" s="188"/>
      <c r="AJ14280" s="188"/>
      <c r="AK14280" s="188"/>
    </row>
    <row r="14281" spans="20:37">
      <c r="T14281" s="188"/>
      <c r="U14281" s="188"/>
      <c r="V14281" s="188"/>
      <c r="W14281" s="188"/>
      <c r="X14281" s="188"/>
      <c r="AG14281" s="188"/>
      <c r="AH14281" s="188"/>
      <c r="AI14281" s="188"/>
      <c r="AJ14281" s="188"/>
      <c r="AK14281" s="188"/>
    </row>
    <row r="14282" spans="20:37">
      <c r="T14282" s="188"/>
      <c r="U14282" s="188"/>
      <c r="V14282" s="188"/>
      <c r="W14282" s="188"/>
      <c r="X14282" s="188"/>
      <c r="AG14282" s="188"/>
      <c r="AH14282" s="188"/>
      <c r="AI14282" s="188"/>
      <c r="AJ14282" s="188"/>
      <c r="AK14282" s="188"/>
    </row>
    <row r="14283" spans="20:37">
      <c r="T14283" s="188"/>
      <c r="U14283" s="188"/>
      <c r="V14283" s="188"/>
      <c r="W14283" s="188"/>
      <c r="X14283" s="188"/>
      <c r="AG14283" s="188"/>
      <c r="AH14283" s="188"/>
      <c r="AI14283" s="188"/>
      <c r="AJ14283" s="188"/>
      <c r="AK14283" s="188"/>
    </row>
    <row r="14284" spans="20:37">
      <c r="T14284" s="188"/>
      <c r="U14284" s="188"/>
      <c r="V14284" s="188"/>
      <c r="W14284" s="188"/>
      <c r="X14284" s="188"/>
      <c r="AG14284" s="188"/>
      <c r="AH14284" s="188"/>
      <c r="AI14284" s="188"/>
      <c r="AJ14284" s="188"/>
      <c r="AK14284" s="188"/>
    </row>
    <row r="14285" spans="20:37">
      <c r="T14285" s="188"/>
      <c r="U14285" s="188"/>
      <c r="V14285" s="188"/>
      <c r="W14285" s="188"/>
      <c r="X14285" s="188"/>
      <c r="AG14285" s="188"/>
      <c r="AH14285" s="188"/>
      <c r="AI14285" s="188"/>
      <c r="AJ14285" s="188"/>
      <c r="AK14285" s="188"/>
    </row>
    <row r="14286" spans="20:37">
      <c r="T14286" s="188"/>
      <c r="U14286" s="188"/>
      <c r="V14286" s="188"/>
      <c r="W14286" s="188"/>
      <c r="X14286" s="188"/>
      <c r="AG14286" s="188"/>
      <c r="AH14286" s="188"/>
      <c r="AI14286" s="188"/>
      <c r="AJ14286" s="188"/>
      <c r="AK14286" s="188"/>
    </row>
    <row r="14287" spans="20:37">
      <c r="T14287" s="188"/>
      <c r="U14287" s="188"/>
      <c r="V14287" s="188"/>
      <c r="W14287" s="188"/>
      <c r="X14287" s="188"/>
      <c r="AG14287" s="188"/>
      <c r="AH14287" s="188"/>
      <c r="AI14287" s="188"/>
      <c r="AJ14287" s="188"/>
      <c r="AK14287" s="188"/>
    </row>
    <row r="14288" spans="20:37">
      <c r="T14288" s="188"/>
      <c r="U14288" s="188"/>
      <c r="V14288" s="188"/>
      <c r="W14288" s="188"/>
      <c r="X14288" s="188"/>
      <c r="AG14288" s="188"/>
      <c r="AH14288" s="188"/>
      <c r="AI14288" s="188"/>
      <c r="AJ14288" s="188"/>
      <c r="AK14288" s="188"/>
    </row>
    <row r="14289" spans="20:37">
      <c r="T14289" s="188"/>
      <c r="U14289" s="188"/>
      <c r="V14289" s="188"/>
      <c r="W14289" s="188"/>
      <c r="X14289" s="188"/>
      <c r="AG14289" s="188"/>
      <c r="AH14289" s="188"/>
      <c r="AI14289" s="188"/>
      <c r="AJ14289" s="188"/>
      <c r="AK14289" s="188"/>
    </row>
    <row r="14290" spans="20:37">
      <c r="T14290" s="188"/>
      <c r="U14290" s="188"/>
      <c r="V14290" s="188"/>
      <c r="W14290" s="188"/>
      <c r="X14290" s="188"/>
      <c r="AG14290" s="188"/>
      <c r="AH14290" s="188"/>
      <c r="AI14290" s="188"/>
      <c r="AJ14290" s="188"/>
      <c r="AK14290" s="188"/>
    </row>
    <row r="14291" spans="20:37">
      <c r="T14291" s="188"/>
      <c r="U14291" s="188"/>
      <c r="V14291" s="188"/>
      <c r="W14291" s="188"/>
      <c r="X14291" s="188"/>
      <c r="AG14291" s="188"/>
      <c r="AH14291" s="188"/>
      <c r="AI14291" s="188"/>
      <c r="AJ14291" s="188"/>
      <c r="AK14291" s="188"/>
    </row>
    <row r="14292" spans="20:37">
      <c r="T14292" s="188"/>
      <c r="U14292" s="188"/>
      <c r="V14292" s="188"/>
      <c r="W14292" s="188"/>
      <c r="X14292" s="188"/>
      <c r="AG14292" s="188"/>
      <c r="AH14292" s="188"/>
      <c r="AI14292" s="188"/>
      <c r="AJ14292" s="188"/>
      <c r="AK14292" s="188"/>
    </row>
    <row r="14293" spans="20:37">
      <c r="T14293" s="188"/>
      <c r="U14293" s="188"/>
      <c r="V14293" s="188"/>
      <c r="W14293" s="188"/>
      <c r="X14293" s="188"/>
      <c r="AG14293" s="188"/>
      <c r="AH14293" s="188"/>
      <c r="AI14293" s="188"/>
      <c r="AJ14293" s="188"/>
      <c r="AK14293" s="188"/>
    </row>
    <row r="14294" spans="20:37">
      <c r="T14294" s="188"/>
      <c r="U14294" s="188"/>
      <c r="V14294" s="188"/>
      <c r="W14294" s="188"/>
      <c r="X14294" s="188"/>
      <c r="AG14294" s="188"/>
      <c r="AH14294" s="188"/>
      <c r="AI14294" s="188"/>
      <c r="AJ14294" s="188"/>
      <c r="AK14294" s="188"/>
    </row>
    <row r="14295" spans="20:37">
      <c r="T14295" s="188"/>
      <c r="U14295" s="188"/>
      <c r="V14295" s="188"/>
      <c r="W14295" s="188"/>
      <c r="X14295" s="188"/>
      <c r="AG14295" s="188"/>
      <c r="AH14295" s="188"/>
      <c r="AI14295" s="188"/>
      <c r="AJ14295" s="188"/>
      <c r="AK14295" s="188"/>
    </row>
    <row r="14296" spans="20:37">
      <c r="T14296" s="188"/>
      <c r="U14296" s="188"/>
      <c r="V14296" s="188"/>
      <c r="W14296" s="188"/>
      <c r="X14296" s="188"/>
      <c r="AG14296" s="188"/>
      <c r="AH14296" s="188"/>
      <c r="AI14296" s="188"/>
      <c r="AJ14296" s="188"/>
      <c r="AK14296" s="188"/>
    </row>
    <row r="14297" spans="20:37">
      <c r="T14297" s="188"/>
      <c r="U14297" s="188"/>
      <c r="V14297" s="188"/>
      <c r="W14297" s="188"/>
      <c r="X14297" s="188"/>
      <c r="AG14297" s="188"/>
      <c r="AH14297" s="188"/>
      <c r="AI14297" s="188"/>
      <c r="AJ14297" s="188"/>
      <c r="AK14297" s="188"/>
    </row>
    <row r="14298" spans="20:37">
      <c r="T14298" s="188"/>
      <c r="U14298" s="188"/>
      <c r="V14298" s="188"/>
      <c r="W14298" s="188"/>
      <c r="X14298" s="188"/>
      <c r="AG14298" s="188"/>
      <c r="AH14298" s="188"/>
      <c r="AI14298" s="188"/>
      <c r="AJ14298" s="188"/>
      <c r="AK14298" s="188"/>
    </row>
    <row r="14299" spans="20:37">
      <c r="T14299" s="188"/>
      <c r="U14299" s="188"/>
      <c r="V14299" s="188"/>
      <c r="W14299" s="188"/>
      <c r="X14299" s="188"/>
      <c r="AG14299" s="188"/>
      <c r="AH14299" s="188"/>
      <c r="AI14299" s="188"/>
      <c r="AJ14299" s="188"/>
      <c r="AK14299" s="188"/>
    </row>
    <row r="14300" spans="20:37">
      <c r="T14300" s="188"/>
      <c r="U14300" s="188"/>
      <c r="V14300" s="188"/>
      <c r="W14300" s="188"/>
      <c r="X14300" s="188"/>
      <c r="AG14300" s="188"/>
      <c r="AH14300" s="188"/>
      <c r="AI14300" s="188"/>
      <c r="AJ14300" s="188"/>
      <c r="AK14300" s="188"/>
    </row>
    <row r="14301" spans="20:37">
      <c r="T14301" s="188"/>
      <c r="U14301" s="188"/>
      <c r="V14301" s="188"/>
      <c r="W14301" s="188"/>
      <c r="X14301" s="188"/>
      <c r="AG14301" s="188"/>
      <c r="AH14301" s="188"/>
      <c r="AI14301" s="188"/>
      <c r="AJ14301" s="188"/>
      <c r="AK14301" s="188"/>
    </row>
    <row r="14302" spans="20:37">
      <c r="T14302" s="188"/>
      <c r="U14302" s="188"/>
      <c r="V14302" s="188"/>
      <c r="W14302" s="188"/>
      <c r="X14302" s="188"/>
      <c r="AG14302" s="188"/>
      <c r="AH14302" s="188"/>
      <c r="AI14302" s="188"/>
      <c r="AJ14302" s="188"/>
      <c r="AK14302" s="188"/>
    </row>
    <row r="14303" spans="20:37">
      <c r="T14303" s="188"/>
      <c r="U14303" s="188"/>
      <c r="V14303" s="188"/>
      <c r="W14303" s="188"/>
      <c r="X14303" s="188"/>
      <c r="AG14303" s="188"/>
      <c r="AH14303" s="188"/>
      <c r="AI14303" s="188"/>
      <c r="AJ14303" s="188"/>
      <c r="AK14303" s="188"/>
    </row>
    <row r="14304" spans="20:37">
      <c r="T14304" s="188"/>
      <c r="U14304" s="188"/>
      <c r="V14304" s="188"/>
      <c r="W14304" s="188"/>
      <c r="X14304" s="188"/>
      <c r="AG14304" s="188"/>
      <c r="AH14304" s="188"/>
      <c r="AI14304" s="188"/>
      <c r="AJ14304" s="188"/>
      <c r="AK14304" s="188"/>
    </row>
    <row r="14305" spans="20:37">
      <c r="T14305" s="188"/>
      <c r="U14305" s="188"/>
      <c r="V14305" s="188"/>
      <c r="W14305" s="188"/>
      <c r="X14305" s="188"/>
      <c r="AG14305" s="188"/>
      <c r="AH14305" s="188"/>
      <c r="AI14305" s="188"/>
      <c r="AJ14305" s="188"/>
      <c r="AK14305" s="188"/>
    </row>
    <row r="14306" spans="20:37">
      <c r="T14306" s="188"/>
      <c r="U14306" s="188"/>
      <c r="V14306" s="188"/>
      <c r="W14306" s="188"/>
      <c r="X14306" s="188"/>
      <c r="AG14306" s="188"/>
      <c r="AH14306" s="188"/>
      <c r="AI14306" s="188"/>
      <c r="AJ14306" s="188"/>
      <c r="AK14306" s="188"/>
    </row>
    <row r="14307" spans="20:37">
      <c r="T14307" s="188"/>
      <c r="U14307" s="188"/>
      <c r="V14307" s="188"/>
      <c r="W14307" s="188"/>
      <c r="X14307" s="188"/>
      <c r="AG14307" s="188"/>
      <c r="AH14307" s="188"/>
      <c r="AI14307" s="188"/>
      <c r="AJ14307" s="188"/>
      <c r="AK14307" s="188"/>
    </row>
    <row r="14308" spans="20:37">
      <c r="T14308" s="188"/>
      <c r="U14308" s="188"/>
      <c r="V14308" s="188"/>
      <c r="W14308" s="188"/>
      <c r="X14308" s="188"/>
      <c r="AG14308" s="188"/>
      <c r="AH14308" s="188"/>
      <c r="AI14308" s="188"/>
      <c r="AJ14308" s="188"/>
      <c r="AK14308" s="188"/>
    </row>
    <row r="14309" spans="20:37">
      <c r="T14309" s="188"/>
      <c r="U14309" s="188"/>
      <c r="V14309" s="188"/>
      <c r="W14309" s="188"/>
      <c r="X14309" s="188"/>
      <c r="AG14309" s="188"/>
      <c r="AH14309" s="188"/>
      <c r="AI14309" s="188"/>
      <c r="AJ14309" s="188"/>
      <c r="AK14309" s="188"/>
    </row>
    <row r="14310" spans="20:37">
      <c r="T14310" s="188"/>
      <c r="U14310" s="188"/>
      <c r="V14310" s="188"/>
      <c r="W14310" s="188"/>
      <c r="X14310" s="188"/>
      <c r="AG14310" s="188"/>
      <c r="AH14310" s="188"/>
      <c r="AI14310" s="188"/>
      <c r="AJ14310" s="188"/>
      <c r="AK14310" s="188"/>
    </row>
    <row r="14311" spans="20:37">
      <c r="T14311" s="188"/>
      <c r="U14311" s="188"/>
      <c r="V14311" s="188"/>
      <c r="W14311" s="188"/>
      <c r="X14311" s="188"/>
      <c r="AG14311" s="188"/>
      <c r="AH14311" s="188"/>
      <c r="AI14311" s="188"/>
      <c r="AJ14311" s="188"/>
      <c r="AK14311" s="188"/>
    </row>
    <row r="14312" spans="20:37">
      <c r="T14312" s="188"/>
      <c r="U14312" s="188"/>
      <c r="V14312" s="188"/>
      <c r="W14312" s="188"/>
      <c r="X14312" s="188"/>
      <c r="AG14312" s="188"/>
      <c r="AH14312" s="188"/>
      <c r="AI14312" s="188"/>
      <c r="AJ14312" s="188"/>
      <c r="AK14312" s="188"/>
    </row>
    <row r="14313" spans="20:37">
      <c r="T14313" s="188"/>
      <c r="U14313" s="188"/>
      <c r="V14313" s="188"/>
      <c r="W14313" s="188"/>
      <c r="X14313" s="188"/>
      <c r="AG14313" s="188"/>
      <c r="AH14313" s="188"/>
      <c r="AI14313" s="188"/>
      <c r="AJ14313" s="188"/>
      <c r="AK14313" s="188"/>
    </row>
    <row r="14314" spans="20:37">
      <c r="T14314" s="188"/>
      <c r="U14314" s="188"/>
      <c r="V14314" s="188"/>
      <c r="W14314" s="188"/>
      <c r="X14314" s="188"/>
      <c r="AG14314" s="188"/>
      <c r="AH14314" s="188"/>
      <c r="AI14314" s="188"/>
      <c r="AJ14314" s="188"/>
      <c r="AK14314" s="188"/>
    </row>
    <row r="14315" spans="20:37">
      <c r="T14315" s="188"/>
      <c r="U14315" s="188"/>
      <c r="V14315" s="188"/>
      <c r="W14315" s="188"/>
      <c r="X14315" s="188"/>
      <c r="AG14315" s="188"/>
      <c r="AH14315" s="188"/>
      <c r="AI14315" s="188"/>
      <c r="AJ14315" s="188"/>
      <c r="AK14315" s="188"/>
    </row>
    <row r="14316" spans="20:37">
      <c r="T14316" s="188"/>
      <c r="U14316" s="188"/>
      <c r="V14316" s="188"/>
      <c r="W14316" s="188"/>
      <c r="X14316" s="188"/>
      <c r="AG14316" s="188"/>
      <c r="AH14316" s="188"/>
      <c r="AI14316" s="188"/>
      <c r="AJ14316" s="188"/>
      <c r="AK14316" s="188"/>
    </row>
    <row r="14317" spans="20:37">
      <c r="T14317" s="188"/>
      <c r="U14317" s="188"/>
      <c r="V14317" s="188"/>
      <c r="W14317" s="188"/>
      <c r="X14317" s="188"/>
      <c r="AG14317" s="188"/>
      <c r="AH14317" s="188"/>
      <c r="AI14317" s="188"/>
      <c r="AJ14317" s="188"/>
      <c r="AK14317" s="188"/>
    </row>
    <row r="14318" spans="20:37">
      <c r="T14318" s="188"/>
      <c r="U14318" s="188"/>
      <c r="V14318" s="188"/>
      <c r="W14318" s="188"/>
      <c r="X14318" s="188"/>
      <c r="AG14318" s="188"/>
      <c r="AH14318" s="188"/>
      <c r="AI14318" s="188"/>
      <c r="AJ14318" s="188"/>
      <c r="AK14318" s="188"/>
    </row>
    <row r="14319" spans="20:37">
      <c r="T14319" s="188"/>
      <c r="U14319" s="188"/>
      <c r="V14319" s="188"/>
      <c r="W14319" s="188"/>
      <c r="X14319" s="188"/>
      <c r="AG14319" s="188"/>
      <c r="AH14319" s="188"/>
      <c r="AI14319" s="188"/>
      <c r="AJ14319" s="188"/>
      <c r="AK14319" s="188"/>
    </row>
    <row r="14320" spans="20:37">
      <c r="T14320" s="188"/>
      <c r="U14320" s="188"/>
      <c r="V14320" s="188"/>
      <c r="W14320" s="188"/>
      <c r="X14320" s="188"/>
      <c r="AG14320" s="188"/>
      <c r="AH14320" s="188"/>
      <c r="AI14320" s="188"/>
      <c r="AJ14320" s="188"/>
      <c r="AK14320" s="188"/>
    </row>
    <row r="14321" spans="20:37">
      <c r="T14321" s="188"/>
      <c r="U14321" s="188"/>
      <c r="V14321" s="188"/>
      <c r="W14321" s="188"/>
      <c r="X14321" s="188"/>
      <c r="AG14321" s="188"/>
      <c r="AH14321" s="188"/>
      <c r="AI14321" s="188"/>
      <c r="AJ14321" s="188"/>
      <c r="AK14321" s="188"/>
    </row>
    <row r="14322" spans="20:37">
      <c r="T14322" s="188"/>
      <c r="U14322" s="188"/>
      <c r="V14322" s="188"/>
      <c r="W14322" s="188"/>
      <c r="X14322" s="188"/>
      <c r="AG14322" s="188"/>
      <c r="AH14322" s="188"/>
      <c r="AI14322" s="188"/>
      <c r="AJ14322" s="188"/>
      <c r="AK14322" s="188"/>
    </row>
    <row r="14323" spans="20:37">
      <c r="T14323" s="188"/>
      <c r="U14323" s="188"/>
      <c r="V14323" s="188"/>
      <c r="W14323" s="188"/>
      <c r="X14323" s="188"/>
      <c r="AG14323" s="188"/>
      <c r="AH14323" s="188"/>
      <c r="AI14323" s="188"/>
      <c r="AJ14323" s="188"/>
      <c r="AK14323" s="188"/>
    </row>
    <row r="14324" spans="20:37">
      <c r="T14324" s="188"/>
      <c r="U14324" s="188"/>
      <c r="V14324" s="188"/>
      <c r="W14324" s="188"/>
      <c r="X14324" s="188"/>
      <c r="AG14324" s="188"/>
      <c r="AH14324" s="188"/>
      <c r="AI14324" s="188"/>
      <c r="AJ14324" s="188"/>
      <c r="AK14324" s="188"/>
    </row>
    <row r="14325" spans="20:37">
      <c r="T14325" s="188"/>
      <c r="U14325" s="188"/>
      <c r="V14325" s="188"/>
      <c r="W14325" s="188"/>
      <c r="X14325" s="188"/>
      <c r="AG14325" s="188"/>
      <c r="AH14325" s="188"/>
      <c r="AI14325" s="188"/>
      <c r="AJ14325" s="188"/>
      <c r="AK14325" s="188"/>
    </row>
    <row r="14326" spans="20:37">
      <c r="T14326" s="188"/>
      <c r="U14326" s="188"/>
      <c r="V14326" s="188"/>
      <c r="W14326" s="188"/>
      <c r="X14326" s="188"/>
      <c r="AG14326" s="188"/>
      <c r="AH14326" s="188"/>
      <c r="AI14326" s="188"/>
      <c r="AJ14326" s="188"/>
      <c r="AK14326" s="188"/>
    </row>
    <row r="14327" spans="20:37">
      <c r="T14327" s="188"/>
      <c r="U14327" s="188"/>
      <c r="V14327" s="188"/>
      <c r="W14327" s="188"/>
      <c r="X14327" s="188"/>
      <c r="AG14327" s="188"/>
      <c r="AH14327" s="188"/>
      <c r="AI14327" s="188"/>
      <c r="AJ14327" s="188"/>
      <c r="AK14327" s="188"/>
    </row>
    <row r="14328" spans="20:37">
      <c r="T14328" s="188"/>
      <c r="U14328" s="188"/>
      <c r="V14328" s="188"/>
      <c r="W14328" s="188"/>
      <c r="X14328" s="188"/>
      <c r="AG14328" s="188"/>
      <c r="AH14328" s="188"/>
      <c r="AI14328" s="188"/>
      <c r="AJ14328" s="188"/>
      <c r="AK14328" s="188"/>
    </row>
    <row r="14329" spans="20:37">
      <c r="T14329" s="188"/>
      <c r="U14329" s="188"/>
      <c r="V14329" s="188"/>
      <c r="W14329" s="188"/>
      <c r="X14329" s="188"/>
      <c r="AG14329" s="188"/>
      <c r="AH14329" s="188"/>
      <c r="AI14329" s="188"/>
      <c r="AJ14329" s="188"/>
      <c r="AK14329" s="188"/>
    </row>
    <row r="14330" spans="20:37">
      <c r="T14330" s="188"/>
      <c r="U14330" s="188"/>
      <c r="V14330" s="188"/>
      <c r="W14330" s="188"/>
      <c r="X14330" s="188"/>
      <c r="AG14330" s="188"/>
      <c r="AH14330" s="188"/>
      <c r="AI14330" s="188"/>
      <c r="AJ14330" s="188"/>
      <c r="AK14330" s="188"/>
    </row>
    <row r="14331" spans="20:37">
      <c r="T14331" s="188"/>
      <c r="U14331" s="188"/>
      <c r="V14331" s="188"/>
      <c r="W14331" s="188"/>
      <c r="X14331" s="188"/>
      <c r="AG14331" s="188"/>
      <c r="AH14331" s="188"/>
      <c r="AI14331" s="188"/>
      <c r="AJ14331" s="188"/>
      <c r="AK14331" s="188"/>
    </row>
    <row r="14332" spans="20:37">
      <c r="T14332" s="188"/>
      <c r="U14332" s="188"/>
      <c r="V14332" s="188"/>
      <c r="W14332" s="188"/>
      <c r="X14332" s="188"/>
      <c r="AG14332" s="188"/>
      <c r="AH14332" s="188"/>
      <c r="AI14332" s="188"/>
      <c r="AJ14332" s="188"/>
      <c r="AK14332" s="188"/>
    </row>
    <row r="14333" spans="20:37">
      <c r="T14333" s="188"/>
      <c r="U14333" s="188"/>
      <c r="V14333" s="188"/>
      <c r="W14333" s="188"/>
      <c r="X14333" s="188"/>
      <c r="AG14333" s="188"/>
      <c r="AH14333" s="188"/>
      <c r="AI14333" s="188"/>
      <c r="AJ14333" s="188"/>
      <c r="AK14333" s="188"/>
    </row>
    <row r="14334" spans="20:37">
      <c r="T14334" s="188"/>
      <c r="U14334" s="188"/>
      <c r="V14334" s="188"/>
      <c r="W14334" s="188"/>
      <c r="X14334" s="188"/>
      <c r="AG14334" s="188"/>
      <c r="AH14334" s="188"/>
      <c r="AI14334" s="188"/>
      <c r="AJ14334" s="188"/>
      <c r="AK14334" s="188"/>
    </row>
    <row r="14335" spans="20:37">
      <c r="T14335" s="188"/>
      <c r="U14335" s="188"/>
      <c r="V14335" s="188"/>
      <c r="W14335" s="188"/>
      <c r="X14335" s="188"/>
      <c r="AG14335" s="188"/>
      <c r="AH14335" s="188"/>
      <c r="AI14335" s="188"/>
      <c r="AJ14335" s="188"/>
      <c r="AK14335" s="188"/>
    </row>
    <row r="14336" spans="20:37">
      <c r="T14336" s="188"/>
      <c r="U14336" s="188"/>
      <c r="V14336" s="188"/>
      <c r="W14336" s="188"/>
      <c r="X14336" s="188"/>
      <c r="AG14336" s="188"/>
      <c r="AH14336" s="188"/>
      <c r="AI14336" s="188"/>
      <c r="AJ14336" s="188"/>
      <c r="AK14336" s="188"/>
    </row>
    <row r="14337" spans="20:37">
      <c r="T14337" s="188"/>
      <c r="U14337" s="188"/>
      <c r="V14337" s="188"/>
      <c r="W14337" s="188"/>
      <c r="X14337" s="188"/>
      <c r="AG14337" s="188"/>
      <c r="AH14337" s="188"/>
      <c r="AI14337" s="188"/>
      <c r="AJ14337" s="188"/>
      <c r="AK14337" s="188"/>
    </row>
    <row r="14338" spans="20:37">
      <c r="T14338" s="188"/>
      <c r="U14338" s="188"/>
      <c r="V14338" s="188"/>
      <c r="W14338" s="188"/>
      <c r="X14338" s="188"/>
      <c r="AG14338" s="188"/>
      <c r="AH14338" s="188"/>
      <c r="AI14338" s="188"/>
      <c r="AJ14338" s="188"/>
      <c r="AK14338" s="188"/>
    </row>
    <row r="14339" spans="20:37">
      <c r="T14339" s="188"/>
      <c r="U14339" s="188"/>
      <c r="V14339" s="188"/>
      <c r="W14339" s="188"/>
      <c r="X14339" s="188"/>
      <c r="AG14339" s="188"/>
      <c r="AH14339" s="188"/>
      <c r="AI14339" s="188"/>
      <c r="AJ14339" s="188"/>
      <c r="AK14339" s="188"/>
    </row>
    <row r="14340" spans="20:37">
      <c r="T14340" s="188"/>
      <c r="U14340" s="188"/>
      <c r="V14340" s="188"/>
      <c r="W14340" s="188"/>
      <c r="X14340" s="188"/>
      <c r="AG14340" s="188"/>
      <c r="AH14340" s="188"/>
      <c r="AI14340" s="188"/>
      <c r="AJ14340" s="188"/>
      <c r="AK14340" s="188"/>
    </row>
    <row r="14341" spans="20:37">
      <c r="T14341" s="188"/>
      <c r="U14341" s="188"/>
      <c r="V14341" s="188"/>
      <c r="W14341" s="188"/>
      <c r="X14341" s="188"/>
      <c r="AG14341" s="188"/>
      <c r="AH14341" s="188"/>
      <c r="AI14341" s="188"/>
      <c r="AJ14341" s="188"/>
      <c r="AK14341" s="188"/>
    </row>
    <row r="14342" spans="20:37">
      <c r="T14342" s="188"/>
      <c r="U14342" s="188"/>
      <c r="V14342" s="188"/>
      <c r="W14342" s="188"/>
      <c r="X14342" s="188"/>
      <c r="AG14342" s="188"/>
      <c r="AH14342" s="188"/>
      <c r="AI14342" s="188"/>
      <c r="AJ14342" s="188"/>
      <c r="AK14342" s="188"/>
    </row>
    <row r="14343" spans="20:37">
      <c r="T14343" s="188"/>
      <c r="U14343" s="188"/>
      <c r="V14343" s="188"/>
      <c r="W14343" s="188"/>
      <c r="X14343" s="188"/>
      <c r="AG14343" s="188"/>
      <c r="AH14343" s="188"/>
      <c r="AI14343" s="188"/>
      <c r="AJ14343" s="188"/>
      <c r="AK14343" s="188"/>
    </row>
    <row r="14344" spans="20:37">
      <c r="T14344" s="188"/>
      <c r="U14344" s="188"/>
      <c r="V14344" s="188"/>
      <c r="W14344" s="188"/>
      <c r="X14344" s="188"/>
      <c r="AG14344" s="188"/>
      <c r="AH14344" s="188"/>
      <c r="AI14344" s="188"/>
      <c r="AJ14344" s="188"/>
      <c r="AK14344" s="188"/>
    </row>
    <row r="14345" spans="20:37">
      <c r="T14345" s="188"/>
      <c r="U14345" s="188"/>
      <c r="V14345" s="188"/>
      <c r="W14345" s="188"/>
      <c r="X14345" s="188"/>
      <c r="AG14345" s="188"/>
      <c r="AH14345" s="188"/>
      <c r="AI14345" s="188"/>
      <c r="AJ14345" s="188"/>
      <c r="AK14345" s="188"/>
    </row>
    <row r="14346" spans="20:37">
      <c r="T14346" s="188"/>
      <c r="U14346" s="188"/>
      <c r="V14346" s="188"/>
      <c r="W14346" s="188"/>
      <c r="X14346" s="188"/>
      <c r="AG14346" s="188"/>
      <c r="AH14346" s="188"/>
      <c r="AI14346" s="188"/>
      <c r="AJ14346" s="188"/>
      <c r="AK14346" s="188"/>
    </row>
    <row r="14347" spans="20:37">
      <c r="T14347" s="188"/>
      <c r="U14347" s="188"/>
      <c r="V14347" s="188"/>
      <c r="W14347" s="188"/>
      <c r="X14347" s="188"/>
      <c r="AG14347" s="188"/>
      <c r="AH14347" s="188"/>
      <c r="AI14347" s="188"/>
      <c r="AJ14347" s="188"/>
      <c r="AK14347" s="188"/>
    </row>
    <row r="14348" spans="20:37">
      <c r="T14348" s="188"/>
      <c r="U14348" s="188"/>
      <c r="V14348" s="188"/>
      <c r="W14348" s="188"/>
      <c r="X14348" s="188"/>
      <c r="AG14348" s="188"/>
      <c r="AH14348" s="188"/>
      <c r="AI14348" s="188"/>
      <c r="AJ14348" s="188"/>
      <c r="AK14348" s="188"/>
    </row>
    <row r="14349" spans="20:37">
      <c r="T14349" s="188"/>
      <c r="U14349" s="188"/>
      <c r="V14349" s="188"/>
      <c r="W14349" s="188"/>
      <c r="X14349" s="188"/>
      <c r="AG14349" s="188"/>
      <c r="AH14349" s="188"/>
      <c r="AI14349" s="188"/>
      <c r="AJ14349" s="188"/>
      <c r="AK14349" s="188"/>
    </row>
    <row r="14350" spans="20:37">
      <c r="T14350" s="188"/>
      <c r="U14350" s="188"/>
      <c r="V14350" s="188"/>
      <c r="W14350" s="188"/>
      <c r="X14350" s="188"/>
      <c r="AG14350" s="188"/>
      <c r="AH14350" s="188"/>
      <c r="AI14350" s="188"/>
      <c r="AJ14350" s="188"/>
      <c r="AK14350" s="188"/>
    </row>
    <row r="14351" spans="20:37">
      <c r="T14351" s="188"/>
      <c r="U14351" s="188"/>
      <c r="V14351" s="188"/>
      <c r="W14351" s="188"/>
      <c r="X14351" s="188"/>
      <c r="AG14351" s="188"/>
      <c r="AH14351" s="188"/>
      <c r="AI14351" s="188"/>
      <c r="AJ14351" s="188"/>
      <c r="AK14351" s="188"/>
    </row>
    <row r="14352" spans="20:37">
      <c r="T14352" s="188"/>
      <c r="U14352" s="188"/>
      <c r="V14352" s="188"/>
      <c r="W14352" s="188"/>
      <c r="X14352" s="188"/>
      <c r="AG14352" s="188"/>
      <c r="AH14352" s="188"/>
      <c r="AI14352" s="188"/>
      <c r="AJ14352" s="188"/>
      <c r="AK14352" s="188"/>
    </row>
    <row r="14353" spans="20:37">
      <c r="T14353" s="188"/>
      <c r="U14353" s="188"/>
      <c r="V14353" s="188"/>
      <c r="W14353" s="188"/>
      <c r="X14353" s="188"/>
      <c r="AG14353" s="188"/>
      <c r="AH14353" s="188"/>
      <c r="AI14353" s="188"/>
      <c r="AJ14353" s="188"/>
      <c r="AK14353" s="188"/>
    </row>
    <row r="14354" spans="20:37">
      <c r="T14354" s="188"/>
      <c r="U14354" s="188"/>
      <c r="V14354" s="188"/>
      <c r="W14354" s="188"/>
      <c r="X14354" s="188"/>
      <c r="AG14354" s="188"/>
      <c r="AH14354" s="188"/>
      <c r="AI14354" s="188"/>
      <c r="AJ14354" s="188"/>
      <c r="AK14354" s="188"/>
    </row>
    <row r="14355" spans="20:37">
      <c r="T14355" s="188"/>
      <c r="U14355" s="188"/>
      <c r="V14355" s="188"/>
      <c r="W14355" s="188"/>
      <c r="X14355" s="188"/>
      <c r="AG14355" s="188"/>
      <c r="AH14355" s="188"/>
      <c r="AI14355" s="188"/>
      <c r="AJ14355" s="188"/>
      <c r="AK14355" s="188"/>
    </row>
    <row r="14356" spans="20:37">
      <c r="T14356" s="188"/>
      <c r="U14356" s="188"/>
      <c r="V14356" s="188"/>
      <c r="W14356" s="188"/>
      <c r="X14356" s="188"/>
      <c r="AG14356" s="188"/>
      <c r="AH14356" s="188"/>
      <c r="AI14356" s="188"/>
      <c r="AJ14356" s="188"/>
      <c r="AK14356" s="188"/>
    </row>
    <row r="14357" spans="20:37">
      <c r="T14357" s="188"/>
      <c r="U14357" s="188"/>
      <c r="V14357" s="188"/>
      <c r="W14357" s="188"/>
      <c r="X14357" s="188"/>
      <c r="AG14357" s="188"/>
      <c r="AH14357" s="188"/>
      <c r="AI14357" s="188"/>
      <c r="AJ14357" s="188"/>
      <c r="AK14357" s="188"/>
    </row>
    <row r="14358" spans="20:37">
      <c r="T14358" s="188"/>
      <c r="U14358" s="188"/>
      <c r="V14358" s="188"/>
      <c r="W14358" s="188"/>
      <c r="X14358" s="188"/>
      <c r="AG14358" s="188"/>
      <c r="AH14358" s="188"/>
      <c r="AI14358" s="188"/>
      <c r="AJ14358" s="188"/>
      <c r="AK14358" s="188"/>
    </row>
    <row r="14359" spans="20:37">
      <c r="T14359" s="188"/>
      <c r="U14359" s="188"/>
      <c r="V14359" s="188"/>
      <c r="W14359" s="188"/>
      <c r="X14359" s="188"/>
      <c r="AG14359" s="188"/>
      <c r="AH14359" s="188"/>
      <c r="AI14359" s="188"/>
      <c r="AJ14359" s="188"/>
      <c r="AK14359" s="188"/>
    </row>
    <row r="14360" spans="20:37">
      <c r="T14360" s="188"/>
      <c r="U14360" s="188"/>
      <c r="V14360" s="188"/>
      <c r="W14360" s="188"/>
      <c r="X14360" s="188"/>
      <c r="AG14360" s="188"/>
      <c r="AH14360" s="188"/>
      <c r="AI14360" s="188"/>
      <c r="AJ14360" s="188"/>
      <c r="AK14360" s="188"/>
    </row>
    <row r="14361" spans="20:37">
      <c r="T14361" s="188"/>
      <c r="U14361" s="188"/>
      <c r="V14361" s="188"/>
      <c r="W14361" s="188"/>
      <c r="X14361" s="188"/>
      <c r="AG14361" s="188"/>
      <c r="AH14361" s="188"/>
      <c r="AI14361" s="188"/>
      <c r="AJ14361" s="188"/>
      <c r="AK14361" s="188"/>
    </row>
    <row r="14362" spans="20:37">
      <c r="T14362" s="188"/>
      <c r="U14362" s="188"/>
      <c r="V14362" s="188"/>
      <c r="W14362" s="188"/>
      <c r="X14362" s="188"/>
      <c r="AG14362" s="188"/>
      <c r="AH14362" s="188"/>
      <c r="AI14362" s="188"/>
      <c r="AJ14362" s="188"/>
      <c r="AK14362" s="188"/>
    </row>
    <row r="14363" spans="20:37">
      <c r="T14363" s="188"/>
      <c r="U14363" s="188"/>
      <c r="V14363" s="188"/>
      <c r="W14363" s="188"/>
      <c r="X14363" s="188"/>
      <c r="AG14363" s="188"/>
      <c r="AH14363" s="188"/>
      <c r="AI14363" s="188"/>
      <c r="AJ14363" s="188"/>
      <c r="AK14363" s="188"/>
    </row>
    <row r="14364" spans="20:37">
      <c r="T14364" s="188"/>
      <c r="U14364" s="188"/>
      <c r="V14364" s="188"/>
      <c r="W14364" s="188"/>
      <c r="X14364" s="188"/>
      <c r="AG14364" s="188"/>
      <c r="AH14364" s="188"/>
      <c r="AI14364" s="188"/>
      <c r="AJ14364" s="188"/>
      <c r="AK14364" s="188"/>
    </row>
    <row r="14365" spans="20:37">
      <c r="T14365" s="188"/>
      <c r="U14365" s="188"/>
      <c r="V14365" s="188"/>
      <c r="W14365" s="188"/>
      <c r="X14365" s="188"/>
      <c r="AG14365" s="188"/>
      <c r="AH14365" s="188"/>
      <c r="AI14365" s="188"/>
      <c r="AJ14365" s="188"/>
      <c r="AK14365" s="188"/>
    </row>
    <row r="14366" spans="20:37">
      <c r="T14366" s="188"/>
      <c r="U14366" s="188"/>
      <c r="V14366" s="188"/>
      <c r="W14366" s="188"/>
      <c r="X14366" s="188"/>
      <c r="AG14366" s="188"/>
      <c r="AH14366" s="188"/>
      <c r="AI14366" s="188"/>
      <c r="AJ14366" s="188"/>
      <c r="AK14366" s="188"/>
    </row>
    <row r="14367" spans="20:37">
      <c r="T14367" s="188"/>
      <c r="U14367" s="188"/>
      <c r="V14367" s="188"/>
      <c r="W14367" s="188"/>
      <c r="X14367" s="188"/>
      <c r="AG14367" s="188"/>
      <c r="AH14367" s="188"/>
      <c r="AI14367" s="188"/>
      <c r="AJ14367" s="188"/>
      <c r="AK14367" s="188"/>
    </row>
    <row r="14368" spans="20:37">
      <c r="T14368" s="188"/>
      <c r="U14368" s="188"/>
      <c r="V14368" s="188"/>
      <c r="W14368" s="188"/>
      <c r="X14368" s="188"/>
      <c r="AG14368" s="188"/>
      <c r="AH14368" s="188"/>
      <c r="AI14368" s="188"/>
      <c r="AJ14368" s="188"/>
      <c r="AK14368" s="188"/>
    </row>
    <row r="14369" spans="20:37">
      <c r="T14369" s="188"/>
      <c r="U14369" s="188"/>
      <c r="V14369" s="188"/>
      <c r="W14369" s="188"/>
      <c r="X14369" s="188"/>
      <c r="AG14369" s="188"/>
      <c r="AH14369" s="188"/>
      <c r="AI14369" s="188"/>
      <c r="AJ14369" s="188"/>
      <c r="AK14369" s="188"/>
    </row>
    <row r="14370" spans="20:37">
      <c r="T14370" s="188"/>
      <c r="U14370" s="188"/>
      <c r="V14370" s="188"/>
      <c r="W14370" s="188"/>
      <c r="X14370" s="188"/>
      <c r="AG14370" s="188"/>
      <c r="AH14370" s="188"/>
      <c r="AI14370" s="188"/>
      <c r="AJ14370" s="188"/>
      <c r="AK14370" s="188"/>
    </row>
    <row r="14371" spans="20:37">
      <c r="T14371" s="188"/>
      <c r="U14371" s="188"/>
      <c r="V14371" s="188"/>
      <c r="W14371" s="188"/>
      <c r="X14371" s="188"/>
      <c r="AG14371" s="188"/>
      <c r="AH14371" s="188"/>
      <c r="AI14371" s="188"/>
      <c r="AJ14371" s="188"/>
      <c r="AK14371" s="188"/>
    </row>
    <row r="14372" spans="20:37">
      <c r="T14372" s="188"/>
      <c r="U14372" s="188"/>
      <c r="V14372" s="188"/>
      <c r="W14372" s="188"/>
      <c r="X14372" s="188"/>
      <c r="AG14372" s="188"/>
      <c r="AH14372" s="188"/>
      <c r="AI14372" s="188"/>
      <c r="AJ14372" s="188"/>
      <c r="AK14372" s="188"/>
    </row>
    <row r="14373" spans="20:37">
      <c r="T14373" s="188"/>
      <c r="U14373" s="188"/>
      <c r="V14373" s="188"/>
      <c r="W14373" s="188"/>
      <c r="X14373" s="188"/>
      <c r="AG14373" s="188"/>
      <c r="AH14373" s="188"/>
      <c r="AI14373" s="188"/>
      <c r="AJ14373" s="188"/>
      <c r="AK14373" s="188"/>
    </row>
    <row r="14374" spans="20:37">
      <c r="T14374" s="188"/>
      <c r="U14374" s="188"/>
      <c r="V14374" s="188"/>
      <c r="W14374" s="188"/>
      <c r="X14374" s="188"/>
      <c r="AG14374" s="188"/>
      <c r="AH14374" s="188"/>
      <c r="AI14374" s="188"/>
      <c r="AJ14374" s="188"/>
      <c r="AK14374" s="188"/>
    </row>
    <row r="14375" spans="20:37">
      <c r="T14375" s="188"/>
      <c r="U14375" s="188"/>
      <c r="V14375" s="188"/>
      <c r="W14375" s="188"/>
      <c r="X14375" s="188"/>
      <c r="AG14375" s="188"/>
      <c r="AH14375" s="188"/>
      <c r="AI14375" s="188"/>
      <c r="AJ14375" s="188"/>
      <c r="AK14375" s="188"/>
    </row>
    <row r="14376" spans="20:37">
      <c r="T14376" s="188"/>
      <c r="U14376" s="188"/>
      <c r="V14376" s="188"/>
      <c r="W14376" s="188"/>
      <c r="X14376" s="188"/>
      <c r="AG14376" s="188"/>
      <c r="AH14376" s="188"/>
      <c r="AI14376" s="188"/>
      <c r="AJ14376" s="188"/>
      <c r="AK14376" s="188"/>
    </row>
    <row r="14377" spans="20:37">
      <c r="T14377" s="188"/>
      <c r="U14377" s="188"/>
      <c r="V14377" s="188"/>
      <c r="W14377" s="188"/>
      <c r="X14377" s="188"/>
      <c r="AG14377" s="188"/>
      <c r="AH14377" s="188"/>
      <c r="AI14377" s="188"/>
      <c r="AJ14377" s="188"/>
      <c r="AK14377" s="188"/>
    </row>
    <row r="14378" spans="20:37">
      <c r="T14378" s="188"/>
      <c r="U14378" s="188"/>
      <c r="V14378" s="188"/>
      <c r="W14378" s="188"/>
      <c r="X14378" s="188"/>
      <c r="AG14378" s="188"/>
      <c r="AH14378" s="188"/>
      <c r="AI14378" s="188"/>
      <c r="AJ14378" s="188"/>
      <c r="AK14378" s="188"/>
    </row>
    <row r="14379" spans="20:37">
      <c r="T14379" s="188"/>
      <c r="U14379" s="188"/>
      <c r="V14379" s="188"/>
      <c r="W14379" s="188"/>
      <c r="X14379" s="188"/>
      <c r="AG14379" s="188"/>
      <c r="AH14379" s="188"/>
      <c r="AI14379" s="188"/>
      <c r="AJ14379" s="188"/>
      <c r="AK14379" s="188"/>
    </row>
    <row r="14380" spans="20:37">
      <c r="T14380" s="188"/>
      <c r="U14380" s="188"/>
      <c r="V14380" s="188"/>
      <c r="W14380" s="188"/>
      <c r="X14380" s="188"/>
      <c r="AG14380" s="188"/>
      <c r="AH14380" s="188"/>
      <c r="AI14380" s="188"/>
      <c r="AJ14380" s="188"/>
      <c r="AK14380" s="188"/>
    </row>
    <row r="14381" spans="20:37">
      <c r="T14381" s="188"/>
      <c r="U14381" s="188"/>
      <c r="V14381" s="188"/>
      <c r="W14381" s="188"/>
      <c r="X14381" s="188"/>
      <c r="AG14381" s="188"/>
      <c r="AH14381" s="188"/>
      <c r="AI14381" s="188"/>
      <c r="AJ14381" s="188"/>
      <c r="AK14381" s="188"/>
    </row>
    <row r="14382" spans="20:37">
      <c r="T14382" s="188"/>
      <c r="U14382" s="188"/>
      <c r="V14382" s="188"/>
      <c r="W14382" s="188"/>
      <c r="X14382" s="188"/>
      <c r="AG14382" s="188"/>
      <c r="AH14382" s="188"/>
      <c r="AI14382" s="188"/>
      <c r="AJ14382" s="188"/>
      <c r="AK14382" s="188"/>
    </row>
    <row r="14383" spans="20:37">
      <c r="T14383" s="188"/>
      <c r="U14383" s="188"/>
      <c r="V14383" s="188"/>
      <c r="W14383" s="188"/>
      <c r="X14383" s="188"/>
      <c r="AG14383" s="188"/>
      <c r="AH14383" s="188"/>
      <c r="AI14383" s="188"/>
      <c r="AJ14383" s="188"/>
      <c r="AK14383" s="188"/>
    </row>
    <row r="14384" spans="20:37">
      <c r="T14384" s="188"/>
      <c r="U14384" s="188"/>
      <c r="V14384" s="188"/>
      <c r="W14384" s="188"/>
      <c r="X14384" s="188"/>
      <c r="AG14384" s="188"/>
      <c r="AH14384" s="188"/>
      <c r="AI14384" s="188"/>
      <c r="AJ14384" s="188"/>
      <c r="AK14384" s="188"/>
    </row>
    <row r="14385" spans="20:37">
      <c r="T14385" s="188"/>
      <c r="U14385" s="188"/>
      <c r="V14385" s="188"/>
      <c r="W14385" s="188"/>
      <c r="X14385" s="188"/>
      <c r="AG14385" s="188"/>
      <c r="AH14385" s="188"/>
      <c r="AI14385" s="188"/>
      <c r="AJ14385" s="188"/>
      <c r="AK14385" s="188"/>
    </row>
    <row r="14386" spans="20:37">
      <c r="T14386" s="188"/>
      <c r="U14386" s="188"/>
      <c r="V14386" s="188"/>
      <c r="W14386" s="188"/>
      <c r="X14386" s="188"/>
      <c r="AG14386" s="188"/>
      <c r="AH14386" s="188"/>
      <c r="AI14386" s="188"/>
      <c r="AJ14386" s="188"/>
      <c r="AK14386" s="188"/>
    </row>
    <row r="14387" spans="20:37">
      <c r="T14387" s="188"/>
      <c r="U14387" s="188"/>
      <c r="V14387" s="188"/>
      <c r="W14387" s="188"/>
      <c r="X14387" s="188"/>
      <c r="AG14387" s="188"/>
      <c r="AH14387" s="188"/>
      <c r="AI14387" s="188"/>
      <c r="AJ14387" s="188"/>
      <c r="AK14387" s="188"/>
    </row>
    <row r="14388" spans="20:37">
      <c r="T14388" s="188"/>
      <c r="U14388" s="188"/>
      <c r="V14388" s="188"/>
      <c r="W14388" s="188"/>
      <c r="X14388" s="188"/>
      <c r="AG14388" s="188"/>
      <c r="AH14388" s="188"/>
      <c r="AI14388" s="188"/>
      <c r="AJ14388" s="188"/>
      <c r="AK14388" s="188"/>
    </row>
    <row r="14389" spans="20:37">
      <c r="T14389" s="188"/>
      <c r="U14389" s="188"/>
      <c r="V14389" s="188"/>
      <c r="W14389" s="188"/>
      <c r="X14389" s="188"/>
      <c r="AG14389" s="188"/>
      <c r="AH14389" s="188"/>
      <c r="AI14389" s="188"/>
      <c r="AJ14389" s="188"/>
      <c r="AK14389" s="188"/>
    </row>
    <row r="14390" spans="20:37">
      <c r="T14390" s="188"/>
      <c r="U14390" s="188"/>
      <c r="V14390" s="188"/>
      <c r="W14390" s="188"/>
      <c r="X14390" s="188"/>
      <c r="AG14390" s="188"/>
      <c r="AH14390" s="188"/>
      <c r="AI14390" s="188"/>
      <c r="AJ14390" s="188"/>
      <c r="AK14390" s="188"/>
    </row>
    <row r="14391" spans="20:37">
      <c r="T14391" s="188"/>
      <c r="U14391" s="188"/>
      <c r="V14391" s="188"/>
      <c r="W14391" s="188"/>
      <c r="X14391" s="188"/>
      <c r="AG14391" s="188"/>
      <c r="AH14391" s="188"/>
      <c r="AI14391" s="188"/>
      <c r="AJ14391" s="188"/>
      <c r="AK14391" s="188"/>
    </row>
    <row r="14392" spans="20:37">
      <c r="T14392" s="188"/>
      <c r="U14392" s="188"/>
      <c r="V14392" s="188"/>
      <c r="W14392" s="188"/>
      <c r="X14392" s="188"/>
      <c r="AG14392" s="188"/>
      <c r="AH14392" s="188"/>
      <c r="AI14392" s="188"/>
      <c r="AJ14392" s="188"/>
      <c r="AK14392" s="188"/>
    </row>
    <row r="14393" spans="20:37">
      <c r="T14393" s="188"/>
      <c r="U14393" s="188"/>
      <c r="V14393" s="188"/>
      <c r="W14393" s="188"/>
      <c r="X14393" s="188"/>
      <c r="AG14393" s="188"/>
      <c r="AH14393" s="188"/>
      <c r="AI14393" s="188"/>
      <c r="AJ14393" s="188"/>
      <c r="AK14393" s="188"/>
    </row>
    <row r="14394" spans="20:37">
      <c r="T14394" s="188"/>
      <c r="U14394" s="188"/>
      <c r="V14394" s="188"/>
      <c r="W14394" s="188"/>
      <c r="X14394" s="188"/>
      <c r="AG14394" s="188"/>
      <c r="AH14394" s="188"/>
      <c r="AI14394" s="188"/>
      <c r="AJ14394" s="188"/>
      <c r="AK14394" s="188"/>
    </row>
    <row r="14395" spans="20:37">
      <c r="T14395" s="188"/>
      <c r="U14395" s="188"/>
      <c r="V14395" s="188"/>
      <c r="W14395" s="188"/>
      <c r="X14395" s="188"/>
      <c r="AG14395" s="188"/>
      <c r="AH14395" s="188"/>
      <c r="AI14395" s="188"/>
      <c r="AJ14395" s="188"/>
      <c r="AK14395" s="188"/>
    </row>
    <row r="14396" spans="20:37">
      <c r="T14396" s="188"/>
      <c r="U14396" s="188"/>
      <c r="V14396" s="188"/>
      <c r="W14396" s="188"/>
      <c r="X14396" s="188"/>
      <c r="AG14396" s="188"/>
      <c r="AH14396" s="188"/>
      <c r="AI14396" s="188"/>
      <c r="AJ14396" s="188"/>
      <c r="AK14396" s="188"/>
    </row>
    <row r="14397" spans="20:37">
      <c r="T14397" s="188"/>
      <c r="U14397" s="188"/>
      <c r="V14397" s="188"/>
      <c r="W14397" s="188"/>
      <c r="X14397" s="188"/>
      <c r="AG14397" s="188"/>
      <c r="AH14397" s="188"/>
      <c r="AI14397" s="188"/>
      <c r="AJ14397" s="188"/>
      <c r="AK14397" s="188"/>
    </row>
    <row r="14398" spans="20:37">
      <c r="T14398" s="188"/>
      <c r="U14398" s="188"/>
      <c r="V14398" s="188"/>
      <c r="W14398" s="188"/>
      <c r="X14398" s="188"/>
      <c r="AG14398" s="188"/>
      <c r="AH14398" s="188"/>
      <c r="AI14398" s="188"/>
      <c r="AJ14398" s="188"/>
      <c r="AK14398" s="188"/>
    </row>
    <row r="14399" spans="20:37">
      <c r="T14399" s="188"/>
      <c r="U14399" s="188"/>
      <c r="V14399" s="188"/>
      <c r="W14399" s="188"/>
      <c r="X14399" s="188"/>
      <c r="AG14399" s="188"/>
      <c r="AH14399" s="188"/>
      <c r="AI14399" s="188"/>
      <c r="AJ14399" s="188"/>
      <c r="AK14399" s="188"/>
    </row>
    <row r="14400" spans="20:37">
      <c r="T14400" s="188"/>
      <c r="U14400" s="188"/>
      <c r="V14400" s="188"/>
      <c r="W14400" s="188"/>
      <c r="X14400" s="188"/>
      <c r="AG14400" s="188"/>
      <c r="AH14400" s="188"/>
      <c r="AI14400" s="188"/>
      <c r="AJ14400" s="188"/>
      <c r="AK14400" s="188"/>
    </row>
    <row r="14401" spans="20:37">
      <c r="T14401" s="188"/>
      <c r="U14401" s="188"/>
      <c r="V14401" s="188"/>
      <c r="W14401" s="188"/>
      <c r="X14401" s="188"/>
      <c r="AG14401" s="188"/>
      <c r="AH14401" s="188"/>
      <c r="AI14401" s="188"/>
      <c r="AJ14401" s="188"/>
      <c r="AK14401" s="188"/>
    </row>
    <row r="14402" spans="20:37">
      <c r="T14402" s="188"/>
      <c r="U14402" s="188"/>
      <c r="V14402" s="188"/>
      <c r="W14402" s="188"/>
      <c r="X14402" s="188"/>
      <c r="AG14402" s="188"/>
      <c r="AH14402" s="188"/>
      <c r="AI14402" s="188"/>
      <c r="AJ14402" s="188"/>
      <c r="AK14402" s="188"/>
    </row>
    <row r="14403" spans="20:37">
      <c r="T14403" s="188"/>
      <c r="U14403" s="188"/>
      <c r="V14403" s="188"/>
      <c r="W14403" s="188"/>
      <c r="X14403" s="188"/>
      <c r="AG14403" s="188"/>
      <c r="AH14403" s="188"/>
      <c r="AI14403" s="188"/>
      <c r="AJ14403" s="188"/>
      <c r="AK14403" s="188"/>
    </row>
    <row r="14404" spans="20:37">
      <c r="T14404" s="188"/>
      <c r="U14404" s="188"/>
      <c r="V14404" s="188"/>
      <c r="W14404" s="188"/>
      <c r="X14404" s="188"/>
      <c r="AG14404" s="188"/>
      <c r="AH14404" s="188"/>
      <c r="AI14404" s="188"/>
      <c r="AJ14404" s="188"/>
      <c r="AK14404" s="188"/>
    </row>
    <row r="14405" spans="20:37">
      <c r="T14405" s="188"/>
      <c r="U14405" s="188"/>
      <c r="V14405" s="188"/>
      <c r="W14405" s="188"/>
      <c r="X14405" s="188"/>
      <c r="AG14405" s="188"/>
      <c r="AH14405" s="188"/>
      <c r="AI14405" s="188"/>
      <c r="AJ14405" s="188"/>
      <c r="AK14405" s="188"/>
    </row>
    <row r="14406" spans="20:37">
      <c r="T14406" s="188"/>
      <c r="U14406" s="188"/>
      <c r="V14406" s="188"/>
      <c r="W14406" s="188"/>
      <c r="X14406" s="188"/>
      <c r="AG14406" s="188"/>
      <c r="AH14406" s="188"/>
      <c r="AI14406" s="188"/>
      <c r="AJ14406" s="188"/>
      <c r="AK14406" s="188"/>
    </row>
    <row r="14407" spans="20:37">
      <c r="T14407" s="188"/>
      <c r="U14407" s="188"/>
      <c r="V14407" s="188"/>
      <c r="W14407" s="188"/>
      <c r="X14407" s="188"/>
      <c r="AG14407" s="188"/>
      <c r="AH14407" s="188"/>
      <c r="AI14407" s="188"/>
      <c r="AJ14407" s="188"/>
      <c r="AK14407" s="188"/>
    </row>
    <row r="14408" spans="20:37">
      <c r="T14408" s="188"/>
      <c r="U14408" s="188"/>
      <c r="V14408" s="188"/>
      <c r="W14408" s="188"/>
      <c r="X14408" s="188"/>
      <c r="AG14408" s="188"/>
      <c r="AH14408" s="188"/>
      <c r="AI14408" s="188"/>
      <c r="AJ14408" s="188"/>
      <c r="AK14408" s="188"/>
    </row>
    <row r="14409" spans="20:37">
      <c r="T14409" s="188"/>
      <c r="U14409" s="188"/>
      <c r="V14409" s="188"/>
      <c r="W14409" s="188"/>
      <c r="X14409" s="188"/>
      <c r="AG14409" s="188"/>
      <c r="AH14409" s="188"/>
      <c r="AI14409" s="188"/>
      <c r="AJ14409" s="188"/>
      <c r="AK14409" s="188"/>
    </row>
    <row r="14410" spans="20:37">
      <c r="T14410" s="188"/>
      <c r="U14410" s="188"/>
      <c r="V14410" s="188"/>
      <c r="W14410" s="188"/>
      <c r="X14410" s="188"/>
      <c r="AG14410" s="188"/>
      <c r="AH14410" s="188"/>
      <c r="AI14410" s="188"/>
      <c r="AJ14410" s="188"/>
      <c r="AK14410" s="188"/>
    </row>
    <row r="14411" spans="20:37">
      <c r="T14411" s="188"/>
      <c r="U14411" s="188"/>
      <c r="V14411" s="188"/>
      <c r="W14411" s="188"/>
      <c r="X14411" s="188"/>
      <c r="AG14411" s="188"/>
      <c r="AH14411" s="188"/>
      <c r="AI14411" s="188"/>
      <c r="AJ14411" s="188"/>
      <c r="AK14411" s="188"/>
    </row>
    <row r="14412" spans="20:37">
      <c r="T14412" s="188"/>
      <c r="U14412" s="188"/>
      <c r="V14412" s="188"/>
      <c r="W14412" s="188"/>
      <c r="X14412" s="188"/>
      <c r="AG14412" s="188"/>
      <c r="AH14412" s="188"/>
      <c r="AI14412" s="188"/>
      <c r="AJ14412" s="188"/>
      <c r="AK14412" s="188"/>
    </row>
    <row r="14413" spans="20:37">
      <c r="T14413" s="188"/>
      <c r="U14413" s="188"/>
      <c r="V14413" s="188"/>
      <c r="W14413" s="188"/>
      <c r="X14413" s="188"/>
      <c r="AG14413" s="188"/>
      <c r="AH14413" s="188"/>
      <c r="AI14413" s="188"/>
      <c r="AJ14413" s="188"/>
      <c r="AK14413" s="188"/>
    </row>
    <row r="14414" spans="20:37">
      <c r="T14414" s="188"/>
      <c r="U14414" s="188"/>
      <c r="V14414" s="188"/>
      <c r="W14414" s="188"/>
      <c r="X14414" s="188"/>
      <c r="AG14414" s="188"/>
      <c r="AH14414" s="188"/>
      <c r="AI14414" s="188"/>
      <c r="AJ14414" s="188"/>
      <c r="AK14414" s="188"/>
    </row>
    <row r="14415" spans="20:37">
      <c r="T14415" s="188"/>
      <c r="U14415" s="188"/>
      <c r="V14415" s="188"/>
      <c r="W14415" s="188"/>
      <c r="X14415" s="188"/>
      <c r="AG14415" s="188"/>
      <c r="AH14415" s="188"/>
      <c r="AI14415" s="188"/>
      <c r="AJ14415" s="188"/>
      <c r="AK14415" s="188"/>
    </row>
    <row r="14416" spans="20:37">
      <c r="T14416" s="188"/>
      <c r="U14416" s="188"/>
      <c r="V14416" s="188"/>
      <c r="W14416" s="188"/>
      <c r="X14416" s="188"/>
      <c r="AG14416" s="188"/>
      <c r="AH14416" s="188"/>
      <c r="AI14416" s="188"/>
      <c r="AJ14416" s="188"/>
      <c r="AK14416" s="188"/>
    </row>
    <row r="14417" spans="20:37">
      <c r="T14417" s="188"/>
      <c r="U14417" s="188"/>
      <c r="V14417" s="188"/>
      <c r="W14417" s="188"/>
      <c r="X14417" s="188"/>
      <c r="AG14417" s="188"/>
      <c r="AH14417" s="188"/>
      <c r="AI14417" s="188"/>
      <c r="AJ14417" s="188"/>
      <c r="AK14417" s="188"/>
    </row>
    <row r="14418" spans="20:37">
      <c r="T14418" s="188"/>
      <c r="U14418" s="188"/>
      <c r="V14418" s="188"/>
      <c r="W14418" s="188"/>
      <c r="X14418" s="188"/>
      <c r="AG14418" s="188"/>
      <c r="AH14418" s="188"/>
      <c r="AI14418" s="188"/>
      <c r="AJ14418" s="188"/>
      <c r="AK14418" s="188"/>
    </row>
    <row r="14419" spans="20:37">
      <c r="T14419" s="188"/>
      <c r="U14419" s="188"/>
      <c r="V14419" s="188"/>
      <c r="W14419" s="188"/>
      <c r="X14419" s="188"/>
      <c r="AG14419" s="188"/>
      <c r="AH14419" s="188"/>
      <c r="AI14419" s="188"/>
      <c r="AJ14419" s="188"/>
      <c r="AK14419" s="188"/>
    </row>
    <row r="14420" spans="20:37">
      <c r="T14420" s="188"/>
      <c r="U14420" s="188"/>
      <c r="V14420" s="188"/>
      <c r="W14420" s="188"/>
      <c r="X14420" s="188"/>
      <c r="AG14420" s="188"/>
      <c r="AH14420" s="188"/>
      <c r="AI14420" s="188"/>
      <c r="AJ14420" s="188"/>
      <c r="AK14420" s="188"/>
    </row>
    <row r="14421" spans="20:37">
      <c r="T14421" s="188"/>
      <c r="U14421" s="188"/>
      <c r="V14421" s="188"/>
      <c r="W14421" s="188"/>
      <c r="X14421" s="188"/>
      <c r="AG14421" s="188"/>
      <c r="AH14421" s="188"/>
      <c r="AI14421" s="188"/>
      <c r="AJ14421" s="188"/>
      <c r="AK14421" s="188"/>
    </row>
    <row r="14422" spans="20:37">
      <c r="T14422" s="188"/>
      <c r="U14422" s="188"/>
      <c r="V14422" s="188"/>
      <c r="W14422" s="188"/>
      <c r="X14422" s="188"/>
      <c r="AG14422" s="188"/>
      <c r="AH14422" s="188"/>
      <c r="AI14422" s="188"/>
      <c r="AJ14422" s="188"/>
      <c r="AK14422" s="188"/>
    </row>
    <row r="14423" spans="20:37">
      <c r="T14423" s="188"/>
      <c r="U14423" s="188"/>
      <c r="V14423" s="188"/>
      <c r="W14423" s="188"/>
      <c r="X14423" s="188"/>
      <c r="AG14423" s="188"/>
      <c r="AH14423" s="188"/>
      <c r="AI14423" s="188"/>
      <c r="AJ14423" s="188"/>
      <c r="AK14423" s="188"/>
    </row>
    <row r="14424" spans="20:37">
      <c r="T14424" s="188"/>
      <c r="U14424" s="188"/>
      <c r="V14424" s="188"/>
      <c r="W14424" s="188"/>
      <c r="X14424" s="188"/>
      <c r="AG14424" s="188"/>
      <c r="AH14424" s="188"/>
      <c r="AI14424" s="188"/>
      <c r="AJ14424" s="188"/>
      <c r="AK14424" s="188"/>
    </row>
    <row r="14425" spans="20:37">
      <c r="T14425" s="188"/>
      <c r="U14425" s="188"/>
      <c r="V14425" s="188"/>
      <c r="W14425" s="188"/>
      <c r="X14425" s="188"/>
      <c r="AG14425" s="188"/>
      <c r="AH14425" s="188"/>
      <c r="AI14425" s="188"/>
      <c r="AJ14425" s="188"/>
      <c r="AK14425" s="188"/>
    </row>
    <row r="14426" spans="20:37">
      <c r="T14426" s="188"/>
      <c r="U14426" s="188"/>
      <c r="V14426" s="188"/>
      <c r="W14426" s="188"/>
      <c r="X14426" s="188"/>
      <c r="AG14426" s="188"/>
      <c r="AH14426" s="188"/>
      <c r="AI14426" s="188"/>
      <c r="AJ14426" s="188"/>
      <c r="AK14426" s="188"/>
    </row>
    <row r="14427" spans="20:37">
      <c r="T14427" s="188"/>
      <c r="U14427" s="188"/>
      <c r="V14427" s="188"/>
      <c r="W14427" s="188"/>
      <c r="X14427" s="188"/>
      <c r="AG14427" s="188"/>
      <c r="AH14427" s="188"/>
      <c r="AI14427" s="188"/>
      <c r="AJ14427" s="188"/>
      <c r="AK14427" s="188"/>
    </row>
    <row r="14428" spans="20:37">
      <c r="T14428" s="188"/>
      <c r="U14428" s="188"/>
      <c r="V14428" s="188"/>
      <c r="W14428" s="188"/>
      <c r="X14428" s="188"/>
      <c r="AG14428" s="188"/>
      <c r="AH14428" s="188"/>
      <c r="AI14428" s="188"/>
      <c r="AJ14428" s="188"/>
      <c r="AK14428" s="188"/>
    </row>
    <row r="14429" spans="20:37">
      <c r="T14429" s="188"/>
      <c r="U14429" s="188"/>
      <c r="V14429" s="188"/>
      <c r="W14429" s="188"/>
      <c r="X14429" s="188"/>
      <c r="AG14429" s="188"/>
      <c r="AH14429" s="188"/>
      <c r="AI14429" s="188"/>
      <c r="AJ14429" s="188"/>
      <c r="AK14429" s="188"/>
    </row>
    <row r="14430" spans="20:37">
      <c r="T14430" s="188"/>
      <c r="U14430" s="188"/>
      <c r="V14430" s="188"/>
      <c r="W14430" s="188"/>
      <c r="X14430" s="188"/>
      <c r="AG14430" s="188"/>
      <c r="AH14430" s="188"/>
      <c r="AI14430" s="188"/>
      <c r="AJ14430" s="188"/>
      <c r="AK14430" s="188"/>
    </row>
    <row r="14431" spans="20:37">
      <c r="T14431" s="188"/>
      <c r="U14431" s="188"/>
      <c r="V14431" s="188"/>
      <c r="W14431" s="188"/>
      <c r="X14431" s="188"/>
      <c r="AG14431" s="188"/>
      <c r="AH14431" s="188"/>
      <c r="AI14431" s="188"/>
      <c r="AJ14431" s="188"/>
      <c r="AK14431" s="188"/>
    </row>
    <row r="14432" spans="20:37">
      <c r="T14432" s="188"/>
      <c r="U14432" s="188"/>
      <c r="V14432" s="188"/>
      <c r="W14432" s="188"/>
      <c r="X14432" s="188"/>
      <c r="AG14432" s="188"/>
      <c r="AH14432" s="188"/>
      <c r="AI14432" s="188"/>
      <c r="AJ14432" s="188"/>
      <c r="AK14432" s="188"/>
    </row>
    <row r="14433" spans="20:37">
      <c r="T14433" s="188"/>
      <c r="U14433" s="188"/>
      <c r="V14433" s="188"/>
      <c r="W14433" s="188"/>
      <c r="X14433" s="188"/>
      <c r="AG14433" s="188"/>
      <c r="AH14433" s="188"/>
      <c r="AI14433" s="188"/>
      <c r="AJ14433" s="188"/>
      <c r="AK14433" s="188"/>
    </row>
    <row r="14434" spans="20:37">
      <c r="T14434" s="188"/>
      <c r="U14434" s="188"/>
      <c r="V14434" s="188"/>
      <c r="W14434" s="188"/>
      <c r="X14434" s="188"/>
      <c r="AG14434" s="188"/>
      <c r="AH14434" s="188"/>
      <c r="AI14434" s="188"/>
      <c r="AJ14434" s="188"/>
      <c r="AK14434" s="188"/>
    </row>
    <row r="14435" spans="20:37">
      <c r="T14435" s="188"/>
      <c r="U14435" s="188"/>
      <c r="V14435" s="188"/>
      <c r="W14435" s="188"/>
      <c r="X14435" s="188"/>
      <c r="AG14435" s="188"/>
      <c r="AH14435" s="188"/>
      <c r="AI14435" s="188"/>
      <c r="AJ14435" s="188"/>
      <c r="AK14435" s="188"/>
    </row>
    <row r="14436" spans="20:37">
      <c r="T14436" s="188"/>
      <c r="U14436" s="188"/>
      <c r="V14436" s="188"/>
      <c r="W14436" s="188"/>
      <c r="X14436" s="188"/>
      <c r="AG14436" s="188"/>
      <c r="AH14436" s="188"/>
      <c r="AI14436" s="188"/>
      <c r="AJ14436" s="188"/>
      <c r="AK14436" s="188"/>
    </row>
    <row r="14437" spans="20:37">
      <c r="T14437" s="188"/>
      <c r="U14437" s="188"/>
      <c r="V14437" s="188"/>
      <c r="W14437" s="188"/>
      <c r="X14437" s="188"/>
      <c r="AG14437" s="188"/>
      <c r="AH14437" s="188"/>
      <c r="AI14437" s="188"/>
      <c r="AJ14437" s="188"/>
      <c r="AK14437" s="188"/>
    </row>
    <row r="14438" spans="20:37">
      <c r="T14438" s="188"/>
      <c r="U14438" s="188"/>
      <c r="V14438" s="188"/>
      <c r="W14438" s="188"/>
      <c r="X14438" s="188"/>
      <c r="AG14438" s="188"/>
      <c r="AH14438" s="188"/>
      <c r="AI14438" s="188"/>
      <c r="AJ14438" s="188"/>
      <c r="AK14438" s="188"/>
    </row>
    <row r="14439" spans="20:37">
      <c r="T14439" s="188"/>
      <c r="U14439" s="188"/>
      <c r="V14439" s="188"/>
      <c r="W14439" s="188"/>
      <c r="X14439" s="188"/>
      <c r="AG14439" s="188"/>
      <c r="AH14439" s="188"/>
      <c r="AI14439" s="188"/>
      <c r="AJ14439" s="188"/>
      <c r="AK14439" s="188"/>
    </row>
    <row r="14440" spans="20:37">
      <c r="T14440" s="188"/>
      <c r="U14440" s="188"/>
      <c r="V14440" s="188"/>
      <c r="W14440" s="188"/>
      <c r="X14440" s="188"/>
      <c r="AG14440" s="188"/>
      <c r="AH14440" s="188"/>
      <c r="AI14440" s="188"/>
      <c r="AJ14440" s="188"/>
      <c r="AK14440" s="188"/>
    </row>
    <row r="14441" spans="20:37">
      <c r="T14441" s="188"/>
      <c r="U14441" s="188"/>
      <c r="V14441" s="188"/>
      <c r="W14441" s="188"/>
      <c r="X14441" s="188"/>
      <c r="AG14441" s="188"/>
      <c r="AH14441" s="188"/>
      <c r="AI14441" s="188"/>
      <c r="AJ14441" s="188"/>
      <c r="AK14441" s="188"/>
    </row>
    <row r="14442" spans="20:37">
      <c r="T14442" s="188"/>
      <c r="U14442" s="188"/>
      <c r="V14442" s="188"/>
      <c r="W14442" s="188"/>
      <c r="X14442" s="188"/>
      <c r="AG14442" s="188"/>
      <c r="AH14442" s="188"/>
      <c r="AI14442" s="188"/>
      <c r="AJ14442" s="188"/>
      <c r="AK14442" s="188"/>
    </row>
    <row r="14443" spans="20:37">
      <c r="T14443" s="188"/>
      <c r="U14443" s="188"/>
      <c r="V14443" s="188"/>
      <c r="W14443" s="188"/>
      <c r="X14443" s="188"/>
      <c r="AG14443" s="188"/>
      <c r="AH14443" s="188"/>
      <c r="AI14443" s="188"/>
      <c r="AJ14443" s="188"/>
      <c r="AK14443" s="188"/>
    </row>
    <row r="14444" spans="20:37">
      <c r="T14444" s="188"/>
      <c r="U14444" s="188"/>
      <c r="V14444" s="188"/>
      <c r="W14444" s="188"/>
      <c r="X14444" s="188"/>
      <c r="AG14444" s="188"/>
      <c r="AH14444" s="188"/>
      <c r="AI14444" s="188"/>
      <c r="AJ14444" s="188"/>
      <c r="AK14444" s="188"/>
    </row>
    <row r="14445" spans="20:37">
      <c r="T14445" s="188"/>
      <c r="U14445" s="188"/>
      <c r="V14445" s="188"/>
      <c r="W14445" s="188"/>
      <c r="X14445" s="188"/>
      <c r="AG14445" s="188"/>
      <c r="AH14445" s="188"/>
      <c r="AI14445" s="188"/>
      <c r="AJ14445" s="188"/>
      <c r="AK14445" s="188"/>
    </row>
    <row r="14446" spans="20:37">
      <c r="T14446" s="188"/>
      <c r="U14446" s="188"/>
      <c r="V14446" s="188"/>
      <c r="W14446" s="188"/>
      <c r="X14446" s="188"/>
      <c r="AG14446" s="188"/>
      <c r="AH14446" s="188"/>
      <c r="AI14446" s="188"/>
      <c r="AJ14446" s="188"/>
      <c r="AK14446" s="188"/>
    </row>
    <row r="14447" spans="20:37">
      <c r="T14447" s="188"/>
      <c r="U14447" s="188"/>
      <c r="V14447" s="188"/>
      <c r="W14447" s="188"/>
      <c r="X14447" s="188"/>
      <c r="AG14447" s="188"/>
      <c r="AH14447" s="188"/>
      <c r="AI14447" s="188"/>
      <c r="AJ14447" s="188"/>
      <c r="AK14447" s="188"/>
    </row>
    <row r="14448" spans="20:37">
      <c r="T14448" s="188"/>
      <c r="U14448" s="188"/>
      <c r="V14448" s="188"/>
      <c r="W14448" s="188"/>
      <c r="X14448" s="188"/>
      <c r="AG14448" s="188"/>
      <c r="AH14448" s="188"/>
      <c r="AI14448" s="188"/>
      <c r="AJ14448" s="188"/>
      <c r="AK14448" s="188"/>
    </row>
    <row r="14449" spans="20:37">
      <c r="T14449" s="188"/>
      <c r="U14449" s="188"/>
      <c r="V14449" s="188"/>
      <c r="W14449" s="188"/>
      <c r="X14449" s="188"/>
      <c r="AG14449" s="188"/>
      <c r="AH14449" s="188"/>
      <c r="AI14449" s="188"/>
      <c r="AJ14449" s="188"/>
      <c r="AK14449" s="188"/>
    </row>
    <row r="14450" spans="20:37">
      <c r="T14450" s="188"/>
      <c r="U14450" s="188"/>
      <c r="V14450" s="188"/>
      <c r="W14450" s="188"/>
      <c r="X14450" s="188"/>
      <c r="AG14450" s="188"/>
      <c r="AH14450" s="188"/>
      <c r="AI14450" s="188"/>
      <c r="AJ14450" s="188"/>
      <c r="AK14450" s="188"/>
    </row>
    <row r="14451" spans="20:37">
      <c r="T14451" s="188"/>
      <c r="U14451" s="188"/>
      <c r="V14451" s="188"/>
      <c r="W14451" s="188"/>
      <c r="X14451" s="188"/>
      <c r="AG14451" s="188"/>
      <c r="AH14451" s="188"/>
      <c r="AI14451" s="188"/>
      <c r="AJ14451" s="188"/>
      <c r="AK14451" s="188"/>
    </row>
    <row r="14452" spans="20:37">
      <c r="T14452" s="188"/>
      <c r="U14452" s="188"/>
      <c r="V14452" s="188"/>
      <c r="W14452" s="188"/>
      <c r="X14452" s="188"/>
      <c r="AG14452" s="188"/>
      <c r="AH14452" s="188"/>
      <c r="AI14452" s="188"/>
      <c r="AJ14452" s="188"/>
      <c r="AK14452" s="188"/>
    </row>
    <row r="14453" spans="20:37">
      <c r="T14453" s="188"/>
      <c r="U14453" s="188"/>
      <c r="V14453" s="188"/>
      <c r="W14453" s="188"/>
      <c r="X14453" s="188"/>
      <c r="AG14453" s="188"/>
      <c r="AH14453" s="188"/>
      <c r="AI14453" s="188"/>
      <c r="AJ14453" s="188"/>
      <c r="AK14453" s="188"/>
    </row>
    <row r="14454" spans="20:37">
      <c r="T14454" s="188"/>
      <c r="U14454" s="188"/>
      <c r="V14454" s="188"/>
      <c r="W14454" s="188"/>
      <c r="X14454" s="188"/>
      <c r="AG14454" s="188"/>
      <c r="AH14454" s="188"/>
      <c r="AI14454" s="188"/>
      <c r="AJ14454" s="188"/>
      <c r="AK14454" s="188"/>
    </row>
    <row r="14455" spans="20:37">
      <c r="T14455" s="188"/>
      <c r="U14455" s="188"/>
      <c r="V14455" s="188"/>
      <c r="W14455" s="188"/>
      <c r="X14455" s="188"/>
      <c r="AG14455" s="188"/>
      <c r="AH14455" s="188"/>
      <c r="AI14455" s="188"/>
      <c r="AJ14455" s="188"/>
      <c r="AK14455" s="188"/>
    </row>
    <row r="14456" spans="20:37">
      <c r="T14456" s="188"/>
      <c r="U14456" s="188"/>
      <c r="V14456" s="188"/>
      <c r="W14456" s="188"/>
      <c r="X14456" s="188"/>
      <c r="AG14456" s="188"/>
      <c r="AH14456" s="188"/>
      <c r="AI14456" s="188"/>
      <c r="AJ14456" s="188"/>
      <c r="AK14456" s="188"/>
    </row>
    <row r="14457" spans="20:37">
      <c r="T14457" s="188"/>
      <c r="U14457" s="188"/>
      <c r="V14457" s="188"/>
      <c r="W14457" s="188"/>
      <c r="X14457" s="188"/>
      <c r="AG14457" s="188"/>
      <c r="AH14457" s="188"/>
      <c r="AI14457" s="188"/>
      <c r="AJ14457" s="188"/>
      <c r="AK14457" s="188"/>
    </row>
    <row r="14458" spans="20:37">
      <c r="T14458" s="188"/>
      <c r="U14458" s="188"/>
      <c r="V14458" s="188"/>
      <c r="W14458" s="188"/>
      <c r="X14458" s="188"/>
      <c r="AG14458" s="188"/>
      <c r="AH14458" s="188"/>
      <c r="AI14458" s="188"/>
      <c r="AJ14458" s="188"/>
      <c r="AK14458" s="188"/>
    </row>
    <row r="14459" spans="20:37">
      <c r="T14459" s="188"/>
      <c r="U14459" s="188"/>
      <c r="V14459" s="188"/>
      <c r="W14459" s="188"/>
      <c r="X14459" s="188"/>
      <c r="AG14459" s="188"/>
      <c r="AH14459" s="188"/>
      <c r="AI14459" s="188"/>
      <c r="AJ14459" s="188"/>
      <c r="AK14459" s="188"/>
    </row>
    <row r="14460" spans="20:37">
      <c r="T14460" s="188"/>
      <c r="U14460" s="188"/>
      <c r="V14460" s="188"/>
      <c r="W14460" s="188"/>
      <c r="X14460" s="188"/>
      <c r="AG14460" s="188"/>
      <c r="AH14460" s="188"/>
      <c r="AI14460" s="188"/>
      <c r="AJ14460" s="188"/>
      <c r="AK14460" s="188"/>
    </row>
    <row r="14461" spans="20:37">
      <c r="T14461" s="188"/>
      <c r="U14461" s="188"/>
      <c r="V14461" s="188"/>
      <c r="W14461" s="188"/>
      <c r="X14461" s="188"/>
      <c r="AG14461" s="188"/>
      <c r="AH14461" s="188"/>
      <c r="AI14461" s="188"/>
      <c r="AJ14461" s="188"/>
      <c r="AK14461" s="188"/>
    </row>
    <row r="14462" spans="20:37">
      <c r="T14462" s="188"/>
      <c r="U14462" s="188"/>
      <c r="V14462" s="188"/>
      <c r="W14462" s="188"/>
      <c r="X14462" s="188"/>
      <c r="AG14462" s="188"/>
      <c r="AH14462" s="188"/>
      <c r="AI14462" s="188"/>
      <c r="AJ14462" s="188"/>
      <c r="AK14462" s="188"/>
    </row>
    <row r="14463" spans="20:37">
      <c r="T14463" s="188"/>
      <c r="U14463" s="188"/>
      <c r="V14463" s="188"/>
      <c r="W14463" s="188"/>
      <c r="X14463" s="188"/>
      <c r="AG14463" s="188"/>
      <c r="AH14463" s="188"/>
      <c r="AI14463" s="188"/>
      <c r="AJ14463" s="188"/>
      <c r="AK14463" s="188"/>
    </row>
    <row r="14464" spans="20:37">
      <c r="T14464" s="188"/>
      <c r="U14464" s="188"/>
      <c r="V14464" s="188"/>
      <c r="W14464" s="188"/>
      <c r="X14464" s="188"/>
      <c r="AG14464" s="188"/>
      <c r="AH14464" s="188"/>
      <c r="AI14464" s="188"/>
      <c r="AJ14464" s="188"/>
      <c r="AK14464" s="188"/>
    </row>
    <row r="14465" spans="20:37">
      <c r="T14465" s="188"/>
      <c r="U14465" s="188"/>
      <c r="V14465" s="188"/>
      <c r="W14465" s="188"/>
      <c r="X14465" s="188"/>
      <c r="AG14465" s="188"/>
      <c r="AH14465" s="188"/>
      <c r="AI14465" s="188"/>
      <c r="AJ14465" s="188"/>
      <c r="AK14465" s="188"/>
    </row>
    <row r="14466" spans="20:37">
      <c r="T14466" s="188"/>
      <c r="U14466" s="188"/>
      <c r="V14466" s="188"/>
      <c r="W14466" s="188"/>
      <c r="X14466" s="188"/>
      <c r="AG14466" s="188"/>
      <c r="AH14466" s="188"/>
      <c r="AI14466" s="188"/>
      <c r="AJ14466" s="188"/>
      <c r="AK14466" s="188"/>
    </row>
    <row r="14467" spans="20:37">
      <c r="T14467" s="188"/>
      <c r="U14467" s="188"/>
      <c r="V14467" s="188"/>
      <c r="W14467" s="188"/>
      <c r="X14467" s="188"/>
      <c r="AG14467" s="188"/>
      <c r="AH14467" s="188"/>
      <c r="AI14467" s="188"/>
      <c r="AJ14467" s="188"/>
      <c r="AK14467" s="188"/>
    </row>
    <row r="14468" spans="20:37">
      <c r="T14468" s="188"/>
      <c r="U14468" s="188"/>
      <c r="V14468" s="188"/>
      <c r="W14468" s="188"/>
      <c r="X14468" s="188"/>
      <c r="AG14468" s="188"/>
      <c r="AH14468" s="188"/>
      <c r="AI14468" s="188"/>
      <c r="AJ14468" s="188"/>
      <c r="AK14468" s="188"/>
    </row>
    <row r="14469" spans="20:37">
      <c r="T14469" s="188"/>
      <c r="U14469" s="188"/>
      <c r="V14469" s="188"/>
      <c r="W14469" s="188"/>
      <c r="X14469" s="188"/>
      <c r="AG14469" s="188"/>
      <c r="AH14469" s="188"/>
      <c r="AI14469" s="188"/>
      <c r="AJ14469" s="188"/>
      <c r="AK14469" s="188"/>
    </row>
    <row r="14470" spans="20:37">
      <c r="T14470" s="188"/>
      <c r="U14470" s="188"/>
      <c r="V14470" s="188"/>
      <c r="W14470" s="188"/>
      <c r="X14470" s="188"/>
      <c r="AG14470" s="188"/>
      <c r="AH14470" s="188"/>
      <c r="AI14470" s="188"/>
      <c r="AJ14470" s="188"/>
      <c r="AK14470" s="188"/>
    </row>
    <row r="14471" spans="20:37">
      <c r="T14471" s="188"/>
      <c r="U14471" s="188"/>
      <c r="V14471" s="188"/>
      <c r="W14471" s="188"/>
      <c r="X14471" s="188"/>
      <c r="AG14471" s="188"/>
      <c r="AH14471" s="188"/>
      <c r="AI14471" s="188"/>
      <c r="AJ14471" s="188"/>
      <c r="AK14471" s="188"/>
    </row>
    <row r="14472" spans="20:37">
      <c r="T14472" s="188"/>
      <c r="U14472" s="188"/>
      <c r="V14472" s="188"/>
      <c r="W14472" s="188"/>
      <c r="X14472" s="188"/>
      <c r="AG14472" s="188"/>
      <c r="AH14472" s="188"/>
      <c r="AI14472" s="188"/>
      <c r="AJ14472" s="188"/>
      <c r="AK14472" s="188"/>
    </row>
    <row r="14473" spans="20:37">
      <c r="T14473" s="188"/>
      <c r="U14473" s="188"/>
      <c r="V14473" s="188"/>
      <c r="W14473" s="188"/>
      <c r="X14473" s="188"/>
      <c r="AG14473" s="188"/>
      <c r="AH14473" s="188"/>
      <c r="AI14473" s="188"/>
      <c r="AJ14473" s="188"/>
      <c r="AK14473" s="188"/>
    </row>
    <row r="14474" spans="20:37">
      <c r="T14474" s="188"/>
      <c r="U14474" s="188"/>
      <c r="V14474" s="188"/>
      <c r="W14474" s="188"/>
      <c r="X14474" s="188"/>
      <c r="AG14474" s="188"/>
      <c r="AH14474" s="188"/>
      <c r="AI14474" s="188"/>
      <c r="AJ14474" s="188"/>
      <c r="AK14474" s="188"/>
    </row>
    <row r="14475" spans="20:37">
      <c r="T14475" s="188"/>
      <c r="U14475" s="188"/>
      <c r="V14475" s="188"/>
      <c r="W14475" s="188"/>
      <c r="X14475" s="188"/>
      <c r="AG14475" s="188"/>
      <c r="AH14475" s="188"/>
      <c r="AI14475" s="188"/>
      <c r="AJ14475" s="188"/>
      <c r="AK14475" s="188"/>
    </row>
    <row r="14476" spans="20:37">
      <c r="T14476" s="188"/>
      <c r="U14476" s="188"/>
      <c r="V14476" s="188"/>
      <c r="W14476" s="188"/>
      <c r="X14476" s="188"/>
      <c r="AG14476" s="188"/>
      <c r="AH14476" s="188"/>
      <c r="AI14476" s="188"/>
      <c r="AJ14476" s="188"/>
      <c r="AK14476" s="188"/>
    </row>
    <row r="14477" spans="20:37">
      <c r="T14477" s="188"/>
      <c r="U14477" s="188"/>
      <c r="V14477" s="188"/>
      <c r="W14477" s="188"/>
      <c r="X14477" s="188"/>
      <c r="AG14477" s="188"/>
      <c r="AH14477" s="188"/>
      <c r="AI14477" s="188"/>
      <c r="AJ14477" s="188"/>
      <c r="AK14477" s="188"/>
    </row>
    <row r="14478" spans="20:37">
      <c r="T14478" s="188"/>
      <c r="U14478" s="188"/>
      <c r="V14478" s="188"/>
      <c r="W14478" s="188"/>
      <c r="X14478" s="188"/>
      <c r="AG14478" s="188"/>
      <c r="AH14478" s="188"/>
      <c r="AI14478" s="188"/>
      <c r="AJ14478" s="188"/>
      <c r="AK14478" s="188"/>
    </row>
    <row r="14479" spans="20:37">
      <c r="T14479" s="188"/>
      <c r="U14479" s="188"/>
      <c r="V14479" s="188"/>
      <c r="W14479" s="188"/>
      <c r="X14479" s="188"/>
      <c r="AG14479" s="188"/>
      <c r="AH14479" s="188"/>
      <c r="AI14479" s="188"/>
      <c r="AJ14479" s="188"/>
      <c r="AK14479" s="188"/>
    </row>
    <row r="14480" spans="20:37">
      <c r="T14480" s="188"/>
      <c r="U14480" s="188"/>
      <c r="V14480" s="188"/>
      <c r="W14480" s="188"/>
      <c r="X14480" s="188"/>
      <c r="AG14480" s="188"/>
      <c r="AH14480" s="188"/>
      <c r="AI14480" s="188"/>
      <c r="AJ14480" s="188"/>
      <c r="AK14480" s="188"/>
    </row>
    <row r="14481" spans="20:37">
      <c r="T14481" s="188"/>
      <c r="U14481" s="188"/>
      <c r="V14481" s="188"/>
      <c r="W14481" s="188"/>
      <c r="X14481" s="188"/>
      <c r="AG14481" s="188"/>
      <c r="AH14481" s="188"/>
      <c r="AI14481" s="188"/>
      <c r="AJ14481" s="188"/>
      <c r="AK14481" s="188"/>
    </row>
    <row r="14482" spans="20:37">
      <c r="T14482" s="188"/>
      <c r="U14482" s="188"/>
      <c r="V14482" s="188"/>
      <c r="W14482" s="188"/>
      <c r="X14482" s="188"/>
      <c r="AG14482" s="188"/>
      <c r="AH14482" s="188"/>
      <c r="AI14482" s="188"/>
      <c r="AJ14482" s="188"/>
      <c r="AK14482" s="188"/>
    </row>
    <row r="14483" spans="20:37">
      <c r="T14483" s="188"/>
      <c r="U14483" s="188"/>
      <c r="V14483" s="188"/>
      <c r="W14483" s="188"/>
      <c r="X14483" s="188"/>
      <c r="AG14483" s="188"/>
      <c r="AH14483" s="188"/>
      <c r="AI14483" s="188"/>
      <c r="AJ14483" s="188"/>
      <c r="AK14483" s="188"/>
    </row>
    <row r="14484" spans="20:37">
      <c r="T14484" s="188"/>
      <c r="U14484" s="188"/>
      <c r="V14484" s="188"/>
      <c r="W14484" s="188"/>
      <c r="X14484" s="188"/>
      <c r="AG14484" s="188"/>
      <c r="AH14484" s="188"/>
      <c r="AI14484" s="188"/>
      <c r="AJ14484" s="188"/>
      <c r="AK14484" s="188"/>
    </row>
    <row r="14485" spans="20:37">
      <c r="T14485" s="188"/>
      <c r="U14485" s="188"/>
      <c r="V14485" s="188"/>
      <c r="W14485" s="188"/>
      <c r="X14485" s="188"/>
      <c r="AG14485" s="188"/>
      <c r="AH14485" s="188"/>
      <c r="AI14485" s="188"/>
      <c r="AJ14485" s="188"/>
      <c r="AK14485" s="188"/>
    </row>
    <row r="14486" spans="20:37">
      <c r="T14486" s="188"/>
      <c r="U14486" s="188"/>
      <c r="V14486" s="188"/>
      <c r="W14486" s="188"/>
      <c r="X14486" s="188"/>
      <c r="AG14486" s="188"/>
      <c r="AH14486" s="188"/>
      <c r="AI14486" s="188"/>
      <c r="AJ14486" s="188"/>
      <c r="AK14486" s="188"/>
    </row>
    <row r="14487" spans="20:37">
      <c r="T14487" s="188"/>
      <c r="U14487" s="188"/>
      <c r="V14487" s="188"/>
      <c r="W14487" s="188"/>
      <c r="X14487" s="188"/>
      <c r="AG14487" s="188"/>
      <c r="AH14487" s="188"/>
      <c r="AI14487" s="188"/>
      <c r="AJ14487" s="188"/>
      <c r="AK14487" s="188"/>
    </row>
    <row r="14488" spans="20:37">
      <c r="T14488" s="188"/>
      <c r="U14488" s="188"/>
      <c r="V14488" s="188"/>
      <c r="W14488" s="188"/>
      <c r="X14488" s="188"/>
      <c r="AG14488" s="188"/>
      <c r="AH14488" s="188"/>
      <c r="AI14488" s="188"/>
      <c r="AJ14488" s="188"/>
      <c r="AK14488" s="188"/>
    </row>
    <row r="14489" spans="20:37">
      <c r="T14489" s="188"/>
      <c r="U14489" s="188"/>
      <c r="V14489" s="188"/>
      <c r="W14489" s="188"/>
      <c r="X14489" s="188"/>
      <c r="AG14489" s="188"/>
      <c r="AH14489" s="188"/>
      <c r="AI14489" s="188"/>
      <c r="AJ14489" s="188"/>
      <c r="AK14489" s="188"/>
    </row>
    <row r="14490" spans="20:37">
      <c r="T14490" s="188"/>
      <c r="U14490" s="188"/>
      <c r="V14490" s="188"/>
      <c r="W14490" s="188"/>
      <c r="X14490" s="188"/>
      <c r="AG14490" s="188"/>
      <c r="AH14490" s="188"/>
      <c r="AI14490" s="188"/>
      <c r="AJ14490" s="188"/>
      <c r="AK14490" s="188"/>
    </row>
    <row r="14491" spans="20:37">
      <c r="T14491" s="188"/>
      <c r="U14491" s="188"/>
      <c r="V14491" s="188"/>
      <c r="W14491" s="188"/>
      <c r="X14491" s="188"/>
      <c r="AG14491" s="188"/>
      <c r="AH14491" s="188"/>
      <c r="AI14491" s="188"/>
      <c r="AJ14491" s="188"/>
      <c r="AK14491" s="188"/>
    </row>
    <row r="14492" spans="20:37">
      <c r="T14492" s="188"/>
      <c r="U14492" s="188"/>
      <c r="V14492" s="188"/>
      <c r="W14492" s="188"/>
      <c r="X14492" s="188"/>
      <c r="AG14492" s="188"/>
      <c r="AH14492" s="188"/>
      <c r="AI14492" s="188"/>
      <c r="AJ14492" s="188"/>
      <c r="AK14492" s="188"/>
    </row>
    <row r="14493" spans="20:37">
      <c r="T14493" s="188"/>
      <c r="U14493" s="188"/>
      <c r="V14493" s="188"/>
      <c r="W14493" s="188"/>
      <c r="X14493" s="188"/>
      <c r="AG14493" s="188"/>
      <c r="AH14493" s="188"/>
      <c r="AI14493" s="188"/>
      <c r="AJ14493" s="188"/>
      <c r="AK14493" s="188"/>
    </row>
    <row r="14494" spans="20:37">
      <c r="T14494" s="188"/>
      <c r="U14494" s="188"/>
      <c r="V14494" s="188"/>
      <c r="W14494" s="188"/>
      <c r="X14494" s="188"/>
      <c r="AG14494" s="188"/>
      <c r="AH14494" s="188"/>
      <c r="AI14494" s="188"/>
      <c r="AJ14494" s="188"/>
      <c r="AK14494" s="188"/>
    </row>
    <row r="14495" spans="20:37">
      <c r="T14495" s="188"/>
      <c r="U14495" s="188"/>
      <c r="V14495" s="188"/>
      <c r="W14495" s="188"/>
      <c r="X14495" s="188"/>
      <c r="AG14495" s="188"/>
      <c r="AH14495" s="188"/>
      <c r="AI14495" s="188"/>
      <c r="AJ14495" s="188"/>
      <c r="AK14495" s="188"/>
    </row>
    <row r="14496" spans="20:37">
      <c r="T14496" s="188"/>
      <c r="U14496" s="188"/>
      <c r="V14496" s="188"/>
      <c r="W14496" s="188"/>
      <c r="X14496" s="188"/>
      <c r="AG14496" s="188"/>
      <c r="AH14496" s="188"/>
      <c r="AI14496" s="188"/>
      <c r="AJ14496" s="188"/>
      <c r="AK14496" s="188"/>
    </row>
    <row r="14497" spans="20:37">
      <c r="T14497" s="188"/>
      <c r="U14497" s="188"/>
      <c r="V14497" s="188"/>
      <c r="W14497" s="188"/>
      <c r="X14497" s="188"/>
      <c r="AG14497" s="188"/>
      <c r="AH14497" s="188"/>
      <c r="AI14497" s="188"/>
      <c r="AJ14497" s="188"/>
      <c r="AK14497" s="188"/>
    </row>
    <row r="14498" spans="20:37">
      <c r="T14498" s="188"/>
      <c r="U14498" s="188"/>
      <c r="V14498" s="188"/>
      <c r="W14498" s="188"/>
      <c r="X14498" s="188"/>
      <c r="AG14498" s="188"/>
      <c r="AH14498" s="188"/>
      <c r="AI14498" s="188"/>
      <c r="AJ14498" s="188"/>
      <c r="AK14498" s="188"/>
    </row>
    <row r="14499" spans="20:37">
      <c r="T14499" s="188"/>
      <c r="U14499" s="188"/>
      <c r="V14499" s="188"/>
      <c r="W14499" s="188"/>
      <c r="X14499" s="188"/>
      <c r="AG14499" s="188"/>
      <c r="AH14499" s="188"/>
      <c r="AI14499" s="188"/>
      <c r="AJ14499" s="188"/>
      <c r="AK14499" s="188"/>
    </row>
    <row r="14500" spans="20:37">
      <c r="T14500" s="188"/>
      <c r="U14500" s="188"/>
      <c r="V14500" s="188"/>
      <c r="W14500" s="188"/>
      <c r="X14500" s="188"/>
      <c r="AG14500" s="188"/>
      <c r="AH14500" s="188"/>
      <c r="AI14500" s="188"/>
      <c r="AJ14500" s="188"/>
      <c r="AK14500" s="188"/>
    </row>
    <row r="14501" spans="20:37">
      <c r="T14501" s="188"/>
      <c r="U14501" s="188"/>
      <c r="V14501" s="188"/>
      <c r="W14501" s="188"/>
      <c r="X14501" s="188"/>
      <c r="AG14501" s="188"/>
      <c r="AH14501" s="188"/>
      <c r="AI14501" s="188"/>
      <c r="AJ14501" s="188"/>
      <c r="AK14501" s="188"/>
    </row>
    <row r="14502" spans="20:37">
      <c r="T14502" s="188"/>
      <c r="U14502" s="188"/>
      <c r="V14502" s="188"/>
      <c r="W14502" s="188"/>
      <c r="X14502" s="188"/>
      <c r="AG14502" s="188"/>
      <c r="AH14502" s="188"/>
      <c r="AI14502" s="188"/>
      <c r="AJ14502" s="188"/>
      <c r="AK14502" s="188"/>
    </row>
    <row r="14503" spans="20:37">
      <c r="T14503" s="188"/>
      <c r="U14503" s="188"/>
      <c r="V14503" s="188"/>
      <c r="W14503" s="188"/>
      <c r="X14503" s="188"/>
      <c r="AG14503" s="188"/>
      <c r="AH14503" s="188"/>
      <c r="AI14503" s="188"/>
      <c r="AJ14503" s="188"/>
      <c r="AK14503" s="188"/>
    </row>
    <row r="14504" spans="20:37">
      <c r="T14504" s="188"/>
      <c r="U14504" s="188"/>
      <c r="V14504" s="188"/>
      <c r="W14504" s="188"/>
      <c r="X14504" s="188"/>
      <c r="AG14504" s="188"/>
      <c r="AH14504" s="188"/>
      <c r="AI14504" s="188"/>
      <c r="AJ14504" s="188"/>
      <c r="AK14504" s="188"/>
    </row>
    <row r="14505" spans="20:37">
      <c r="T14505" s="188"/>
      <c r="U14505" s="188"/>
      <c r="V14505" s="188"/>
      <c r="W14505" s="188"/>
      <c r="X14505" s="188"/>
      <c r="AG14505" s="188"/>
      <c r="AH14505" s="188"/>
      <c r="AI14505" s="188"/>
      <c r="AJ14505" s="188"/>
      <c r="AK14505" s="188"/>
    </row>
    <row r="14506" spans="20:37">
      <c r="T14506" s="188"/>
      <c r="U14506" s="188"/>
      <c r="V14506" s="188"/>
      <c r="W14506" s="188"/>
      <c r="X14506" s="188"/>
      <c r="AG14506" s="188"/>
      <c r="AH14506" s="188"/>
      <c r="AI14506" s="188"/>
      <c r="AJ14506" s="188"/>
      <c r="AK14506" s="188"/>
    </row>
    <row r="14507" spans="20:37">
      <c r="T14507" s="188"/>
      <c r="U14507" s="188"/>
      <c r="V14507" s="188"/>
      <c r="W14507" s="188"/>
      <c r="X14507" s="188"/>
      <c r="AG14507" s="188"/>
      <c r="AH14507" s="188"/>
      <c r="AI14507" s="188"/>
      <c r="AJ14507" s="188"/>
      <c r="AK14507" s="188"/>
    </row>
    <row r="14508" spans="20:37">
      <c r="T14508" s="188"/>
      <c r="U14508" s="188"/>
      <c r="V14508" s="188"/>
      <c r="W14508" s="188"/>
      <c r="X14508" s="188"/>
      <c r="AG14508" s="188"/>
      <c r="AH14508" s="188"/>
      <c r="AI14508" s="188"/>
      <c r="AJ14508" s="188"/>
      <c r="AK14508" s="188"/>
    </row>
    <row r="14509" spans="20:37">
      <c r="T14509" s="188"/>
      <c r="U14509" s="188"/>
      <c r="V14509" s="188"/>
      <c r="W14509" s="188"/>
      <c r="X14509" s="188"/>
      <c r="AG14509" s="188"/>
      <c r="AH14509" s="188"/>
      <c r="AI14509" s="188"/>
      <c r="AJ14509" s="188"/>
      <c r="AK14509" s="188"/>
    </row>
    <row r="14510" spans="20:37">
      <c r="T14510" s="188"/>
      <c r="U14510" s="188"/>
      <c r="V14510" s="188"/>
      <c r="W14510" s="188"/>
      <c r="X14510" s="188"/>
      <c r="AG14510" s="188"/>
      <c r="AH14510" s="188"/>
      <c r="AI14510" s="188"/>
      <c r="AJ14510" s="188"/>
      <c r="AK14510" s="188"/>
    </row>
    <row r="14511" spans="20:37">
      <c r="T14511" s="188"/>
      <c r="U14511" s="188"/>
      <c r="V14511" s="188"/>
      <c r="W14511" s="188"/>
      <c r="X14511" s="188"/>
      <c r="AG14511" s="188"/>
      <c r="AH14511" s="188"/>
      <c r="AI14511" s="188"/>
      <c r="AJ14511" s="188"/>
      <c r="AK14511" s="188"/>
    </row>
    <row r="14512" spans="20:37">
      <c r="T14512" s="188"/>
      <c r="U14512" s="188"/>
      <c r="V14512" s="188"/>
      <c r="W14512" s="188"/>
      <c r="X14512" s="188"/>
      <c r="AG14512" s="188"/>
      <c r="AH14512" s="188"/>
      <c r="AI14512" s="188"/>
      <c r="AJ14512" s="188"/>
      <c r="AK14512" s="188"/>
    </row>
    <row r="14513" spans="20:37">
      <c r="T14513" s="188"/>
      <c r="U14513" s="188"/>
      <c r="V14513" s="188"/>
      <c r="W14513" s="188"/>
      <c r="X14513" s="188"/>
      <c r="AG14513" s="188"/>
      <c r="AH14513" s="188"/>
      <c r="AI14513" s="188"/>
      <c r="AJ14513" s="188"/>
      <c r="AK14513" s="188"/>
    </row>
    <row r="14514" spans="20:37">
      <c r="T14514" s="188"/>
      <c r="U14514" s="188"/>
      <c r="V14514" s="188"/>
      <c r="W14514" s="188"/>
      <c r="X14514" s="188"/>
      <c r="AG14514" s="188"/>
      <c r="AH14514" s="188"/>
      <c r="AI14514" s="188"/>
      <c r="AJ14514" s="188"/>
      <c r="AK14514" s="188"/>
    </row>
    <row r="14515" spans="20:37">
      <c r="T14515" s="188"/>
      <c r="U14515" s="188"/>
      <c r="V14515" s="188"/>
      <c r="W14515" s="188"/>
      <c r="X14515" s="188"/>
      <c r="AG14515" s="188"/>
      <c r="AH14515" s="188"/>
      <c r="AI14515" s="188"/>
      <c r="AJ14515" s="188"/>
      <c r="AK14515" s="188"/>
    </row>
    <row r="14516" spans="20:37">
      <c r="T14516" s="188"/>
      <c r="U14516" s="188"/>
      <c r="V14516" s="188"/>
      <c r="W14516" s="188"/>
      <c r="X14516" s="188"/>
      <c r="AG14516" s="188"/>
      <c r="AH14516" s="188"/>
      <c r="AI14516" s="188"/>
      <c r="AJ14516" s="188"/>
      <c r="AK14516" s="188"/>
    </row>
    <row r="14517" spans="20:37">
      <c r="T14517" s="188"/>
      <c r="U14517" s="188"/>
      <c r="V14517" s="188"/>
      <c r="W14517" s="188"/>
      <c r="X14517" s="188"/>
      <c r="AG14517" s="188"/>
      <c r="AH14517" s="188"/>
      <c r="AI14517" s="188"/>
      <c r="AJ14517" s="188"/>
      <c r="AK14517" s="188"/>
    </row>
    <row r="14518" spans="20:37">
      <c r="T14518" s="188"/>
      <c r="U14518" s="188"/>
      <c r="V14518" s="188"/>
      <c r="W14518" s="188"/>
      <c r="X14518" s="188"/>
      <c r="AG14518" s="188"/>
      <c r="AH14518" s="188"/>
      <c r="AI14518" s="188"/>
      <c r="AJ14518" s="188"/>
      <c r="AK14518" s="188"/>
    </row>
    <row r="14519" spans="20:37">
      <c r="T14519" s="188"/>
      <c r="U14519" s="188"/>
      <c r="V14519" s="188"/>
      <c r="W14519" s="188"/>
      <c r="X14519" s="188"/>
      <c r="AG14519" s="188"/>
      <c r="AH14519" s="188"/>
      <c r="AI14519" s="188"/>
      <c r="AJ14519" s="188"/>
      <c r="AK14519" s="188"/>
    </row>
    <row r="14520" spans="20:37">
      <c r="T14520" s="188"/>
      <c r="U14520" s="188"/>
      <c r="V14520" s="188"/>
      <c r="W14520" s="188"/>
      <c r="X14520" s="188"/>
      <c r="AG14520" s="188"/>
      <c r="AH14520" s="188"/>
      <c r="AI14520" s="188"/>
      <c r="AJ14520" s="188"/>
      <c r="AK14520" s="188"/>
    </row>
    <row r="14521" spans="20:37">
      <c r="T14521" s="188"/>
      <c r="U14521" s="188"/>
      <c r="V14521" s="188"/>
      <c r="W14521" s="188"/>
      <c r="X14521" s="188"/>
      <c r="AG14521" s="188"/>
      <c r="AH14521" s="188"/>
      <c r="AI14521" s="188"/>
      <c r="AJ14521" s="188"/>
      <c r="AK14521" s="188"/>
    </row>
    <row r="14522" spans="20:37">
      <c r="T14522" s="188"/>
      <c r="U14522" s="188"/>
      <c r="V14522" s="188"/>
      <c r="W14522" s="188"/>
      <c r="X14522" s="188"/>
      <c r="AG14522" s="188"/>
      <c r="AH14522" s="188"/>
      <c r="AI14522" s="188"/>
      <c r="AJ14522" s="188"/>
      <c r="AK14522" s="188"/>
    </row>
    <row r="14523" spans="20:37">
      <c r="T14523" s="188"/>
      <c r="U14523" s="188"/>
      <c r="V14523" s="188"/>
      <c r="W14523" s="188"/>
      <c r="X14523" s="188"/>
      <c r="AG14523" s="188"/>
      <c r="AH14523" s="188"/>
      <c r="AI14523" s="188"/>
      <c r="AJ14523" s="188"/>
      <c r="AK14523" s="188"/>
    </row>
    <row r="14524" spans="20:37">
      <c r="T14524" s="188"/>
      <c r="U14524" s="188"/>
      <c r="V14524" s="188"/>
      <c r="W14524" s="188"/>
      <c r="X14524" s="188"/>
      <c r="AG14524" s="188"/>
      <c r="AH14524" s="188"/>
      <c r="AI14524" s="188"/>
      <c r="AJ14524" s="188"/>
      <c r="AK14524" s="188"/>
    </row>
    <row r="14525" spans="20:37">
      <c r="T14525" s="188"/>
      <c r="U14525" s="188"/>
      <c r="V14525" s="188"/>
      <c r="W14525" s="188"/>
      <c r="X14525" s="188"/>
      <c r="AG14525" s="188"/>
      <c r="AH14525" s="188"/>
      <c r="AI14525" s="188"/>
      <c r="AJ14525" s="188"/>
      <c r="AK14525" s="188"/>
    </row>
    <row r="14526" spans="20:37">
      <c r="T14526" s="188"/>
      <c r="U14526" s="188"/>
      <c r="V14526" s="188"/>
      <c r="W14526" s="188"/>
      <c r="X14526" s="188"/>
      <c r="AG14526" s="188"/>
      <c r="AH14526" s="188"/>
      <c r="AI14526" s="188"/>
      <c r="AJ14526" s="188"/>
      <c r="AK14526" s="188"/>
    </row>
    <row r="14527" spans="20:37">
      <c r="T14527" s="188"/>
      <c r="U14527" s="188"/>
      <c r="V14527" s="188"/>
      <c r="W14527" s="188"/>
      <c r="X14527" s="188"/>
      <c r="AG14527" s="188"/>
      <c r="AH14527" s="188"/>
      <c r="AI14527" s="188"/>
      <c r="AJ14527" s="188"/>
      <c r="AK14527" s="188"/>
    </row>
    <row r="14528" spans="20:37">
      <c r="T14528" s="188"/>
      <c r="U14528" s="188"/>
      <c r="V14528" s="188"/>
      <c r="W14528" s="188"/>
      <c r="X14528" s="188"/>
      <c r="AG14528" s="188"/>
      <c r="AH14528" s="188"/>
      <c r="AI14528" s="188"/>
      <c r="AJ14528" s="188"/>
      <c r="AK14528" s="188"/>
    </row>
    <row r="14529" spans="20:37">
      <c r="T14529" s="188"/>
      <c r="U14529" s="188"/>
      <c r="V14529" s="188"/>
      <c r="W14529" s="188"/>
      <c r="X14529" s="188"/>
      <c r="AG14529" s="188"/>
      <c r="AH14529" s="188"/>
      <c r="AI14529" s="188"/>
      <c r="AJ14529" s="188"/>
      <c r="AK14529" s="188"/>
    </row>
    <row r="14530" spans="20:37">
      <c r="T14530" s="188"/>
      <c r="U14530" s="188"/>
      <c r="V14530" s="188"/>
      <c r="W14530" s="188"/>
      <c r="X14530" s="188"/>
      <c r="AG14530" s="188"/>
      <c r="AH14530" s="188"/>
      <c r="AI14530" s="188"/>
      <c r="AJ14530" s="188"/>
      <c r="AK14530" s="188"/>
    </row>
    <row r="14531" spans="20:37">
      <c r="T14531" s="188"/>
      <c r="U14531" s="188"/>
      <c r="V14531" s="188"/>
      <c r="W14531" s="188"/>
      <c r="X14531" s="188"/>
      <c r="AG14531" s="188"/>
      <c r="AH14531" s="188"/>
      <c r="AI14531" s="188"/>
      <c r="AJ14531" s="188"/>
      <c r="AK14531" s="188"/>
    </row>
    <row r="14532" spans="20:37">
      <c r="T14532" s="188"/>
      <c r="U14532" s="188"/>
      <c r="V14532" s="188"/>
      <c r="W14532" s="188"/>
      <c r="X14532" s="188"/>
      <c r="AG14532" s="188"/>
      <c r="AH14532" s="188"/>
      <c r="AI14532" s="188"/>
      <c r="AJ14532" s="188"/>
      <c r="AK14532" s="188"/>
    </row>
    <row r="14533" spans="20:37">
      <c r="T14533" s="188"/>
      <c r="U14533" s="188"/>
      <c r="V14533" s="188"/>
      <c r="W14533" s="188"/>
      <c r="X14533" s="188"/>
      <c r="AG14533" s="188"/>
      <c r="AH14533" s="188"/>
      <c r="AI14533" s="188"/>
      <c r="AJ14533" s="188"/>
      <c r="AK14533" s="188"/>
    </row>
    <row r="14534" spans="20:37">
      <c r="T14534" s="188"/>
      <c r="U14534" s="188"/>
      <c r="V14534" s="188"/>
      <c r="W14534" s="188"/>
      <c r="X14534" s="188"/>
      <c r="AG14534" s="188"/>
      <c r="AH14534" s="188"/>
      <c r="AI14534" s="188"/>
      <c r="AJ14534" s="188"/>
      <c r="AK14534" s="188"/>
    </row>
    <row r="14535" spans="20:37">
      <c r="T14535" s="188"/>
      <c r="U14535" s="188"/>
      <c r="V14535" s="188"/>
      <c r="W14535" s="188"/>
      <c r="X14535" s="188"/>
      <c r="AG14535" s="188"/>
      <c r="AH14535" s="188"/>
      <c r="AI14535" s="188"/>
      <c r="AJ14535" s="188"/>
      <c r="AK14535" s="188"/>
    </row>
    <row r="14536" spans="20:37">
      <c r="T14536" s="188"/>
      <c r="U14536" s="188"/>
      <c r="V14536" s="188"/>
      <c r="W14536" s="188"/>
      <c r="X14536" s="188"/>
      <c r="AG14536" s="188"/>
      <c r="AH14536" s="188"/>
      <c r="AI14536" s="188"/>
      <c r="AJ14536" s="188"/>
      <c r="AK14536" s="188"/>
    </row>
    <row r="14537" spans="20:37">
      <c r="T14537" s="188"/>
      <c r="U14537" s="188"/>
      <c r="V14537" s="188"/>
      <c r="W14537" s="188"/>
      <c r="X14537" s="188"/>
      <c r="AG14537" s="188"/>
      <c r="AH14537" s="188"/>
      <c r="AI14537" s="188"/>
      <c r="AJ14537" s="188"/>
      <c r="AK14537" s="188"/>
    </row>
    <row r="14538" spans="20:37">
      <c r="T14538" s="188"/>
      <c r="U14538" s="188"/>
      <c r="V14538" s="188"/>
      <c r="W14538" s="188"/>
      <c r="X14538" s="188"/>
      <c r="AG14538" s="188"/>
      <c r="AH14538" s="188"/>
      <c r="AI14538" s="188"/>
      <c r="AJ14538" s="188"/>
      <c r="AK14538" s="188"/>
    </row>
    <row r="14539" spans="20:37">
      <c r="T14539" s="188"/>
      <c r="U14539" s="188"/>
      <c r="V14539" s="188"/>
      <c r="W14539" s="188"/>
      <c r="X14539" s="188"/>
      <c r="AG14539" s="188"/>
      <c r="AH14539" s="188"/>
      <c r="AI14539" s="188"/>
      <c r="AJ14539" s="188"/>
      <c r="AK14539" s="188"/>
    </row>
    <row r="14540" spans="20:37">
      <c r="T14540" s="188"/>
      <c r="U14540" s="188"/>
      <c r="V14540" s="188"/>
      <c r="W14540" s="188"/>
      <c r="X14540" s="188"/>
      <c r="AG14540" s="188"/>
      <c r="AH14540" s="188"/>
      <c r="AI14540" s="188"/>
      <c r="AJ14540" s="188"/>
      <c r="AK14540" s="188"/>
    </row>
    <row r="14541" spans="20:37">
      <c r="T14541" s="188"/>
      <c r="U14541" s="188"/>
      <c r="V14541" s="188"/>
      <c r="W14541" s="188"/>
      <c r="X14541" s="188"/>
      <c r="AG14541" s="188"/>
      <c r="AH14541" s="188"/>
      <c r="AI14541" s="188"/>
      <c r="AJ14541" s="188"/>
      <c r="AK14541" s="188"/>
    </row>
    <row r="14542" spans="20:37">
      <c r="T14542" s="188"/>
      <c r="U14542" s="188"/>
      <c r="V14542" s="188"/>
      <c r="W14542" s="188"/>
      <c r="X14542" s="188"/>
      <c r="AG14542" s="188"/>
      <c r="AH14542" s="188"/>
      <c r="AI14542" s="188"/>
      <c r="AJ14542" s="188"/>
      <c r="AK14542" s="188"/>
    </row>
    <row r="14543" spans="20:37">
      <c r="T14543" s="188"/>
      <c r="U14543" s="188"/>
      <c r="V14543" s="188"/>
      <c r="W14543" s="188"/>
      <c r="X14543" s="188"/>
      <c r="AG14543" s="188"/>
      <c r="AH14543" s="188"/>
      <c r="AI14543" s="188"/>
      <c r="AJ14543" s="188"/>
      <c r="AK14543" s="188"/>
    </row>
    <row r="14544" spans="20:37">
      <c r="T14544" s="188"/>
      <c r="U14544" s="188"/>
      <c r="V14544" s="188"/>
      <c r="W14544" s="188"/>
      <c r="X14544" s="188"/>
      <c r="AG14544" s="188"/>
      <c r="AH14544" s="188"/>
      <c r="AI14544" s="188"/>
      <c r="AJ14544" s="188"/>
      <c r="AK14544" s="188"/>
    </row>
    <row r="14545" spans="20:37">
      <c r="T14545" s="188"/>
      <c r="U14545" s="188"/>
      <c r="V14545" s="188"/>
      <c r="W14545" s="188"/>
      <c r="X14545" s="188"/>
      <c r="AG14545" s="188"/>
      <c r="AH14545" s="188"/>
      <c r="AI14545" s="188"/>
      <c r="AJ14545" s="188"/>
      <c r="AK14545" s="188"/>
    </row>
    <row r="14546" spans="20:37">
      <c r="T14546" s="188"/>
      <c r="U14546" s="188"/>
      <c r="V14546" s="188"/>
      <c r="W14546" s="188"/>
      <c r="X14546" s="188"/>
      <c r="AG14546" s="188"/>
      <c r="AH14546" s="188"/>
      <c r="AI14546" s="188"/>
      <c r="AJ14546" s="188"/>
      <c r="AK14546" s="188"/>
    </row>
    <row r="14547" spans="20:37">
      <c r="T14547" s="188"/>
      <c r="U14547" s="188"/>
      <c r="V14547" s="188"/>
      <c r="W14547" s="188"/>
      <c r="X14547" s="188"/>
      <c r="AG14547" s="188"/>
      <c r="AH14547" s="188"/>
      <c r="AI14547" s="188"/>
      <c r="AJ14547" s="188"/>
      <c r="AK14547" s="188"/>
    </row>
    <row r="14548" spans="20:37">
      <c r="T14548" s="188"/>
      <c r="U14548" s="188"/>
      <c r="V14548" s="188"/>
      <c r="W14548" s="188"/>
      <c r="X14548" s="188"/>
      <c r="AG14548" s="188"/>
      <c r="AH14548" s="188"/>
      <c r="AI14548" s="188"/>
      <c r="AJ14548" s="188"/>
      <c r="AK14548" s="188"/>
    </row>
    <row r="14549" spans="20:37">
      <c r="T14549" s="188"/>
      <c r="U14549" s="188"/>
      <c r="V14549" s="188"/>
      <c r="W14549" s="188"/>
      <c r="X14549" s="188"/>
      <c r="AG14549" s="188"/>
      <c r="AH14549" s="188"/>
      <c r="AI14549" s="188"/>
      <c r="AJ14549" s="188"/>
      <c r="AK14549" s="188"/>
    </row>
    <row r="14550" spans="20:37">
      <c r="T14550" s="188"/>
      <c r="U14550" s="188"/>
      <c r="V14550" s="188"/>
      <c r="W14550" s="188"/>
      <c r="X14550" s="188"/>
      <c r="AG14550" s="188"/>
      <c r="AH14550" s="188"/>
      <c r="AI14550" s="188"/>
      <c r="AJ14550" s="188"/>
      <c r="AK14550" s="188"/>
    </row>
    <row r="14551" spans="20:37">
      <c r="T14551" s="188"/>
      <c r="U14551" s="188"/>
      <c r="V14551" s="188"/>
      <c r="W14551" s="188"/>
      <c r="X14551" s="188"/>
      <c r="AG14551" s="188"/>
      <c r="AH14551" s="188"/>
      <c r="AI14551" s="188"/>
      <c r="AJ14551" s="188"/>
      <c r="AK14551" s="188"/>
    </row>
    <row r="14552" spans="20:37">
      <c r="T14552" s="188"/>
      <c r="U14552" s="188"/>
      <c r="V14552" s="188"/>
      <c r="W14552" s="188"/>
      <c r="X14552" s="188"/>
      <c r="AG14552" s="188"/>
      <c r="AH14552" s="188"/>
      <c r="AI14552" s="188"/>
      <c r="AJ14552" s="188"/>
      <c r="AK14552" s="188"/>
    </row>
    <row r="14553" spans="20:37">
      <c r="T14553" s="188"/>
      <c r="U14553" s="188"/>
      <c r="V14553" s="188"/>
      <c r="W14553" s="188"/>
      <c r="X14553" s="188"/>
      <c r="AG14553" s="188"/>
      <c r="AH14553" s="188"/>
      <c r="AI14553" s="188"/>
      <c r="AJ14553" s="188"/>
      <c r="AK14553" s="188"/>
    </row>
    <row r="14554" spans="20:37">
      <c r="T14554" s="188"/>
      <c r="U14554" s="188"/>
      <c r="V14554" s="188"/>
      <c r="W14554" s="188"/>
      <c r="X14554" s="188"/>
      <c r="AG14554" s="188"/>
      <c r="AH14554" s="188"/>
      <c r="AI14554" s="188"/>
      <c r="AJ14554" s="188"/>
      <c r="AK14554" s="188"/>
    </row>
    <row r="14555" spans="20:37">
      <c r="T14555" s="188"/>
      <c r="U14555" s="188"/>
      <c r="V14555" s="188"/>
      <c r="W14555" s="188"/>
      <c r="X14555" s="188"/>
      <c r="AG14555" s="188"/>
      <c r="AH14555" s="188"/>
      <c r="AI14555" s="188"/>
      <c r="AJ14555" s="188"/>
      <c r="AK14555" s="188"/>
    </row>
    <row r="14556" spans="20:37">
      <c r="T14556" s="188"/>
      <c r="U14556" s="188"/>
      <c r="V14556" s="188"/>
      <c r="W14556" s="188"/>
      <c r="X14556" s="188"/>
      <c r="AG14556" s="188"/>
      <c r="AH14556" s="188"/>
      <c r="AI14556" s="188"/>
      <c r="AJ14556" s="188"/>
      <c r="AK14556" s="188"/>
    </row>
    <row r="14557" spans="20:37">
      <c r="T14557" s="188"/>
      <c r="U14557" s="188"/>
      <c r="V14557" s="188"/>
      <c r="W14557" s="188"/>
      <c r="X14557" s="188"/>
      <c r="AG14557" s="188"/>
      <c r="AH14557" s="188"/>
      <c r="AI14557" s="188"/>
      <c r="AJ14557" s="188"/>
      <c r="AK14557" s="188"/>
    </row>
    <row r="14558" spans="20:37">
      <c r="T14558" s="188"/>
      <c r="U14558" s="188"/>
      <c r="V14558" s="188"/>
      <c r="W14558" s="188"/>
      <c r="X14558" s="188"/>
      <c r="AG14558" s="188"/>
      <c r="AH14558" s="188"/>
      <c r="AI14558" s="188"/>
      <c r="AJ14558" s="188"/>
      <c r="AK14558" s="188"/>
    </row>
    <row r="14559" spans="20:37">
      <c r="T14559" s="188"/>
      <c r="U14559" s="188"/>
      <c r="V14559" s="188"/>
      <c r="W14559" s="188"/>
      <c r="X14559" s="188"/>
      <c r="AG14559" s="188"/>
      <c r="AH14559" s="188"/>
      <c r="AI14559" s="188"/>
      <c r="AJ14559" s="188"/>
      <c r="AK14559" s="188"/>
    </row>
    <row r="14560" spans="20:37">
      <c r="T14560" s="188"/>
      <c r="U14560" s="188"/>
      <c r="V14560" s="188"/>
      <c r="W14560" s="188"/>
      <c r="X14560" s="188"/>
      <c r="AG14560" s="188"/>
      <c r="AH14560" s="188"/>
      <c r="AI14560" s="188"/>
      <c r="AJ14560" s="188"/>
      <c r="AK14560" s="188"/>
    </row>
    <row r="14561" spans="20:37">
      <c r="T14561" s="188"/>
      <c r="U14561" s="188"/>
      <c r="V14561" s="188"/>
      <c r="W14561" s="188"/>
      <c r="X14561" s="188"/>
      <c r="AG14561" s="188"/>
      <c r="AH14561" s="188"/>
      <c r="AI14561" s="188"/>
      <c r="AJ14561" s="188"/>
      <c r="AK14561" s="188"/>
    </row>
    <row r="14562" spans="20:37">
      <c r="T14562" s="188"/>
      <c r="U14562" s="188"/>
      <c r="V14562" s="188"/>
      <c r="W14562" s="188"/>
      <c r="X14562" s="188"/>
      <c r="AG14562" s="188"/>
      <c r="AH14562" s="188"/>
      <c r="AI14562" s="188"/>
      <c r="AJ14562" s="188"/>
      <c r="AK14562" s="188"/>
    </row>
    <row r="14563" spans="20:37">
      <c r="T14563" s="188"/>
      <c r="U14563" s="188"/>
      <c r="V14563" s="188"/>
      <c r="W14563" s="188"/>
      <c r="X14563" s="188"/>
      <c r="AG14563" s="188"/>
      <c r="AH14563" s="188"/>
      <c r="AI14563" s="188"/>
      <c r="AJ14563" s="188"/>
      <c r="AK14563" s="188"/>
    </row>
    <row r="14564" spans="20:37">
      <c r="T14564" s="188"/>
      <c r="U14564" s="188"/>
      <c r="V14564" s="188"/>
      <c r="W14564" s="188"/>
      <c r="X14564" s="188"/>
      <c r="AG14564" s="188"/>
      <c r="AH14564" s="188"/>
      <c r="AI14564" s="188"/>
      <c r="AJ14564" s="188"/>
      <c r="AK14564" s="188"/>
    </row>
    <row r="14565" spans="20:37">
      <c r="T14565" s="188"/>
      <c r="U14565" s="188"/>
      <c r="V14565" s="188"/>
      <c r="W14565" s="188"/>
      <c r="X14565" s="188"/>
      <c r="AG14565" s="188"/>
      <c r="AH14565" s="188"/>
      <c r="AI14565" s="188"/>
      <c r="AJ14565" s="188"/>
      <c r="AK14565" s="188"/>
    </row>
    <row r="14566" spans="20:37">
      <c r="T14566" s="188"/>
      <c r="U14566" s="188"/>
      <c r="V14566" s="188"/>
      <c r="W14566" s="188"/>
      <c r="X14566" s="188"/>
      <c r="AG14566" s="188"/>
      <c r="AH14566" s="188"/>
      <c r="AI14566" s="188"/>
      <c r="AJ14566" s="188"/>
      <c r="AK14566" s="188"/>
    </row>
    <row r="14567" spans="20:37">
      <c r="T14567" s="188"/>
      <c r="U14567" s="188"/>
      <c r="V14567" s="188"/>
      <c r="W14567" s="188"/>
      <c r="X14567" s="188"/>
      <c r="AG14567" s="188"/>
      <c r="AH14567" s="188"/>
      <c r="AI14567" s="188"/>
      <c r="AJ14567" s="188"/>
      <c r="AK14567" s="188"/>
    </row>
    <row r="14568" spans="20:37">
      <c r="T14568" s="188"/>
      <c r="U14568" s="188"/>
      <c r="V14568" s="188"/>
      <c r="W14568" s="188"/>
      <c r="X14568" s="188"/>
      <c r="AG14568" s="188"/>
      <c r="AH14568" s="188"/>
      <c r="AI14568" s="188"/>
      <c r="AJ14568" s="188"/>
      <c r="AK14568" s="188"/>
    </row>
    <row r="14569" spans="20:37">
      <c r="T14569" s="188"/>
      <c r="U14569" s="188"/>
      <c r="V14569" s="188"/>
      <c r="W14569" s="188"/>
      <c r="X14569" s="188"/>
      <c r="AG14569" s="188"/>
      <c r="AH14569" s="188"/>
      <c r="AI14569" s="188"/>
      <c r="AJ14569" s="188"/>
      <c r="AK14569" s="188"/>
    </row>
    <row r="14570" spans="20:37">
      <c r="T14570" s="188"/>
      <c r="U14570" s="188"/>
      <c r="V14570" s="188"/>
      <c r="W14570" s="188"/>
      <c r="X14570" s="188"/>
      <c r="AG14570" s="188"/>
      <c r="AH14570" s="188"/>
      <c r="AI14570" s="188"/>
      <c r="AJ14570" s="188"/>
      <c r="AK14570" s="188"/>
    </row>
    <row r="14571" spans="20:37">
      <c r="T14571" s="188"/>
      <c r="U14571" s="188"/>
      <c r="V14571" s="188"/>
      <c r="W14571" s="188"/>
      <c r="X14571" s="188"/>
      <c r="AG14571" s="188"/>
      <c r="AH14571" s="188"/>
      <c r="AI14571" s="188"/>
      <c r="AJ14571" s="188"/>
      <c r="AK14571" s="188"/>
    </row>
    <row r="14572" spans="20:37">
      <c r="T14572" s="188"/>
      <c r="U14572" s="188"/>
      <c r="V14572" s="188"/>
      <c r="W14572" s="188"/>
      <c r="X14572" s="188"/>
      <c r="AG14572" s="188"/>
      <c r="AH14572" s="188"/>
      <c r="AI14572" s="188"/>
      <c r="AJ14572" s="188"/>
      <c r="AK14572" s="188"/>
    </row>
    <row r="14573" spans="20:37">
      <c r="T14573" s="188"/>
      <c r="U14573" s="188"/>
      <c r="V14573" s="188"/>
      <c r="W14573" s="188"/>
      <c r="X14573" s="188"/>
      <c r="AG14573" s="188"/>
      <c r="AH14573" s="188"/>
      <c r="AI14573" s="188"/>
      <c r="AJ14573" s="188"/>
      <c r="AK14573" s="188"/>
    </row>
    <row r="14574" spans="20:37">
      <c r="T14574" s="188"/>
      <c r="U14574" s="188"/>
      <c r="V14574" s="188"/>
      <c r="W14574" s="188"/>
      <c r="X14574" s="188"/>
      <c r="AG14574" s="188"/>
      <c r="AH14574" s="188"/>
      <c r="AI14574" s="188"/>
      <c r="AJ14574" s="188"/>
      <c r="AK14574" s="188"/>
    </row>
    <row r="14575" spans="20:37">
      <c r="T14575" s="188"/>
      <c r="U14575" s="188"/>
      <c r="V14575" s="188"/>
      <c r="W14575" s="188"/>
      <c r="X14575" s="188"/>
      <c r="AG14575" s="188"/>
      <c r="AH14575" s="188"/>
      <c r="AI14575" s="188"/>
      <c r="AJ14575" s="188"/>
      <c r="AK14575" s="188"/>
    </row>
    <row r="14576" spans="20:37">
      <c r="T14576" s="188"/>
      <c r="U14576" s="188"/>
      <c r="V14576" s="188"/>
      <c r="W14576" s="188"/>
      <c r="X14576" s="188"/>
      <c r="AG14576" s="188"/>
      <c r="AH14576" s="188"/>
      <c r="AI14576" s="188"/>
      <c r="AJ14576" s="188"/>
      <c r="AK14576" s="188"/>
    </row>
    <row r="14577" spans="20:37">
      <c r="T14577" s="188"/>
      <c r="U14577" s="188"/>
      <c r="V14577" s="188"/>
      <c r="W14577" s="188"/>
      <c r="X14577" s="188"/>
      <c r="AG14577" s="188"/>
      <c r="AH14577" s="188"/>
      <c r="AI14577" s="188"/>
      <c r="AJ14577" s="188"/>
      <c r="AK14577" s="188"/>
    </row>
    <row r="14578" spans="20:37">
      <c r="T14578" s="188"/>
      <c r="U14578" s="188"/>
      <c r="V14578" s="188"/>
      <c r="W14578" s="188"/>
      <c r="X14578" s="188"/>
      <c r="AG14578" s="188"/>
      <c r="AH14578" s="188"/>
      <c r="AI14578" s="188"/>
      <c r="AJ14578" s="188"/>
      <c r="AK14578" s="188"/>
    </row>
    <row r="14579" spans="20:37">
      <c r="T14579" s="188"/>
      <c r="U14579" s="188"/>
      <c r="V14579" s="188"/>
      <c r="W14579" s="188"/>
      <c r="X14579" s="188"/>
      <c r="AG14579" s="188"/>
      <c r="AH14579" s="188"/>
      <c r="AI14579" s="188"/>
      <c r="AJ14579" s="188"/>
      <c r="AK14579" s="188"/>
    </row>
    <row r="14580" spans="20:37">
      <c r="T14580" s="188"/>
      <c r="U14580" s="188"/>
      <c r="V14580" s="188"/>
      <c r="W14580" s="188"/>
      <c r="X14580" s="188"/>
      <c r="AG14580" s="188"/>
      <c r="AH14580" s="188"/>
      <c r="AI14580" s="188"/>
      <c r="AJ14580" s="188"/>
      <c r="AK14580" s="188"/>
    </row>
    <row r="14581" spans="20:37">
      <c r="T14581" s="188"/>
      <c r="U14581" s="188"/>
      <c r="V14581" s="188"/>
      <c r="W14581" s="188"/>
      <c r="X14581" s="188"/>
      <c r="AG14581" s="188"/>
      <c r="AH14581" s="188"/>
      <c r="AI14581" s="188"/>
      <c r="AJ14581" s="188"/>
      <c r="AK14581" s="188"/>
    </row>
    <row r="14582" spans="20:37">
      <c r="T14582" s="188"/>
      <c r="U14582" s="188"/>
      <c r="V14582" s="188"/>
      <c r="W14582" s="188"/>
      <c r="X14582" s="188"/>
      <c r="AG14582" s="188"/>
      <c r="AH14582" s="188"/>
      <c r="AI14582" s="188"/>
      <c r="AJ14582" s="188"/>
      <c r="AK14582" s="188"/>
    </row>
    <row r="14583" spans="20:37">
      <c r="T14583" s="188"/>
      <c r="U14583" s="188"/>
      <c r="V14583" s="188"/>
      <c r="W14583" s="188"/>
      <c r="X14583" s="188"/>
      <c r="AG14583" s="188"/>
      <c r="AH14583" s="188"/>
      <c r="AI14583" s="188"/>
      <c r="AJ14583" s="188"/>
      <c r="AK14583" s="188"/>
    </row>
    <row r="14584" spans="20:37">
      <c r="T14584" s="188"/>
      <c r="U14584" s="188"/>
      <c r="V14584" s="188"/>
      <c r="W14584" s="188"/>
      <c r="X14584" s="188"/>
      <c r="AG14584" s="188"/>
      <c r="AH14584" s="188"/>
      <c r="AI14584" s="188"/>
      <c r="AJ14584" s="188"/>
      <c r="AK14584" s="188"/>
    </row>
    <row r="14585" spans="20:37">
      <c r="T14585" s="188"/>
      <c r="U14585" s="188"/>
      <c r="V14585" s="188"/>
      <c r="W14585" s="188"/>
      <c r="X14585" s="188"/>
      <c r="AG14585" s="188"/>
      <c r="AH14585" s="188"/>
      <c r="AI14585" s="188"/>
      <c r="AJ14585" s="188"/>
      <c r="AK14585" s="188"/>
    </row>
    <row r="14586" spans="20:37">
      <c r="T14586" s="188"/>
      <c r="U14586" s="188"/>
      <c r="V14586" s="188"/>
      <c r="W14586" s="188"/>
      <c r="X14586" s="188"/>
      <c r="AG14586" s="188"/>
      <c r="AH14586" s="188"/>
      <c r="AI14586" s="188"/>
      <c r="AJ14586" s="188"/>
      <c r="AK14586" s="188"/>
    </row>
    <row r="14587" spans="20:37">
      <c r="T14587" s="188"/>
      <c r="U14587" s="188"/>
      <c r="V14587" s="188"/>
      <c r="W14587" s="188"/>
      <c r="X14587" s="188"/>
      <c r="AG14587" s="188"/>
      <c r="AH14587" s="188"/>
      <c r="AI14587" s="188"/>
      <c r="AJ14587" s="188"/>
      <c r="AK14587" s="188"/>
    </row>
    <row r="14588" spans="20:37">
      <c r="T14588" s="188"/>
      <c r="U14588" s="188"/>
      <c r="V14588" s="188"/>
      <c r="W14588" s="188"/>
      <c r="X14588" s="188"/>
      <c r="AG14588" s="188"/>
      <c r="AH14588" s="188"/>
      <c r="AI14588" s="188"/>
      <c r="AJ14588" s="188"/>
      <c r="AK14588" s="188"/>
    </row>
    <row r="14589" spans="20:37">
      <c r="T14589" s="188"/>
      <c r="U14589" s="188"/>
      <c r="V14589" s="188"/>
      <c r="W14589" s="188"/>
      <c r="X14589" s="188"/>
      <c r="AG14589" s="188"/>
      <c r="AH14589" s="188"/>
      <c r="AI14589" s="188"/>
      <c r="AJ14589" s="188"/>
      <c r="AK14589" s="188"/>
    </row>
    <row r="14590" spans="20:37">
      <c r="T14590" s="188"/>
      <c r="U14590" s="188"/>
      <c r="V14590" s="188"/>
      <c r="W14590" s="188"/>
      <c r="X14590" s="188"/>
      <c r="AG14590" s="188"/>
      <c r="AH14590" s="188"/>
      <c r="AI14590" s="188"/>
      <c r="AJ14590" s="188"/>
      <c r="AK14590" s="188"/>
    </row>
    <row r="14591" spans="20:37">
      <c r="T14591" s="188"/>
      <c r="U14591" s="188"/>
      <c r="V14591" s="188"/>
      <c r="W14591" s="188"/>
      <c r="X14591" s="188"/>
      <c r="AG14591" s="188"/>
      <c r="AH14591" s="188"/>
      <c r="AI14591" s="188"/>
      <c r="AJ14591" s="188"/>
      <c r="AK14591" s="188"/>
    </row>
    <row r="14592" spans="20:37">
      <c r="T14592" s="188"/>
      <c r="U14592" s="188"/>
      <c r="V14592" s="188"/>
      <c r="W14592" s="188"/>
      <c r="X14592" s="188"/>
      <c r="AG14592" s="188"/>
      <c r="AH14592" s="188"/>
      <c r="AI14592" s="188"/>
      <c r="AJ14592" s="188"/>
      <c r="AK14592" s="188"/>
    </row>
    <row r="14593" spans="20:37">
      <c r="T14593" s="188"/>
      <c r="U14593" s="188"/>
      <c r="V14593" s="188"/>
      <c r="W14593" s="188"/>
      <c r="X14593" s="188"/>
      <c r="AG14593" s="188"/>
      <c r="AH14593" s="188"/>
      <c r="AI14593" s="188"/>
      <c r="AJ14593" s="188"/>
      <c r="AK14593" s="188"/>
    </row>
    <row r="14594" spans="20:37">
      <c r="T14594" s="188"/>
      <c r="U14594" s="188"/>
      <c r="V14594" s="188"/>
      <c r="W14594" s="188"/>
      <c r="X14594" s="188"/>
      <c r="AG14594" s="188"/>
      <c r="AH14594" s="188"/>
      <c r="AI14594" s="188"/>
      <c r="AJ14594" s="188"/>
      <c r="AK14594" s="188"/>
    </row>
    <row r="14595" spans="20:37">
      <c r="T14595" s="188"/>
      <c r="U14595" s="188"/>
      <c r="V14595" s="188"/>
      <c r="W14595" s="188"/>
      <c r="X14595" s="188"/>
      <c r="AG14595" s="188"/>
      <c r="AH14595" s="188"/>
      <c r="AI14595" s="188"/>
      <c r="AJ14595" s="188"/>
      <c r="AK14595" s="188"/>
    </row>
    <row r="14596" spans="20:37">
      <c r="T14596" s="188"/>
      <c r="U14596" s="188"/>
      <c r="V14596" s="188"/>
      <c r="W14596" s="188"/>
      <c r="X14596" s="188"/>
      <c r="AG14596" s="188"/>
      <c r="AH14596" s="188"/>
      <c r="AI14596" s="188"/>
      <c r="AJ14596" s="188"/>
      <c r="AK14596" s="188"/>
    </row>
    <row r="14597" spans="20:37">
      <c r="T14597" s="188"/>
      <c r="U14597" s="188"/>
      <c r="V14597" s="188"/>
      <c r="W14597" s="188"/>
      <c r="X14597" s="188"/>
      <c r="AG14597" s="188"/>
      <c r="AH14597" s="188"/>
      <c r="AI14597" s="188"/>
      <c r="AJ14597" s="188"/>
      <c r="AK14597" s="188"/>
    </row>
    <row r="14598" spans="20:37">
      <c r="T14598" s="188"/>
      <c r="U14598" s="188"/>
      <c r="V14598" s="188"/>
      <c r="W14598" s="188"/>
      <c r="X14598" s="188"/>
      <c r="AG14598" s="188"/>
      <c r="AH14598" s="188"/>
      <c r="AI14598" s="188"/>
      <c r="AJ14598" s="188"/>
      <c r="AK14598" s="188"/>
    </row>
    <row r="14599" spans="20:37">
      <c r="T14599" s="188"/>
      <c r="U14599" s="188"/>
      <c r="V14599" s="188"/>
      <c r="W14599" s="188"/>
      <c r="X14599" s="188"/>
      <c r="AG14599" s="188"/>
      <c r="AH14599" s="188"/>
      <c r="AI14599" s="188"/>
      <c r="AJ14599" s="188"/>
      <c r="AK14599" s="188"/>
    </row>
    <row r="14600" spans="20:37">
      <c r="T14600" s="188"/>
      <c r="U14600" s="188"/>
      <c r="V14600" s="188"/>
      <c r="W14600" s="188"/>
      <c r="X14600" s="188"/>
      <c r="AG14600" s="188"/>
      <c r="AH14600" s="188"/>
      <c r="AI14600" s="188"/>
      <c r="AJ14600" s="188"/>
      <c r="AK14600" s="188"/>
    </row>
    <row r="14601" spans="20:37">
      <c r="T14601" s="188"/>
      <c r="U14601" s="188"/>
      <c r="V14601" s="188"/>
      <c r="W14601" s="188"/>
      <c r="X14601" s="188"/>
      <c r="AG14601" s="188"/>
      <c r="AH14601" s="188"/>
      <c r="AI14601" s="188"/>
      <c r="AJ14601" s="188"/>
      <c r="AK14601" s="188"/>
    </row>
    <row r="14602" spans="20:37">
      <c r="T14602" s="188"/>
      <c r="U14602" s="188"/>
      <c r="V14602" s="188"/>
      <c r="W14602" s="188"/>
      <c r="X14602" s="188"/>
      <c r="AG14602" s="188"/>
      <c r="AH14602" s="188"/>
      <c r="AI14602" s="188"/>
      <c r="AJ14602" s="188"/>
      <c r="AK14602" s="188"/>
    </row>
    <row r="14603" spans="20:37">
      <c r="T14603" s="188"/>
      <c r="U14603" s="188"/>
      <c r="V14603" s="188"/>
      <c r="W14603" s="188"/>
      <c r="X14603" s="188"/>
      <c r="AG14603" s="188"/>
      <c r="AH14603" s="188"/>
      <c r="AI14603" s="188"/>
      <c r="AJ14603" s="188"/>
      <c r="AK14603" s="188"/>
    </row>
    <row r="14604" spans="20:37">
      <c r="T14604" s="188"/>
      <c r="U14604" s="188"/>
      <c r="V14604" s="188"/>
      <c r="W14604" s="188"/>
      <c r="X14604" s="188"/>
      <c r="AG14604" s="188"/>
      <c r="AH14604" s="188"/>
      <c r="AI14604" s="188"/>
      <c r="AJ14604" s="188"/>
      <c r="AK14604" s="188"/>
    </row>
    <row r="14605" spans="20:37">
      <c r="T14605" s="188"/>
      <c r="U14605" s="188"/>
      <c r="V14605" s="188"/>
      <c r="W14605" s="188"/>
      <c r="X14605" s="188"/>
      <c r="AG14605" s="188"/>
      <c r="AH14605" s="188"/>
      <c r="AI14605" s="188"/>
      <c r="AJ14605" s="188"/>
      <c r="AK14605" s="188"/>
    </row>
    <row r="14606" spans="20:37">
      <c r="T14606" s="188"/>
      <c r="U14606" s="188"/>
      <c r="V14606" s="188"/>
      <c r="W14606" s="188"/>
      <c r="X14606" s="188"/>
      <c r="AG14606" s="188"/>
      <c r="AH14606" s="188"/>
      <c r="AI14606" s="188"/>
      <c r="AJ14606" s="188"/>
      <c r="AK14606" s="188"/>
    </row>
    <row r="14607" spans="20:37">
      <c r="T14607" s="188"/>
      <c r="U14607" s="188"/>
      <c r="V14607" s="188"/>
      <c r="W14607" s="188"/>
      <c r="X14607" s="188"/>
      <c r="AG14607" s="188"/>
      <c r="AH14607" s="188"/>
      <c r="AI14607" s="188"/>
      <c r="AJ14607" s="188"/>
      <c r="AK14607" s="188"/>
    </row>
    <row r="14608" spans="20:37">
      <c r="T14608" s="188"/>
      <c r="U14608" s="188"/>
      <c r="V14608" s="188"/>
      <c r="W14608" s="188"/>
      <c r="X14608" s="188"/>
      <c r="AG14608" s="188"/>
      <c r="AH14608" s="188"/>
      <c r="AI14608" s="188"/>
      <c r="AJ14608" s="188"/>
      <c r="AK14608" s="188"/>
    </row>
    <row r="14609" spans="20:37">
      <c r="T14609" s="188"/>
      <c r="U14609" s="188"/>
      <c r="V14609" s="188"/>
      <c r="W14609" s="188"/>
      <c r="X14609" s="188"/>
      <c r="AG14609" s="188"/>
      <c r="AH14609" s="188"/>
      <c r="AI14609" s="188"/>
      <c r="AJ14609" s="188"/>
      <c r="AK14609" s="188"/>
    </row>
    <row r="14610" spans="20:37">
      <c r="T14610" s="188"/>
      <c r="U14610" s="188"/>
      <c r="V14610" s="188"/>
      <c r="W14610" s="188"/>
      <c r="X14610" s="188"/>
      <c r="AG14610" s="188"/>
      <c r="AH14610" s="188"/>
      <c r="AI14610" s="188"/>
      <c r="AJ14610" s="188"/>
      <c r="AK14610" s="188"/>
    </row>
    <row r="14611" spans="20:37">
      <c r="T14611" s="188"/>
      <c r="U14611" s="188"/>
      <c r="V14611" s="188"/>
      <c r="W14611" s="188"/>
      <c r="X14611" s="188"/>
      <c r="AG14611" s="188"/>
      <c r="AH14611" s="188"/>
      <c r="AI14611" s="188"/>
      <c r="AJ14611" s="188"/>
      <c r="AK14611" s="188"/>
    </row>
    <row r="14612" spans="20:37">
      <c r="T14612" s="188"/>
      <c r="U14612" s="188"/>
      <c r="V14612" s="188"/>
      <c r="W14612" s="188"/>
      <c r="X14612" s="188"/>
      <c r="AG14612" s="188"/>
      <c r="AH14612" s="188"/>
      <c r="AI14612" s="188"/>
      <c r="AJ14612" s="188"/>
      <c r="AK14612" s="188"/>
    </row>
    <row r="14613" spans="20:37">
      <c r="T14613" s="188"/>
      <c r="U14613" s="188"/>
      <c r="V14613" s="188"/>
      <c r="W14613" s="188"/>
      <c r="X14613" s="188"/>
      <c r="AG14613" s="188"/>
      <c r="AH14613" s="188"/>
      <c r="AI14613" s="188"/>
      <c r="AJ14613" s="188"/>
      <c r="AK14613" s="188"/>
    </row>
    <row r="14614" spans="20:37">
      <c r="T14614" s="188"/>
      <c r="U14614" s="188"/>
      <c r="V14614" s="188"/>
      <c r="W14614" s="188"/>
      <c r="X14614" s="188"/>
      <c r="AG14614" s="188"/>
      <c r="AH14614" s="188"/>
      <c r="AI14614" s="188"/>
      <c r="AJ14614" s="188"/>
      <c r="AK14614" s="188"/>
    </row>
    <row r="14615" spans="20:37">
      <c r="T14615" s="188"/>
      <c r="U14615" s="188"/>
      <c r="V14615" s="188"/>
      <c r="W14615" s="188"/>
      <c r="X14615" s="188"/>
      <c r="AG14615" s="188"/>
      <c r="AH14615" s="188"/>
      <c r="AI14615" s="188"/>
      <c r="AJ14615" s="188"/>
      <c r="AK14615" s="188"/>
    </row>
    <row r="14616" spans="20:37">
      <c r="T14616" s="188"/>
      <c r="U14616" s="188"/>
      <c r="V14616" s="188"/>
      <c r="W14616" s="188"/>
      <c r="X14616" s="188"/>
      <c r="AG14616" s="188"/>
      <c r="AH14616" s="188"/>
      <c r="AI14616" s="188"/>
      <c r="AJ14616" s="188"/>
      <c r="AK14616" s="188"/>
    </row>
    <row r="14617" spans="20:37">
      <c r="T14617" s="188"/>
      <c r="U14617" s="188"/>
      <c r="V14617" s="188"/>
      <c r="W14617" s="188"/>
      <c r="X14617" s="188"/>
      <c r="AG14617" s="188"/>
      <c r="AH14617" s="188"/>
      <c r="AI14617" s="188"/>
      <c r="AJ14617" s="188"/>
      <c r="AK14617" s="188"/>
    </row>
    <row r="14618" spans="20:37">
      <c r="T14618" s="188"/>
      <c r="U14618" s="188"/>
      <c r="V14618" s="188"/>
      <c r="W14618" s="188"/>
      <c r="X14618" s="188"/>
      <c r="AG14618" s="188"/>
      <c r="AH14618" s="188"/>
      <c r="AI14618" s="188"/>
      <c r="AJ14618" s="188"/>
      <c r="AK14618" s="188"/>
    </row>
    <row r="14619" spans="20:37">
      <c r="T14619" s="188"/>
      <c r="U14619" s="188"/>
      <c r="V14619" s="188"/>
      <c r="W14619" s="188"/>
      <c r="X14619" s="188"/>
      <c r="AG14619" s="188"/>
      <c r="AH14619" s="188"/>
      <c r="AI14619" s="188"/>
      <c r="AJ14619" s="188"/>
      <c r="AK14619" s="188"/>
    </row>
    <row r="14620" spans="20:37">
      <c r="T14620" s="188"/>
      <c r="U14620" s="188"/>
      <c r="V14620" s="188"/>
      <c r="W14620" s="188"/>
      <c r="X14620" s="188"/>
      <c r="AG14620" s="188"/>
      <c r="AH14620" s="188"/>
      <c r="AI14620" s="188"/>
      <c r="AJ14620" s="188"/>
      <c r="AK14620" s="188"/>
    </row>
    <row r="14621" spans="20:37">
      <c r="T14621" s="188"/>
      <c r="U14621" s="188"/>
      <c r="V14621" s="188"/>
      <c r="W14621" s="188"/>
      <c r="X14621" s="188"/>
      <c r="AG14621" s="188"/>
      <c r="AH14621" s="188"/>
      <c r="AI14621" s="188"/>
      <c r="AJ14621" s="188"/>
      <c r="AK14621" s="188"/>
    </row>
    <row r="14622" spans="20:37">
      <c r="T14622" s="188"/>
      <c r="U14622" s="188"/>
      <c r="V14622" s="188"/>
      <c r="W14622" s="188"/>
      <c r="X14622" s="188"/>
      <c r="AG14622" s="188"/>
      <c r="AH14622" s="188"/>
      <c r="AI14622" s="188"/>
      <c r="AJ14622" s="188"/>
      <c r="AK14622" s="188"/>
    </row>
    <row r="14623" spans="20:37">
      <c r="T14623" s="188"/>
      <c r="U14623" s="188"/>
      <c r="V14623" s="188"/>
      <c r="W14623" s="188"/>
      <c r="X14623" s="188"/>
      <c r="AG14623" s="188"/>
      <c r="AH14623" s="188"/>
      <c r="AI14623" s="188"/>
      <c r="AJ14623" s="188"/>
      <c r="AK14623" s="188"/>
    </row>
    <row r="14624" spans="20:37">
      <c r="T14624" s="188"/>
      <c r="U14624" s="188"/>
      <c r="V14624" s="188"/>
      <c r="W14624" s="188"/>
      <c r="X14624" s="188"/>
      <c r="AG14624" s="188"/>
      <c r="AH14624" s="188"/>
      <c r="AI14624" s="188"/>
      <c r="AJ14624" s="188"/>
      <c r="AK14624" s="188"/>
    </row>
    <row r="14625" spans="20:37">
      <c r="T14625" s="188"/>
      <c r="U14625" s="188"/>
      <c r="V14625" s="188"/>
      <c r="W14625" s="188"/>
      <c r="X14625" s="188"/>
      <c r="AG14625" s="188"/>
      <c r="AH14625" s="188"/>
      <c r="AI14625" s="188"/>
      <c r="AJ14625" s="188"/>
      <c r="AK14625" s="188"/>
    </row>
    <row r="14626" spans="20:37">
      <c r="T14626" s="188"/>
      <c r="U14626" s="188"/>
      <c r="V14626" s="188"/>
      <c r="W14626" s="188"/>
      <c r="X14626" s="188"/>
      <c r="AG14626" s="188"/>
      <c r="AH14626" s="188"/>
      <c r="AI14626" s="188"/>
      <c r="AJ14626" s="188"/>
      <c r="AK14626" s="188"/>
    </row>
    <row r="14627" spans="20:37">
      <c r="T14627" s="188"/>
      <c r="U14627" s="188"/>
      <c r="V14627" s="188"/>
      <c r="W14627" s="188"/>
      <c r="X14627" s="188"/>
      <c r="AG14627" s="188"/>
      <c r="AH14627" s="188"/>
      <c r="AI14627" s="188"/>
      <c r="AJ14627" s="188"/>
      <c r="AK14627" s="188"/>
    </row>
    <row r="14628" spans="20:37">
      <c r="T14628" s="188"/>
      <c r="U14628" s="188"/>
      <c r="V14628" s="188"/>
      <c r="W14628" s="188"/>
      <c r="X14628" s="188"/>
      <c r="AG14628" s="188"/>
      <c r="AH14628" s="188"/>
      <c r="AI14628" s="188"/>
      <c r="AJ14628" s="188"/>
      <c r="AK14628" s="188"/>
    </row>
    <row r="14629" spans="20:37">
      <c r="T14629" s="188"/>
      <c r="U14629" s="188"/>
      <c r="V14629" s="188"/>
      <c r="W14629" s="188"/>
      <c r="X14629" s="188"/>
      <c r="AG14629" s="188"/>
      <c r="AH14629" s="188"/>
      <c r="AI14629" s="188"/>
      <c r="AJ14629" s="188"/>
      <c r="AK14629" s="188"/>
    </row>
    <row r="14630" spans="20:37">
      <c r="T14630" s="188"/>
      <c r="U14630" s="188"/>
      <c r="V14630" s="188"/>
      <c r="W14630" s="188"/>
      <c r="X14630" s="188"/>
      <c r="AG14630" s="188"/>
      <c r="AH14630" s="188"/>
      <c r="AI14630" s="188"/>
      <c r="AJ14630" s="188"/>
      <c r="AK14630" s="188"/>
    </row>
    <row r="14631" spans="20:37">
      <c r="T14631" s="188"/>
      <c r="U14631" s="188"/>
      <c r="V14631" s="188"/>
      <c r="W14631" s="188"/>
      <c r="X14631" s="188"/>
      <c r="AG14631" s="188"/>
      <c r="AH14631" s="188"/>
      <c r="AI14631" s="188"/>
      <c r="AJ14631" s="188"/>
      <c r="AK14631" s="188"/>
    </row>
    <row r="14632" spans="20:37">
      <c r="T14632" s="188"/>
      <c r="U14632" s="188"/>
      <c r="V14632" s="188"/>
      <c r="W14632" s="188"/>
      <c r="X14632" s="188"/>
      <c r="AG14632" s="188"/>
      <c r="AH14632" s="188"/>
      <c r="AI14632" s="188"/>
      <c r="AJ14632" s="188"/>
      <c r="AK14632" s="188"/>
    </row>
    <row r="14633" spans="20:37">
      <c r="T14633" s="188"/>
      <c r="U14633" s="188"/>
      <c r="V14633" s="188"/>
      <c r="W14633" s="188"/>
      <c r="X14633" s="188"/>
      <c r="AG14633" s="188"/>
      <c r="AH14633" s="188"/>
      <c r="AI14633" s="188"/>
      <c r="AJ14633" s="188"/>
      <c r="AK14633" s="188"/>
    </row>
    <row r="14634" spans="20:37">
      <c r="T14634" s="188"/>
      <c r="U14634" s="188"/>
      <c r="V14634" s="188"/>
      <c r="W14634" s="188"/>
      <c r="X14634" s="188"/>
      <c r="AG14634" s="188"/>
      <c r="AH14634" s="188"/>
      <c r="AI14634" s="188"/>
      <c r="AJ14634" s="188"/>
      <c r="AK14634" s="188"/>
    </row>
    <row r="14635" spans="20:37">
      <c r="T14635" s="188"/>
      <c r="U14635" s="188"/>
      <c r="V14635" s="188"/>
      <c r="W14635" s="188"/>
      <c r="X14635" s="188"/>
      <c r="AG14635" s="188"/>
      <c r="AH14635" s="188"/>
      <c r="AI14635" s="188"/>
      <c r="AJ14635" s="188"/>
      <c r="AK14635" s="188"/>
    </row>
    <row r="14636" spans="20:37">
      <c r="T14636" s="188"/>
      <c r="U14636" s="188"/>
      <c r="V14636" s="188"/>
      <c r="W14636" s="188"/>
      <c r="X14636" s="188"/>
      <c r="AG14636" s="188"/>
      <c r="AH14636" s="188"/>
      <c r="AI14636" s="188"/>
      <c r="AJ14636" s="188"/>
      <c r="AK14636" s="188"/>
    </row>
    <row r="14637" spans="20:37">
      <c r="T14637" s="188"/>
      <c r="U14637" s="188"/>
      <c r="V14637" s="188"/>
      <c r="W14637" s="188"/>
      <c r="X14637" s="188"/>
      <c r="AG14637" s="188"/>
      <c r="AH14637" s="188"/>
      <c r="AI14637" s="188"/>
      <c r="AJ14637" s="188"/>
      <c r="AK14637" s="188"/>
    </row>
    <row r="14638" spans="20:37">
      <c r="T14638" s="188"/>
      <c r="U14638" s="188"/>
      <c r="V14638" s="188"/>
      <c r="W14638" s="188"/>
      <c r="X14638" s="188"/>
      <c r="AG14638" s="188"/>
      <c r="AH14638" s="188"/>
      <c r="AI14638" s="188"/>
      <c r="AJ14638" s="188"/>
      <c r="AK14638" s="188"/>
    </row>
    <row r="14639" spans="20:37">
      <c r="T14639" s="188"/>
      <c r="U14639" s="188"/>
      <c r="V14639" s="188"/>
      <c r="W14639" s="188"/>
      <c r="X14639" s="188"/>
      <c r="AG14639" s="188"/>
      <c r="AH14639" s="188"/>
      <c r="AI14639" s="188"/>
      <c r="AJ14639" s="188"/>
      <c r="AK14639" s="188"/>
    </row>
    <row r="14640" spans="20:37">
      <c r="T14640" s="188"/>
      <c r="U14640" s="188"/>
      <c r="V14640" s="188"/>
      <c r="W14640" s="188"/>
      <c r="X14640" s="188"/>
      <c r="AG14640" s="188"/>
      <c r="AH14640" s="188"/>
      <c r="AI14640" s="188"/>
      <c r="AJ14640" s="188"/>
      <c r="AK14640" s="188"/>
    </row>
    <row r="14641" spans="20:37">
      <c r="T14641" s="188"/>
      <c r="U14641" s="188"/>
      <c r="V14641" s="188"/>
      <c r="W14641" s="188"/>
      <c r="X14641" s="188"/>
      <c r="AG14641" s="188"/>
      <c r="AH14641" s="188"/>
      <c r="AI14641" s="188"/>
      <c r="AJ14641" s="188"/>
      <c r="AK14641" s="188"/>
    </row>
    <row r="14642" spans="20:37">
      <c r="T14642" s="188"/>
      <c r="U14642" s="188"/>
      <c r="V14642" s="188"/>
      <c r="W14642" s="188"/>
      <c r="X14642" s="188"/>
      <c r="AG14642" s="188"/>
      <c r="AH14642" s="188"/>
      <c r="AI14642" s="188"/>
      <c r="AJ14642" s="188"/>
      <c r="AK14642" s="188"/>
    </row>
    <row r="14643" spans="20:37">
      <c r="T14643" s="188"/>
      <c r="U14643" s="188"/>
      <c r="V14643" s="188"/>
      <c r="W14643" s="188"/>
      <c r="X14643" s="188"/>
      <c r="AG14643" s="188"/>
      <c r="AH14643" s="188"/>
      <c r="AI14643" s="188"/>
      <c r="AJ14643" s="188"/>
      <c r="AK14643" s="188"/>
    </row>
    <row r="14644" spans="20:37">
      <c r="T14644" s="188"/>
      <c r="U14644" s="188"/>
      <c r="V14644" s="188"/>
      <c r="W14644" s="188"/>
      <c r="X14644" s="188"/>
      <c r="AG14644" s="188"/>
      <c r="AH14644" s="188"/>
      <c r="AI14644" s="188"/>
      <c r="AJ14644" s="188"/>
      <c r="AK14644" s="188"/>
    </row>
    <row r="14645" spans="20:37">
      <c r="T14645" s="188"/>
      <c r="U14645" s="188"/>
      <c r="V14645" s="188"/>
      <c r="W14645" s="188"/>
      <c r="X14645" s="188"/>
      <c r="AG14645" s="188"/>
      <c r="AH14645" s="188"/>
      <c r="AI14645" s="188"/>
      <c r="AJ14645" s="188"/>
      <c r="AK14645" s="188"/>
    </row>
    <row r="14646" spans="20:37">
      <c r="T14646" s="188"/>
      <c r="U14646" s="188"/>
      <c r="V14646" s="188"/>
      <c r="W14646" s="188"/>
      <c r="X14646" s="188"/>
      <c r="AG14646" s="188"/>
      <c r="AH14646" s="188"/>
      <c r="AI14646" s="188"/>
      <c r="AJ14646" s="188"/>
      <c r="AK14646" s="188"/>
    </row>
    <row r="14647" spans="20:37">
      <c r="T14647" s="188"/>
      <c r="U14647" s="188"/>
      <c r="V14647" s="188"/>
      <c r="W14647" s="188"/>
      <c r="X14647" s="188"/>
      <c r="AG14647" s="188"/>
      <c r="AH14647" s="188"/>
      <c r="AI14647" s="188"/>
      <c r="AJ14647" s="188"/>
      <c r="AK14647" s="188"/>
    </row>
    <row r="14648" spans="20:37">
      <c r="T14648" s="188"/>
      <c r="U14648" s="188"/>
      <c r="V14648" s="188"/>
      <c r="W14648" s="188"/>
      <c r="X14648" s="188"/>
      <c r="AG14648" s="188"/>
      <c r="AH14648" s="188"/>
      <c r="AI14648" s="188"/>
      <c r="AJ14648" s="188"/>
      <c r="AK14648" s="188"/>
    </row>
    <row r="14649" spans="20:37">
      <c r="T14649" s="188"/>
      <c r="U14649" s="188"/>
      <c r="V14649" s="188"/>
      <c r="W14649" s="188"/>
      <c r="X14649" s="188"/>
      <c r="AG14649" s="188"/>
      <c r="AH14649" s="188"/>
      <c r="AI14649" s="188"/>
      <c r="AJ14649" s="188"/>
      <c r="AK14649" s="188"/>
    </row>
    <row r="14650" spans="20:37">
      <c r="T14650" s="188"/>
      <c r="U14650" s="188"/>
      <c r="V14650" s="188"/>
      <c r="W14650" s="188"/>
      <c r="X14650" s="188"/>
      <c r="AG14650" s="188"/>
      <c r="AH14650" s="188"/>
      <c r="AI14650" s="188"/>
      <c r="AJ14650" s="188"/>
      <c r="AK14650" s="188"/>
    </row>
    <row r="14651" spans="20:37">
      <c r="T14651" s="188"/>
      <c r="U14651" s="188"/>
      <c r="V14651" s="188"/>
      <c r="W14651" s="188"/>
      <c r="X14651" s="188"/>
      <c r="AG14651" s="188"/>
      <c r="AH14651" s="188"/>
      <c r="AI14651" s="188"/>
      <c r="AJ14651" s="188"/>
      <c r="AK14651" s="188"/>
    </row>
    <row r="14652" spans="20:37">
      <c r="T14652" s="188"/>
      <c r="U14652" s="188"/>
      <c r="V14652" s="188"/>
      <c r="W14652" s="188"/>
      <c r="X14652" s="188"/>
      <c r="AG14652" s="188"/>
      <c r="AH14652" s="188"/>
      <c r="AI14652" s="188"/>
      <c r="AJ14652" s="188"/>
      <c r="AK14652" s="188"/>
    </row>
    <row r="14653" spans="20:37">
      <c r="T14653" s="188"/>
      <c r="U14653" s="188"/>
      <c r="V14653" s="188"/>
      <c r="W14653" s="188"/>
      <c r="X14653" s="188"/>
      <c r="AG14653" s="188"/>
      <c r="AH14653" s="188"/>
      <c r="AI14653" s="188"/>
      <c r="AJ14653" s="188"/>
      <c r="AK14653" s="188"/>
    </row>
    <row r="14654" spans="20:37">
      <c r="T14654" s="188"/>
      <c r="U14654" s="188"/>
      <c r="V14654" s="188"/>
      <c r="W14654" s="188"/>
      <c r="X14654" s="188"/>
      <c r="AG14654" s="188"/>
      <c r="AH14654" s="188"/>
      <c r="AI14654" s="188"/>
      <c r="AJ14654" s="188"/>
      <c r="AK14654" s="188"/>
    </row>
    <row r="14655" spans="20:37">
      <c r="T14655" s="188"/>
      <c r="U14655" s="188"/>
      <c r="V14655" s="188"/>
      <c r="W14655" s="188"/>
      <c r="X14655" s="188"/>
      <c r="AG14655" s="188"/>
      <c r="AH14655" s="188"/>
      <c r="AI14655" s="188"/>
      <c r="AJ14655" s="188"/>
      <c r="AK14655" s="188"/>
    </row>
    <row r="14656" spans="20:37">
      <c r="T14656" s="188"/>
      <c r="U14656" s="188"/>
      <c r="V14656" s="188"/>
      <c r="W14656" s="188"/>
      <c r="X14656" s="188"/>
      <c r="AG14656" s="188"/>
      <c r="AH14656" s="188"/>
      <c r="AI14656" s="188"/>
      <c r="AJ14656" s="188"/>
      <c r="AK14656" s="188"/>
    </row>
    <row r="14657" spans="20:37">
      <c r="T14657" s="188"/>
      <c r="U14657" s="188"/>
      <c r="V14657" s="188"/>
      <c r="W14657" s="188"/>
      <c r="X14657" s="188"/>
      <c r="AG14657" s="188"/>
      <c r="AH14657" s="188"/>
      <c r="AI14657" s="188"/>
      <c r="AJ14657" s="188"/>
      <c r="AK14657" s="188"/>
    </row>
    <row r="14658" spans="20:37">
      <c r="T14658" s="188"/>
      <c r="U14658" s="188"/>
      <c r="V14658" s="188"/>
      <c r="W14658" s="188"/>
      <c r="X14658" s="188"/>
      <c r="AG14658" s="188"/>
      <c r="AH14658" s="188"/>
      <c r="AI14658" s="188"/>
      <c r="AJ14658" s="188"/>
      <c r="AK14658" s="188"/>
    </row>
    <row r="14659" spans="20:37">
      <c r="T14659" s="188"/>
      <c r="U14659" s="188"/>
      <c r="V14659" s="188"/>
      <c r="W14659" s="188"/>
      <c r="X14659" s="188"/>
      <c r="AG14659" s="188"/>
      <c r="AH14659" s="188"/>
      <c r="AI14659" s="188"/>
      <c r="AJ14659" s="188"/>
      <c r="AK14659" s="188"/>
    </row>
    <row r="14660" spans="20:37">
      <c r="T14660" s="188"/>
      <c r="U14660" s="188"/>
      <c r="V14660" s="188"/>
      <c r="W14660" s="188"/>
      <c r="X14660" s="188"/>
      <c r="AG14660" s="188"/>
      <c r="AH14660" s="188"/>
      <c r="AI14660" s="188"/>
      <c r="AJ14660" s="188"/>
      <c r="AK14660" s="188"/>
    </row>
    <row r="14661" spans="20:37">
      <c r="T14661" s="188"/>
      <c r="U14661" s="188"/>
      <c r="V14661" s="188"/>
      <c r="W14661" s="188"/>
      <c r="X14661" s="188"/>
      <c r="AG14661" s="188"/>
      <c r="AH14661" s="188"/>
      <c r="AI14661" s="188"/>
      <c r="AJ14661" s="188"/>
      <c r="AK14661" s="188"/>
    </row>
    <row r="14662" spans="20:37">
      <c r="T14662" s="188"/>
      <c r="U14662" s="188"/>
      <c r="V14662" s="188"/>
      <c r="W14662" s="188"/>
      <c r="X14662" s="188"/>
      <c r="AG14662" s="188"/>
      <c r="AH14662" s="188"/>
      <c r="AI14662" s="188"/>
      <c r="AJ14662" s="188"/>
      <c r="AK14662" s="188"/>
    </row>
    <row r="14663" spans="20:37">
      <c r="T14663" s="188"/>
      <c r="U14663" s="188"/>
      <c r="V14663" s="188"/>
      <c r="W14663" s="188"/>
      <c r="X14663" s="188"/>
      <c r="AG14663" s="188"/>
      <c r="AH14663" s="188"/>
      <c r="AI14663" s="188"/>
      <c r="AJ14663" s="188"/>
      <c r="AK14663" s="188"/>
    </row>
    <row r="14664" spans="20:37">
      <c r="T14664" s="188"/>
      <c r="U14664" s="188"/>
      <c r="V14664" s="188"/>
      <c r="W14664" s="188"/>
      <c r="X14664" s="188"/>
      <c r="AG14664" s="188"/>
      <c r="AH14664" s="188"/>
      <c r="AI14664" s="188"/>
      <c r="AJ14664" s="188"/>
      <c r="AK14664" s="188"/>
    </row>
    <row r="14665" spans="20:37">
      <c r="T14665" s="188"/>
      <c r="U14665" s="188"/>
      <c r="V14665" s="188"/>
      <c r="W14665" s="188"/>
      <c r="X14665" s="188"/>
      <c r="AG14665" s="188"/>
      <c r="AH14665" s="188"/>
      <c r="AI14665" s="188"/>
      <c r="AJ14665" s="188"/>
      <c r="AK14665" s="188"/>
    </row>
    <row r="14666" spans="20:37">
      <c r="T14666" s="188"/>
      <c r="U14666" s="188"/>
      <c r="V14666" s="188"/>
      <c r="W14666" s="188"/>
      <c r="X14666" s="188"/>
      <c r="AG14666" s="188"/>
      <c r="AH14666" s="188"/>
      <c r="AI14666" s="188"/>
      <c r="AJ14666" s="188"/>
      <c r="AK14666" s="188"/>
    </row>
    <row r="14667" spans="20:37">
      <c r="T14667" s="188"/>
      <c r="U14667" s="188"/>
      <c r="V14667" s="188"/>
      <c r="W14667" s="188"/>
      <c r="X14667" s="188"/>
      <c r="AG14667" s="188"/>
      <c r="AH14667" s="188"/>
      <c r="AI14667" s="188"/>
      <c r="AJ14667" s="188"/>
      <c r="AK14667" s="188"/>
    </row>
    <row r="14668" spans="20:37">
      <c r="T14668" s="188"/>
      <c r="U14668" s="188"/>
      <c r="V14668" s="188"/>
      <c r="W14668" s="188"/>
      <c r="X14668" s="188"/>
      <c r="AG14668" s="188"/>
      <c r="AH14668" s="188"/>
      <c r="AI14668" s="188"/>
      <c r="AJ14668" s="188"/>
      <c r="AK14668" s="188"/>
    </row>
    <row r="14669" spans="20:37">
      <c r="T14669" s="188"/>
      <c r="U14669" s="188"/>
      <c r="V14669" s="188"/>
      <c r="W14669" s="188"/>
      <c r="X14669" s="188"/>
      <c r="AG14669" s="188"/>
      <c r="AH14669" s="188"/>
      <c r="AI14669" s="188"/>
      <c r="AJ14669" s="188"/>
      <c r="AK14669" s="188"/>
    </row>
    <row r="14670" spans="20:37">
      <c r="T14670" s="188"/>
      <c r="U14670" s="188"/>
      <c r="V14670" s="188"/>
      <c r="W14670" s="188"/>
      <c r="X14670" s="188"/>
      <c r="AG14670" s="188"/>
      <c r="AH14670" s="188"/>
      <c r="AI14670" s="188"/>
      <c r="AJ14670" s="188"/>
      <c r="AK14670" s="188"/>
    </row>
    <row r="14671" spans="20:37">
      <c r="T14671" s="188"/>
      <c r="U14671" s="188"/>
      <c r="V14671" s="188"/>
      <c r="W14671" s="188"/>
      <c r="X14671" s="188"/>
      <c r="AG14671" s="188"/>
      <c r="AH14671" s="188"/>
      <c r="AI14671" s="188"/>
      <c r="AJ14671" s="188"/>
      <c r="AK14671" s="188"/>
    </row>
    <row r="14672" spans="20:37">
      <c r="T14672" s="188"/>
      <c r="U14672" s="188"/>
      <c r="V14672" s="188"/>
      <c r="W14672" s="188"/>
      <c r="X14672" s="188"/>
      <c r="AG14672" s="188"/>
      <c r="AH14672" s="188"/>
      <c r="AI14672" s="188"/>
      <c r="AJ14672" s="188"/>
      <c r="AK14672" s="188"/>
    </row>
    <row r="14673" spans="20:37">
      <c r="T14673" s="188"/>
      <c r="U14673" s="188"/>
      <c r="V14673" s="188"/>
      <c r="W14673" s="188"/>
      <c r="X14673" s="188"/>
      <c r="AG14673" s="188"/>
      <c r="AH14673" s="188"/>
      <c r="AI14673" s="188"/>
      <c r="AJ14673" s="188"/>
      <c r="AK14673" s="188"/>
    </row>
    <row r="14674" spans="20:37">
      <c r="T14674" s="188"/>
      <c r="U14674" s="188"/>
      <c r="V14674" s="188"/>
      <c r="W14674" s="188"/>
      <c r="X14674" s="188"/>
      <c r="AG14674" s="188"/>
      <c r="AH14674" s="188"/>
      <c r="AI14674" s="188"/>
      <c r="AJ14674" s="188"/>
      <c r="AK14674" s="188"/>
    </row>
    <row r="14675" spans="20:37">
      <c r="T14675" s="188"/>
      <c r="U14675" s="188"/>
      <c r="V14675" s="188"/>
      <c r="W14675" s="188"/>
      <c r="X14675" s="188"/>
      <c r="AG14675" s="188"/>
      <c r="AH14675" s="188"/>
      <c r="AI14675" s="188"/>
      <c r="AJ14675" s="188"/>
      <c r="AK14675" s="188"/>
    </row>
    <row r="14676" spans="20:37">
      <c r="T14676" s="188"/>
      <c r="U14676" s="188"/>
      <c r="V14676" s="188"/>
      <c r="W14676" s="188"/>
      <c r="X14676" s="188"/>
      <c r="AG14676" s="188"/>
      <c r="AH14676" s="188"/>
      <c r="AI14676" s="188"/>
      <c r="AJ14676" s="188"/>
      <c r="AK14676" s="188"/>
    </row>
    <row r="14677" spans="20:37">
      <c r="T14677" s="188"/>
      <c r="U14677" s="188"/>
      <c r="V14677" s="188"/>
      <c r="W14677" s="188"/>
      <c r="X14677" s="188"/>
      <c r="AG14677" s="188"/>
      <c r="AH14677" s="188"/>
      <c r="AI14677" s="188"/>
      <c r="AJ14677" s="188"/>
      <c r="AK14677" s="188"/>
    </row>
    <row r="14678" spans="20:37">
      <c r="T14678" s="188"/>
      <c r="U14678" s="188"/>
      <c r="V14678" s="188"/>
      <c r="W14678" s="188"/>
      <c r="X14678" s="188"/>
      <c r="AG14678" s="188"/>
      <c r="AH14678" s="188"/>
      <c r="AI14678" s="188"/>
      <c r="AJ14678" s="188"/>
      <c r="AK14678" s="188"/>
    </row>
    <row r="14679" spans="20:37">
      <c r="T14679" s="188"/>
      <c r="U14679" s="188"/>
      <c r="V14679" s="188"/>
      <c r="W14679" s="188"/>
      <c r="X14679" s="188"/>
      <c r="AG14679" s="188"/>
      <c r="AH14679" s="188"/>
      <c r="AI14679" s="188"/>
      <c r="AJ14679" s="188"/>
      <c r="AK14679" s="188"/>
    </row>
    <row r="14680" spans="20:37">
      <c r="T14680" s="188"/>
      <c r="U14680" s="188"/>
      <c r="V14680" s="188"/>
      <c r="W14680" s="188"/>
      <c r="X14680" s="188"/>
      <c r="AG14680" s="188"/>
      <c r="AH14680" s="188"/>
      <c r="AI14680" s="188"/>
      <c r="AJ14680" s="188"/>
      <c r="AK14680" s="188"/>
    </row>
    <row r="14681" spans="20:37">
      <c r="T14681" s="188"/>
      <c r="U14681" s="188"/>
      <c r="V14681" s="188"/>
      <c r="W14681" s="188"/>
      <c r="X14681" s="188"/>
      <c r="AG14681" s="188"/>
      <c r="AH14681" s="188"/>
      <c r="AI14681" s="188"/>
      <c r="AJ14681" s="188"/>
      <c r="AK14681" s="188"/>
    </row>
    <row r="14682" spans="20:37">
      <c r="T14682" s="188"/>
      <c r="U14682" s="188"/>
      <c r="V14682" s="188"/>
      <c r="W14682" s="188"/>
      <c r="X14682" s="188"/>
      <c r="AG14682" s="188"/>
      <c r="AH14682" s="188"/>
      <c r="AI14682" s="188"/>
      <c r="AJ14682" s="188"/>
      <c r="AK14682" s="188"/>
    </row>
    <row r="14683" spans="20:37">
      <c r="T14683" s="188"/>
      <c r="U14683" s="188"/>
      <c r="V14683" s="188"/>
      <c r="W14683" s="188"/>
      <c r="X14683" s="188"/>
      <c r="AG14683" s="188"/>
      <c r="AH14683" s="188"/>
      <c r="AI14683" s="188"/>
      <c r="AJ14683" s="188"/>
      <c r="AK14683" s="188"/>
    </row>
    <row r="14684" spans="20:37">
      <c r="T14684" s="188"/>
      <c r="U14684" s="188"/>
      <c r="V14684" s="188"/>
      <c r="W14684" s="188"/>
      <c r="X14684" s="188"/>
      <c r="AG14684" s="188"/>
      <c r="AH14684" s="188"/>
      <c r="AI14684" s="188"/>
      <c r="AJ14684" s="188"/>
      <c r="AK14684" s="188"/>
    </row>
    <row r="14685" spans="20:37">
      <c r="T14685" s="188"/>
      <c r="U14685" s="188"/>
      <c r="V14685" s="188"/>
      <c r="W14685" s="188"/>
      <c r="X14685" s="188"/>
      <c r="AG14685" s="188"/>
      <c r="AH14685" s="188"/>
      <c r="AI14685" s="188"/>
      <c r="AJ14685" s="188"/>
      <c r="AK14685" s="188"/>
    </row>
    <row r="14686" spans="20:37">
      <c r="T14686" s="188"/>
      <c r="U14686" s="188"/>
      <c r="V14686" s="188"/>
      <c r="W14686" s="188"/>
      <c r="X14686" s="188"/>
      <c r="AG14686" s="188"/>
      <c r="AH14686" s="188"/>
      <c r="AI14686" s="188"/>
      <c r="AJ14686" s="188"/>
      <c r="AK14686" s="188"/>
    </row>
    <row r="14687" spans="20:37">
      <c r="T14687" s="188"/>
      <c r="U14687" s="188"/>
      <c r="V14687" s="188"/>
      <c r="W14687" s="188"/>
      <c r="X14687" s="188"/>
      <c r="AG14687" s="188"/>
      <c r="AH14687" s="188"/>
      <c r="AI14687" s="188"/>
      <c r="AJ14687" s="188"/>
      <c r="AK14687" s="188"/>
    </row>
    <row r="14688" spans="20:37">
      <c r="T14688" s="188"/>
      <c r="U14688" s="188"/>
      <c r="V14688" s="188"/>
      <c r="W14688" s="188"/>
      <c r="X14688" s="188"/>
      <c r="AG14688" s="188"/>
      <c r="AH14688" s="188"/>
      <c r="AI14688" s="188"/>
      <c r="AJ14688" s="188"/>
      <c r="AK14688" s="188"/>
    </row>
    <row r="14689" spans="20:37">
      <c r="T14689" s="188"/>
      <c r="U14689" s="188"/>
      <c r="V14689" s="188"/>
      <c r="W14689" s="188"/>
      <c r="X14689" s="188"/>
      <c r="AG14689" s="188"/>
      <c r="AH14689" s="188"/>
      <c r="AI14689" s="188"/>
      <c r="AJ14689" s="188"/>
      <c r="AK14689" s="188"/>
    </row>
    <row r="14690" spans="20:37">
      <c r="T14690" s="188"/>
      <c r="U14690" s="188"/>
      <c r="V14690" s="188"/>
      <c r="W14690" s="188"/>
      <c r="X14690" s="188"/>
      <c r="AG14690" s="188"/>
      <c r="AH14690" s="188"/>
      <c r="AI14690" s="188"/>
      <c r="AJ14690" s="188"/>
      <c r="AK14690" s="188"/>
    </row>
    <row r="14691" spans="20:37">
      <c r="T14691" s="188"/>
      <c r="U14691" s="188"/>
      <c r="V14691" s="188"/>
      <c r="W14691" s="188"/>
      <c r="X14691" s="188"/>
      <c r="AG14691" s="188"/>
      <c r="AH14691" s="188"/>
      <c r="AI14691" s="188"/>
      <c r="AJ14691" s="188"/>
      <c r="AK14691" s="188"/>
    </row>
    <row r="14692" spans="20:37">
      <c r="T14692" s="188"/>
      <c r="U14692" s="188"/>
      <c r="V14692" s="188"/>
      <c r="W14692" s="188"/>
      <c r="X14692" s="188"/>
      <c r="AG14692" s="188"/>
      <c r="AH14692" s="188"/>
      <c r="AI14692" s="188"/>
      <c r="AJ14692" s="188"/>
      <c r="AK14692" s="188"/>
    </row>
    <row r="14693" spans="20:37">
      <c r="T14693" s="188"/>
      <c r="U14693" s="188"/>
      <c r="V14693" s="188"/>
      <c r="W14693" s="188"/>
      <c r="X14693" s="188"/>
      <c r="AG14693" s="188"/>
      <c r="AH14693" s="188"/>
      <c r="AI14693" s="188"/>
      <c r="AJ14693" s="188"/>
      <c r="AK14693" s="188"/>
    </row>
    <row r="14694" spans="20:37">
      <c r="T14694" s="188"/>
      <c r="U14694" s="188"/>
      <c r="V14694" s="188"/>
      <c r="W14694" s="188"/>
      <c r="X14694" s="188"/>
      <c r="AG14694" s="188"/>
      <c r="AH14694" s="188"/>
      <c r="AI14694" s="188"/>
      <c r="AJ14694" s="188"/>
      <c r="AK14694" s="188"/>
    </row>
    <row r="14695" spans="20:37">
      <c r="T14695" s="188"/>
      <c r="U14695" s="188"/>
      <c r="V14695" s="188"/>
      <c r="W14695" s="188"/>
      <c r="X14695" s="188"/>
      <c r="AG14695" s="188"/>
      <c r="AH14695" s="188"/>
      <c r="AI14695" s="188"/>
      <c r="AJ14695" s="188"/>
      <c r="AK14695" s="188"/>
    </row>
    <row r="14696" spans="20:37">
      <c r="T14696" s="188"/>
      <c r="U14696" s="188"/>
      <c r="V14696" s="188"/>
      <c r="W14696" s="188"/>
      <c r="X14696" s="188"/>
      <c r="AG14696" s="188"/>
      <c r="AH14696" s="188"/>
      <c r="AI14696" s="188"/>
      <c r="AJ14696" s="188"/>
      <c r="AK14696" s="188"/>
    </row>
    <row r="14697" spans="20:37">
      <c r="T14697" s="188"/>
      <c r="U14697" s="188"/>
      <c r="V14697" s="188"/>
      <c r="W14697" s="188"/>
      <c r="X14697" s="188"/>
      <c r="AG14697" s="188"/>
      <c r="AH14697" s="188"/>
      <c r="AI14697" s="188"/>
      <c r="AJ14697" s="188"/>
      <c r="AK14697" s="188"/>
    </row>
    <row r="14698" spans="20:37">
      <c r="T14698" s="188"/>
      <c r="U14698" s="188"/>
      <c r="V14698" s="188"/>
      <c r="W14698" s="188"/>
      <c r="X14698" s="188"/>
      <c r="AG14698" s="188"/>
      <c r="AH14698" s="188"/>
      <c r="AI14698" s="188"/>
      <c r="AJ14698" s="188"/>
      <c r="AK14698" s="188"/>
    </row>
    <row r="14699" spans="20:37">
      <c r="T14699" s="188"/>
      <c r="U14699" s="188"/>
      <c r="V14699" s="188"/>
      <c r="W14699" s="188"/>
      <c r="X14699" s="188"/>
      <c r="AG14699" s="188"/>
      <c r="AH14699" s="188"/>
      <c r="AI14699" s="188"/>
      <c r="AJ14699" s="188"/>
      <c r="AK14699" s="188"/>
    </row>
    <row r="14700" spans="20:37">
      <c r="T14700" s="188"/>
      <c r="U14700" s="188"/>
      <c r="V14700" s="188"/>
      <c r="W14700" s="188"/>
      <c r="X14700" s="188"/>
      <c r="AG14700" s="188"/>
      <c r="AH14700" s="188"/>
      <c r="AI14700" s="188"/>
      <c r="AJ14700" s="188"/>
      <c r="AK14700" s="188"/>
    </row>
    <row r="14701" spans="20:37">
      <c r="T14701" s="188"/>
      <c r="U14701" s="188"/>
      <c r="V14701" s="188"/>
      <c r="W14701" s="188"/>
      <c r="X14701" s="188"/>
      <c r="AG14701" s="188"/>
      <c r="AH14701" s="188"/>
      <c r="AI14701" s="188"/>
      <c r="AJ14701" s="188"/>
      <c r="AK14701" s="188"/>
    </row>
    <row r="14702" spans="20:37">
      <c r="T14702" s="188"/>
      <c r="U14702" s="188"/>
      <c r="V14702" s="188"/>
      <c r="W14702" s="188"/>
      <c r="X14702" s="188"/>
      <c r="AG14702" s="188"/>
      <c r="AH14702" s="188"/>
      <c r="AI14702" s="188"/>
      <c r="AJ14702" s="188"/>
      <c r="AK14702" s="188"/>
    </row>
    <row r="14703" spans="20:37">
      <c r="T14703" s="188"/>
      <c r="U14703" s="188"/>
      <c r="V14703" s="188"/>
      <c r="W14703" s="188"/>
      <c r="X14703" s="188"/>
      <c r="AG14703" s="188"/>
      <c r="AH14703" s="188"/>
      <c r="AI14703" s="188"/>
      <c r="AJ14703" s="188"/>
      <c r="AK14703" s="188"/>
    </row>
    <row r="14704" spans="20:37">
      <c r="T14704" s="188"/>
      <c r="U14704" s="188"/>
      <c r="V14704" s="188"/>
      <c r="W14704" s="188"/>
      <c r="X14704" s="188"/>
      <c r="AG14704" s="188"/>
      <c r="AH14704" s="188"/>
      <c r="AI14704" s="188"/>
      <c r="AJ14704" s="188"/>
      <c r="AK14704" s="188"/>
    </row>
    <row r="14705" spans="20:37">
      <c r="T14705" s="188"/>
      <c r="U14705" s="188"/>
      <c r="V14705" s="188"/>
      <c r="W14705" s="188"/>
      <c r="X14705" s="188"/>
      <c r="AG14705" s="188"/>
      <c r="AH14705" s="188"/>
      <c r="AI14705" s="188"/>
      <c r="AJ14705" s="188"/>
      <c r="AK14705" s="188"/>
    </row>
    <row r="14706" spans="20:37">
      <c r="T14706" s="188"/>
      <c r="U14706" s="188"/>
      <c r="V14706" s="188"/>
      <c r="W14706" s="188"/>
      <c r="X14706" s="188"/>
      <c r="AG14706" s="188"/>
      <c r="AH14706" s="188"/>
      <c r="AI14706" s="188"/>
      <c r="AJ14706" s="188"/>
      <c r="AK14706" s="188"/>
    </row>
    <row r="14707" spans="20:37">
      <c r="T14707" s="188"/>
      <c r="U14707" s="188"/>
      <c r="V14707" s="188"/>
      <c r="W14707" s="188"/>
      <c r="X14707" s="188"/>
      <c r="AG14707" s="188"/>
      <c r="AH14707" s="188"/>
      <c r="AI14707" s="188"/>
      <c r="AJ14707" s="188"/>
      <c r="AK14707" s="188"/>
    </row>
    <row r="14708" spans="20:37">
      <c r="T14708" s="188"/>
      <c r="U14708" s="188"/>
      <c r="V14708" s="188"/>
      <c r="W14708" s="188"/>
      <c r="X14708" s="188"/>
      <c r="AG14708" s="188"/>
      <c r="AH14708" s="188"/>
      <c r="AI14708" s="188"/>
      <c r="AJ14708" s="188"/>
      <c r="AK14708" s="188"/>
    </row>
    <row r="14709" spans="20:37">
      <c r="T14709" s="188"/>
      <c r="U14709" s="188"/>
      <c r="V14709" s="188"/>
      <c r="W14709" s="188"/>
      <c r="X14709" s="188"/>
      <c r="AG14709" s="188"/>
      <c r="AH14709" s="188"/>
      <c r="AI14709" s="188"/>
      <c r="AJ14709" s="188"/>
      <c r="AK14709" s="188"/>
    </row>
    <row r="14710" spans="20:37">
      <c r="T14710" s="188"/>
      <c r="U14710" s="188"/>
      <c r="V14710" s="188"/>
      <c r="W14710" s="188"/>
      <c r="X14710" s="188"/>
      <c r="AG14710" s="188"/>
      <c r="AH14710" s="188"/>
      <c r="AI14710" s="188"/>
      <c r="AJ14710" s="188"/>
      <c r="AK14710" s="188"/>
    </row>
    <row r="14711" spans="20:37">
      <c r="T14711" s="188"/>
      <c r="U14711" s="188"/>
      <c r="V14711" s="188"/>
      <c r="W14711" s="188"/>
      <c r="X14711" s="188"/>
      <c r="AG14711" s="188"/>
      <c r="AH14711" s="188"/>
      <c r="AI14711" s="188"/>
      <c r="AJ14711" s="188"/>
      <c r="AK14711" s="188"/>
    </row>
    <row r="14712" spans="20:37">
      <c r="T14712" s="188"/>
      <c r="U14712" s="188"/>
      <c r="V14712" s="188"/>
      <c r="W14712" s="188"/>
      <c r="X14712" s="188"/>
      <c r="AG14712" s="188"/>
      <c r="AH14712" s="188"/>
      <c r="AI14712" s="188"/>
      <c r="AJ14712" s="188"/>
      <c r="AK14712" s="188"/>
    </row>
    <row r="14713" spans="20:37">
      <c r="T14713" s="188"/>
      <c r="U14713" s="188"/>
      <c r="V14713" s="188"/>
      <c r="W14713" s="188"/>
      <c r="X14713" s="188"/>
      <c r="AG14713" s="188"/>
      <c r="AH14713" s="188"/>
      <c r="AI14713" s="188"/>
      <c r="AJ14713" s="188"/>
      <c r="AK14713" s="188"/>
    </row>
    <row r="14714" spans="20:37">
      <c r="T14714" s="188"/>
      <c r="U14714" s="188"/>
      <c r="V14714" s="188"/>
      <c r="W14714" s="188"/>
      <c r="X14714" s="188"/>
      <c r="AG14714" s="188"/>
      <c r="AH14714" s="188"/>
      <c r="AI14714" s="188"/>
      <c r="AJ14714" s="188"/>
      <c r="AK14714" s="188"/>
    </row>
    <row r="14715" spans="20:37">
      <c r="T14715" s="188"/>
      <c r="U14715" s="188"/>
      <c r="V14715" s="188"/>
      <c r="W14715" s="188"/>
      <c r="X14715" s="188"/>
      <c r="AG14715" s="188"/>
      <c r="AH14715" s="188"/>
      <c r="AI14715" s="188"/>
      <c r="AJ14715" s="188"/>
      <c r="AK14715" s="188"/>
    </row>
    <row r="14716" spans="20:37">
      <c r="T14716" s="188"/>
      <c r="U14716" s="188"/>
      <c r="V14716" s="188"/>
      <c r="W14716" s="188"/>
      <c r="X14716" s="188"/>
      <c r="AG14716" s="188"/>
      <c r="AH14716" s="188"/>
      <c r="AI14716" s="188"/>
      <c r="AJ14716" s="188"/>
      <c r="AK14716" s="188"/>
    </row>
    <row r="14717" spans="20:37">
      <c r="T14717" s="188"/>
      <c r="U14717" s="188"/>
      <c r="V14717" s="188"/>
      <c r="W14717" s="188"/>
      <c r="X14717" s="188"/>
      <c r="AG14717" s="188"/>
      <c r="AH14717" s="188"/>
      <c r="AI14717" s="188"/>
      <c r="AJ14717" s="188"/>
      <c r="AK14717" s="188"/>
    </row>
    <row r="14718" spans="20:37">
      <c r="T14718" s="188"/>
      <c r="U14718" s="188"/>
      <c r="V14718" s="188"/>
      <c r="W14718" s="188"/>
      <c r="X14718" s="188"/>
      <c r="AG14718" s="188"/>
      <c r="AH14718" s="188"/>
      <c r="AI14718" s="188"/>
      <c r="AJ14718" s="188"/>
      <c r="AK14718" s="188"/>
    </row>
    <row r="14719" spans="20:37">
      <c r="T14719" s="188"/>
      <c r="U14719" s="188"/>
      <c r="V14719" s="188"/>
      <c r="W14719" s="188"/>
      <c r="X14719" s="188"/>
      <c r="AG14719" s="188"/>
      <c r="AH14719" s="188"/>
      <c r="AI14719" s="188"/>
      <c r="AJ14719" s="188"/>
      <c r="AK14719" s="188"/>
    </row>
    <row r="14720" spans="20:37">
      <c r="T14720" s="188"/>
      <c r="U14720" s="188"/>
      <c r="V14720" s="188"/>
      <c r="W14720" s="188"/>
      <c r="X14720" s="188"/>
      <c r="AG14720" s="188"/>
      <c r="AH14720" s="188"/>
      <c r="AI14720" s="188"/>
      <c r="AJ14720" s="188"/>
      <c r="AK14720" s="188"/>
    </row>
    <row r="14721" spans="20:37">
      <c r="T14721" s="188"/>
      <c r="U14721" s="188"/>
      <c r="V14721" s="188"/>
      <c r="W14721" s="188"/>
      <c r="X14721" s="188"/>
      <c r="AG14721" s="188"/>
      <c r="AH14721" s="188"/>
      <c r="AI14721" s="188"/>
      <c r="AJ14721" s="188"/>
      <c r="AK14721" s="188"/>
    </row>
    <row r="14722" spans="20:37">
      <c r="T14722" s="188"/>
      <c r="U14722" s="188"/>
      <c r="V14722" s="188"/>
      <c r="W14722" s="188"/>
      <c r="X14722" s="188"/>
      <c r="AG14722" s="188"/>
      <c r="AH14722" s="188"/>
      <c r="AI14722" s="188"/>
      <c r="AJ14722" s="188"/>
      <c r="AK14722" s="188"/>
    </row>
    <row r="14723" spans="20:37">
      <c r="T14723" s="188"/>
      <c r="U14723" s="188"/>
      <c r="V14723" s="188"/>
      <c r="W14723" s="188"/>
      <c r="X14723" s="188"/>
      <c r="AG14723" s="188"/>
      <c r="AH14723" s="188"/>
      <c r="AI14723" s="188"/>
      <c r="AJ14723" s="188"/>
      <c r="AK14723" s="188"/>
    </row>
    <row r="14724" spans="20:37">
      <c r="T14724" s="188"/>
      <c r="U14724" s="188"/>
      <c r="V14724" s="188"/>
      <c r="W14724" s="188"/>
      <c r="X14724" s="188"/>
      <c r="AG14724" s="188"/>
      <c r="AH14724" s="188"/>
      <c r="AI14724" s="188"/>
      <c r="AJ14724" s="188"/>
      <c r="AK14724" s="188"/>
    </row>
    <row r="14725" spans="20:37">
      <c r="T14725" s="188"/>
      <c r="U14725" s="188"/>
      <c r="V14725" s="188"/>
      <c r="W14725" s="188"/>
      <c r="X14725" s="188"/>
      <c r="AG14725" s="188"/>
      <c r="AH14725" s="188"/>
      <c r="AI14725" s="188"/>
      <c r="AJ14725" s="188"/>
      <c r="AK14725" s="188"/>
    </row>
    <row r="14726" spans="20:37">
      <c r="T14726" s="188"/>
      <c r="U14726" s="188"/>
      <c r="V14726" s="188"/>
      <c r="W14726" s="188"/>
      <c r="X14726" s="188"/>
      <c r="AG14726" s="188"/>
      <c r="AH14726" s="188"/>
      <c r="AI14726" s="188"/>
      <c r="AJ14726" s="188"/>
      <c r="AK14726" s="188"/>
    </row>
    <row r="14727" spans="20:37">
      <c r="T14727" s="188"/>
      <c r="U14727" s="188"/>
      <c r="V14727" s="188"/>
      <c r="W14727" s="188"/>
      <c r="X14727" s="188"/>
      <c r="AG14727" s="188"/>
      <c r="AH14727" s="188"/>
      <c r="AI14727" s="188"/>
      <c r="AJ14727" s="188"/>
      <c r="AK14727" s="188"/>
    </row>
    <row r="14728" spans="20:37">
      <c r="T14728" s="188"/>
      <c r="U14728" s="188"/>
      <c r="V14728" s="188"/>
      <c r="W14728" s="188"/>
      <c r="X14728" s="188"/>
      <c r="AG14728" s="188"/>
      <c r="AH14728" s="188"/>
      <c r="AI14728" s="188"/>
      <c r="AJ14728" s="188"/>
      <c r="AK14728" s="188"/>
    </row>
    <row r="14729" spans="20:37">
      <c r="T14729" s="188"/>
      <c r="U14729" s="188"/>
      <c r="V14729" s="188"/>
      <c r="W14729" s="188"/>
      <c r="X14729" s="188"/>
      <c r="AG14729" s="188"/>
      <c r="AH14729" s="188"/>
      <c r="AI14729" s="188"/>
      <c r="AJ14729" s="188"/>
      <c r="AK14729" s="188"/>
    </row>
    <row r="14730" spans="20:37">
      <c r="T14730" s="188"/>
      <c r="U14730" s="188"/>
      <c r="V14730" s="188"/>
      <c r="W14730" s="188"/>
      <c r="X14730" s="188"/>
      <c r="AG14730" s="188"/>
      <c r="AH14730" s="188"/>
      <c r="AI14730" s="188"/>
      <c r="AJ14730" s="188"/>
      <c r="AK14730" s="188"/>
    </row>
    <row r="14731" spans="20:37">
      <c r="T14731" s="188"/>
      <c r="U14731" s="188"/>
      <c r="V14731" s="188"/>
      <c r="W14731" s="188"/>
      <c r="X14731" s="188"/>
      <c r="AG14731" s="188"/>
      <c r="AH14731" s="188"/>
      <c r="AI14731" s="188"/>
      <c r="AJ14731" s="188"/>
      <c r="AK14731" s="188"/>
    </row>
    <row r="14732" spans="20:37">
      <c r="T14732" s="188"/>
      <c r="U14732" s="188"/>
      <c r="V14732" s="188"/>
      <c r="W14732" s="188"/>
      <c r="X14732" s="188"/>
      <c r="AG14732" s="188"/>
      <c r="AH14732" s="188"/>
      <c r="AI14732" s="188"/>
      <c r="AJ14732" s="188"/>
      <c r="AK14732" s="188"/>
    </row>
    <row r="14733" spans="20:37">
      <c r="T14733" s="188"/>
      <c r="U14733" s="188"/>
      <c r="V14733" s="188"/>
      <c r="W14733" s="188"/>
      <c r="X14733" s="188"/>
      <c r="AG14733" s="188"/>
      <c r="AH14733" s="188"/>
      <c r="AI14733" s="188"/>
      <c r="AJ14733" s="188"/>
      <c r="AK14733" s="188"/>
    </row>
    <row r="14734" spans="20:37">
      <c r="T14734" s="188"/>
      <c r="U14734" s="188"/>
      <c r="V14734" s="188"/>
      <c r="W14734" s="188"/>
      <c r="X14734" s="188"/>
      <c r="AG14734" s="188"/>
      <c r="AH14734" s="188"/>
      <c r="AI14734" s="188"/>
      <c r="AJ14734" s="188"/>
      <c r="AK14734" s="188"/>
    </row>
    <row r="14735" spans="20:37">
      <c r="T14735" s="188"/>
      <c r="U14735" s="188"/>
      <c r="V14735" s="188"/>
      <c r="W14735" s="188"/>
      <c r="X14735" s="188"/>
      <c r="AG14735" s="188"/>
      <c r="AH14735" s="188"/>
      <c r="AI14735" s="188"/>
      <c r="AJ14735" s="188"/>
      <c r="AK14735" s="188"/>
    </row>
    <row r="14736" spans="20:37">
      <c r="T14736" s="188"/>
      <c r="U14736" s="188"/>
      <c r="V14736" s="188"/>
      <c r="W14736" s="188"/>
      <c r="X14736" s="188"/>
      <c r="AG14736" s="188"/>
      <c r="AH14736" s="188"/>
      <c r="AI14736" s="188"/>
      <c r="AJ14736" s="188"/>
      <c r="AK14736" s="188"/>
    </row>
    <row r="14737" spans="20:37">
      <c r="T14737" s="188"/>
      <c r="U14737" s="188"/>
      <c r="V14737" s="188"/>
      <c r="W14737" s="188"/>
      <c r="X14737" s="188"/>
      <c r="AG14737" s="188"/>
      <c r="AH14737" s="188"/>
      <c r="AI14737" s="188"/>
      <c r="AJ14737" s="188"/>
      <c r="AK14737" s="188"/>
    </row>
    <row r="14738" spans="20:37">
      <c r="T14738" s="188"/>
      <c r="U14738" s="188"/>
      <c r="V14738" s="188"/>
      <c r="W14738" s="188"/>
      <c r="X14738" s="188"/>
      <c r="AG14738" s="188"/>
      <c r="AH14738" s="188"/>
      <c r="AI14738" s="188"/>
      <c r="AJ14738" s="188"/>
      <c r="AK14738" s="188"/>
    </row>
    <row r="14739" spans="20:37">
      <c r="T14739" s="188"/>
      <c r="U14739" s="188"/>
      <c r="V14739" s="188"/>
      <c r="W14739" s="188"/>
      <c r="X14739" s="188"/>
      <c r="AG14739" s="188"/>
      <c r="AH14739" s="188"/>
      <c r="AI14739" s="188"/>
      <c r="AJ14739" s="188"/>
      <c r="AK14739" s="188"/>
    </row>
    <row r="14740" spans="20:37">
      <c r="T14740" s="188"/>
      <c r="U14740" s="188"/>
      <c r="V14740" s="188"/>
      <c r="W14740" s="188"/>
      <c r="X14740" s="188"/>
      <c r="AG14740" s="188"/>
      <c r="AH14740" s="188"/>
      <c r="AI14740" s="188"/>
      <c r="AJ14740" s="188"/>
      <c r="AK14740" s="188"/>
    </row>
    <row r="14741" spans="20:37">
      <c r="T14741" s="188"/>
      <c r="U14741" s="188"/>
      <c r="V14741" s="188"/>
      <c r="W14741" s="188"/>
      <c r="X14741" s="188"/>
      <c r="AG14741" s="188"/>
      <c r="AH14741" s="188"/>
      <c r="AI14741" s="188"/>
      <c r="AJ14741" s="188"/>
      <c r="AK14741" s="188"/>
    </row>
    <row r="14742" spans="20:37">
      <c r="T14742" s="188"/>
      <c r="U14742" s="188"/>
      <c r="V14742" s="188"/>
      <c r="W14742" s="188"/>
      <c r="X14742" s="188"/>
      <c r="AG14742" s="188"/>
      <c r="AH14742" s="188"/>
      <c r="AI14742" s="188"/>
      <c r="AJ14742" s="188"/>
      <c r="AK14742" s="188"/>
    </row>
    <row r="14743" spans="20:37">
      <c r="T14743" s="188"/>
      <c r="U14743" s="188"/>
      <c r="V14743" s="188"/>
      <c r="W14743" s="188"/>
      <c r="X14743" s="188"/>
      <c r="AG14743" s="188"/>
      <c r="AH14743" s="188"/>
      <c r="AI14743" s="188"/>
      <c r="AJ14743" s="188"/>
      <c r="AK14743" s="188"/>
    </row>
    <row r="14744" spans="20:37">
      <c r="T14744" s="188"/>
      <c r="U14744" s="188"/>
      <c r="V14744" s="188"/>
      <c r="W14744" s="188"/>
      <c r="X14744" s="188"/>
      <c r="AG14744" s="188"/>
      <c r="AH14744" s="188"/>
      <c r="AI14744" s="188"/>
      <c r="AJ14744" s="188"/>
      <c r="AK14744" s="188"/>
    </row>
    <row r="14745" spans="20:37">
      <c r="T14745" s="188"/>
      <c r="U14745" s="188"/>
      <c r="V14745" s="188"/>
      <c r="W14745" s="188"/>
      <c r="X14745" s="188"/>
      <c r="AG14745" s="188"/>
      <c r="AH14745" s="188"/>
      <c r="AI14745" s="188"/>
      <c r="AJ14745" s="188"/>
      <c r="AK14745" s="188"/>
    </row>
    <row r="14746" spans="20:37">
      <c r="T14746" s="188"/>
      <c r="U14746" s="188"/>
      <c r="V14746" s="188"/>
      <c r="W14746" s="188"/>
      <c r="X14746" s="188"/>
      <c r="AG14746" s="188"/>
      <c r="AH14746" s="188"/>
      <c r="AI14746" s="188"/>
      <c r="AJ14746" s="188"/>
      <c r="AK14746" s="188"/>
    </row>
    <row r="14747" spans="20:37">
      <c r="T14747" s="188"/>
      <c r="U14747" s="188"/>
      <c r="V14747" s="188"/>
      <c r="W14747" s="188"/>
      <c r="X14747" s="188"/>
      <c r="AG14747" s="188"/>
      <c r="AH14747" s="188"/>
      <c r="AI14747" s="188"/>
      <c r="AJ14747" s="188"/>
      <c r="AK14747" s="188"/>
    </row>
    <row r="14748" spans="20:37">
      <c r="T14748" s="188"/>
      <c r="U14748" s="188"/>
      <c r="V14748" s="188"/>
      <c r="W14748" s="188"/>
      <c r="X14748" s="188"/>
      <c r="AG14748" s="188"/>
      <c r="AH14748" s="188"/>
      <c r="AI14748" s="188"/>
      <c r="AJ14748" s="188"/>
      <c r="AK14748" s="188"/>
    </row>
    <row r="14749" spans="20:37">
      <c r="T14749" s="188"/>
      <c r="U14749" s="188"/>
      <c r="V14749" s="188"/>
      <c r="W14749" s="188"/>
      <c r="X14749" s="188"/>
      <c r="AG14749" s="188"/>
      <c r="AH14749" s="188"/>
      <c r="AI14749" s="188"/>
      <c r="AJ14749" s="188"/>
      <c r="AK14749" s="188"/>
    </row>
    <row r="14750" spans="20:37">
      <c r="T14750" s="188"/>
      <c r="U14750" s="188"/>
      <c r="V14750" s="188"/>
      <c r="W14750" s="188"/>
      <c r="X14750" s="188"/>
      <c r="AG14750" s="188"/>
      <c r="AH14750" s="188"/>
      <c r="AI14750" s="188"/>
      <c r="AJ14750" s="188"/>
      <c r="AK14750" s="188"/>
    </row>
    <row r="14751" spans="20:37">
      <c r="T14751" s="188"/>
      <c r="U14751" s="188"/>
      <c r="V14751" s="188"/>
      <c r="W14751" s="188"/>
      <c r="X14751" s="188"/>
      <c r="AG14751" s="188"/>
      <c r="AH14751" s="188"/>
      <c r="AI14751" s="188"/>
      <c r="AJ14751" s="188"/>
      <c r="AK14751" s="188"/>
    </row>
    <row r="14752" spans="20:37">
      <c r="T14752" s="188"/>
      <c r="U14752" s="188"/>
      <c r="V14752" s="188"/>
      <c r="W14752" s="188"/>
      <c r="X14752" s="188"/>
      <c r="AG14752" s="188"/>
      <c r="AH14752" s="188"/>
      <c r="AI14752" s="188"/>
      <c r="AJ14752" s="188"/>
      <c r="AK14752" s="188"/>
    </row>
    <row r="14753" spans="20:37">
      <c r="T14753" s="188"/>
      <c r="U14753" s="188"/>
      <c r="V14753" s="188"/>
      <c r="W14753" s="188"/>
      <c r="X14753" s="188"/>
      <c r="AG14753" s="188"/>
      <c r="AH14753" s="188"/>
      <c r="AI14753" s="188"/>
      <c r="AJ14753" s="188"/>
      <c r="AK14753" s="188"/>
    </row>
    <row r="14754" spans="20:37">
      <c r="T14754" s="188"/>
      <c r="U14754" s="188"/>
      <c r="V14754" s="188"/>
      <c r="W14754" s="188"/>
      <c r="X14754" s="188"/>
      <c r="AG14754" s="188"/>
      <c r="AH14754" s="188"/>
      <c r="AI14754" s="188"/>
      <c r="AJ14754" s="188"/>
      <c r="AK14754" s="188"/>
    </row>
    <row r="14755" spans="20:37">
      <c r="T14755" s="188"/>
      <c r="U14755" s="188"/>
      <c r="V14755" s="188"/>
      <c r="W14755" s="188"/>
      <c r="X14755" s="188"/>
      <c r="AG14755" s="188"/>
      <c r="AH14755" s="188"/>
      <c r="AI14755" s="188"/>
      <c r="AJ14755" s="188"/>
      <c r="AK14755" s="188"/>
    </row>
    <row r="14756" spans="20:37">
      <c r="T14756" s="188"/>
      <c r="U14756" s="188"/>
      <c r="V14756" s="188"/>
      <c r="W14756" s="188"/>
      <c r="X14756" s="188"/>
      <c r="AG14756" s="188"/>
      <c r="AH14756" s="188"/>
      <c r="AI14756" s="188"/>
      <c r="AJ14756" s="188"/>
      <c r="AK14756" s="188"/>
    </row>
    <row r="14757" spans="20:37">
      <c r="T14757" s="188"/>
      <c r="U14757" s="188"/>
      <c r="V14757" s="188"/>
      <c r="W14757" s="188"/>
      <c r="X14757" s="188"/>
      <c r="AG14757" s="188"/>
      <c r="AH14757" s="188"/>
      <c r="AI14757" s="188"/>
      <c r="AJ14757" s="188"/>
      <c r="AK14757" s="188"/>
    </row>
    <row r="14758" spans="20:37">
      <c r="T14758" s="188"/>
      <c r="U14758" s="188"/>
      <c r="V14758" s="188"/>
      <c r="W14758" s="188"/>
      <c r="X14758" s="188"/>
      <c r="AG14758" s="188"/>
      <c r="AH14758" s="188"/>
      <c r="AI14758" s="188"/>
      <c r="AJ14758" s="188"/>
      <c r="AK14758" s="188"/>
    </row>
    <row r="14759" spans="20:37">
      <c r="T14759" s="188"/>
      <c r="U14759" s="188"/>
      <c r="V14759" s="188"/>
      <c r="W14759" s="188"/>
      <c r="X14759" s="188"/>
      <c r="AG14759" s="188"/>
      <c r="AH14759" s="188"/>
      <c r="AI14759" s="188"/>
      <c r="AJ14759" s="188"/>
      <c r="AK14759" s="188"/>
    </row>
    <row r="14760" spans="20:37">
      <c r="T14760" s="188"/>
      <c r="U14760" s="188"/>
      <c r="V14760" s="188"/>
      <c r="W14760" s="188"/>
      <c r="X14760" s="188"/>
      <c r="AG14760" s="188"/>
      <c r="AH14760" s="188"/>
      <c r="AI14760" s="188"/>
      <c r="AJ14760" s="188"/>
      <c r="AK14760" s="188"/>
    </row>
    <row r="14761" spans="20:37">
      <c r="T14761" s="188"/>
      <c r="U14761" s="188"/>
      <c r="V14761" s="188"/>
      <c r="W14761" s="188"/>
      <c r="X14761" s="188"/>
      <c r="AG14761" s="188"/>
      <c r="AH14761" s="188"/>
      <c r="AI14761" s="188"/>
      <c r="AJ14761" s="188"/>
      <c r="AK14761" s="188"/>
    </row>
    <row r="14762" spans="20:37">
      <c r="T14762" s="188"/>
      <c r="U14762" s="188"/>
      <c r="V14762" s="188"/>
      <c r="W14762" s="188"/>
      <c r="X14762" s="188"/>
      <c r="AG14762" s="188"/>
      <c r="AH14762" s="188"/>
      <c r="AI14762" s="188"/>
      <c r="AJ14762" s="188"/>
      <c r="AK14762" s="188"/>
    </row>
    <row r="14763" spans="20:37">
      <c r="T14763" s="188"/>
      <c r="U14763" s="188"/>
      <c r="V14763" s="188"/>
      <c r="W14763" s="188"/>
      <c r="X14763" s="188"/>
      <c r="AG14763" s="188"/>
      <c r="AH14763" s="188"/>
      <c r="AI14763" s="188"/>
      <c r="AJ14763" s="188"/>
      <c r="AK14763" s="188"/>
    </row>
    <row r="14764" spans="20:37">
      <c r="T14764" s="188"/>
      <c r="U14764" s="188"/>
      <c r="V14764" s="188"/>
      <c r="W14764" s="188"/>
      <c r="X14764" s="188"/>
      <c r="AG14764" s="188"/>
      <c r="AH14764" s="188"/>
      <c r="AI14764" s="188"/>
      <c r="AJ14764" s="188"/>
      <c r="AK14764" s="188"/>
    </row>
    <row r="14765" spans="20:37">
      <c r="T14765" s="188"/>
      <c r="U14765" s="188"/>
      <c r="V14765" s="188"/>
      <c r="W14765" s="188"/>
      <c r="X14765" s="188"/>
      <c r="AG14765" s="188"/>
      <c r="AH14765" s="188"/>
      <c r="AI14765" s="188"/>
      <c r="AJ14765" s="188"/>
      <c r="AK14765" s="188"/>
    </row>
    <row r="14766" spans="20:37">
      <c r="T14766" s="188"/>
      <c r="U14766" s="188"/>
      <c r="V14766" s="188"/>
      <c r="W14766" s="188"/>
      <c r="X14766" s="188"/>
      <c r="AG14766" s="188"/>
      <c r="AH14766" s="188"/>
      <c r="AI14766" s="188"/>
      <c r="AJ14766" s="188"/>
      <c r="AK14766" s="188"/>
    </row>
    <row r="14767" spans="20:37">
      <c r="T14767" s="188"/>
      <c r="U14767" s="188"/>
      <c r="V14767" s="188"/>
      <c r="W14767" s="188"/>
      <c r="X14767" s="188"/>
      <c r="AG14767" s="188"/>
      <c r="AH14767" s="188"/>
      <c r="AI14767" s="188"/>
      <c r="AJ14767" s="188"/>
      <c r="AK14767" s="188"/>
    </row>
    <row r="14768" spans="20:37">
      <c r="T14768" s="188"/>
      <c r="U14768" s="188"/>
      <c r="V14768" s="188"/>
      <c r="W14768" s="188"/>
      <c r="X14768" s="188"/>
      <c r="AG14768" s="188"/>
      <c r="AH14768" s="188"/>
      <c r="AI14768" s="188"/>
      <c r="AJ14768" s="188"/>
      <c r="AK14768" s="188"/>
    </row>
    <row r="14769" spans="20:37">
      <c r="T14769" s="188"/>
      <c r="U14769" s="188"/>
      <c r="V14769" s="188"/>
      <c r="W14769" s="188"/>
      <c r="X14769" s="188"/>
      <c r="AG14769" s="188"/>
      <c r="AH14769" s="188"/>
      <c r="AI14769" s="188"/>
      <c r="AJ14769" s="188"/>
      <c r="AK14769" s="188"/>
    </row>
    <row r="14770" spans="20:37">
      <c r="T14770" s="188"/>
      <c r="U14770" s="188"/>
      <c r="V14770" s="188"/>
      <c r="W14770" s="188"/>
      <c r="X14770" s="188"/>
      <c r="AG14770" s="188"/>
      <c r="AH14770" s="188"/>
      <c r="AI14770" s="188"/>
      <c r="AJ14770" s="188"/>
      <c r="AK14770" s="188"/>
    </row>
    <row r="14771" spans="20:37">
      <c r="T14771" s="188"/>
      <c r="U14771" s="188"/>
      <c r="V14771" s="188"/>
      <c r="W14771" s="188"/>
      <c r="X14771" s="188"/>
      <c r="AG14771" s="188"/>
      <c r="AH14771" s="188"/>
      <c r="AI14771" s="188"/>
      <c r="AJ14771" s="188"/>
      <c r="AK14771" s="188"/>
    </row>
    <row r="14772" spans="20:37">
      <c r="T14772" s="188"/>
      <c r="U14772" s="188"/>
      <c r="V14772" s="188"/>
      <c r="W14772" s="188"/>
      <c r="X14772" s="188"/>
      <c r="AG14772" s="188"/>
      <c r="AH14772" s="188"/>
      <c r="AI14772" s="188"/>
      <c r="AJ14772" s="188"/>
      <c r="AK14772" s="188"/>
    </row>
    <row r="14773" spans="20:37">
      <c r="T14773" s="188"/>
      <c r="U14773" s="188"/>
      <c r="V14773" s="188"/>
      <c r="W14773" s="188"/>
      <c r="X14773" s="188"/>
      <c r="AG14773" s="188"/>
      <c r="AH14773" s="188"/>
      <c r="AI14773" s="188"/>
      <c r="AJ14773" s="188"/>
      <c r="AK14773" s="188"/>
    </row>
    <row r="14774" spans="20:37">
      <c r="T14774" s="188"/>
      <c r="U14774" s="188"/>
      <c r="V14774" s="188"/>
      <c r="W14774" s="188"/>
      <c r="X14774" s="188"/>
      <c r="AG14774" s="188"/>
      <c r="AH14774" s="188"/>
      <c r="AI14774" s="188"/>
      <c r="AJ14774" s="188"/>
      <c r="AK14774" s="188"/>
    </row>
    <row r="14775" spans="20:37">
      <c r="T14775" s="188"/>
      <c r="U14775" s="188"/>
      <c r="V14775" s="188"/>
      <c r="W14775" s="188"/>
      <c r="X14775" s="188"/>
      <c r="AG14775" s="188"/>
      <c r="AH14775" s="188"/>
      <c r="AI14775" s="188"/>
      <c r="AJ14775" s="188"/>
      <c r="AK14775" s="188"/>
    </row>
    <row r="14776" spans="20:37">
      <c r="T14776" s="188"/>
      <c r="U14776" s="188"/>
      <c r="V14776" s="188"/>
      <c r="W14776" s="188"/>
      <c r="X14776" s="188"/>
      <c r="AG14776" s="188"/>
      <c r="AH14776" s="188"/>
      <c r="AI14776" s="188"/>
      <c r="AJ14776" s="188"/>
      <c r="AK14776" s="188"/>
    </row>
    <row r="14777" spans="20:37">
      <c r="T14777" s="188"/>
      <c r="U14777" s="188"/>
      <c r="V14777" s="188"/>
      <c r="W14777" s="188"/>
      <c r="X14777" s="188"/>
      <c r="AG14777" s="188"/>
      <c r="AH14777" s="188"/>
      <c r="AI14777" s="188"/>
      <c r="AJ14777" s="188"/>
      <c r="AK14777" s="188"/>
    </row>
    <row r="14778" spans="20:37">
      <c r="T14778" s="188"/>
      <c r="U14778" s="188"/>
      <c r="V14778" s="188"/>
      <c r="W14778" s="188"/>
      <c r="X14778" s="188"/>
      <c r="AG14778" s="188"/>
      <c r="AH14778" s="188"/>
      <c r="AI14778" s="188"/>
      <c r="AJ14778" s="188"/>
      <c r="AK14778" s="188"/>
    </row>
    <row r="14779" spans="20:37">
      <c r="T14779" s="188"/>
      <c r="U14779" s="188"/>
      <c r="V14779" s="188"/>
      <c r="W14779" s="188"/>
      <c r="X14779" s="188"/>
      <c r="AG14779" s="188"/>
      <c r="AH14779" s="188"/>
      <c r="AI14779" s="188"/>
      <c r="AJ14779" s="188"/>
      <c r="AK14779" s="188"/>
    </row>
    <row r="14780" spans="20:37">
      <c r="T14780" s="188"/>
      <c r="U14780" s="188"/>
      <c r="V14780" s="188"/>
      <c r="W14780" s="188"/>
      <c r="X14780" s="188"/>
      <c r="AG14780" s="188"/>
      <c r="AH14780" s="188"/>
      <c r="AI14780" s="188"/>
      <c r="AJ14780" s="188"/>
      <c r="AK14780" s="188"/>
    </row>
    <row r="14781" spans="20:37">
      <c r="T14781" s="188"/>
      <c r="U14781" s="188"/>
      <c r="V14781" s="188"/>
      <c r="W14781" s="188"/>
      <c r="X14781" s="188"/>
      <c r="AG14781" s="188"/>
      <c r="AH14781" s="188"/>
      <c r="AI14781" s="188"/>
      <c r="AJ14781" s="188"/>
      <c r="AK14781" s="188"/>
    </row>
    <row r="14782" spans="20:37">
      <c r="T14782" s="188"/>
      <c r="U14782" s="188"/>
      <c r="V14782" s="188"/>
      <c r="W14782" s="188"/>
      <c r="X14782" s="188"/>
      <c r="AG14782" s="188"/>
      <c r="AH14782" s="188"/>
      <c r="AI14782" s="188"/>
      <c r="AJ14782" s="188"/>
      <c r="AK14782" s="188"/>
    </row>
    <row r="14783" spans="20:37">
      <c r="T14783" s="188"/>
      <c r="U14783" s="188"/>
      <c r="V14783" s="188"/>
      <c r="W14783" s="188"/>
      <c r="X14783" s="188"/>
      <c r="AG14783" s="188"/>
      <c r="AH14783" s="188"/>
      <c r="AI14783" s="188"/>
      <c r="AJ14783" s="188"/>
      <c r="AK14783" s="188"/>
    </row>
    <row r="14784" spans="20:37">
      <c r="T14784" s="188"/>
      <c r="U14784" s="188"/>
      <c r="V14784" s="188"/>
      <c r="W14784" s="188"/>
      <c r="X14784" s="188"/>
      <c r="AG14784" s="188"/>
      <c r="AH14784" s="188"/>
      <c r="AI14784" s="188"/>
      <c r="AJ14784" s="188"/>
      <c r="AK14784" s="188"/>
    </row>
    <row r="14785" spans="20:37">
      <c r="T14785" s="188"/>
      <c r="U14785" s="188"/>
      <c r="V14785" s="188"/>
      <c r="W14785" s="188"/>
      <c r="X14785" s="188"/>
      <c r="AG14785" s="188"/>
      <c r="AH14785" s="188"/>
      <c r="AI14785" s="188"/>
      <c r="AJ14785" s="188"/>
      <c r="AK14785" s="188"/>
    </row>
    <row r="14786" spans="20:37">
      <c r="T14786" s="188"/>
      <c r="U14786" s="188"/>
      <c r="V14786" s="188"/>
      <c r="W14786" s="188"/>
      <c r="X14786" s="188"/>
      <c r="AG14786" s="188"/>
      <c r="AH14786" s="188"/>
      <c r="AI14786" s="188"/>
      <c r="AJ14786" s="188"/>
      <c r="AK14786" s="188"/>
    </row>
    <row r="14787" spans="20:37">
      <c r="T14787" s="188"/>
      <c r="U14787" s="188"/>
      <c r="V14787" s="188"/>
      <c r="W14787" s="188"/>
      <c r="X14787" s="188"/>
      <c r="AG14787" s="188"/>
      <c r="AH14787" s="188"/>
      <c r="AI14787" s="188"/>
      <c r="AJ14787" s="188"/>
      <c r="AK14787" s="188"/>
    </row>
    <row r="14788" spans="20:37">
      <c r="T14788" s="188"/>
      <c r="U14788" s="188"/>
      <c r="V14788" s="188"/>
      <c r="W14788" s="188"/>
      <c r="X14788" s="188"/>
      <c r="AG14788" s="188"/>
      <c r="AH14788" s="188"/>
      <c r="AI14788" s="188"/>
      <c r="AJ14788" s="188"/>
      <c r="AK14788" s="188"/>
    </row>
    <row r="14789" spans="20:37">
      <c r="T14789" s="188"/>
      <c r="U14789" s="188"/>
      <c r="V14789" s="188"/>
      <c r="W14789" s="188"/>
      <c r="X14789" s="188"/>
      <c r="AG14789" s="188"/>
      <c r="AH14789" s="188"/>
      <c r="AI14789" s="188"/>
      <c r="AJ14789" s="188"/>
      <c r="AK14789" s="188"/>
    </row>
    <row r="14790" spans="20:37">
      <c r="T14790" s="188"/>
      <c r="U14790" s="188"/>
      <c r="V14790" s="188"/>
      <c r="W14790" s="188"/>
      <c r="X14790" s="188"/>
      <c r="AG14790" s="188"/>
      <c r="AH14790" s="188"/>
      <c r="AI14790" s="188"/>
      <c r="AJ14790" s="188"/>
      <c r="AK14790" s="188"/>
    </row>
    <row r="14791" spans="20:37">
      <c r="T14791" s="188"/>
      <c r="U14791" s="188"/>
      <c r="V14791" s="188"/>
      <c r="W14791" s="188"/>
      <c r="X14791" s="188"/>
      <c r="AG14791" s="188"/>
      <c r="AH14791" s="188"/>
      <c r="AI14791" s="188"/>
      <c r="AJ14791" s="188"/>
      <c r="AK14791" s="188"/>
    </row>
    <row r="14792" spans="20:37">
      <c r="T14792" s="188"/>
      <c r="U14792" s="188"/>
      <c r="V14792" s="188"/>
      <c r="W14792" s="188"/>
      <c r="X14792" s="188"/>
      <c r="AG14792" s="188"/>
      <c r="AH14792" s="188"/>
      <c r="AI14792" s="188"/>
      <c r="AJ14792" s="188"/>
      <c r="AK14792" s="188"/>
    </row>
    <row r="14793" spans="20:37">
      <c r="T14793" s="188"/>
      <c r="U14793" s="188"/>
      <c r="V14793" s="188"/>
      <c r="W14793" s="188"/>
      <c r="X14793" s="188"/>
      <c r="AG14793" s="188"/>
      <c r="AH14793" s="188"/>
      <c r="AI14793" s="188"/>
      <c r="AJ14793" s="188"/>
      <c r="AK14793" s="188"/>
    </row>
    <row r="14794" spans="20:37">
      <c r="T14794" s="188"/>
      <c r="U14794" s="188"/>
      <c r="V14794" s="188"/>
      <c r="W14794" s="188"/>
      <c r="X14794" s="188"/>
      <c r="AG14794" s="188"/>
      <c r="AH14794" s="188"/>
      <c r="AI14794" s="188"/>
      <c r="AJ14794" s="188"/>
      <c r="AK14794" s="188"/>
    </row>
    <row r="14795" spans="20:37">
      <c r="T14795" s="188"/>
      <c r="U14795" s="188"/>
      <c r="V14795" s="188"/>
      <c r="W14795" s="188"/>
      <c r="X14795" s="188"/>
      <c r="AG14795" s="188"/>
      <c r="AH14795" s="188"/>
      <c r="AI14795" s="188"/>
      <c r="AJ14795" s="188"/>
      <c r="AK14795" s="188"/>
    </row>
    <row r="14796" spans="20:37">
      <c r="T14796" s="188"/>
      <c r="U14796" s="188"/>
      <c r="V14796" s="188"/>
      <c r="W14796" s="188"/>
      <c r="X14796" s="188"/>
      <c r="AG14796" s="188"/>
      <c r="AH14796" s="188"/>
      <c r="AI14796" s="188"/>
      <c r="AJ14796" s="188"/>
      <c r="AK14796" s="188"/>
    </row>
    <row r="14797" spans="20:37">
      <c r="T14797" s="188"/>
      <c r="U14797" s="188"/>
      <c r="V14797" s="188"/>
      <c r="W14797" s="188"/>
      <c r="X14797" s="188"/>
      <c r="AG14797" s="188"/>
      <c r="AH14797" s="188"/>
      <c r="AI14797" s="188"/>
      <c r="AJ14797" s="188"/>
      <c r="AK14797" s="188"/>
    </row>
    <row r="14798" spans="20:37">
      <c r="T14798" s="188"/>
      <c r="U14798" s="188"/>
      <c r="V14798" s="188"/>
      <c r="W14798" s="188"/>
      <c r="X14798" s="188"/>
      <c r="AG14798" s="188"/>
      <c r="AH14798" s="188"/>
      <c r="AI14798" s="188"/>
      <c r="AJ14798" s="188"/>
      <c r="AK14798" s="188"/>
    </row>
    <row r="14799" spans="20:37">
      <c r="T14799" s="188"/>
      <c r="U14799" s="188"/>
      <c r="V14799" s="188"/>
      <c r="W14799" s="188"/>
      <c r="X14799" s="188"/>
      <c r="AG14799" s="188"/>
      <c r="AH14799" s="188"/>
      <c r="AI14799" s="188"/>
      <c r="AJ14799" s="188"/>
      <c r="AK14799" s="188"/>
    </row>
    <row r="14800" spans="20:37">
      <c r="T14800" s="188"/>
      <c r="U14800" s="188"/>
      <c r="V14800" s="188"/>
      <c r="W14800" s="188"/>
      <c r="X14800" s="188"/>
      <c r="AG14800" s="188"/>
      <c r="AH14800" s="188"/>
      <c r="AI14800" s="188"/>
      <c r="AJ14800" s="188"/>
      <c r="AK14800" s="188"/>
    </row>
    <row r="14801" spans="20:37">
      <c r="T14801" s="188"/>
      <c r="U14801" s="188"/>
      <c r="V14801" s="188"/>
      <c r="W14801" s="188"/>
      <c r="X14801" s="188"/>
      <c r="AG14801" s="188"/>
      <c r="AH14801" s="188"/>
      <c r="AI14801" s="188"/>
      <c r="AJ14801" s="188"/>
      <c r="AK14801" s="188"/>
    </row>
    <row r="14802" spans="20:37">
      <c r="T14802" s="188"/>
      <c r="U14802" s="188"/>
      <c r="V14802" s="188"/>
      <c r="W14802" s="188"/>
      <c r="X14802" s="188"/>
      <c r="AG14802" s="188"/>
      <c r="AH14802" s="188"/>
      <c r="AI14802" s="188"/>
      <c r="AJ14802" s="188"/>
      <c r="AK14802" s="188"/>
    </row>
    <row r="14803" spans="20:37">
      <c r="T14803" s="188"/>
      <c r="U14803" s="188"/>
      <c r="V14803" s="188"/>
      <c r="W14803" s="188"/>
      <c r="X14803" s="188"/>
      <c r="AG14803" s="188"/>
      <c r="AH14803" s="188"/>
      <c r="AI14803" s="188"/>
      <c r="AJ14803" s="188"/>
      <c r="AK14803" s="188"/>
    </row>
    <row r="14804" spans="20:37">
      <c r="T14804" s="188"/>
      <c r="U14804" s="188"/>
      <c r="V14804" s="188"/>
      <c r="W14804" s="188"/>
      <c r="X14804" s="188"/>
      <c r="AG14804" s="188"/>
      <c r="AH14804" s="188"/>
      <c r="AI14804" s="188"/>
      <c r="AJ14804" s="188"/>
      <c r="AK14804" s="188"/>
    </row>
    <row r="14805" spans="20:37">
      <c r="T14805" s="188"/>
      <c r="U14805" s="188"/>
      <c r="V14805" s="188"/>
      <c r="W14805" s="188"/>
      <c r="X14805" s="188"/>
      <c r="AG14805" s="188"/>
      <c r="AH14805" s="188"/>
      <c r="AI14805" s="188"/>
      <c r="AJ14805" s="188"/>
      <c r="AK14805" s="188"/>
    </row>
    <row r="14806" spans="20:37">
      <c r="T14806" s="188"/>
      <c r="U14806" s="188"/>
      <c r="V14806" s="188"/>
      <c r="W14806" s="188"/>
      <c r="X14806" s="188"/>
      <c r="AG14806" s="188"/>
      <c r="AH14806" s="188"/>
      <c r="AI14806" s="188"/>
      <c r="AJ14806" s="188"/>
      <c r="AK14806" s="188"/>
    </row>
    <row r="14807" spans="20:37">
      <c r="T14807" s="188"/>
      <c r="U14807" s="188"/>
      <c r="V14807" s="188"/>
      <c r="W14807" s="188"/>
      <c r="X14807" s="188"/>
      <c r="AG14807" s="188"/>
      <c r="AH14807" s="188"/>
      <c r="AI14807" s="188"/>
      <c r="AJ14807" s="188"/>
      <c r="AK14807" s="188"/>
    </row>
    <row r="14808" spans="20:37">
      <c r="T14808" s="188"/>
      <c r="U14808" s="188"/>
      <c r="V14808" s="188"/>
      <c r="W14808" s="188"/>
      <c r="X14808" s="188"/>
      <c r="AG14808" s="188"/>
      <c r="AH14808" s="188"/>
      <c r="AI14808" s="188"/>
      <c r="AJ14808" s="188"/>
      <c r="AK14808" s="188"/>
    </row>
    <row r="14809" spans="20:37">
      <c r="T14809" s="188"/>
      <c r="U14809" s="188"/>
      <c r="V14809" s="188"/>
      <c r="W14809" s="188"/>
      <c r="X14809" s="188"/>
      <c r="AG14809" s="188"/>
      <c r="AH14809" s="188"/>
      <c r="AI14809" s="188"/>
      <c r="AJ14809" s="188"/>
      <c r="AK14809" s="188"/>
    </row>
    <row r="14810" spans="20:37">
      <c r="T14810" s="188"/>
      <c r="U14810" s="188"/>
      <c r="V14810" s="188"/>
      <c r="W14810" s="188"/>
      <c r="X14810" s="188"/>
      <c r="AG14810" s="188"/>
      <c r="AH14810" s="188"/>
      <c r="AI14810" s="188"/>
      <c r="AJ14810" s="188"/>
      <c r="AK14810" s="188"/>
    </row>
    <row r="14811" spans="20:37">
      <c r="T14811" s="188"/>
      <c r="U14811" s="188"/>
      <c r="V14811" s="188"/>
      <c r="W14811" s="188"/>
      <c r="X14811" s="188"/>
      <c r="AG14811" s="188"/>
      <c r="AH14811" s="188"/>
      <c r="AI14811" s="188"/>
      <c r="AJ14811" s="188"/>
      <c r="AK14811" s="188"/>
    </row>
    <row r="14812" spans="20:37">
      <c r="T14812" s="188"/>
      <c r="U14812" s="188"/>
      <c r="V14812" s="188"/>
      <c r="W14812" s="188"/>
      <c r="X14812" s="188"/>
      <c r="AG14812" s="188"/>
      <c r="AH14812" s="188"/>
      <c r="AI14812" s="188"/>
      <c r="AJ14812" s="188"/>
      <c r="AK14812" s="188"/>
    </row>
    <row r="14813" spans="20:37">
      <c r="T14813" s="188"/>
      <c r="U14813" s="188"/>
      <c r="V14813" s="188"/>
      <c r="W14813" s="188"/>
      <c r="X14813" s="188"/>
      <c r="AG14813" s="188"/>
      <c r="AH14813" s="188"/>
      <c r="AI14813" s="188"/>
      <c r="AJ14813" s="188"/>
      <c r="AK14813" s="188"/>
    </row>
    <row r="14814" spans="20:37">
      <c r="T14814" s="188"/>
      <c r="U14814" s="188"/>
      <c r="V14814" s="188"/>
      <c r="W14814" s="188"/>
      <c r="X14814" s="188"/>
      <c r="AG14814" s="188"/>
      <c r="AH14814" s="188"/>
      <c r="AI14814" s="188"/>
      <c r="AJ14814" s="188"/>
      <c r="AK14814" s="188"/>
    </row>
    <row r="14815" spans="20:37">
      <c r="T14815" s="188"/>
      <c r="U14815" s="188"/>
      <c r="V14815" s="188"/>
      <c r="W14815" s="188"/>
      <c r="X14815" s="188"/>
      <c r="AG14815" s="188"/>
      <c r="AH14815" s="188"/>
      <c r="AI14815" s="188"/>
      <c r="AJ14815" s="188"/>
      <c r="AK14815" s="188"/>
    </row>
    <row r="14816" spans="20:37">
      <c r="T14816" s="188"/>
      <c r="U14816" s="188"/>
      <c r="V14816" s="188"/>
      <c r="W14816" s="188"/>
      <c r="X14816" s="188"/>
      <c r="AG14816" s="188"/>
      <c r="AH14816" s="188"/>
      <c r="AI14816" s="188"/>
      <c r="AJ14816" s="188"/>
      <c r="AK14816" s="188"/>
    </row>
    <row r="14817" spans="20:37">
      <c r="T14817" s="188"/>
      <c r="U14817" s="188"/>
      <c r="V14817" s="188"/>
      <c r="W14817" s="188"/>
      <c r="X14817" s="188"/>
      <c r="AG14817" s="188"/>
      <c r="AH14817" s="188"/>
      <c r="AI14817" s="188"/>
      <c r="AJ14817" s="188"/>
      <c r="AK14817" s="188"/>
    </row>
    <row r="14818" spans="20:37">
      <c r="T14818" s="188"/>
      <c r="U14818" s="188"/>
      <c r="V14818" s="188"/>
      <c r="W14818" s="188"/>
      <c r="X14818" s="188"/>
      <c r="AG14818" s="188"/>
      <c r="AH14818" s="188"/>
      <c r="AI14818" s="188"/>
      <c r="AJ14818" s="188"/>
      <c r="AK14818" s="188"/>
    </row>
    <row r="14819" spans="20:37">
      <c r="T14819" s="188"/>
      <c r="U14819" s="188"/>
      <c r="V14819" s="188"/>
      <c r="W14819" s="188"/>
      <c r="X14819" s="188"/>
      <c r="AG14819" s="188"/>
      <c r="AH14819" s="188"/>
      <c r="AI14819" s="188"/>
      <c r="AJ14819" s="188"/>
      <c r="AK14819" s="188"/>
    </row>
    <row r="14820" spans="20:37">
      <c r="T14820" s="188"/>
      <c r="U14820" s="188"/>
      <c r="V14820" s="188"/>
      <c r="W14820" s="188"/>
      <c r="X14820" s="188"/>
      <c r="AG14820" s="188"/>
      <c r="AH14820" s="188"/>
      <c r="AI14820" s="188"/>
      <c r="AJ14820" s="188"/>
      <c r="AK14820" s="188"/>
    </row>
    <row r="14821" spans="20:37">
      <c r="T14821" s="188"/>
      <c r="U14821" s="188"/>
      <c r="V14821" s="188"/>
      <c r="W14821" s="188"/>
      <c r="X14821" s="188"/>
      <c r="AG14821" s="188"/>
      <c r="AH14821" s="188"/>
      <c r="AI14821" s="188"/>
      <c r="AJ14821" s="188"/>
      <c r="AK14821" s="188"/>
    </row>
    <row r="14822" spans="20:37">
      <c r="T14822" s="188"/>
      <c r="U14822" s="188"/>
      <c r="V14822" s="188"/>
      <c r="W14822" s="188"/>
      <c r="X14822" s="188"/>
      <c r="AG14822" s="188"/>
      <c r="AH14822" s="188"/>
      <c r="AI14822" s="188"/>
      <c r="AJ14822" s="188"/>
      <c r="AK14822" s="188"/>
    </row>
    <row r="14823" spans="20:37">
      <c r="T14823" s="188"/>
      <c r="U14823" s="188"/>
      <c r="V14823" s="188"/>
      <c r="W14823" s="188"/>
      <c r="X14823" s="188"/>
      <c r="AG14823" s="188"/>
      <c r="AH14823" s="188"/>
      <c r="AI14823" s="188"/>
      <c r="AJ14823" s="188"/>
      <c r="AK14823" s="188"/>
    </row>
    <row r="14824" spans="20:37">
      <c r="T14824" s="188"/>
      <c r="U14824" s="188"/>
      <c r="V14824" s="188"/>
      <c r="W14824" s="188"/>
      <c r="X14824" s="188"/>
      <c r="AG14824" s="188"/>
      <c r="AH14824" s="188"/>
      <c r="AI14824" s="188"/>
      <c r="AJ14824" s="188"/>
      <c r="AK14824" s="188"/>
    </row>
    <row r="14825" spans="20:37">
      <c r="T14825" s="188"/>
      <c r="U14825" s="188"/>
      <c r="V14825" s="188"/>
      <c r="W14825" s="188"/>
      <c r="X14825" s="188"/>
      <c r="AG14825" s="188"/>
      <c r="AH14825" s="188"/>
      <c r="AI14825" s="188"/>
      <c r="AJ14825" s="188"/>
      <c r="AK14825" s="188"/>
    </row>
    <row r="14826" spans="20:37">
      <c r="T14826" s="188"/>
      <c r="U14826" s="188"/>
      <c r="V14826" s="188"/>
      <c r="W14826" s="188"/>
      <c r="X14826" s="188"/>
      <c r="AG14826" s="188"/>
      <c r="AH14826" s="188"/>
      <c r="AI14826" s="188"/>
      <c r="AJ14826" s="188"/>
      <c r="AK14826" s="188"/>
    </row>
    <row r="14827" spans="20:37">
      <c r="T14827" s="188"/>
      <c r="U14827" s="188"/>
      <c r="V14827" s="188"/>
      <c r="W14827" s="188"/>
      <c r="X14827" s="188"/>
      <c r="AG14827" s="188"/>
      <c r="AH14827" s="188"/>
      <c r="AI14827" s="188"/>
      <c r="AJ14827" s="188"/>
      <c r="AK14827" s="188"/>
    </row>
    <row r="14828" spans="20:37">
      <c r="T14828" s="188"/>
      <c r="U14828" s="188"/>
      <c r="V14828" s="188"/>
      <c r="W14828" s="188"/>
      <c r="X14828" s="188"/>
      <c r="AG14828" s="188"/>
      <c r="AH14828" s="188"/>
      <c r="AI14828" s="188"/>
      <c r="AJ14828" s="188"/>
      <c r="AK14828" s="188"/>
    </row>
    <row r="14829" spans="20:37">
      <c r="T14829" s="188"/>
      <c r="U14829" s="188"/>
      <c r="V14829" s="188"/>
      <c r="W14829" s="188"/>
      <c r="X14829" s="188"/>
      <c r="AG14829" s="188"/>
      <c r="AH14829" s="188"/>
      <c r="AI14829" s="188"/>
      <c r="AJ14829" s="188"/>
      <c r="AK14829" s="188"/>
    </row>
    <row r="14830" spans="20:37">
      <c r="T14830" s="188"/>
      <c r="U14830" s="188"/>
      <c r="V14830" s="188"/>
      <c r="W14830" s="188"/>
      <c r="X14830" s="188"/>
      <c r="AG14830" s="188"/>
      <c r="AH14830" s="188"/>
      <c r="AI14830" s="188"/>
      <c r="AJ14830" s="188"/>
      <c r="AK14830" s="188"/>
    </row>
    <row r="14831" spans="20:37">
      <c r="T14831" s="188"/>
      <c r="U14831" s="188"/>
      <c r="V14831" s="188"/>
      <c r="W14831" s="188"/>
      <c r="X14831" s="188"/>
      <c r="AG14831" s="188"/>
      <c r="AH14831" s="188"/>
      <c r="AI14831" s="188"/>
      <c r="AJ14831" s="188"/>
      <c r="AK14831" s="188"/>
    </row>
    <row r="14832" spans="20:37">
      <c r="T14832" s="188"/>
      <c r="U14832" s="188"/>
      <c r="V14832" s="188"/>
      <c r="W14832" s="188"/>
      <c r="X14832" s="188"/>
      <c r="AG14832" s="188"/>
      <c r="AH14832" s="188"/>
      <c r="AI14832" s="188"/>
      <c r="AJ14832" s="188"/>
      <c r="AK14832" s="188"/>
    </row>
    <row r="14833" spans="20:37">
      <c r="T14833" s="188"/>
      <c r="U14833" s="188"/>
      <c r="V14833" s="188"/>
      <c r="W14833" s="188"/>
      <c r="X14833" s="188"/>
      <c r="AG14833" s="188"/>
      <c r="AH14833" s="188"/>
      <c r="AI14833" s="188"/>
      <c r="AJ14833" s="188"/>
      <c r="AK14833" s="188"/>
    </row>
    <row r="14834" spans="20:37">
      <c r="T14834" s="188"/>
      <c r="U14834" s="188"/>
      <c r="V14834" s="188"/>
      <c r="W14834" s="188"/>
      <c r="X14834" s="188"/>
      <c r="AG14834" s="188"/>
      <c r="AH14834" s="188"/>
      <c r="AI14834" s="188"/>
      <c r="AJ14834" s="188"/>
      <c r="AK14834" s="188"/>
    </row>
    <row r="14835" spans="20:37">
      <c r="T14835" s="188"/>
      <c r="U14835" s="188"/>
      <c r="V14835" s="188"/>
      <c r="W14835" s="188"/>
      <c r="X14835" s="188"/>
      <c r="AG14835" s="188"/>
      <c r="AH14835" s="188"/>
      <c r="AI14835" s="188"/>
      <c r="AJ14835" s="188"/>
      <c r="AK14835" s="188"/>
    </row>
    <row r="14836" spans="20:37">
      <c r="T14836" s="188"/>
      <c r="U14836" s="188"/>
      <c r="V14836" s="188"/>
      <c r="W14836" s="188"/>
      <c r="X14836" s="188"/>
      <c r="AG14836" s="188"/>
      <c r="AH14836" s="188"/>
      <c r="AI14836" s="188"/>
      <c r="AJ14836" s="188"/>
      <c r="AK14836" s="188"/>
    </row>
    <row r="14837" spans="20:37">
      <c r="T14837" s="188"/>
      <c r="U14837" s="188"/>
      <c r="V14837" s="188"/>
      <c r="W14837" s="188"/>
      <c r="X14837" s="188"/>
      <c r="AG14837" s="188"/>
      <c r="AH14837" s="188"/>
      <c r="AI14837" s="188"/>
      <c r="AJ14837" s="188"/>
      <c r="AK14837" s="188"/>
    </row>
    <row r="14838" spans="20:37">
      <c r="T14838" s="188"/>
      <c r="U14838" s="188"/>
      <c r="V14838" s="188"/>
      <c r="W14838" s="188"/>
      <c r="X14838" s="188"/>
      <c r="AG14838" s="188"/>
      <c r="AH14838" s="188"/>
      <c r="AI14838" s="188"/>
      <c r="AJ14838" s="188"/>
      <c r="AK14838" s="188"/>
    </row>
    <row r="14839" spans="20:37">
      <c r="T14839" s="188"/>
      <c r="U14839" s="188"/>
      <c r="V14839" s="188"/>
      <c r="W14839" s="188"/>
      <c r="X14839" s="188"/>
      <c r="AG14839" s="188"/>
      <c r="AH14839" s="188"/>
      <c r="AI14839" s="188"/>
      <c r="AJ14839" s="188"/>
      <c r="AK14839" s="188"/>
    </row>
    <row r="14840" spans="20:37">
      <c r="T14840" s="188"/>
      <c r="U14840" s="188"/>
      <c r="V14840" s="188"/>
      <c r="W14840" s="188"/>
      <c r="X14840" s="188"/>
      <c r="AG14840" s="188"/>
      <c r="AH14840" s="188"/>
      <c r="AI14840" s="188"/>
      <c r="AJ14840" s="188"/>
      <c r="AK14840" s="188"/>
    </row>
    <row r="14841" spans="20:37">
      <c r="T14841" s="188"/>
      <c r="U14841" s="188"/>
      <c r="V14841" s="188"/>
      <c r="W14841" s="188"/>
      <c r="X14841" s="188"/>
      <c r="AG14841" s="188"/>
      <c r="AH14841" s="188"/>
      <c r="AI14841" s="188"/>
      <c r="AJ14841" s="188"/>
      <c r="AK14841" s="188"/>
    </row>
    <row r="14842" spans="20:37">
      <c r="T14842" s="188"/>
      <c r="U14842" s="188"/>
      <c r="V14842" s="188"/>
      <c r="W14842" s="188"/>
      <c r="X14842" s="188"/>
      <c r="AG14842" s="188"/>
      <c r="AH14842" s="188"/>
      <c r="AI14842" s="188"/>
      <c r="AJ14842" s="188"/>
      <c r="AK14842" s="188"/>
    </row>
    <row r="14843" spans="20:37">
      <c r="T14843" s="188"/>
      <c r="U14843" s="188"/>
      <c r="V14843" s="188"/>
      <c r="W14843" s="188"/>
      <c r="X14843" s="188"/>
      <c r="AG14843" s="188"/>
      <c r="AH14843" s="188"/>
      <c r="AI14843" s="188"/>
      <c r="AJ14843" s="188"/>
      <c r="AK14843" s="188"/>
    </row>
    <row r="14844" spans="20:37">
      <c r="T14844" s="188"/>
      <c r="U14844" s="188"/>
      <c r="V14844" s="188"/>
      <c r="W14844" s="188"/>
      <c r="X14844" s="188"/>
      <c r="AG14844" s="188"/>
      <c r="AH14844" s="188"/>
      <c r="AI14844" s="188"/>
      <c r="AJ14844" s="188"/>
      <c r="AK14844" s="188"/>
    </row>
    <row r="14845" spans="20:37">
      <c r="T14845" s="188"/>
      <c r="U14845" s="188"/>
      <c r="V14845" s="188"/>
      <c r="W14845" s="188"/>
      <c r="X14845" s="188"/>
      <c r="AG14845" s="188"/>
      <c r="AH14845" s="188"/>
      <c r="AI14845" s="188"/>
      <c r="AJ14845" s="188"/>
      <c r="AK14845" s="188"/>
    </row>
    <row r="14846" spans="20:37">
      <c r="T14846" s="188"/>
      <c r="U14846" s="188"/>
      <c r="V14846" s="188"/>
      <c r="W14846" s="188"/>
      <c r="X14846" s="188"/>
      <c r="AG14846" s="188"/>
      <c r="AH14846" s="188"/>
      <c r="AI14846" s="188"/>
      <c r="AJ14846" s="188"/>
      <c r="AK14846" s="188"/>
    </row>
    <row r="14847" spans="20:37">
      <c r="T14847" s="188"/>
      <c r="U14847" s="188"/>
      <c r="V14847" s="188"/>
      <c r="W14847" s="188"/>
      <c r="X14847" s="188"/>
      <c r="AG14847" s="188"/>
      <c r="AH14847" s="188"/>
      <c r="AI14847" s="188"/>
      <c r="AJ14847" s="188"/>
      <c r="AK14847" s="188"/>
    </row>
    <row r="14848" spans="20:37">
      <c r="T14848" s="188"/>
      <c r="U14848" s="188"/>
      <c r="V14848" s="188"/>
      <c r="W14848" s="188"/>
      <c r="X14848" s="188"/>
      <c r="AG14848" s="188"/>
      <c r="AH14848" s="188"/>
      <c r="AI14848" s="188"/>
      <c r="AJ14848" s="188"/>
      <c r="AK14848" s="188"/>
    </row>
    <row r="14849" spans="20:37">
      <c r="T14849" s="188"/>
      <c r="U14849" s="188"/>
      <c r="V14849" s="188"/>
      <c r="W14849" s="188"/>
      <c r="X14849" s="188"/>
      <c r="AG14849" s="188"/>
      <c r="AH14849" s="188"/>
      <c r="AI14849" s="188"/>
      <c r="AJ14849" s="188"/>
      <c r="AK14849" s="188"/>
    </row>
    <row r="14850" spans="20:37">
      <c r="T14850" s="188"/>
      <c r="U14850" s="188"/>
      <c r="V14850" s="188"/>
      <c r="W14850" s="188"/>
      <c r="X14850" s="188"/>
      <c r="AG14850" s="188"/>
      <c r="AH14850" s="188"/>
      <c r="AI14850" s="188"/>
      <c r="AJ14850" s="188"/>
      <c r="AK14850" s="188"/>
    </row>
    <row r="14851" spans="20:37">
      <c r="T14851" s="188"/>
      <c r="U14851" s="188"/>
      <c r="V14851" s="188"/>
      <c r="W14851" s="188"/>
      <c r="X14851" s="188"/>
      <c r="AG14851" s="188"/>
      <c r="AH14851" s="188"/>
      <c r="AI14851" s="188"/>
      <c r="AJ14851" s="188"/>
      <c r="AK14851" s="188"/>
    </row>
    <row r="14852" spans="20:37">
      <c r="T14852" s="188"/>
      <c r="U14852" s="188"/>
      <c r="V14852" s="188"/>
      <c r="W14852" s="188"/>
      <c r="X14852" s="188"/>
      <c r="AG14852" s="188"/>
      <c r="AH14852" s="188"/>
      <c r="AI14852" s="188"/>
      <c r="AJ14852" s="188"/>
      <c r="AK14852" s="188"/>
    </row>
    <row r="14853" spans="20:37">
      <c r="T14853" s="188"/>
      <c r="U14853" s="188"/>
      <c r="V14853" s="188"/>
      <c r="W14853" s="188"/>
      <c r="X14853" s="188"/>
      <c r="AG14853" s="188"/>
      <c r="AH14853" s="188"/>
      <c r="AI14853" s="188"/>
      <c r="AJ14853" s="188"/>
      <c r="AK14853" s="188"/>
    </row>
    <row r="14854" spans="20:37">
      <c r="T14854" s="188"/>
      <c r="U14854" s="188"/>
      <c r="V14854" s="188"/>
      <c r="W14854" s="188"/>
      <c r="X14854" s="188"/>
      <c r="AG14854" s="188"/>
      <c r="AH14854" s="188"/>
      <c r="AI14854" s="188"/>
      <c r="AJ14854" s="188"/>
      <c r="AK14854" s="188"/>
    </row>
    <row r="14855" spans="20:37">
      <c r="T14855" s="188"/>
      <c r="U14855" s="188"/>
      <c r="V14855" s="188"/>
      <c r="W14855" s="188"/>
      <c r="X14855" s="188"/>
      <c r="AG14855" s="188"/>
      <c r="AH14855" s="188"/>
      <c r="AI14855" s="188"/>
      <c r="AJ14855" s="188"/>
      <c r="AK14855" s="188"/>
    </row>
    <row r="14856" spans="20:37">
      <c r="T14856" s="188"/>
      <c r="U14856" s="188"/>
      <c r="V14856" s="188"/>
      <c r="W14856" s="188"/>
      <c r="X14856" s="188"/>
      <c r="AG14856" s="188"/>
      <c r="AH14856" s="188"/>
      <c r="AI14856" s="188"/>
      <c r="AJ14856" s="188"/>
      <c r="AK14856" s="188"/>
    </row>
    <row r="14857" spans="20:37">
      <c r="T14857" s="188"/>
      <c r="U14857" s="188"/>
      <c r="V14857" s="188"/>
      <c r="W14857" s="188"/>
      <c r="X14857" s="188"/>
      <c r="AG14857" s="188"/>
      <c r="AH14857" s="188"/>
      <c r="AI14857" s="188"/>
      <c r="AJ14857" s="188"/>
      <c r="AK14857" s="188"/>
    </row>
    <row r="14858" spans="20:37">
      <c r="T14858" s="188"/>
      <c r="U14858" s="188"/>
      <c r="V14858" s="188"/>
      <c r="W14858" s="188"/>
      <c r="X14858" s="188"/>
      <c r="AG14858" s="188"/>
      <c r="AH14858" s="188"/>
      <c r="AI14858" s="188"/>
      <c r="AJ14858" s="188"/>
      <c r="AK14858" s="188"/>
    </row>
    <row r="14859" spans="20:37">
      <c r="T14859" s="188"/>
      <c r="U14859" s="188"/>
      <c r="V14859" s="188"/>
      <c r="W14859" s="188"/>
      <c r="X14859" s="188"/>
      <c r="AG14859" s="188"/>
      <c r="AH14859" s="188"/>
      <c r="AI14859" s="188"/>
      <c r="AJ14859" s="188"/>
      <c r="AK14859" s="188"/>
    </row>
    <row r="14860" spans="20:37">
      <c r="T14860" s="188"/>
      <c r="U14860" s="188"/>
      <c r="V14860" s="188"/>
      <c r="W14860" s="188"/>
      <c r="X14860" s="188"/>
      <c r="AG14860" s="188"/>
      <c r="AH14860" s="188"/>
      <c r="AI14860" s="188"/>
      <c r="AJ14860" s="188"/>
      <c r="AK14860" s="188"/>
    </row>
    <row r="14861" spans="20:37">
      <c r="T14861" s="188"/>
      <c r="U14861" s="188"/>
      <c r="V14861" s="188"/>
      <c r="W14861" s="188"/>
      <c r="X14861" s="188"/>
      <c r="AG14861" s="188"/>
      <c r="AH14861" s="188"/>
      <c r="AI14861" s="188"/>
      <c r="AJ14861" s="188"/>
      <c r="AK14861" s="188"/>
    </row>
    <row r="14862" spans="20:37">
      <c r="T14862" s="188"/>
      <c r="U14862" s="188"/>
      <c r="V14862" s="188"/>
      <c r="W14862" s="188"/>
      <c r="X14862" s="188"/>
      <c r="AG14862" s="188"/>
      <c r="AH14862" s="188"/>
      <c r="AI14862" s="188"/>
      <c r="AJ14862" s="188"/>
      <c r="AK14862" s="188"/>
    </row>
    <row r="14863" spans="20:37">
      <c r="T14863" s="188"/>
      <c r="U14863" s="188"/>
      <c r="V14863" s="188"/>
      <c r="W14863" s="188"/>
      <c r="X14863" s="188"/>
      <c r="AG14863" s="188"/>
      <c r="AH14863" s="188"/>
      <c r="AI14863" s="188"/>
      <c r="AJ14863" s="188"/>
      <c r="AK14863" s="188"/>
    </row>
    <row r="14864" spans="20:37">
      <c r="T14864" s="188"/>
      <c r="U14864" s="188"/>
      <c r="V14864" s="188"/>
      <c r="W14864" s="188"/>
      <c r="X14864" s="188"/>
      <c r="AG14864" s="188"/>
      <c r="AH14864" s="188"/>
      <c r="AI14864" s="188"/>
      <c r="AJ14864" s="188"/>
      <c r="AK14864" s="188"/>
    </row>
    <row r="14865" spans="20:37">
      <c r="T14865" s="188"/>
      <c r="U14865" s="188"/>
      <c r="V14865" s="188"/>
      <c r="W14865" s="188"/>
      <c r="X14865" s="188"/>
      <c r="AG14865" s="188"/>
      <c r="AH14865" s="188"/>
      <c r="AI14865" s="188"/>
      <c r="AJ14865" s="188"/>
      <c r="AK14865" s="188"/>
    </row>
    <row r="14866" spans="20:37">
      <c r="T14866" s="188"/>
      <c r="U14866" s="188"/>
      <c r="V14866" s="188"/>
      <c r="W14866" s="188"/>
      <c r="X14866" s="188"/>
      <c r="AG14866" s="188"/>
      <c r="AH14866" s="188"/>
      <c r="AI14866" s="188"/>
      <c r="AJ14866" s="188"/>
      <c r="AK14866" s="188"/>
    </row>
    <row r="14867" spans="20:37">
      <c r="T14867" s="188"/>
      <c r="U14867" s="188"/>
      <c r="V14867" s="188"/>
      <c r="W14867" s="188"/>
      <c r="X14867" s="188"/>
      <c r="AG14867" s="188"/>
      <c r="AH14867" s="188"/>
      <c r="AI14867" s="188"/>
      <c r="AJ14867" s="188"/>
      <c r="AK14867" s="188"/>
    </row>
    <row r="14868" spans="20:37">
      <c r="T14868" s="188"/>
      <c r="U14868" s="188"/>
      <c r="V14868" s="188"/>
      <c r="W14868" s="188"/>
      <c r="X14868" s="188"/>
      <c r="AG14868" s="188"/>
      <c r="AH14868" s="188"/>
      <c r="AI14868" s="188"/>
      <c r="AJ14868" s="188"/>
      <c r="AK14868" s="188"/>
    </row>
    <row r="14869" spans="20:37">
      <c r="T14869" s="188"/>
      <c r="U14869" s="188"/>
      <c r="V14869" s="188"/>
      <c r="W14869" s="188"/>
      <c r="X14869" s="188"/>
      <c r="AG14869" s="188"/>
      <c r="AH14869" s="188"/>
      <c r="AI14869" s="188"/>
      <c r="AJ14869" s="188"/>
      <c r="AK14869" s="188"/>
    </row>
    <row r="14870" spans="20:37">
      <c r="T14870" s="188"/>
      <c r="U14870" s="188"/>
      <c r="V14870" s="188"/>
      <c r="W14870" s="188"/>
      <c r="X14870" s="188"/>
      <c r="AG14870" s="188"/>
      <c r="AH14870" s="188"/>
      <c r="AI14870" s="188"/>
      <c r="AJ14870" s="188"/>
      <c r="AK14870" s="188"/>
    </row>
    <row r="14871" spans="20:37">
      <c r="T14871" s="188"/>
      <c r="U14871" s="188"/>
      <c r="V14871" s="188"/>
      <c r="W14871" s="188"/>
      <c r="X14871" s="188"/>
      <c r="AG14871" s="188"/>
      <c r="AH14871" s="188"/>
      <c r="AI14871" s="188"/>
      <c r="AJ14871" s="188"/>
      <c r="AK14871" s="188"/>
    </row>
    <row r="14872" spans="20:37">
      <c r="T14872" s="188"/>
      <c r="U14872" s="188"/>
      <c r="V14872" s="188"/>
      <c r="W14872" s="188"/>
      <c r="X14872" s="188"/>
      <c r="AG14872" s="188"/>
      <c r="AH14872" s="188"/>
      <c r="AI14872" s="188"/>
      <c r="AJ14872" s="188"/>
      <c r="AK14872" s="188"/>
    </row>
    <row r="14873" spans="20:37">
      <c r="T14873" s="188"/>
      <c r="U14873" s="188"/>
      <c r="V14873" s="188"/>
      <c r="W14873" s="188"/>
      <c r="X14873" s="188"/>
      <c r="AG14873" s="188"/>
      <c r="AH14873" s="188"/>
      <c r="AI14873" s="188"/>
      <c r="AJ14873" s="188"/>
      <c r="AK14873" s="188"/>
    </row>
    <row r="14874" spans="20:37">
      <c r="T14874" s="188"/>
      <c r="U14874" s="188"/>
      <c r="V14874" s="188"/>
      <c r="W14874" s="188"/>
      <c r="X14874" s="188"/>
      <c r="AG14874" s="188"/>
      <c r="AH14874" s="188"/>
      <c r="AI14874" s="188"/>
      <c r="AJ14874" s="188"/>
      <c r="AK14874" s="188"/>
    </row>
    <row r="14875" spans="20:37">
      <c r="T14875" s="188"/>
      <c r="U14875" s="188"/>
      <c r="V14875" s="188"/>
      <c r="W14875" s="188"/>
      <c r="X14875" s="188"/>
      <c r="AG14875" s="188"/>
      <c r="AH14875" s="188"/>
      <c r="AI14875" s="188"/>
      <c r="AJ14875" s="188"/>
      <c r="AK14875" s="188"/>
    </row>
    <row r="14876" spans="20:37">
      <c r="T14876" s="188"/>
      <c r="U14876" s="188"/>
      <c r="V14876" s="188"/>
      <c r="W14876" s="188"/>
      <c r="X14876" s="188"/>
      <c r="AG14876" s="188"/>
      <c r="AH14876" s="188"/>
      <c r="AI14876" s="188"/>
      <c r="AJ14876" s="188"/>
      <c r="AK14876" s="188"/>
    </row>
    <row r="14877" spans="20:37">
      <c r="T14877" s="188"/>
      <c r="U14877" s="188"/>
      <c r="V14877" s="188"/>
      <c r="W14877" s="188"/>
      <c r="X14877" s="188"/>
      <c r="AG14877" s="188"/>
      <c r="AH14877" s="188"/>
      <c r="AI14877" s="188"/>
      <c r="AJ14877" s="188"/>
      <c r="AK14877" s="188"/>
    </row>
    <row r="14878" spans="20:37">
      <c r="T14878" s="188"/>
      <c r="U14878" s="188"/>
      <c r="V14878" s="188"/>
      <c r="W14878" s="188"/>
      <c r="X14878" s="188"/>
      <c r="AG14878" s="188"/>
      <c r="AH14878" s="188"/>
      <c r="AI14878" s="188"/>
      <c r="AJ14878" s="188"/>
      <c r="AK14878" s="188"/>
    </row>
    <row r="14879" spans="20:37">
      <c r="T14879" s="188"/>
      <c r="U14879" s="188"/>
      <c r="V14879" s="188"/>
      <c r="W14879" s="188"/>
      <c r="X14879" s="188"/>
      <c r="AG14879" s="188"/>
      <c r="AH14879" s="188"/>
      <c r="AI14879" s="188"/>
      <c r="AJ14879" s="188"/>
      <c r="AK14879" s="188"/>
    </row>
    <row r="14880" spans="20:37">
      <c r="T14880" s="188"/>
      <c r="U14880" s="188"/>
      <c r="V14880" s="188"/>
      <c r="W14880" s="188"/>
      <c r="X14880" s="188"/>
      <c r="AG14880" s="188"/>
      <c r="AH14880" s="188"/>
      <c r="AI14880" s="188"/>
      <c r="AJ14880" s="188"/>
      <c r="AK14880" s="188"/>
    </row>
    <row r="14881" spans="20:37">
      <c r="T14881" s="188"/>
      <c r="U14881" s="188"/>
      <c r="V14881" s="188"/>
      <c r="W14881" s="188"/>
      <c r="X14881" s="188"/>
      <c r="AG14881" s="188"/>
      <c r="AH14881" s="188"/>
      <c r="AI14881" s="188"/>
      <c r="AJ14881" s="188"/>
      <c r="AK14881" s="188"/>
    </row>
    <row r="14882" spans="20:37">
      <c r="T14882" s="188"/>
      <c r="U14882" s="188"/>
      <c r="V14882" s="188"/>
      <c r="W14882" s="188"/>
      <c r="X14882" s="188"/>
      <c r="AG14882" s="188"/>
      <c r="AH14882" s="188"/>
      <c r="AI14882" s="188"/>
      <c r="AJ14882" s="188"/>
      <c r="AK14882" s="188"/>
    </row>
    <row r="14883" spans="20:37">
      <c r="T14883" s="188"/>
      <c r="U14883" s="188"/>
      <c r="V14883" s="188"/>
      <c r="W14883" s="188"/>
      <c r="X14883" s="188"/>
      <c r="AG14883" s="188"/>
      <c r="AH14883" s="188"/>
      <c r="AI14883" s="188"/>
      <c r="AJ14883" s="188"/>
      <c r="AK14883" s="188"/>
    </row>
    <row r="14884" spans="20:37">
      <c r="T14884" s="188"/>
      <c r="U14884" s="188"/>
      <c r="V14884" s="188"/>
      <c r="W14884" s="188"/>
      <c r="X14884" s="188"/>
      <c r="AG14884" s="188"/>
      <c r="AH14884" s="188"/>
      <c r="AI14884" s="188"/>
      <c r="AJ14884" s="188"/>
      <c r="AK14884" s="188"/>
    </row>
    <row r="14885" spans="20:37">
      <c r="T14885" s="188"/>
      <c r="U14885" s="188"/>
      <c r="V14885" s="188"/>
      <c r="W14885" s="188"/>
      <c r="X14885" s="188"/>
      <c r="AG14885" s="188"/>
      <c r="AH14885" s="188"/>
      <c r="AI14885" s="188"/>
      <c r="AJ14885" s="188"/>
      <c r="AK14885" s="188"/>
    </row>
    <row r="14886" spans="20:37">
      <c r="T14886" s="188"/>
      <c r="U14886" s="188"/>
      <c r="V14886" s="188"/>
      <c r="W14886" s="188"/>
      <c r="X14886" s="188"/>
      <c r="AG14886" s="188"/>
      <c r="AH14886" s="188"/>
      <c r="AI14886" s="188"/>
      <c r="AJ14886" s="188"/>
      <c r="AK14886" s="188"/>
    </row>
    <row r="14887" spans="20:37">
      <c r="T14887" s="188"/>
      <c r="U14887" s="188"/>
      <c r="V14887" s="188"/>
      <c r="W14887" s="188"/>
      <c r="X14887" s="188"/>
      <c r="AG14887" s="188"/>
      <c r="AH14887" s="188"/>
      <c r="AI14887" s="188"/>
      <c r="AJ14887" s="188"/>
      <c r="AK14887" s="188"/>
    </row>
    <row r="14888" spans="20:37">
      <c r="T14888" s="188"/>
      <c r="U14888" s="188"/>
      <c r="V14888" s="188"/>
      <c r="W14888" s="188"/>
      <c r="X14888" s="188"/>
      <c r="AG14888" s="188"/>
      <c r="AH14888" s="188"/>
      <c r="AI14888" s="188"/>
      <c r="AJ14888" s="188"/>
      <c r="AK14888" s="188"/>
    </row>
    <row r="14889" spans="20:37">
      <c r="T14889" s="188"/>
      <c r="U14889" s="188"/>
      <c r="V14889" s="188"/>
      <c r="W14889" s="188"/>
      <c r="X14889" s="188"/>
      <c r="AG14889" s="188"/>
      <c r="AH14889" s="188"/>
      <c r="AI14889" s="188"/>
      <c r="AJ14889" s="188"/>
      <c r="AK14889" s="188"/>
    </row>
    <row r="14890" spans="20:37">
      <c r="T14890" s="188"/>
      <c r="U14890" s="188"/>
      <c r="V14890" s="188"/>
      <c r="W14890" s="188"/>
      <c r="X14890" s="188"/>
      <c r="AG14890" s="188"/>
      <c r="AH14890" s="188"/>
      <c r="AI14890" s="188"/>
      <c r="AJ14890" s="188"/>
      <c r="AK14890" s="188"/>
    </row>
    <row r="14891" spans="20:37">
      <c r="T14891" s="188"/>
      <c r="U14891" s="188"/>
      <c r="V14891" s="188"/>
      <c r="W14891" s="188"/>
      <c r="X14891" s="188"/>
      <c r="AG14891" s="188"/>
      <c r="AH14891" s="188"/>
      <c r="AI14891" s="188"/>
      <c r="AJ14891" s="188"/>
      <c r="AK14891" s="188"/>
    </row>
    <row r="14892" spans="20:37">
      <c r="T14892" s="188"/>
      <c r="U14892" s="188"/>
      <c r="V14892" s="188"/>
      <c r="W14892" s="188"/>
      <c r="X14892" s="188"/>
      <c r="AG14892" s="188"/>
      <c r="AH14892" s="188"/>
      <c r="AI14892" s="188"/>
      <c r="AJ14892" s="188"/>
      <c r="AK14892" s="188"/>
    </row>
    <row r="14893" spans="20:37">
      <c r="T14893" s="188"/>
      <c r="U14893" s="188"/>
      <c r="V14893" s="188"/>
      <c r="W14893" s="188"/>
      <c r="X14893" s="188"/>
      <c r="AG14893" s="188"/>
      <c r="AH14893" s="188"/>
      <c r="AI14893" s="188"/>
      <c r="AJ14893" s="188"/>
      <c r="AK14893" s="188"/>
    </row>
    <row r="14894" spans="20:37">
      <c r="T14894" s="188"/>
      <c r="U14894" s="188"/>
      <c r="V14894" s="188"/>
      <c r="W14894" s="188"/>
      <c r="X14894" s="188"/>
      <c r="AG14894" s="188"/>
      <c r="AH14894" s="188"/>
      <c r="AI14894" s="188"/>
      <c r="AJ14894" s="188"/>
      <c r="AK14894" s="188"/>
    </row>
    <row r="14895" spans="20:37">
      <c r="T14895" s="188"/>
      <c r="U14895" s="188"/>
      <c r="V14895" s="188"/>
      <c r="W14895" s="188"/>
      <c r="X14895" s="188"/>
      <c r="AG14895" s="188"/>
      <c r="AH14895" s="188"/>
      <c r="AI14895" s="188"/>
      <c r="AJ14895" s="188"/>
      <c r="AK14895" s="188"/>
    </row>
    <row r="14896" spans="20:37">
      <c r="T14896" s="188"/>
      <c r="U14896" s="188"/>
      <c r="V14896" s="188"/>
      <c r="W14896" s="188"/>
      <c r="X14896" s="188"/>
      <c r="AG14896" s="188"/>
      <c r="AH14896" s="188"/>
      <c r="AI14896" s="188"/>
      <c r="AJ14896" s="188"/>
      <c r="AK14896" s="188"/>
    </row>
    <row r="14897" spans="20:37">
      <c r="T14897" s="188"/>
      <c r="U14897" s="188"/>
      <c r="V14897" s="188"/>
      <c r="W14897" s="188"/>
      <c r="X14897" s="188"/>
      <c r="AG14897" s="188"/>
      <c r="AH14897" s="188"/>
      <c r="AI14897" s="188"/>
      <c r="AJ14897" s="188"/>
      <c r="AK14897" s="188"/>
    </row>
    <row r="14898" spans="20:37">
      <c r="T14898" s="188"/>
      <c r="U14898" s="188"/>
      <c r="V14898" s="188"/>
      <c r="W14898" s="188"/>
      <c r="X14898" s="188"/>
      <c r="AG14898" s="188"/>
      <c r="AH14898" s="188"/>
      <c r="AI14898" s="188"/>
      <c r="AJ14898" s="188"/>
      <c r="AK14898" s="188"/>
    </row>
    <row r="14899" spans="20:37">
      <c r="T14899" s="188"/>
      <c r="U14899" s="188"/>
      <c r="V14899" s="188"/>
      <c r="W14899" s="188"/>
      <c r="X14899" s="188"/>
      <c r="AG14899" s="188"/>
      <c r="AH14899" s="188"/>
      <c r="AI14899" s="188"/>
      <c r="AJ14899" s="188"/>
      <c r="AK14899" s="188"/>
    </row>
    <row r="14900" spans="20:37">
      <c r="T14900" s="188"/>
      <c r="U14900" s="188"/>
      <c r="V14900" s="188"/>
      <c r="W14900" s="188"/>
      <c r="X14900" s="188"/>
      <c r="AG14900" s="188"/>
      <c r="AH14900" s="188"/>
      <c r="AI14900" s="188"/>
      <c r="AJ14900" s="188"/>
      <c r="AK14900" s="188"/>
    </row>
    <row r="14901" spans="20:37">
      <c r="T14901" s="188"/>
      <c r="U14901" s="188"/>
      <c r="V14901" s="188"/>
      <c r="W14901" s="188"/>
      <c r="X14901" s="188"/>
      <c r="AG14901" s="188"/>
      <c r="AH14901" s="188"/>
      <c r="AI14901" s="188"/>
      <c r="AJ14901" s="188"/>
      <c r="AK14901" s="188"/>
    </row>
    <row r="14902" spans="20:37">
      <c r="T14902" s="188"/>
      <c r="U14902" s="188"/>
      <c r="V14902" s="188"/>
      <c r="W14902" s="188"/>
      <c r="X14902" s="188"/>
      <c r="AG14902" s="188"/>
      <c r="AH14902" s="188"/>
      <c r="AI14902" s="188"/>
      <c r="AJ14902" s="188"/>
      <c r="AK14902" s="188"/>
    </row>
    <row r="14903" spans="20:37">
      <c r="T14903" s="188"/>
      <c r="U14903" s="188"/>
      <c r="V14903" s="188"/>
      <c r="W14903" s="188"/>
      <c r="X14903" s="188"/>
      <c r="AG14903" s="188"/>
      <c r="AH14903" s="188"/>
      <c r="AI14903" s="188"/>
      <c r="AJ14903" s="188"/>
      <c r="AK14903" s="188"/>
    </row>
    <row r="14904" spans="20:37">
      <c r="T14904" s="188"/>
      <c r="U14904" s="188"/>
      <c r="V14904" s="188"/>
      <c r="W14904" s="188"/>
      <c r="X14904" s="188"/>
      <c r="AG14904" s="188"/>
      <c r="AH14904" s="188"/>
      <c r="AI14904" s="188"/>
      <c r="AJ14904" s="188"/>
      <c r="AK14904" s="188"/>
    </row>
    <row r="14905" spans="20:37">
      <c r="T14905" s="188"/>
      <c r="U14905" s="188"/>
      <c r="V14905" s="188"/>
      <c r="W14905" s="188"/>
      <c r="X14905" s="188"/>
      <c r="AG14905" s="188"/>
      <c r="AH14905" s="188"/>
      <c r="AI14905" s="188"/>
      <c r="AJ14905" s="188"/>
      <c r="AK14905" s="188"/>
    </row>
    <row r="14906" spans="20:37">
      <c r="T14906" s="188"/>
      <c r="U14906" s="188"/>
      <c r="V14906" s="188"/>
      <c r="W14906" s="188"/>
      <c r="X14906" s="188"/>
      <c r="AG14906" s="188"/>
      <c r="AH14906" s="188"/>
      <c r="AI14906" s="188"/>
      <c r="AJ14906" s="188"/>
      <c r="AK14906" s="188"/>
    </row>
    <row r="14907" spans="20:37">
      <c r="T14907" s="188"/>
      <c r="U14907" s="188"/>
      <c r="V14907" s="188"/>
      <c r="W14907" s="188"/>
      <c r="X14907" s="188"/>
      <c r="AG14907" s="188"/>
      <c r="AH14907" s="188"/>
      <c r="AI14907" s="188"/>
      <c r="AJ14907" s="188"/>
      <c r="AK14907" s="188"/>
    </row>
    <row r="14908" spans="20:37">
      <c r="T14908" s="188"/>
      <c r="U14908" s="188"/>
      <c r="V14908" s="188"/>
      <c r="W14908" s="188"/>
      <c r="X14908" s="188"/>
      <c r="AG14908" s="188"/>
      <c r="AH14908" s="188"/>
      <c r="AI14908" s="188"/>
      <c r="AJ14908" s="188"/>
      <c r="AK14908" s="188"/>
    </row>
    <row r="14909" spans="20:37">
      <c r="T14909" s="188"/>
      <c r="U14909" s="188"/>
      <c r="V14909" s="188"/>
      <c r="W14909" s="188"/>
      <c r="X14909" s="188"/>
      <c r="AG14909" s="188"/>
      <c r="AH14909" s="188"/>
      <c r="AI14909" s="188"/>
      <c r="AJ14909" s="188"/>
      <c r="AK14909" s="188"/>
    </row>
    <row r="14910" spans="20:37">
      <c r="T14910" s="188"/>
      <c r="U14910" s="188"/>
      <c r="V14910" s="188"/>
      <c r="W14910" s="188"/>
      <c r="X14910" s="188"/>
      <c r="AG14910" s="188"/>
      <c r="AH14910" s="188"/>
      <c r="AI14910" s="188"/>
      <c r="AJ14910" s="188"/>
      <c r="AK14910" s="188"/>
    </row>
    <row r="14911" spans="20:37">
      <c r="T14911" s="188"/>
      <c r="U14911" s="188"/>
      <c r="V14911" s="188"/>
      <c r="W14911" s="188"/>
      <c r="X14911" s="188"/>
      <c r="AG14911" s="188"/>
      <c r="AH14911" s="188"/>
      <c r="AI14911" s="188"/>
      <c r="AJ14911" s="188"/>
      <c r="AK14911" s="188"/>
    </row>
    <row r="14912" spans="20:37">
      <c r="T14912" s="188"/>
      <c r="U14912" s="188"/>
      <c r="V14912" s="188"/>
      <c r="W14912" s="188"/>
      <c r="X14912" s="188"/>
      <c r="AG14912" s="188"/>
      <c r="AH14912" s="188"/>
      <c r="AI14912" s="188"/>
      <c r="AJ14912" s="188"/>
      <c r="AK14912" s="188"/>
    </row>
    <row r="14913" spans="20:37">
      <c r="T14913" s="188"/>
      <c r="U14913" s="188"/>
      <c r="V14913" s="188"/>
      <c r="W14913" s="188"/>
      <c r="X14913" s="188"/>
      <c r="AG14913" s="188"/>
      <c r="AH14913" s="188"/>
      <c r="AI14913" s="188"/>
      <c r="AJ14913" s="188"/>
      <c r="AK14913" s="188"/>
    </row>
    <row r="14914" spans="20:37">
      <c r="T14914" s="188"/>
      <c r="U14914" s="188"/>
      <c r="V14914" s="188"/>
      <c r="W14914" s="188"/>
      <c r="X14914" s="188"/>
      <c r="AG14914" s="188"/>
      <c r="AH14914" s="188"/>
      <c r="AI14914" s="188"/>
      <c r="AJ14914" s="188"/>
      <c r="AK14914" s="188"/>
    </row>
    <row r="14915" spans="20:37">
      <c r="T14915" s="188"/>
      <c r="U14915" s="188"/>
      <c r="V14915" s="188"/>
      <c r="W14915" s="188"/>
      <c r="X14915" s="188"/>
      <c r="AG14915" s="188"/>
      <c r="AH14915" s="188"/>
      <c r="AI14915" s="188"/>
      <c r="AJ14915" s="188"/>
      <c r="AK14915" s="188"/>
    </row>
    <row r="14916" spans="20:37">
      <c r="T14916" s="188"/>
      <c r="U14916" s="188"/>
      <c r="V14916" s="188"/>
      <c r="W14916" s="188"/>
      <c r="X14916" s="188"/>
      <c r="AG14916" s="188"/>
      <c r="AH14916" s="188"/>
      <c r="AI14916" s="188"/>
      <c r="AJ14916" s="188"/>
      <c r="AK14916" s="188"/>
    </row>
    <row r="14917" spans="20:37">
      <c r="T14917" s="188"/>
      <c r="U14917" s="188"/>
      <c r="V14917" s="188"/>
      <c r="W14917" s="188"/>
      <c r="X14917" s="188"/>
      <c r="AG14917" s="188"/>
      <c r="AH14917" s="188"/>
      <c r="AI14917" s="188"/>
      <c r="AJ14917" s="188"/>
      <c r="AK14917" s="188"/>
    </row>
    <row r="14918" spans="20:37">
      <c r="T14918" s="188"/>
      <c r="U14918" s="188"/>
      <c r="V14918" s="188"/>
      <c r="W14918" s="188"/>
      <c r="X14918" s="188"/>
      <c r="AG14918" s="188"/>
      <c r="AH14918" s="188"/>
      <c r="AI14918" s="188"/>
      <c r="AJ14918" s="188"/>
      <c r="AK14918" s="188"/>
    </row>
    <row r="14919" spans="20:37">
      <c r="T14919" s="188"/>
      <c r="U14919" s="188"/>
      <c r="V14919" s="188"/>
      <c r="W14919" s="188"/>
      <c r="X14919" s="188"/>
      <c r="AG14919" s="188"/>
      <c r="AH14919" s="188"/>
      <c r="AI14919" s="188"/>
      <c r="AJ14919" s="188"/>
      <c r="AK14919" s="188"/>
    </row>
    <row r="14920" spans="20:37">
      <c r="T14920" s="188"/>
      <c r="U14920" s="188"/>
      <c r="V14920" s="188"/>
      <c r="W14920" s="188"/>
      <c r="X14920" s="188"/>
      <c r="AG14920" s="188"/>
      <c r="AH14920" s="188"/>
      <c r="AI14920" s="188"/>
      <c r="AJ14920" s="188"/>
      <c r="AK14920" s="188"/>
    </row>
    <row r="14921" spans="20:37">
      <c r="T14921" s="188"/>
      <c r="U14921" s="188"/>
      <c r="V14921" s="188"/>
      <c r="W14921" s="188"/>
      <c r="X14921" s="188"/>
      <c r="AG14921" s="188"/>
      <c r="AH14921" s="188"/>
      <c r="AI14921" s="188"/>
      <c r="AJ14921" s="188"/>
      <c r="AK14921" s="188"/>
    </row>
    <row r="14922" spans="20:37">
      <c r="T14922" s="188"/>
      <c r="U14922" s="188"/>
      <c r="V14922" s="188"/>
      <c r="W14922" s="188"/>
      <c r="X14922" s="188"/>
      <c r="AG14922" s="188"/>
      <c r="AH14922" s="188"/>
      <c r="AI14922" s="188"/>
      <c r="AJ14922" s="188"/>
      <c r="AK14922" s="188"/>
    </row>
    <row r="14923" spans="20:37">
      <c r="T14923" s="188"/>
      <c r="U14923" s="188"/>
      <c r="V14923" s="188"/>
      <c r="W14923" s="188"/>
      <c r="X14923" s="188"/>
      <c r="AG14923" s="188"/>
      <c r="AH14923" s="188"/>
      <c r="AI14923" s="188"/>
      <c r="AJ14923" s="188"/>
      <c r="AK14923" s="188"/>
    </row>
    <row r="14924" spans="20:37">
      <c r="T14924" s="188"/>
      <c r="U14924" s="188"/>
      <c r="V14924" s="188"/>
      <c r="W14924" s="188"/>
      <c r="X14924" s="188"/>
      <c r="AG14924" s="188"/>
      <c r="AH14924" s="188"/>
      <c r="AI14924" s="188"/>
      <c r="AJ14924" s="188"/>
      <c r="AK14924" s="188"/>
    </row>
    <row r="14925" spans="20:37">
      <c r="T14925" s="188"/>
      <c r="U14925" s="188"/>
      <c r="V14925" s="188"/>
      <c r="W14925" s="188"/>
      <c r="X14925" s="188"/>
      <c r="AG14925" s="188"/>
      <c r="AH14925" s="188"/>
      <c r="AI14925" s="188"/>
      <c r="AJ14925" s="188"/>
      <c r="AK14925" s="188"/>
    </row>
    <row r="14926" spans="20:37">
      <c r="T14926" s="188"/>
      <c r="U14926" s="188"/>
      <c r="V14926" s="188"/>
      <c r="W14926" s="188"/>
      <c r="X14926" s="188"/>
      <c r="AG14926" s="188"/>
      <c r="AH14926" s="188"/>
      <c r="AI14926" s="188"/>
      <c r="AJ14926" s="188"/>
      <c r="AK14926" s="188"/>
    </row>
    <row r="14927" spans="20:37">
      <c r="T14927" s="188"/>
      <c r="U14927" s="188"/>
      <c r="V14927" s="188"/>
      <c r="W14927" s="188"/>
      <c r="X14927" s="188"/>
      <c r="AG14927" s="188"/>
      <c r="AH14927" s="188"/>
      <c r="AI14927" s="188"/>
      <c r="AJ14927" s="188"/>
      <c r="AK14927" s="188"/>
    </row>
    <row r="14928" spans="20:37">
      <c r="T14928" s="188"/>
      <c r="U14928" s="188"/>
      <c r="V14928" s="188"/>
      <c r="W14928" s="188"/>
      <c r="X14928" s="188"/>
      <c r="AG14928" s="188"/>
      <c r="AH14928" s="188"/>
      <c r="AI14928" s="188"/>
      <c r="AJ14928" s="188"/>
      <c r="AK14928" s="188"/>
    </row>
    <row r="14929" spans="20:37">
      <c r="T14929" s="188"/>
      <c r="U14929" s="188"/>
      <c r="V14929" s="188"/>
      <c r="W14929" s="188"/>
      <c r="X14929" s="188"/>
      <c r="AG14929" s="188"/>
      <c r="AH14929" s="188"/>
      <c r="AI14929" s="188"/>
      <c r="AJ14929" s="188"/>
      <c r="AK14929" s="188"/>
    </row>
    <row r="14930" spans="20:37">
      <c r="T14930" s="188"/>
      <c r="U14930" s="188"/>
      <c r="V14930" s="188"/>
      <c r="W14930" s="188"/>
      <c r="X14930" s="188"/>
      <c r="AG14930" s="188"/>
      <c r="AH14930" s="188"/>
      <c r="AI14930" s="188"/>
      <c r="AJ14930" s="188"/>
      <c r="AK14930" s="188"/>
    </row>
    <row r="14931" spans="20:37">
      <c r="T14931" s="188"/>
      <c r="U14931" s="188"/>
      <c r="V14931" s="188"/>
      <c r="W14931" s="188"/>
      <c r="X14931" s="188"/>
      <c r="AG14931" s="188"/>
      <c r="AH14931" s="188"/>
      <c r="AI14931" s="188"/>
      <c r="AJ14931" s="188"/>
      <c r="AK14931" s="188"/>
    </row>
    <row r="14932" spans="20:37">
      <c r="T14932" s="188"/>
      <c r="U14932" s="188"/>
      <c r="V14932" s="188"/>
      <c r="W14932" s="188"/>
      <c r="X14932" s="188"/>
      <c r="AG14932" s="188"/>
      <c r="AH14932" s="188"/>
      <c r="AI14932" s="188"/>
      <c r="AJ14932" s="188"/>
      <c r="AK14932" s="188"/>
    </row>
    <row r="14933" spans="20:37">
      <c r="T14933" s="188"/>
      <c r="U14933" s="188"/>
      <c r="V14933" s="188"/>
      <c r="W14933" s="188"/>
      <c r="X14933" s="188"/>
      <c r="AG14933" s="188"/>
      <c r="AH14933" s="188"/>
      <c r="AI14933" s="188"/>
      <c r="AJ14933" s="188"/>
      <c r="AK14933" s="188"/>
    </row>
    <row r="14934" spans="20:37">
      <c r="T14934" s="188"/>
      <c r="U14934" s="188"/>
      <c r="V14934" s="188"/>
      <c r="W14934" s="188"/>
      <c r="X14934" s="188"/>
      <c r="AG14934" s="188"/>
      <c r="AH14934" s="188"/>
      <c r="AI14934" s="188"/>
      <c r="AJ14934" s="188"/>
      <c r="AK14934" s="188"/>
    </row>
    <row r="14935" spans="20:37">
      <c r="T14935" s="188"/>
      <c r="U14935" s="188"/>
      <c r="V14935" s="188"/>
      <c r="W14935" s="188"/>
      <c r="X14935" s="188"/>
      <c r="AG14935" s="188"/>
      <c r="AH14935" s="188"/>
      <c r="AI14935" s="188"/>
      <c r="AJ14935" s="188"/>
      <c r="AK14935" s="188"/>
    </row>
    <row r="14936" spans="20:37">
      <c r="T14936" s="188"/>
      <c r="U14936" s="188"/>
      <c r="V14936" s="188"/>
      <c r="W14936" s="188"/>
      <c r="X14936" s="188"/>
      <c r="AG14936" s="188"/>
      <c r="AH14936" s="188"/>
      <c r="AI14936" s="188"/>
      <c r="AJ14936" s="188"/>
      <c r="AK14936" s="188"/>
    </row>
    <row r="14937" spans="20:37">
      <c r="T14937" s="188"/>
      <c r="U14937" s="188"/>
      <c r="V14937" s="188"/>
      <c r="W14937" s="188"/>
      <c r="X14937" s="188"/>
      <c r="AG14937" s="188"/>
      <c r="AH14937" s="188"/>
      <c r="AI14937" s="188"/>
      <c r="AJ14937" s="188"/>
      <c r="AK14937" s="188"/>
    </row>
    <row r="14938" spans="20:37">
      <c r="T14938" s="188"/>
      <c r="U14938" s="188"/>
      <c r="V14938" s="188"/>
      <c r="W14938" s="188"/>
      <c r="X14938" s="188"/>
      <c r="AG14938" s="188"/>
      <c r="AH14938" s="188"/>
      <c r="AI14938" s="188"/>
      <c r="AJ14938" s="188"/>
      <c r="AK14938" s="188"/>
    </row>
    <row r="14939" spans="20:37">
      <c r="T14939" s="188"/>
      <c r="U14939" s="188"/>
      <c r="V14939" s="188"/>
      <c r="W14939" s="188"/>
      <c r="X14939" s="188"/>
      <c r="AG14939" s="188"/>
      <c r="AH14939" s="188"/>
      <c r="AI14939" s="188"/>
      <c r="AJ14939" s="188"/>
      <c r="AK14939" s="188"/>
    </row>
    <row r="14940" spans="20:37">
      <c r="T14940" s="188"/>
      <c r="U14940" s="188"/>
      <c r="V14940" s="188"/>
      <c r="W14940" s="188"/>
      <c r="X14940" s="188"/>
      <c r="AG14940" s="188"/>
      <c r="AH14940" s="188"/>
      <c r="AI14940" s="188"/>
      <c r="AJ14940" s="188"/>
      <c r="AK14940" s="188"/>
    </row>
    <row r="14941" spans="20:37">
      <c r="T14941" s="188"/>
      <c r="U14941" s="188"/>
      <c r="V14941" s="188"/>
      <c r="W14941" s="188"/>
      <c r="X14941" s="188"/>
      <c r="AG14941" s="188"/>
      <c r="AH14941" s="188"/>
      <c r="AI14941" s="188"/>
      <c r="AJ14941" s="188"/>
      <c r="AK14941" s="188"/>
    </row>
    <row r="14942" spans="20:37">
      <c r="T14942" s="188"/>
      <c r="U14942" s="188"/>
      <c r="V14942" s="188"/>
      <c r="W14942" s="188"/>
      <c r="X14942" s="188"/>
      <c r="AG14942" s="188"/>
      <c r="AH14942" s="188"/>
      <c r="AI14942" s="188"/>
      <c r="AJ14942" s="188"/>
      <c r="AK14942" s="188"/>
    </row>
    <row r="14943" spans="20:37">
      <c r="T14943" s="188"/>
      <c r="U14943" s="188"/>
      <c r="V14943" s="188"/>
      <c r="W14943" s="188"/>
      <c r="X14943" s="188"/>
      <c r="AG14943" s="188"/>
      <c r="AH14943" s="188"/>
      <c r="AI14943" s="188"/>
      <c r="AJ14943" s="188"/>
      <c r="AK14943" s="188"/>
    </row>
    <row r="14944" spans="20:37">
      <c r="T14944" s="188"/>
      <c r="U14944" s="188"/>
      <c r="V14944" s="188"/>
      <c r="W14944" s="188"/>
      <c r="X14944" s="188"/>
      <c r="AG14944" s="188"/>
      <c r="AH14944" s="188"/>
      <c r="AI14944" s="188"/>
      <c r="AJ14944" s="188"/>
      <c r="AK14944" s="188"/>
    </row>
    <row r="14945" spans="20:37">
      <c r="T14945" s="188"/>
      <c r="U14945" s="188"/>
      <c r="V14945" s="188"/>
      <c r="W14945" s="188"/>
      <c r="X14945" s="188"/>
      <c r="AG14945" s="188"/>
      <c r="AH14945" s="188"/>
      <c r="AI14945" s="188"/>
      <c r="AJ14945" s="188"/>
      <c r="AK14945" s="188"/>
    </row>
    <row r="14946" spans="20:37">
      <c r="T14946" s="188"/>
      <c r="U14946" s="188"/>
      <c r="V14946" s="188"/>
      <c r="W14946" s="188"/>
      <c r="X14946" s="188"/>
      <c r="AG14946" s="188"/>
      <c r="AH14946" s="188"/>
      <c r="AI14946" s="188"/>
      <c r="AJ14946" s="188"/>
      <c r="AK14946" s="188"/>
    </row>
    <row r="14947" spans="20:37">
      <c r="T14947" s="188"/>
      <c r="U14947" s="188"/>
      <c r="V14947" s="188"/>
      <c r="W14947" s="188"/>
      <c r="X14947" s="188"/>
      <c r="AG14947" s="188"/>
      <c r="AH14947" s="188"/>
      <c r="AI14947" s="188"/>
      <c r="AJ14947" s="188"/>
      <c r="AK14947" s="188"/>
    </row>
    <row r="14948" spans="20:37">
      <c r="T14948" s="188"/>
      <c r="U14948" s="188"/>
      <c r="V14948" s="188"/>
      <c r="W14948" s="188"/>
      <c r="X14948" s="188"/>
      <c r="AG14948" s="188"/>
      <c r="AH14948" s="188"/>
      <c r="AI14948" s="188"/>
      <c r="AJ14948" s="188"/>
      <c r="AK14948" s="188"/>
    </row>
    <row r="14949" spans="20:37">
      <c r="T14949" s="188"/>
      <c r="U14949" s="188"/>
      <c r="V14949" s="188"/>
      <c r="W14949" s="188"/>
      <c r="X14949" s="188"/>
      <c r="AG14949" s="188"/>
      <c r="AH14949" s="188"/>
      <c r="AI14949" s="188"/>
      <c r="AJ14949" s="188"/>
      <c r="AK14949" s="188"/>
    </row>
    <row r="14950" spans="20:37">
      <c r="T14950" s="188"/>
      <c r="U14950" s="188"/>
      <c r="V14950" s="188"/>
      <c r="W14950" s="188"/>
      <c r="X14950" s="188"/>
      <c r="AG14950" s="188"/>
      <c r="AH14950" s="188"/>
      <c r="AI14950" s="188"/>
      <c r="AJ14950" s="188"/>
      <c r="AK14950" s="188"/>
    </row>
    <row r="14951" spans="20:37">
      <c r="T14951" s="188"/>
      <c r="U14951" s="188"/>
      <c r="V14951" s="188"/>
      <c r="W14951" s="188"/>
      <c r="X14951" s="188"/>
      <c r="AG14951" s="188"/>
      <c r="AH14951" s="188"/>
      <c r="AI14951" s="188"/>
      <c r="AJ14951" s="188"/>
      <c r="AK14951" s="188"/>
    </row>
    <row r="14952" spans="20:37">
      <c r="T14952" s="188"/>
      <c r="U14952" s="188"/>
      <c r="V14952" s="188"/>
      <c r="W14952" s="188"/>
      <c r="X14952" s="188"/>
      <c r="AG14952" s="188"/>
      <c r="AH14952" s="188"/>
      <c r="AI14952" s="188"/>
      <c r="AJ14952" s="188"/>
      <c r="AK14952" s="188"/>
    </row>
    <row r="14953" spans="20:37">
      <c r="T14953" s="188"/>
      <c r="U14953" s="188"/>
      <c r="V14953" s="188"/>
      <c r="W14953" s="188"/>
      <c r="X14953" s="188"/>
      <c r="AG14953" s="188"/>
      <c r="AH14953" s="188"/>
      <c r="AI14953" s="188"/>
      <c r="AJ14953" s="188"/>
      <c r="AK14953" s="188"/>
    </row>
    <row r="14954" spans="20:37">
      <c r="T14954" s="188"/>
      <c r="U14954" s="188"/>
      <c r="V14954" s="188"/>
      <c r="W14954" s="188"/>
      <c r="X14954" s="188"/>
      <c r="AG14954" s="188"/>
      <c r="AH14954" s="188"/>
      <c r="AI14954" s="188"/>
      <c r="AJ14954" s="188"/>
      <c r="AK14954" s="188"/>
    </row>
    <row r="14955" spans="20:37">
      <c r="T14955" s="188"/>
      <c r="U14955" s="188"/>
      <c r="V14955" s="188"/>
      <c r="W14955" s="188"/>
      <c r="X14955" s="188"/>
      <c r="AG14955" s="188"/>
      <c r="AH14955" s="188"/>
      <c r="AI14955" s="188"/>
      <c r="AJ14955" s="188"/>
      <c r="AK14955" s="188"/>
    </row>
    <row r="14956" spans="20:37">
      <c r="T14956" s="188"/>
      <c r="U14956" s="188"/>
      <c r="V14956" s="188"/>
      <c r="W14956" s="188"/>
      <c r="X14956" s="188"/>
      <c r="AG14956" s="188"/>
      <c r="AH14956" s="188"/>
      <c r="AI14956" s="188"/>
      <c r="AJ14956" s="188"/>
      <c r="AK14956" s="188"/>
    </row>
    <row r="14957" spans="20:37">
      <c r="T14957" s="188"/>
      <c r="U14957" s="188"/>
      <c r="V14957" s="188"/>
      <c r="W14957" s="188"/>
      <c r="X14957" s="188"/>
      <c r="AG14957" s="188"/>
      <c r="AH14957" s="188"/>
      <c r="AI14957" s="188"/>
      <c r="AJ14957" s="188"/>
      <c r="AK14957" s="188"/>
    </row>
    <row r="14958" spans="20:37">
      <c r="T14958" s="188"/>
      <c r="U14958" s="188"/>
      <c r="V14958" s="188"/>
      <c r="W14958" s="188"/>
      <c r="X14958" s="188"/>
      <c r="AG14958" s="188"/>
      <c r="AH14958" s="188"/>
      <c r="AI14958" s="188"/>
      <c r="AJ14958" s="188"/>
      <c r="AK14958" s="188"/>
    </row>
    <row r="14959" spans="20:37">
      <c r="T14959" s="188"/>
      <c r="U14959" s="188"/>
      <c r="V14959" s="188"/>
      <c r="W14959" s="188"/>
      <c r="X14959" s="188"/>
      <c r="AG14959" s="188"/>
      <c r="AH14959" s="188"/>
      <c r="AI14959" s="188"/>
      <c r="AJ14959" s="188"/>
      <c r="AK14959" s="188"/>
    </row>
    <row r="14960" spans="20:37">
      <c r="T14960" s="188"/>
      <c r="U14960" s="188"/>
      <c r="V14960" s="188"/>
      <c r="W14960" s="188"/>
      <c r="X14960" s="188"/>
      <c r="AG14960" s="188"/>
      <c r="AH14960" s="188"/>
      <c r="AI14960" s="188"/>
      <c r="AJ14960" s="188"/>
      <c r="AK14960" s="188"/>
    </row>
    <row r="14961" spans="20:37">
      <c r="T14961" s="188"/>
      <c r="U14961" s="188"/>
      <c r="V14961" s="188"/>
      <c r="W14961" s="188"/>
      <c r="X14961" s="188"/>
      <c r="AG14961" s="188"/>
      <c r="AH14961" s="188"/>
      <c r="AI14961" s="188"/>
      <c r="AJ14961" s="188"/>
      <c r="AK14961" s="188"/>
    </row>
    <row r="14962" spans="20:37">
      <c r="T14962" s="188"/>
      <c r="U14962" s="188"/>
      <c r="V14962" s="188"/>
      <c r="W14962" s="188"/>
      <c r="X14962" s="188"/>
      <c r="AG14962" s="188"/>
      <c r="AH14962" s="188"/>
      <c r="AI14962" s="188"/>
      <c r="AJ14962" s="188"/>
      <c r="AK14962" s="188"/>
    </row>
    <row r="14963" spans="20:37">
      <c r="T14963" s="188"/>
      <c r="U14963" s="188"/>
      <c r="V14963" s="188"/>
      <c r="W14963" s="188"/>
      <c r="X14963" s="188"/>
      <c r="AG14963" s="188"/>
      <c r="AH14963" s="188"/>
      <c r="AI14963" s="188"/>
      <c r="AJ14963" s="188"/>
      <c r="AK14963" s="188"/>
    </row>
    <row r="14964" spans="20:37">
      <c r="T14964" s="188"/>
      <c r="U14964" s="188"/>
      <c r="V14964" s="188"/>
      <c r="W14964" s="188"/>
      <c r="X14964" s="188"/>
      <c r="AG14964" s="188"/>
      <c r="AH14964" s="188"/>
      <c r="AI14964" s="188"/>
      <c r="AJ14964" s="188"/>
      <c r="AK14964" s="188"/>
    </row>
    <row r="14965" spans="20:37">
      <c r="T14965" s="188"/>
      <c r="U14965" s="188"/>
      <c r="V14965" s="188"/>
      <c r="W14965" s="188"/>
      <c r="X14965" s="188"/>
      <c r="AG14965" s="188"/>
      <c r="AH14965" s="188"/>
      <c r="AI14965" s="188"/>
      <c r="AJ14965" s="188"/>
      <c r="AK14965" s="188"/>
    </row>
    <row r="14966" spans="20:37">
      <c r="T14966" s="188"/>
      <c r="U14966" s="188"/>
      <c r="V14966" s="188"/>
      <c r="W14966" s="188"/>
      <c r="X14966" s="188"/>
      <c r="AG14966" s="188"/>
      <c r="AH14966" s="188"/>
      <c r="AI14966" s="188"/>
      <c r="AJ14966" s="188"/>
      <c r="AK14966" s="188"/>
    </row>
    <row r="14967" spans="20:37">
      <c r="T14967" s="188"/>
      <c r="U14967" s="188"/>
      <c r="V14967" s="188"/>
      <c r="W14967" s="188"/>
      <c r="X14967" s="188"/>
      <c r="AG14967" s="188"/>
      <c r="AH14967" s="188"/>
      <c r="AI14967" s="188"/>
      <c r="AJ14967" s="188"/>
      <c r="AK14967" s="188"/>
    </row>
    <row r="14968" spans="20:37">
      <c r="T14968" s="188"/>
      <c r="U14968" s="188"/>
      <c r="V14968" s="188"/>
      <c r="W14968" s="188"/>
      <c r="X14968" s="188"/>
      <c r="AG14968" s="188"/>
      <c r="AH14968" s="188"/>
      <c r="AI14968" s="188"/>
      <c r="AJ14968" s="188"/>
      <c r="AK14968" s="188"/>
    </row>
    <row r="14969" spans="20:37">
      <c r="T14969" s="188"/>
      <c r="U14969" s="188"/>
      <c r="V14969" s="188"/>
      <c r="W14969" s="188"/>
      <c r="X14969" s="188"/>
      <c r="AG14969" s="188"/>
      <c r="AH14969" s="188"/>
      <c r="AI14969" s="188"/>
      <c r="AJ14969" s="188"/>
      <c r="AK14969" s="188"/>
    </row>
    <row r="14970" spans="20:37">
      <c r="T14970" s="188"/>
      <c r="U14970" s="188"/>
      <c r="V14970" s="188"/>
      <c r="W14970" s="188"/>
      <c r="X14970" s="188"/>
      <c r="AG14970" s="188"/>
      <c r="AH14970" s="188"/>
      <c r="AI14970" s="188"/>
      <c r="AJ14970" s="188"/>
      <c r="AK14970" s="188"/>
    </row>
    <row r="14971" spans="20:37">
      <c r="T14971" s="188"/>
      <c r="U14971" s="188"/>
      <c r="V14971" s="188"/>
      <c r="W14971" s="188"/>
      <c r="X14971" s="188"/>
      <c r="AG14971" s="188"/>
      <c r="AH14971" s="188"/>
      <c r="AI14971" s="188"/>
      <c r="AJ14971" s="188"/>
      <c r="AK14971" s="188"/>
    </row>
    <row r="14972" spans="20:37">
      <c r="T14972" s="188"/>
      <c r="U14972" s="188"/>
      <c r="V14972" s="188"/>
      <c r="W14972" s="188"/>
      <c r="X14972" s="188"/>
      <c r="AG14972" s="188"/>
      <c r="AH14972" s="188"/>
      <c r="AI14972" s="188"/>
      <c r="AJ14972" s="188"/>
      <c r="AK14972" s="188"/>
    </row>
    <row r="14973" spans="20:37">
      <c r="T14973" s="188"/>
      <c r="U14973" s="188"/>
      <c r="V14973" s="188"/>
      <c r="W14973" s="188"/>
      <c r="X14973" s="188"/>
      <c r="AG14973" s="188"/>
      <c r="AH14973" s="188"/>
      <c r="AI14973" s="188"/>
      <c r="AJ14973" s="188"/>
      <c r="AK14973" s="188"/>
    </row>
    <row r="14974" spans="20:37">
      <c r="T14974" s="188"/>
      <c r="U14974" s="188"/>
      <c r="V14974" s="188"/>
      <c r="W14974" s="188"/>
      <c r="X14974" s="188"/>
      <c r="AG14974" s="188"/>
      <c r="AH14974" s="188"/>
      <c r="AI14974" s="188"/>
      <c r="AJ14974" s="188"/>
      <c r="AK14974" s="188"/>
    </row>
    <row r="14975" spans="20:37">
      <c r="T14975" s="188"/>
      <c r="U14975" s="188"/>
      <c r="V14975" s="188"/>
      <c r="W14975" s="188"/>
      <c r="X14975" s="188"/>
      <c r="AG14975" s="188"/>
      <c r="AH14975" s="188"/>
      <c r="AI14975" s="188"/>
      <c r="AJ14975" s="188"/>
      <c r="AK14975" s="188"/>
    </row>
    <row r="14976" spans="20:37">
      <c r="T14976" s="188"/>
      <c r="U14976" s="188"/>
      <c r="V14976" s="188"/>
      <c r="W14976" s="188"/>
      <c r="X14976" s="188"/>
      <c r="AG14976" s="188"/>
      <c r="AH14976" s="188"/>
      <c r="AI14976" s="188"/>
      <c r="AJ14976" s="188"/>
      <c r="AK14976" s="188"/>
    </row>
    <row r="14977" spans="20:37">
      <c r="T14977" s="188"/>
      <c r="U14977" s="188"/>
      <c r="V14977" s="188"/>
      <c r="W14977" s="188"/>
      <c r="X14977" s="188"/>
      <c r="AG14977" s="188"/>
      <c r="AH14977" s="188"/>
      <c r="AI14977" s="188"/>
      <c r="AJ14977" s="188"/>
      <c r="AK14977" s="188"/>
    </row>
    <row r="14978" spans="20:37">
      <c r="T14978" s="188"/>
      <c r="U14978" s="188"/>
      <c r="V14978" s="188"/>
      <c r="W14978" s="188"/>
      <c r="X14978" s="188"/>
      <c r="AG14978" s="188"/>
      <c r="AH14978" s="188"/>
      <c r="AI14978" s="188"/>
      <c r="AJ14978" s="188"/>
      <c r="AK14978" s="188"/>
    </row>
    <row r="14979" spans="20:37">
      <c r="T14979" s="188"/>
      <c r="U14979" s="188"/>
      <c r="V14979" s="188"/>
      <c r="W14979" s="188"/>
      <c r="X14979" s="188"/>
      <c r="AG14979" s="188"/>
      <c r="AH14979" s="188"/>
      <c r="AI14979" s="188"/>
      <c r="AJ14979" s="188"/>
      <c r="AK14979" s="188"/>
    </row>
    <row r="14980" spans="20:37">
      <c r="T14980" s="188"/>
      <c r="U14980" s="188"/>
      <c r="V14980" s="188"/>
      <c r="W14980" s="188"/>
      <c r="X14980" s="188"/>
      <c r="AG14980" s="188"/>
      <c r="AH14980" s="188"/>
      <c r="AI14980" s="188"/>
      <c r="AJ14980" s="188"/>
      <c r="AK14980" s="188"/>
    </row>
    <row r="14981" spans="20:37">
      <c r="T14981" s="188"/>
      <c r="U14981" s="188"/>
      <c r="V14981" s="188"/>
      <c r="W14981" s="188"/>
      <c r="X14981" s="188"/>
      <c r="AG14981" s="188"/>
      <c r="AH14981" s="188"/>
      <c r="AI14981" s="188"/>
      <c r="AJ14981" s="188"/>
      <c r="AK14981" s="188"/>
    </row>
    <row r="14982" spans="20:37">
      <c r="T14982" s="188"/>
      <c r="U14982" s="188"/>
      <c r="V14982" s="188"/>
      <c r="W14982" s="188"/>
      <c r="X14982" s="188"/>
      <c r="AG14982" s="188"/>
      <c r="AH14982" s="188"/>
      <c r="AI14982" s="188"/>
      <c r="AJ14982" s="188"/>
      <c r="AK14982" s="188"/>
    </row>
    <row r="14983" spans="20:37">
      <c r="T14983" s="188"/>
      <c r="U14983" s="188"/>
      <c r="V14983" s="188"/>
      <c r="W14983" s="188"/>
      <c r="X14983" s="188"/>
      <c r="AG14983" s="188"/>
      <c r="AH14983" s="188"/>
      <c r="AI14983" s="188"/>
      <c r="AJ14983" s="188"/>
      <c r="AK14983" s="188"/>
    </row>
    <row r="14984" spans="20:37">
      <c r="T14984" s="188"/>
      <c r="U14984" s="188"/>
      <c r="V14984" s="188"/>
      <c r="W14984" s="188"/>
      <c r="X14984" s="188"/>
      <c r="AG14984" s="188"/>
      <c r="AH14984" s="188"/>
      <c r="AI14984" s="188"/>
      <c r="AJ14984" s="188"/>
      <c r="AK14984" s="188"/>
    </row>
    <row r="14985" spans="20:37">
      <c r="T14985" s="188"/>
      <c r="U14985" s="188"/>
      <c r="V14985" s="188"/>
      <c r="W14985" s="188"/>
      <c r="X14985" s="188"/>
      <c r="AG14985" s="188"/>
      <c r="AH14985" s="188"/>
      <c r="AI14985" s="188"/>
      <c r="AJ14985" s="188"/>
      <c r="AK14985" s="188"/>
    </row>
    <row r="14986" spans="20:37">
      <c r="T14986" s="188"/>
      <c r="U14986" s="188"/>
      <c r="V14986" s="188"/>
      <c r="W14986" s="188"/>
      <c r="X14986" s="188"/>
      <c r="AG14986" s="188"/>
      <c r="AH14986" s="188"/>
      <c r="AI14986" s="188"/>
      <c r="AJ14986" s="188"/>
      <c r="AK14986" s="188"/>
    </row>
    <row r="14987" spans="20:37">
      <c r="T14987" s="188"/>
      <c r="U14987" s="188"/>
      <c r="V14987" s="188"/>
      <c r="W14987" s="188"/>
      <c r="X14987" s="188"/>
      <c r="AG14987" s="188"/>
      <c r="AH14987" s="188"/>
      <c r="AI14987" s="188"/>
      <c r="AJ14987" s="188"/>
      <c r="AK14987" s="188"/>
    </row>
    <row r="14988" spans="20:37">
      <c r="T14988" s="188"/>
      <c r="U14988" s="188"/>
      <c r="V14988" s="188"/>
      <c r="W14988" s="188"/>
      <c r="X14988" s="188"/>
      <c r="AG14988" s="188"/>
      <c r="AH14988" s="188"/>
      <c r="AI14988" s="188"/>
      <c r="AJ14988" s="188"/>
      <c r="AK14988" s="188"/>
    </row>
    <row r="14989" spans="20:37">
      <c r="T14989" s="188"/>
      <c r="U14989" s="188"/>
      <c r="V14989" s="188"/>
      <c r="W14989" s="188"/>
      <c r="X14989" s="188"/>
      <c r="AG14989" s="188"/>
      <c r="AH14989" s="188"/>
      <c r="AI14989" s="188"/>
      <c r="AJ14989" s="188"/>
      <c r="AK14989" s="188"/>
    </row>
    <row r="14990" spans="20:37">
      <c r="T14990" s="188"/>
      <c r="U14990" s="188"/>
      <c r="V14990" s="188"/>
      <c r="W14990" s="188"/>
      <c r="X14990" s="188"/>
      <c r="AG14990" s="188"/>
      <c r="AH14990" s="188"/>
      <c r="AI14990" s="188"/>
      <c r="AJ14990" s="188"/>
      <c r="AK14990" s="188"/>
    </row>
    <row r="14991" spans="20:37">
      <c r="T14991" s="188"/>
      <c r="U14991" s="188"/>
      <c r="V14991" s="188"/>
      <c r="W14991" s="188"/>
      <c r="X14991" s="188"/>
      <c r="AG14991" s="188"/>
      <c r="AH14991" s="188"/>
      <c r="AI14991" s="188"/>
      <c r="AJ14991" s="188"/>
      <c r="AK14991" s="188"/>
    </row>
    <row r="14992" spans="20:37">
      <c r="T14992" s="188"/>
      <c r="U14992" s="188"/>
      <c r="V14992" s="188"/>
      <c r="W14992" s="188"/>
      <c r="X14992" s="188"/>
      <c r="AG14992" s="188"/>
      <c r="AH14992" s="188"/>
      <c r="AI14992" s="188"/>
      <c r="AJ14992" s="188"/>
      <c r="AK14992" s="188"/>
    </row>
    <row r="14993" spans="20:37">
      <c r="T14993" s="188"/>
      <c r="U14993" s="188"/>
      <c r="V14993" s="188"/>
      <c r="W14993" s="188"/>
      <c r="X14993" s="188"/>
      <c r="AG14993" s="188"/>
      <c r="AH14993" s="188"/>
      <c r="AI14993" s="188"/>
      <c r="AJ14993" s="188"/>
      <c r="AK14993" s="188"/>
    </row>
    <row r="14994" spans="20:37">
      <c r="T14994" s="188"/>
      <c r="U14994" s="188"/>
      <c r="V14994" s="188"/>
      <c r="W14994" s="188"/>
      <c r="X14994" s="188"/>
      <c r="AG14994" s="188"/>
      <c r="AH14994" s="188"/>
      <c r="AI14994" s="188"/>
      <c r="AJ14994" s="188"/>
      <c r="AK14994" s="188"/>
    </row>
    <row r="14995" spans="20:37">
      <c r="T14995" s="188"/>
      <c r="U14995" s="188"/>
      <c r="V14995" s="188"/>
      <c r="W14995" s="188"/>
      <c r="X14995" s="188"/>
      <c r="AG14995" s="188"/>
      <c r="AH14995" s="188"/>
      <c r="AI14995" s="188"/>
      <c r="AJ14995" s="188"/>
      <c r="AK14995" s="188"/>
    </row>
    <row r="14996" spans="20:37">
      <c r="T14996" s="188"/>
      <c r="U14996" s="188"/>
      <c r="V14996" s="188"/>
      <c r="W14996" s="188"/>
      <c r="X14996" s="188"/>
      <c r="AG14996" s="188"/>
      <c r="AH14996" s="188"/>
      <c r="AI14996" s="188"/>
      <c r="AJ14996" s="188"/>
      <c r="AK14996" s="188"/>
    </row>
    <row r="14997" spans="20:37">
      <c r="T14997" s="188"/>
      <c r="U14997" s="188"/>
      <c r="V14997" s="188"/>
      <c r="W14997" s="188"/>
      <c r="X14997" s="188"/>
      <c r="AG14997" s="188"/>
      <c r="AH14997" s="188"/>
      <c r="AI14997" s="188"/>
      <c r="AJ14997" s="188"/>
      <c r="AK14997" s="188"/>
    </row>
    <row r="14998" spans="20:37">
      <c r="T14998" s="188"/>
      <c r="U14998" s="188"/>
      <c r="V14998" s="188"/>
      <c r="W14998" s="188"/>
      <c r="X14998" s="188"/>
      <c r="AG14998" s="188"/>
      <c r="AH14998" s="188"/>
      <c r="AI14998" s="188"/>
      <c r="AJ14998" s="188"/>
      <c r="AK14998" s="188"/>
    </row>
    <row r="14999" spans="20:37">
      <c r="T14999" s="188"/>
      <c r="U14999" s="188"/>
      <c r="V14999" s="188"/>
      <c r="W14999" s="188"/>
      <c r="X14999" s="188"/>
      <c r="AG14999" s="188"/>
      <c r="AH14999" s="188"/>
      <c r="AI14999" s="188"/>
      <c r="AJ14999" s="188"/>
      <c r="AK14999" s="188"/>
    </row>
    <row r="15000" spans="20:37">
      <c r="T15000" s="188"/>
      <c r="U15000" s="188"/>
      <c r="V15000" s="188"/>
      <c r="W15000" s="188"/>
      <c r="X15000" s="188"/>
      <c r="AG15000" s="188"/>
      <c r="AH15000" s="188"/>
      <c r="AI15000" s="188"/>
      <c r="AJ15000" s="188"/>
      <c r="AK15000" s="188"/>
    </row>
    <row r="15001" spans="20:37">
      <c r="T15001" s="188"/>
      <c r="U15001" s="188"/>
      <c r="V15001" s="188"/>
      <c r="W15001" s="188"/>
      <c r="X15001" s="188"/>
      <c r="AG15001" s="188"/>
      <c r="AH15001" s="188"/>
      <c r="AI15001" s="188"/>
      <c r="AJ15001" s="188"/>
      <c r="AK15001" s="188"/>
    </row>
    <row r="15002" spans="20:37">
      <c r="T15002" s="188"/>
      <c r="U15002" s="188"/>
      <c r="V15002" s="188"/>
      <c r="W15002" s="188"/>
      <c r="X15002" s="188"/>
      <c r="AG15002" s="188"/>
      <c r="AH15002" s="188"/>
      <c r="AI15002" s="188"/>
      <c r="AJ15002" s="188"/>
      <c r="AK15002" s="188"/>
    </row>
    <row r="15003" spans="20:37">
      <c r="T15003" s="188"/>
      <c r="U15003" s="188"/>
      <c r="V15003" s="188"/>
      <c r="W15003" s="188"/>
      <c r="X15003" s="188"/>
      <c r="AG15003" s="188"/>
      <c r="AH15003" s="188"/>
      <c r="AI15003" s="188"/>
      <c r="AJ15003" s="188"/>
      <c r="AK15003" s="188"/>
    </row>
    <row r="15004" spans="20:37">
      <c r="T15004" s="188"/>
      <c r="U15004" s="188"/>
      <c r="V15004" s="188"/>
      <c r="W15004" s="188"/>
      <c r="X15004" s="188"/>
      <c r="AG15004" s="188"/>
      <c r="AH15004" s="188"/>
      <c r="AI15004" s="188"/>
      <c r="AJ15004" s="188"/>
      <c r="AK15004" s="188"/>
    </row>
    <row r="15005" spans="20:37">
      <c r="T15005" s="188"/>
      <c r="U15005" s="188"/>
      <c r="V15005" s="188"/>
      <c r="W15005" s="188"/>
      <c r="X15005" s="188"/>
      <c r="AG15005" s="188"/>
      <c r="AH15005" s="188"/>
      <c r="AI15005" s="188"/>
      <c r="AJ15005" s="188"/>
      <c r="AK15005" s="188"/>
    </row>
    <row r="15006" spans="20:37">
      <c r="T15006" s="188"/>
      <c r="U15006" s="188"/>
      <c r="V15006" s="188"/>
      <c r="W15006" s="188"/>
      <c r="X15006" s="188"/>
      <c r="AG15006" s="188"/>
      <c r="AH15006" s="188"/>
      <c r="AI15006" s="188"/>
      <c r="AJ15006" s="188"/>
      <c r="AK15006" s="188"/>
    </row>
    <row r="15007" spans="20:37">
      <c r="T15007" s="188"/>
      <c r="U15007" s="188"/>
      <c r="V15007" s="188"/>
      <c r="W15007" s="188"/>
      <c r="X15007" s="188"/>
      <c r="AG15007" s="188"/>
      <c r="AH15007" s="188"/>
      <c r="AI15007" s="188"/>
      <c r="AJ15007" s="188"/>
      <c r="AK15007" s="188"/>
    </row>
    <row r="15008" spans="20:37">
      <c r="T15008" s="188"/>
      <c r="U15008" s="188"/>
      <c r="V15008" s="188"/>
      <c r="W15008" s="188"/>
      <c r="X15008" s="188"/>
      <c r="AG15008" s="188"/>
      <c r="AH15008" s="188"/>
      <c r="AI15008" s="188"/>
      <c r="AJ15008" s="188"/>
      <c r="AK15008" s="188"/>
    </row>
    <row r="15009" spans="20:37">
      <c r="T15009" s="188"/>
      <c r="U15009" s="188"/>
      <c r="V15009" s="188"/>
      <c r="W15009" s="188"/>
      <c r="X15009" s="188"/>
      <c r="AG15009" s="188"/>
      <c r="AH15009" s="188"/>
      <c r="AI15009" s="188"/>
      <c r="AJ15009" s="188"/>
      <c r="AK15009" s="188"/>
    </row>
    <row r="15010" spans="20:37">
      <c r="T15010" s="188"/>
      <c r="U15010" s="188"/>
      <c r="V15010" s="188"/>
      <c r="W15010" s="188"/>
      <c r="X15010" s="188"/>
      <c r="AG15010" s="188"/>
      <c r="AH15010" s="188"/>
      <c r="AI15010" s="188"/>
      <c r="AJ15010" s="188"/>
      <c r="AK15010" s="188"/>
    </row>
    <row r="15011" spans="20:37">
      <c r="T15011" s="188"/>
      <c r="U15011" s="188"/>
      <c r="V15011" s="188"/>
      <c r="W15011" s="188"/>
      <c r="X15011" s="188"/>
      <c r="AG15011" s="188"/>
      <c r="AH15011" s="188"/>
      <c r="AI15011" s="188"/>
      <c r="AJ15011" s="188"/>
      <c r="AK15011" s="188"/>
    </row>
    <row r="15012" spans="20:37">
      <c r="T15012" s="188"/>
      <c r="U15012" s="188"/>
      <c r="V15012" s="188"/>
      <c r="W15012" s="188"/>
      <c r="X15012" s="188"/>
      <c r="AG15012" s="188"/>
      <c r="AH15012" s="188"/>
      <c r="AI15012" s="188"/>
      <c r="AJ15012" s="188"/>
      <c r="AK15012" s="188"/>
    </row>
    <row r="15013" spans="20:37">
      <c r="T15013" s="188"/>
      <c r="U15013" s="188"/>
      <c r="V15013" s="188"/>
      <c r="W15013" s="188"/>
      <c r="X15013" s="188"/>
      <c r="AG15013" s="188"/>
      <c r="AH15013" s="188"/>
      <c r="AI15013" s="188"/>
      <c r="AJ15013" s="188"/>
      <c r="AK15013" s="188"/>
    </row>
    <row r="15014" spans="20:37">
      <c r="T15014" s="188"/>
      <c r="U15014" s="188"/>
      <c r="V15014" s="188"/>
      <c r="W15014" s="188"/>
      <c r="X15014" s="188"/>
      <c r="AG15014" s="188"/>
      <c r="AH15014" s="188"/>
      <c r="AI15014" s="188"/>
      <c r="AJ15014" s="188"/>
      <c r="AK15014" s="188"/>
    </row>
    <row r="15015" spans="20:37">
      <c r="T15015" s="188"/>
      <c r="U15015" s="188"/>
      <c r="V15015" s="188"/>
      <c r="W15015" s="188"/>
      <c r="X15015" s="188"/>
      <c r="AG15015" s="188"/>
      <c r="AH15015" s="188"/>
      <c r="AI15015" s="188"/>
      <c r="AJ15015" s="188"/>
      <c r="AK15015" s="188"/>
    </row>
    <row r="15016" spans="20:37">
      <c r="T15016" s="188"/>
      <c r="U15016" s="188"/>
      <c r="V15016" s="188"/>
      <c r="W15016" s="188"/>
      <c r="X15016" s="188"/>
      <c r="AG15016" s="188"/>
      <c r="AH15016" s="188"/>
      <c r="AI15016" s="188"/>
      <c r="AJ15016" s="188"/>
      <c r="AK15016" s="188"/>
    </row>
    <row r="15017" spans="20:37">
      <c r="T15017" s="188"/>
      <c r="U15017" s="188"/>
      <c r="V15017" s="188"/>
      <c r="W15017" s="188"/>
      <c r="X15017" s="188"/>
      <c r="AG15017" s="188"/>
      <c r="AH15017" s="188"/>
      <c r="AI15017" s="188"/>
      <c r="AJ15017" s="188"/>
      <c r="AK15017" s="188"/>
    </row>
    <row r="15018" spans="20:37">
      <c r="T15018" s="188"/>
      <c r="U15018" s="188"/>
      <c r="V15018" s="188"/>
      <c r="W15018" s="188"/>
      <c r="X15018" s="188"/>
      <c r="AG15018" s="188"/>
      <c r="AH15018" s="188"/>
      <c r="AI15018" s="188"/>
      <c r="AJ15018" s="188"/>
      <c r="AK15018" s="188"/>
    </row>
    <row r="15019" spans="20:37">
      <c r="T15019" s="188"/>
      <c r="U15019" s="188"/>
      <c r="V15019" s="188"/>
      <c r="W15019" s="188"/>
      <c r="X15019" s="188"/>
      <c r="AG15019" s="188"/>
      <c r="AH15019" s="188"/>
      <c r="AI15019" s="188"/>
      <c r="AJ15019" s="188"/>
      <c r="AK15019" s="188"/>
    </row>
    <row r="15020" spans="20:37">
      <c r="T15020" s="188"/>
      <c r="U15020" s="188"/>
      <c r="V15020" s="188"/>
      <c r="W15020" s="188"/>
      <c r="X15020" s="188"/>
      <c r="AG15020" s="188"/>
      <c r="AH15020" s="188"/>
      <c r="AI15020" s="188"/>
      <c r="AJ15020" s="188"/>
      <c r="AK15020" s="188"/>
    </row>
    <row r="15021" spans="20:37">
      <c r="T15021" s="188"/>
      <c r="U15021" s="188"/>
      <c r="V15021" s="188"/>
      <c r="W15021" s="188"/>
      <c r="X15021" s="188"/>
      <c r="AG15021" s="188"/>
      <c r="AH15021" s="188"/>
      <c r="AI15021" s="188"/>
      <c r="AJ15021" s="188"/>
      <c r="AK15021" s="188"/>
    </row>
    <row r="15022" spans="20:37">
      <c r="T15022" s="188"/>
      <c r="U15022" s="188"/>
      <c r="V15022" s="188"/>
      <c r="W15022" s="188"/>
      <c r="X15022" s="188"/>
      <c r="AG15022" s="188"/>
      <c r="AH15022" s="188"/>
      <c r="AI15022" s="188"/>
      <c r="AJ15022" s="188"/>
      <c r="AK15022" s="188"/>
    </row>
    <row r="15023" spans="20:37">
      <c r="T15023" s="188"/>
      <c r="U15023" s="188"/>
      <c r="V15023" s="188"/>
      <c r="W15023" s="188"/>
      <c r="X15023" s="188"/>
      <c r="AG15023" s="188"/>
      <c r="AH15023" s="188"/>
      <c r="AI15023" s="188"/>
      <c r="AJ15023" s="188"/>
      <c r="AK15023" s="188"/>
    </row>
    <row r="15024" spans="20:37">
      <c r="T15024" s="188"/>
      <c r="U15024" s="188"/>
      <c r="V15024" s="188"/>
      <c r="W15024" s="188"/>
      <c r="X15024" s="188"/>
      <c r="AG15024" s="188"/>
      <c r="AH15024" s="188"/>
      <c r="AI15024" s="188"/>
      <c r="AJ15024" s="188"/>
      <c r="AK15024" s="188"/>
    </row>
    <row r="15025" spans="20:37">
      <c r="T15025" s="188"/>
      <c r="U15025" s="188"/>
      <c r="V15025" s="188"/>
      <c r="W15025" s="188"/>
      <c r="X15025" s="188"/>
      <c r="AG15025" s="188"/>
      <c r="AH15025" s="188"/>
      <c r="AI15025" s="188"/>
      <c r="AJ15025" s="188"/>
      <c r="AK15025" s="188"/>
    </row>
    <row r="15026" spans="20:37">
      <c r="T15026" s="188"/>
      <c r="U15026" s="188"/>
      <c r="V15026" s="188"/>
      <c r="W15026" s="188"/>
      <c r="X15026" s="188"/>
      <c r="AG15026" s="188"/>
      <c r="AH15026" s="188"/>
      <c r="AI15026" s="188"/>
      <c r="AJ15026" s="188"/>
      <c r="AK15026" s="188"/>
    </row>
    <row r="15027" spans="20:37">
      <c r="T15027" s="188"/>
      <c r="U15027" s="188"/>
      <c r="V15027" s="188"/>
      <c r="W15027" s="188"/>
      <c r="X15027" s="188"/>
      <c r="AG15027" s="188"/>
      <c r="AH15027" s="188"/>
      <c r="AI15027" s="188"/>
      <c r="AJ15027" s="188"/>
      <c r="AK15027" s="188"/>
    </row>
    <row r="15028" spans="20:37">
      <c r="T15028" s="188"/>
      <c r="U15028" s="188"/>
      <c r="V15028" s="188"/>
      <c r="W15028" s="188"/>
      <c r="X15028" s="188"/>
      <c r="AG15028" s="188"/>
      <c r="AH15028" s="188"/>
      <c r="AI15028" s="188"/>
      <c r="AJ15028" s="188"/>
      <c r="AK15028" s="188"/>
    </row>
    <row r="15029" spans="20:37">
      <c r="T15029" s="188"/>
      <c r="U15029" s="188"/>
      <c r="V15029" s="188"/>
      <c r="W15029" s="188"/>
      <c r="X15029" s="188"/>
      <c r="AG15029" s="188"/>
      <c r="AH15029" s="188"/>
      <c r="AI15029" s="188"/>
      <c r="AJ15029" s="188"/>
      <c r="AK15029" s="188"/>
    </row>
    <row r="15030" spans="20:37">
      <c r="T15030" s="188"/>
      <c r="U15030" s="188"/>
      <c r="V15030" s="188"/>
      <c r="W15030" s="188"/>
      <c r="X15030" s="188"/>
      <c r="AG15030" s="188"/>
      <c r="AH15030" s="188"/>
      <c r="AI15030" s="188"/>
      <c r="AJ15030" s="188"/>
      <c r="AK15030" s="188"/>
    </row>
    <row r="15031" spans="20:37">
      <c r="T15031" s="188"/>
      <c r="U15031" s="188"/>
      <c r="V15031" s="188"/>
      <c r="W15031" s="188"/>
      <c r="X15031" s="188"/>
      <c r="AG15031" s="188"/>
      <c r="AH15031" s="188"/>
      <c r="AI15031" s="188"/>
      <c r="AJ15031" s="188"/>
      <c r="AK15031" s="188"/>
    </row>
    <row r="15032" spans="20:37">
      <c r="T15032" s="188"/>
      <c r="U15032" s="188"/>
      <c r="V15032" s="188"/>
      <c r="W15032" s="188"/>
      <c r="X15032" s="188"/>
      <c r="AG15032" s="188"/>
      <c r="AH15032" s="188"/>
      <c r="AI15032" s="188"/>
      <c r="AJ15032" s="188"/>
      <c r="AK15032" s="188"/>
    </row>
    <row r="15033" spans="20:37">
      <c r="T15033" s="188"/>
      <c r="U15033" s="188"/>
      <c r="V15033" s="188"/>
      <c r="W15033" s="188"/>
      <c r="X15033" s="188"/>
      <c r="AG15033" s="188"/>
      <c r="AH15033" s="188"/>
      <c r="AI15033" s="188"/>
      <c r="AJ15033" s="188"/>
      <c r="AK15033" s="188"/>
    </row>
    <row r="15034" spans="20:37">
      <c r="T15034" s="188"/>
      <c r="U15034" s="188"/>
      <c r="V15034" s="188"/>
      <c r="W15034" s="188"/>
      <c r="X15034" s="188"/>
      <c r="AG15034" s="188"/>
      <c r="AH15034" s="188"/>
      <c r="AI15034" s="188"/>
      <c r="AJ15034" s="188"/>
      <c r="AK15034" s="188"/>
    </row>
    <row r="15035" spans="20:37">
      <c r="T15035" s="188"/>
      <c r="U15035" s="188"/>
      <c r="V15035" s="188"/>
      <c r="W15035" s="188"/>
      <c r="X15035" s="188"/>
      <c r="AG15035" s="188"/>
      <c r="AH15035" s="188"/>
      <c r="AI15035" s="188"/>
      <c r="AJ15035" s="188"/>
      <c r="AK15035" s="188"/>
    </row>
    <row r="15036" spans="20:37">
      <c r="T15036" s="188"/>
      <c r="U15036" s="188"/>
      <c r="V15036" s="188"/>
      <c r="W15036" s="188"/>
      <c r="X15036" s="188"/>
      <c r="AG15036" s="188"/>
      <c r="AH15036" s="188"/>
      <c r="AI15036" s="188"/>
      <c r="AJ15036" s="188"/>
      <c r="AK15036" s="188"/>
    </row>
    <row r="15037" spans="20:37">
      <c r="T15037" s="188"/>
      <c r="U15037" s="188"/>
      <c r="V15037" s="188"/>
      <c r="W15037" s="188"/>
      <c r="X15037" s="188"/>
      <c r="AG15037" s="188"/>
      <c r="AH15037" s="188"/>
      <c r="AI15037" s="188"/>
      <c r="AJ15037" s="188"/>
      <c r="AK15037" s="188"/>
    </row>
    <row r="15038" spans="20:37">
      <c r="T15038" s="188"/>
      <c r="U15038" s="188"/>
      <c r="V15038" s="188"/>
      <c r="W15038" s="188"/>
      <c r="X15038" s="188"/>
      <c r="AG15038" s="188"/>
      <c r="AH15038" s="188"/>
      <c r="AI15038" s="188"/>
      <c r="AJ15038" s="188"/>
      <c r="AK15038" s="188"/>
    </row>
    <row r="15039" spans="20:37">
      <c r="T15039" s="188"/>
      <c r="U15039" s="188"/>
      <c r="V15039" s="188"/>
      <c r="W15039" s="188"/>
      <c r="X15039" s="188"/>
      <c r="AG15039" s="188"/>
      <c r="AH15039" s="188"/>
      <c r="AI15039" s="188"/>
      <c r="AJ15039" s="188"/>
      <c r="AK15039" s="188"/>
    </row>
    <row r="15040" spans="20:37">
      <c r="T15040" s="188"/>
      <c r="U15040" s="188"/>
      <c r="V15040" s="188"/>
      <c r="W15040" s="188"/>
      <c r="X15040" s="188"/>
      <c r="AG15040" s="188"/>
      <c r="AH15040" s="188"/>
      <c r="AI15040" s="188"/>
      <c r="AJ15040" s="188"/>
      <c r="AK15040" s="188"/>
    </row>
    <row r="15041" spans="20:37">
      <c r="T15041" s="188"/>
      <c r="U15041" s="188"/>
      <c r="V15041" s="188"/>
      <c r="W15041" s="188"/>
      <c r="X15041" s="188"/>
      <c r="AG15041" s="188"/>
      <c r="AH15041" s="188"/>
      <c r="AI15041" s="188"/>
      <c r="AJ15041" s="188"/>
      <c r="AK15041" s="188"/>
    </row>
    <row r="15042" spans="20:37">
      <c r="T15042" s="188"/>
      <c r="U15042" s="188"/>
      <c r="V15042" s="188"/>
      <c r="W15042" s="188"/>
      <c r="X15042" s="188"/>
      <c r="AG15042" s="188"/>
      <c r="AH15042" s="188"/>
      <c r="AI15042" s="188"/>
      <c r="AJ15042" s="188"/>
      <c r="AK15042" s="188"/>
    </row>
    <row r="15043" spans="20:37">
      <c r="T15043" s="188"/>
      <c r="U15043" s="188"/>
      <c r="V15043" s="188"/>
      <c r="W15043" s="188"/>
      <c r="X15043" s="188"/>
      <c r="AG15043" s="188"/>
      <c r="AH15043" s="188"/>
      <c r="AI15043" s="188"/>
      <c r="AJ15043" s="188"/>
      <c r="AK15043" s="188"/>
    </row>
    <row r="15044" spans="20:37">
      <c r="T15044" s="188"/>
      <c r="U15044" s="188"/>
      <c r="V15044" s="188"/>
      <c r="W15044" s="188"/>
      <c r="X15044" s="188"/>
      <c r="AG15044" s="188"/>
      <c r="AH15044" s="188"/>
      <c r="AI15044" s="188"/>
      <c r="AJ15044" s="188"/>
      <c r="AK15044" s="188"/>
    </row>
    <row r="15045" spans="20:37">
      <c r="T15045" s="188"/>
      <c r="U15045" s="188"/>
      <c r="V15045" s="188"/>
      <c r="W15045" s="188"/>
      <c r="X15045" s="188"/>
      <c r="AG15045" s="188"/>
      <c r="AH15045" s="188"/>
      <c r="AI15045" s="188"/>
      <c r="AJ15045" s="188"/>
      <c r="AK15045" s="188"/>
    </row>
    <row r="15046" spans="20:37">
      <c r="T15046" s="188"/>
      <c r="U15046" s="188"/>
      <c r="V15046" s="188"/>
      <c r="W15046" s="188"/>
      <c r="X15046" s="188"/>
      <c r="AG15046" s="188"/>
      <c r="AH15046" s="188"/>
      <c r="AI15046" s="188"/>
      <c r="AJ15046" s="188"/>
      <c r="AK15046" s="188"/>
    </row>
    <row r="15047" spans="20:37">
      <c r="T15047" s="188"/>
      <c r="U15047" s="188"/>
      <c r="V15047" s="188"/>
      <c r="W15047" s="188"/>
      <c r="X15047" s="188"/>
      <c r="AG15047" s="188"/>
      <c r="AH15047" s="188"/>
      <c r="AI15047" s="188"/>
      <c r="AJ15047" s="188"/>
      <c r="AK15047" s="188"/>
    </row>
    <row r="15048" spans="20:37">
      <c r="T15048" s="188"/>
      <c r="U15048" s="188"/>
      <c r="V15048" s="188"/>
      <c r="W15048" s="188"/>
      <c r="X15048" s="188"/>
      <c r="AG15048" s="188"/>
      <c r="AH15048" s="188"/>
      <c r="AI15048" s="188"/>
      <c r="AJ15048" s="188"/>
      <c r="AK15048" s="188"/>
    </row>
    <row r="15049" spans="20:37">
      <c r="T15049" s="188"/>
      <c r="U15049" s="188"/>
      <c r="V15049" s="188"/>
      <c r="W15049" s="188"/>
      <c r="X15049" s="188"/>
      <c r="AG15049" s="188"/>
      <c r="AH15049" s="188"/>
      <c r="AI15049" s="188"/>
      <c r="AJ15049" s="188"/>
      <c r="AK15049" s="188"/>
    </row>
    <row r="15050" spans="20:37">
      <c r="T15050" s="188"/>
      <c r="U15050" s="188"/>
      <c r="V15050" s="188"/>
      <c r="W15050" s="188"/>
      <c r="X15050" s="188"/>
      <c r="AG15050" s="188"/>
      <c r="AH15050" s="188"/>
      <c r="AI15050" s="188"/>
      <c r="AJ15050" s="188"/>
      <c r="AK15050" s="188"/>
    </row>
    <row r="15051" spans="20:37">
      <c r="T15051" s="188"/>
      <c r="U15051" s="188"/>
      <c r="V15051" s="188"/>
      <c r="W15051" s="188"/>
      <c r="X15051" s="188"/>
      <c r="AG15051" s="188"/>
      <c r="AH15051" s="188"/>
      <c r="AI15051" s="188"/>
      <c r="AJ15051" s="188"/>
      <c r="AK15051" s="188"/>
    </row>
    <row r="15052" spans="20:37">
      <c r="T15052" s="188"/>
      <c r="U15052" s="188"/>
      <c r="V15052" s="188"/>
      <c r="W15052" s="188"/>
      <c r="X15052" s="188"/>
      <c r="AG15052" s="188"/>
      <c r="AH15052" s="188"/>
      <c r="AI15052" s="188"/>
      <c r="AJ15052" s="188"/>
      <c r="AK15052" s="188"/>
    </row>
    <row r="15053" spans="20:37">
      <c r="T15053" s="188"/>
      <c r="U15053" s="188"/>
      <c r="V15053" s="188"/>
      <c r="W15053" s="188"/>
      <c r="X15053" s="188"/>
      <c r="AG15053" s="188"/>
      <c r="AH15053" s="188"/>
      <c r="AI15053" s="188"/>
      <c r="AJ15053" s="188"/>
      <c r="AK15053" s="188"/>
    </row>
    <row r="15054" spans="20:37">
      <c r="T15054" s="188"/>
      <c r="U15054" s="188"/>
      <c r="V15054" s="188"/>
      <c r="W15054" s="188"/>
      <c r="X15054" s="188"/>
      <c r="AG15054" s="188"/>
      <c r="AH15054" s="188"/>
      <c r="AI15054" s="188"/>
      <c r="AJ15054" s="188"/>
      <c r="AK15054" s="188"/>
    </row>
    <row r="15055" spans="20:37">
      <c r="T15055" s="188"/>
      <c r="U15055" s="188"/>
      <c r="V15055" s="188"/>
      <c r="W15055" s="188"/>
      <c r="X15055" s="188"/>
      <c r="AG15055" s="188"/>
      <c r="AH15055" s="188"/>
      <c r="AI15055" s="188"/>
      <c r="AJ15055" s="188"/>
      <c r="AK15055" s="188"/>
    </row>
    <row r="15056" spans="20:37">
      <c r="T15056" s="188"/>
      <c r="U15056" s="188"/>
      <c r="V15056" s="188"/>
      <c r="W15056" s="188"/>
      <c r="X15056" s="188"/>
      <c r="AG15056" s="188"/>
      <c r="AH15056" s="188"/>
      <c r="AI15056" s="188"/>
      <c r="AJ15056" s="188"/>
      <c r="AK15056" s="188"/>
    </row>
    <row r="15057" spans="20:37">
      <c r="T15057" s="188"/>
      <c r="U15057" s="188"/>
      <c r="V15057" s="188"/>
      <c r="W15057" s="188"/>
      <c r="X15057" s="188"/>
      <c r="AG15057" s="188"/>
      <c r="AH15057" s="188"/>
      <c r="AI15057" s="188"/>
      <c r="AJ15057" s="188"/>
      <c r="AK15057" s="188"/>
    </row>
    <row r="15058" spans="20:37">
      <c r="T15058" s="188"/>
      <c r="U15058" s="188"/>
      <c r="V15058" s="188"/>
      <c r="W15058" s="188"/>
      <c r="X15058" s="188"/>
      <c r="AG15058" s="188"/>
      <c r="AH15058" s="188"/>
      <c r="AI15058" s="188"/>
      <c r="AJ15058" s="188"/>
      <c r="AK15058" s="188"/>
    </row>
    <row r="15059" spans="20:37">
      <c r="T15059" s="188"/>
      <c r="U15059" s="188"/>
      <c r="V15059" s="188"/>
      <c r="W15059" s="188"/>
      <c r="X15059" s="188"/>
      <c r="AG15059" s="188"/>
      <c r="AH15059" s="188"/>
      <c r="AI15059" s="188"/>
      <c r="AJ15059" s="188"/>
      <c r="AK15059" s="188"/>
    </row>
    <row r="15060" spans="20:37">
      <c r="T15060" s="188"/>
      <c r="U15060" s="188"/>
      <c r="V15060" s="188"/>
      <c r="W15060" s="188"/>
      <c r="X15060" s="188"/>
      <c r="AG15060" s="188"/>
      <c r="AH15060" s="188"/>
      <c r="AI15060" s="188"/>
      <c r="AJ15060" s="188"/>
      <c r="AK15060" s="188"/>
    </row>
    <row r="15061" spans="20:37">
      <c r="T15061" s="188"/>
      <c r="U15061" s="188"/>
      <c r="V15061" s="188"/>
      <c r="W15061" s="188"/>
      <c r="X15061" s="188"/>
      <c r="AG15061" s="188"/>
      <c r="AH15061" s="188"/>
      <c r="AI15061" s="188"/>
      <c r="AJ15061" s="188"/>
      <c r="AK15061" s="188"/>
    </row>
    <row r="15062" spans="20:37">
      <c r="T15062" s="188"/>
      <c r="U15062" s="188"/>
      <c r="V15062" s="188"/>
      <c r="W15062" s="188"/>
      <c r="X15062" s="188"/>
      <c r="AG15062" s="188"/>
      <c r="AH15062" s="188"/>
      <c r="AI15062" s="188"/>
      <c r="AJ15062" s="188"/>
      <c r="AK15062" s="188"/>
    </row>
    <row r="15063" spans="20:37">
      <c r="T15063" s="188"/>
      <c r="U15063" s="188"/>
      <c r="V15063" s="188"/>
      <c r="W15063" s="188"/>
      <c r="X15063" s="188"/>
      <c r="AG15063" s="188"/>
      <c r="AH15063" s="188"/>
      <c r="AI15063" s="188"/>
      <c r="AJ15063" s="188"/>
      <c r="AK15063" s="188"/>
    </row>
    <row r="15064" spans="20:37">
      <c r="T15064" s="188"/>
      <c r="U15064" s="188"/>
      <c r="V15064" s="188"/>
      <c r="W15064" s="188"/>
      <c r="X15064" s="188"/>
      <c r="AG15064" s="188"/>
      <c r="AH15064" s="188"/>
      <c r="AI15064" s="188"/>
      <c r="AJ15064" s="188"/>
      <c r="AK15064" s="188"/>
    </row>
    <row r="15065" spans="20:37">
      <c r="T15065" s="188"/>
      <c r="U15065" s="188"/>
      <c r="V15065" s="188"/>
      <c r="W15065" s="188"/>
      <c r="X15065" s="188"/>
      <c r="AG15065" s="188"/>
      <c r="AH15065" s="188"/>
      <c r="AI15065" s="188"/>
      <c r="AJ15065" s="188"/>
      <c r="AK15065" s="188"/>
    </row>
    <row r="15066" spans="20:37">
      <c r="T15066" s="188"/>
      <c r="U15066" s="188"/>
      <c r="V15066" s="188"/>
      <c r="W15066" s="188"/>
      <c r="X15066" s="188"/>
      <c r="AG15066" s="188"/>
      <c r="AH15066" s="188"/>
      <c r="AI15066" s="188"/>
      <c r="AJ15066" s="188"/>
      <c r="AK15066" s="188"/>
    </row>
    <row r="15067" spans="20:37">
      <c r="T15067" s="188"/>
      <c r="U15067" s="188"/>
      <c r="V15067" s="188"/>
      <c r="W15067" s="188"/>
      <c r="X15067" s="188"/>
      <c r="AG15067" s="188"/>
      <c r="AH15067" s="188"/>
      <c r="AI15067" s="188"/>
      <c r="AJ15067" s="188"/>
      <c r="AK15067" s="188"/>
    </row>
    <row r="15068" spans="20:37">
      <c r="T15068" s="188"/>
      <c r="U15068" s="188"/>
      <c r="V15068" s="188"/>
      <c r="W15068" s="188"/>
      <c r="X15068" s="188"/>
      <c r="AG15068" s="188"/>
      <c r="AH15068" s="188"/>
      <c r="AI15068" s="188"/>
      <c r="AJ15068" s="188"/>
      <c r="AK15068" s="188"/>
    </row>
    <row r="15069" spans="20:37">
      <c r="T15069" s="188"/>
      <c r="U15069" s="188"/>
      <c r="V15069" s="188"/>
      <c r="W15069" s="188"/>
      <c r="X15069" s="188"/>
      <c r="AG15069" s="188"/>
      <c r="AH15069" s="188"/>
      <c r="AI15069" s="188"/>
      <c r="AJ15069" s="188"/>
      <c r="AK15069" s="188"/>
    </row>
    <row r="15070" spans="20:37">
      <c r="T15070" s="188"/>
      <c r="U15070" s="188"/>
      <c r="V15070" s="188"/>
      <c r="W15070" s="188"/>
      <c r="X15070" s="188"/>
      <c r="AG15070" s="188"/>
      <c r="AH15070" s="188"/>
      <c r="AI15070" s="188"/>
      <c r="AJ15070" s="188"/>
      <c r="AK15070" s="188"/>
    </row>
    <row r="15071" spans="20:37">
      <c r="T15071" s="188"/>
      <c r="U15071" s="188"/>
      <c r="V15071" s="188"/>
      <c r="W15071" s="188"/>
      <c r="X15071" s="188"/>
      <c r="AG15071" s="188"/>
      <c r="AH15071" s="188"/>
      <c r="AI15071" s="188"/>
      <c r="AJ15071" s="188"/>
      <c r="AK15071" s="188"/>
    </row>
    <row r="15072" spans="20:37">
      <c r="T15072" s="188"/>
      <c r="U15072" s="188"/>
      <c r="V15072" s="188"/>
      <c r="W15072" s="188"/>
      <c r="X15072" s="188"/>
      <c r="AG15072" s="188"/>
      <c r="AH15072" s="188"/>
      <c r="AI15072" s="188"/>
      <c r="AJ15072" s="188"/>
      <c r="AK15072" s="188"/>
    </row>
    <row r="15073" spans="20:37">
      <c r="T15073" s="188"/>
      <c r="U15073" s="188"/>
      <c r="V15073" s="188"/>
      <c r="W15073" s="188"/>
      <c r="X15073" s="188"/>
      <c r="AG15073" s="188"/>
      <c r="AH15073" s="188"/>
      <c r="AI15073" s="188"/>
      <c r="AJ15073" s="188"/>
      <c r="AK15073" s="188"/>
    </row>
    <row r="15074" spans="20:37">
      <c r="T15074" s="188"/>
      <c r="U15074" s="188"/>
      <c r="V15074" s="188"/>
      <c r="W15074" s="188"/>
      <c r="X15074" s="188"/>
      <c r="AG15074" s="188"/>
      <c r="AH15074" s="188"/>
      <c r="AI15074" s="188"/>
      <c r="AJ15074" s="188"/>
      <c r="AK15074" s="188"/>
    </row>
    <row r="15075" spans="20:37">
      <c r="T15075" s="188"/>
      <c r="U15075" s="188"/>
      <c r="V15075" s="188"/>
      <c r="W15075" s="188"/>
      <c r="X15075" s="188"/>
      <c r="AG15075" s="188"/>
      <c r="AH15075" s="188"/>
      <c r="AI15075" s="188"/>
      <c r="AJ15075" s="188"/>
      <c r="AK15075" s="188"/>
    </row>
    <row r="15076" spans="20:37">
      <c r="T15076" s="188"/>
      <c r="U15076" s="188"/>
      <c r="V15076" s="188"/>
      <c r="W15076" s="188"/>
      <c r="X15076" s="188"/>
      <c r="AG15076" s="188"/>
      <c r="AH15076" s="188"/>
      <c r="AI15076" s="188"/>
      <c r="AJ15076" s="188"/>
      <c r="AK15076" s="188"/>
    </row>
    <row r="15077" spans="20:37">
      <c r="T15077" s="188"/>
      <c r="U15077" s="188"/>
      <c r="V15077" s="188"/>
      <c r="W15077" s="188"/>
      <c r="X15077" s="188"/>
      <c r="AG15077" s="188"/>
      <c r="AH15077" s="188"/>
      <c r="AI15077" s="188"/>
      <c r="AJ15077" s="188"/>
      <c r="AK15077" s="188"/>
    </row>
    <row r="15078" spans="20:37">
      <c r="T15078" s="188"/>
      <c r="U15078" s="188"/>
      <c r="V15078" s="188"/>
      <c r="W15078" s="188"/>
      <c r="X15078" s="188"/>
      <c r="AG15078" s="188"/>
      <c r="AH15078" s="188"/>
      <c r="AI15078" s="188"/>
      <c r="AJ15078" s="188"/>
      <c r="AK15078" s="188"/>
    </row>
    <row r="15079" spans="20:37">
      <c r="T15079" s="188"/>
      <c r="U15079" s="188"/>
      <c r="V15079" s="188"/>
      <c r="W15079" s="188"/>
      <c r="X15079" s="188"/>
      <c r="AG15079" s="188"/>
      <c r="AH15079" s="188"/>
      <c r="AI15079" s="188"/>
      <c r="AJ15079" s="188"/>
      <c r="AK15079" s="188"/>
    </row>
    <row r="15080" spans="20:37">
      <c r="T15080" s="188"/>
      <c r="U15080" s="188"/>
      <c r="V15080" s="188"/>
      <c r="W15080" s="188"/>
      <c r="X15080" s="188"/>
      <c r="AG15080" s="188"/>
      <c r="AH15080" s="188"/>
      <c r="AI15080" s="188"/>
      <c r="AJ15080" s="188"/>
      <c r="AK15080" s="188"/>
    </row>
    <row r="15081" spans="20:37">
      <c r="T15081" s="188"/>
      <c r="U15081" s="188"/>
      <c r="V15081" s="188"/>
      <c r="W15081" s="188"/>
      <c r="X15081" s="188"/>
      <c r="AG15081" s="188"/>
      <c r="AH15081" s="188"/>
      <c r="AI15081" s="188"/>
      <c r="AJ15081" s="188"/>
      <c r="AK15081" s="188"/>
    </row>
    <row r="15082" spans="20:37">
      <c r="T15082" s="188"/>
      <c r="U15082" s="188"/>
      <c r="V15082" s="188"/>
      <c r="W15082" s="188"/>
      <c r="X15082" s="188"/>
      <c r="AG15082" s="188"/>
      <c r="AH15082" s="188"/>
      <c r="AI15082" s="188"/>
      <c r="AJ15082" s="188"/>
      <c r="AK15082" s="188"/>
    </row>
    <row r="15083" spans="20:37">
      <c r="T15083" s="188"/>
      <c r="U15083" s="188"/>
      <c r="V15083" s="188"/>
      <c r="W15083" s="188"/>
      <c r="X15083" s="188"/>
      <c r="AG15083" s="188"/>
      <c r="AH15083" s="188"/>
      <c r="AI15083" s="188"/>
      <c r="AJ15083" s="188"/>
      <c r="AK15083" s="188"/>
    </row>
    <row r="15084" spans="20:37">
      <c r="T15084" s="188"/>
      <c r="U15084" s="188"/>
      <c r="V15084" s="188"/>
      <c r="W15084" s="188"/>
      <c r="X15084" s="188"/>
      <c r="AG15084" s="188"/>
      <c r="AH15084" s="188"/>
      <c r="AI15084" s="188"/>
      <c r="AJ15084" s="188"/>
      <c r="AK15084" s="188"/>
    </row>
    <row r="15085" spans="20:37">
      <c r="T15085" s="188"/>
      <c r="U15085" s="188"/>
      <c r="V15085" s="188"/>
      <c r="W15085" s="188"/>
      <c r="X15085" s="188"/>
      <c r="AG15085" s="188"/>
      <c r="AH15085" s="188"/>
      <c r="AI15085" s="188"/>
      <c r="AJ15085" s="188"/>
      <c r="AK15085" s="188"/>
    </row>
    <row r="15086" spans="20:37">
      <c r="T15086" s="188"/>
      <c r="U15086" s="188"/>
      <c r="V15086" s="188"/>
      <c r="W15086" s="188"/>
      <c r="X15086" s="188"/>
      <c r="AG15086" s="188"/>
      <c r="AH15086" s="188"/>
      <c r="AI15086" s="188"/>
      <c r="AJ15086" s="188"/>
      <c r="AK15086" s="188"/>
    </row>
    <row r="15087" spans="20:37">
      <c r="T15087" s="188"/>
      <c r="U15087" s="188"/>
      <c r="V15087" s="188"/>
      <c r="W15087" s="188"/>
      <c r="X15087" s="188"/>
      <c r="AG15087" s="188"/>
      <c r="AH15087" s="188"/>
      <c r="AI15087" s="188"/>
      <c r="AJ15087" s="188"/>
      <c r="AK15087" s="188"/>
    </row>
    <row r="15088" spans="20:37">
      <c r="T15088" s="188"/>
      <c r="U15088" s="188"/>
      <c r="V15088" s="188"/>
      <c r="W15088" s="188"/>
      <c r="X15088" s="188"/>
      <c r="AG15088" s="188"/>
      <c r="AH15088" s="188"/>
      <c r="AI15088" s="188"/>
      <c r="AJ15088" s="188"/>
      <c r="AK15088" s="188"/>
    </row>
    <row r="15089" spans="20:37">
      <c r="T15089" s="188"/>
      <c r="U15089" s="188"/>
      <c r="V15089" s="188"/>
      <c r="W15089" s="188"/>
      <c r="X15089" s="188"/>
      <c r="AG15089" s="188"/>
      <c r="AH15089" s="188"/>
      <c r="AI15089" s="188"/>
      <c r="AJ15089" s="188"/>
      <c r="AK15089" s="188"/>
    </row>
    <row r="15090" spans="20:37">
      <c r="T15090" s="188"/>
      <c r="U15090" s="188"/>
      <c r="V15090" s="188"/>
      <c r="W15090" s="188"/>
      <c r="X15090" s="188"/>
      <c r="AG15090" s="188"/>
      <c r="AH15090" s="188"/>
      <c r="AI15090" s="188"/>
      <c r="AJ15090" s="188"/>
      <c r="AK15090" s="188"/>
    </row>
    <row r="15091" spans="20:37">
      <c r="T15091" s="188"/>
      <c r="U15091" s="188"/>
      <c r="V15091" s="188"/>
      <c r="W15091" s="188"/>
      <c r="X15091" s="188"/>
      <c r="AG15091" s="188"/>
      <c r="AH15091" s="188"/>
      <c r="AI15091" s="188"/>
      <c r="AJ15091" s="188"/>
      <c r="AK15091" s="188"/>
    </row>
    <row r="15092" spans="20:37">
      <c r="T15092" s="188"/>
      <c r="U15092" s="188"/>
      <c r="V15092" s="188"/>
      <c r="W15092" s="188"/>
      <c r="X15092" s="188"/>
      <c r="AG15092" s="188"/>
      <c r="AH15092" s="188"/>
      <c r="AI15092" s="188"/>
      <c r="AJ15092" s="188"/>
      <c r="AK15092" s="188"/>
    </row>
    <row r="15093" spans="20:37">
      <c r="T15093" s="188"/>
      <c r="U15093" s="188"/>
      <c r="V15093" s="188"/>
      <c r="W15093" s="188"/>
      <c r="X15093" s="188"/>
      <c r="AG15093" s="188"/>
      <c r="AH15093" s="188"/>
      <c r="AI15093" s="188"/>
      <c r="AJ15093" s="188"/>
      <c r="AK15093" s="188"/>
    </row>
    <row r="15094" spans="20:37">
      <c r="T15094" s="188"/>
      <c r="U15094" s="188"/>
      <c r="V15094" s="188"/>
      <c r="W15094" s="188"/>
      <c r="X15094" s="188"/>
      <c r="AG15094" s="188"/>
      <c r="AH15094" s="188"/>
      <c r="AI15094" s="188"/>
      <c r="AJ15094" s="188"/>
      <c r="AK15094" s="188"/>
    </row>
    <row r="15095" spans="20:37">
      <c r="T15095" s="188"/>
      <c r="U15095" s="188"/>
      <c r="V15095" s="188"/>
      <c r="W15095" s="188"/>
      <c r="X15095" s="188"/>
      <c r="AG15095" s="188"/>
      <c r="AH15095" s="188"/>
      <c r="AI15095" s="188"/>
      <c r="AJ15095" s="188"/>
      <c r="AK15095" s="188"/>
    </row>
    <row r="15096" spans="20:37">
      <c r="T15096" s="188"/>
      <c r="U15096" s="188"/>
      <c r="V15096" s="188"/>
      <c r="W15096" s="188"/>
      <c r="X15096" s="188"/>
      <c r="AG15096" s="188"/>
      <c r="AH15096" s="188"/>
      <c r="AI15096" s="188"/>
      <c r="AJ15096" s="188"/>
      <c r="AK15096" s="188"/>
    </row>
    <row r="15097" spans="20:37">
      <c r="T15097" s="188"/>
      <c r="U15097" s="188"/>
      <c r="V15097" s="188"/>
      <c r="W15097" s="188"/>
      <c r="X15097" s="188"/>
      <c r="AG15097" s="188"/>
      <c r="AH15097" s="188"/>
      <c r="AI15097" s="188"/>
      <c r="AJ15097" s="188"/>
      <c r="AK15097" s="188"/>
    </row>
    <row r="15098" spans="20:37">
      <c r="T15098" s="188"/>
      <c r="U15098" s="188"/>
      <c r="V15098" s="188"/>
      <c r="W15098" s="188"/>
      <c r="X15098" s="188"/>
      <c r="AG15098" s="188"/>
      <c r="AH15098" s="188"/>
      <c r="AI15098" s="188"/>
      <c r="AJ15098" s="188"/>
      <c r="AK15098" s="188"/>
    </row>
    <row r="15099" spans="20:37">
      <c r="T15099" s="188"/>
      <c r="U15099" s="188"/>
      <c r="V15099" s="188"/>
      <c r="W15099" s="188"/>
      <c r="X15099" s="188"/>
      <c r="AG15099" s="188"/>
      <c r="AH15099" s="188"/>
      <c r="AI15099" s="188"/>
      <c r="AJ15099" s="188"/>
      <c r="AK15099" s="188"/>
    </row>
    <row r="15100" spans="20:37">
      <c r="T15100" s="188"/>
      <c r="U15100" s="188"/>
      <c r="V15100" s="188"/>
      <c r="W15100" s="188"/>
      <c r="X15100" s="188"/>
      <c r="AG15100" s="188"/>
      <c r="AH15100" s="188"/>
      <c r="AI15100" s="188"/>
      <c r="AJ15100" s="188"/>
      <c r="AK15100" s="188"/>
    </row>
    <row r="15101" spans="20:37">
      <c r="T15101" s="188"/>
      <c r="U15101" s="188"/>
      <c r="V15101" s="188"/>
      <c r="W15101" s="188"/>
      <c r="X15101" s="188"/>
      <c r="AG15101" s="188"/>
      <c r="AH15101" s="188"/>
      <c r="AI15101" s="188"/>
      <c r="AJ15101" s="188"/>
      <c r="AK15101" s="188"/>
    </row>
    <row r="15102" spans="20:37">
      <c r="T15102" s="188"/>
      <c r="U15102" s="188"/>
      <c r="V15102" s="188"/>
      <c r="W15102" s="188"/>
      <c r="X15102" s="188"/>
      <c r="AG15102" s="188"/>
      <c r="AH15102" s="188"/>
      <c r="AI15102" s="188"/>
      <c r="AJ15102" s="188"/>
      <c r="AK15102" s="188"/>
    </row>
    <row r="15103" spans="20:37">
      <c r="T15103" s="188"/>
      <c r="U15103" s="188"/>
      <c r="V15103" s="188"/>
      <c r="W15103" s="188"/>
      <c r="X15103" s="188"/>
      <c r="AG15103" s="188"/>
      <c r="AH15103" s="188"/>
      <c r="AI15103" s="188"/>
      <c r="AJ15103" s="188"/>
      <c r="AK15103" s="188"/>
    </row>
    <row r="15104" spans="20:37">
      <c r="T15104" s="188"/>
      <c r="U15104" s="188"/>
      <c r="V15104" s="188"/>
      <c r="W15104" s="188"/>
      <c r="X15104" s="188"/>
      <c r="AG15104" s="188"/>
      <c r="AH15104" s="188"/>
      <c r="AI15104" s="188"/>
      <c r="AJ15104" s="188"/>
      <c r="AK15104" s="188"/>
    </row>
    <row r="15105" spans="20:37">
      <c r="T15105" s="188"/>
      <c r="U15105" s="188"/>
      <c r="V15105" s="188"/>
      <c r="W15105" s="188"/>
      <c r="X15105" s="188"/>
      <c r="AG15105" s="188"/>
      <c r="AH15105" s="188"/>
      <c r="AI15105" s="188"/>
      <c r="AJ15105" s="188"/>
      <c r="AK15105" s="188"/>
    </row>
    <row r="15106" spans="20:37">
      <c r="T15106" s="188"/>
      <c r="U15106" s="188"/>
      <c r="V15106" s="188"/>
      <c r="W15106" s="188"/>
      <c r="X15106" s="188"/>
      <c r="AG15106" s="188"/>
      <c r="AH15106" s="188"/>
      <c r="AI15106" s="188"/>
      <c r="AJ15106" s="188"/>
      <c r="AK15106" s="188"/>
    </row>
    <row r="15107" spans="20:37">
      <c r="T15107" s="188"/>
      <c r="U15107" s="188"/>
      <c r="V15107" s="188"/>
      <c r="W15107" s="188"/>
      <c r="X15107" s="188"/>
      <c r="AG15107" s="188"/>
      <c r="AH15107" s="188"/>
      <c r="AI15107" s="188"/>
      <c r="AJ15107" s="188"/>
      <c r="AK15107" s="188"/>
    </row>
    <row r="15108" spans="20:37">
      <c r="T15108" s="188"/>
      <c r="U15108" s="188"/>
      <c r="V15108" s="188"/>
      <c r="W15108" s="188"/>
      <c r="X15108" s="188"/>
      <c r="AG15108" s="188"/>
      <c r="AH15108" s="188"/>
      <c r="AI15108" s="188"/>
      <c r="AJ15108" s="188"/>
      <c r="AK15108" s="188"/>
    </row>
    <row r="15109" spans="20:37">
      <c r="T15109" s="188"/>
      <c r="U15109" s="188"/>
      <c r="V15109" s="188"/>
      <c r="W15109" s="188"/>
      <c r="X15109" s="188"/>
      <c r="AG15109" s="188"/>
      <c r="AH15109" s="188"/>
      <c r="AI15109" s="188"/>
      <c r="AJ15109" s="188"/>
      <c r="AK15109" s="188"/>
    </row>
    <row r="15110" spans="20:37">
      <c r="T15110" s="188"/>
      <c r="U15110" s="188"/>
      <c r="V15110" s="188"/>
      <c r="W15110" s="188"/>
      <c r="X15110" s="188"/>
      <c r="AG15110" s="188"/>
      <c r="AH15110" s="188"/>
      <c r="AI15110" s="188"/>
      <c r="AJ15110" s="188"/>
      <c r="AK15110" s="188"/>
    </row>
    <row r="15111" spans="20:37">
      <c r="T15111" s="188"/>
      <c r="U15111" s="188"/>
      <c r="V15111" s="188"/>
      <c r="W15111" s="188"/>
      <c r="X15111" s="188"/>
      <c r="AG15111" s="188"/>
      <c r="AH15111" s="188"/>
      <c r="AI15111" s="188"/>
      <c r="AJ15111" s="188"/>
      <c r="AK15111" s="188"/>
    </row>
    <row r="15112" spans="20:37">
      <c r="T15112" s="188"/>
      <c r="U15112" s="188"/>
      <c r="V15112" s="188"/>
      <c r="W15112" s="188"/>
      <c r="X15112" s="188"/>
      <c r="AG15112" s="188"/>
      <c r="AH15112" s="188"/>
      <c r="AI15112" s="188"/>
      <c r="AJ15112" s="188"/>
      <c r="AK15112" s="188"/>
    </row>
    <row r="15113" spans="20:37">
      <c r="T15113" s="188"/>
      <c r="U15113" s="188"/>
      <c r="V15113" s="188"/>
      <c r="W15113" s="188"/>
      <c r="X15113" s="188"/>
      <c r="AG15113" s="188"/>
      <c r="AH15113" s="188"/>
      <c r="AI15113" s="188"/>
      <c r="AJ15113" s="188"/>
      <c r="AK15113" s="188"/>
    </row>
    <row r="15114" spans="20:37">
      <c r="T15114" s="188"/>
      <c r="U15114" s="188"/>
      <c r="V15114" s="188"/>
      <c r="W15114" s="188"/>
      <c r="X15114" s="188"/>
      <c r="AG15114" s="188"/>
      <c r="AH15114" s="188"/>
      <c r="AI15114" s="188"/>
      <c r="AJ15114" s="188"/>
      <c r="AK15114" s="188"/>
    </row>
    <row r="15115" spans="20:37">
      <c r="T15115" s="188"/>
      <c r="U15115" s="188"/>
      <c r="V15115" s="188"/>
      <c r="W15115" s="188"/>
      <c r="X15115" s="188"/>
      <c r="AG15115" s="188"/>
      <c r="AH15115" s="188"/>
      <c r="AI15115" s="188"/>
      <c r="AJ15115" s="188"/>
      <c r="AK15115" s="188"/>
    </row>
    <row r="15116" spans="20:37">
      <c r="T15116" s="188"/>
      <c r="U15116" s="188"/>
      <c r="V15116" s="188"/>
      <c r="W15116" s="188"/>
      <c r="X15116" s="188"/>
      <c r="AG15116" s="188"/>
      <c r="AH15116" s="188"/>
      <c r="AI15116" s="188"/>
      <c r="AJ15116" s="188"/>
      <c r="AK15116" s="188"/>
    </row>
    <row r="15117" spans="20:37">
      <c r="T15117" s="188"/>
      <c r="U15117" s="188"/>
      <c r="V15117" s="188"/>
      <c r="W15117" s="188"/>
      <c r="X15117" s="188"/>
      <c r="AG15117" s="188"/>
      <c r="AH15117" s="188"/>
      <c r="AI15117" s="188"/>
      <c r="AJ15117" s="188"/>
      <c r="AK15117" s="188"/>
    </row>
    <row r="15118" spans="20:37">
      <c r="T15118" s="188"/>
      <c r="U15118" s="188"/>
      <c r="V15118" s="188"/>
      <c r="W15118" s="188"/>
      <c r="X15118" s="188"/>
      <c r="AG15118" s="188"/>
      <c r="AH15118" s="188"/>
      <c r="AI15118" s="188"/>
      <c r="AJ15118" s="188"/>
      <c r="AK15118" s="188"/>
    </row>
    <row r="15119" spans="20:37">
      <c r="T15119" s="188"/>
      <c r="U15119" s="188"/>
      <c r="V15119" s="188"/>
      <c r="W15119" s="188"/>
      <c r="X15119" s="188"/>
      <c r="AG15119" s="188"/>
      <c r="AH15119" s="188"/>
      <c r="AI15119" s="188"/>
      <c r="AJ15119" s="188"/>
      <c r="AK15119" s="188"/>
    </row>
    <row r="15120" spans="20:37">
      <c r="T15120" s="188"/>
      <c r="U15120" s="188"/>
      <c r="V15120" s="188"/>
      <c r="W15120" s="188"/>
      <c r="X15120" s="188"/>
      <c r="AG15120" s="188"/>
      <c r="AH15120" s="188"/>
      <c r="AI15120" s="188"/>
      <c r="AJ15120" s="188"/>
      <c r="AK15120" s="188"/>
    </row>
    <row r="15121" spans="20:37">
      <c r="T15121" s="188"/>
      <c r="U15121" s="188"/>
      <c r="V15121" s="188"/>
      <c r="W15121" s="188"/>
      <c r="X15121" s="188"/>
      <c r="AG15121" s="188"/>
      <c r="AH15121" s="188"/>
      <c r="AI15121" s="188"/>
      <c r="AJ15121" s="188"/>
      <c r="AK15121" s="188"/>
    </row>
    <row r="15122" spans="20:37">
      <c r="T15122" s="188"/>
      <c r="U15122" s="188"/>
      <c r="V15122" s="188"/>
      <c r="W15122" s="188"/>
      <c r="X15122" s="188"/>
      <c r="AG15122" s="188"/>
      <c r="AH15122" s="188"/>
      <c r="AI15122" s="188"/>
      <c r="AJ15122" s="188"/>
      <c r="AK15122" s="188"/>
    </row>
    <row r="15123" spans="20:37">
      <c r="T15123" s="188"/>
      <c r="U15123" s="188"/>
      <c r="V15123" s="188"/>
      <c r="W15123" s="188"/>
      <c r="X15123" s="188"/>
      <c r="AG15123" s="188"/>
      <c r="AH15123" s="188"/>
      <c r="AI15123" s="188"/>
      <c r="AJ15123" s="188"/>
      <c r="AK15123" s="188"/>
    </row>
    <row r="15124" spans="20:37">
      <c r="T15124" s="188"/>
      <c r="U15124" s="188"/>
      <c r="V15124" s="188"/>
      <c r="W15124" s="188"/>
      <c r="X15124" s="188"/>
      <c r="AG15124" s="188"/>
      <c r="AH15124" s="188"/>
      <c r="AI15124" s="188"/>
      <c r="AJ15124" s="188"/>
      <c r="AK15124" s="188"/>
    </row>
    <row r="15125" spans="20:37">
      <c r="T15125" s="188"/>
      <c r="U15125" s="188"/>
      <c r="V15125" s="188"/>
      <c r="W15125" s="188"/>
      <c r="X15125" s="188"/>
      <c r="AG15125" s="188"/>
      <c r="AH15125" s="188"/>
      <c r="AI15125" s="188"/>
      <c r="AJ15125" s="188"/>
      <c r="AK15125" s="188"/>
    </row>
    <row r="15126" spans="20:37">
      <c r="T15126" s="188"/>
      <c r="U15126" s="188"/>
      <c r="V15126" s="188"/>
      <c r="W15126" s="188"/>
      <c r="X15126" s="188"/>
      <c r="AG15126" s="188"/>
      <c r="AH15126" s="188"/>
      <c r="AI15126" s="188"/>
      <c r="AJ15126" s="188"/>
      <c r="AK15126" s="188"/>
    </row>
    <row r="15127" spans="20:37">
      <c r="T15127" s="188"/>
      <c r="U15127" s="188"/>
      <c r="V15127" s="188"/>
      <c r="W15127" s="188"/>
      <c r="X15127" s="188"/>
      <c r="AG15127" s="188"/>
      <c r="AH15127" s="188"/>
      <c r="AI15127" s="188"/>
      <c r="AJ15127" s="188"/>
      <c r="AK15127" s="188"/>
    </row>
    <row r="15128" spans="20:37">
      <c r="T15128" s="188"/>
      <c r="U15128" s="188"/>
      <c r="V15128" s="188"/>
      <c r="W15128" s="188"/>
      <c r="X15128" s="188"/>
      <c r="AG15128" s="188"/>
      <c r="AH15128" s="188"/>
      <c r="AI15128" s="188"/>
      <c r="AJ15128" s="188"/>
      <c r="AK15128" s="188"/>
    </row>
    <row r="15129" spans="20:37">
      <c r="T15129" s="188"/>
      <c r="U15129" s="188"/>
      <c r="V15129" s="188"/>
      <c r="W15129" s="188"/>
      <c r="X15129" s="188"/>
      <c r="AG15129" s="188"/>
      <c r="AH15129" s="188"/>
      <c r="AI15129" s="188"/>
      <c r="AJ15129" s="188"/>
      <c r="AK15129" s="188"/>
    </row>
    <row r="15130" spans="20:37">
      <c r="T15130" s="188"/>
      <c r="U15130" s="188"/>
      <c r="V15130" s="188"/>
      <c r="W15130" s="188"/>
      <c r="X15130" s="188"/>
      <c r="AG15130" s="188"/>
      <c r="AH15130" s="188"/>
      <c r="AI15130" s="188"/>
      <c r="AJ15130" s="188"/>
      <c r="AK15130" s="188"/>
    </row>
    <row r="15131" spans="20:37">
      <c r="T15131" s="188"/>
      <c r="U15131" s="188"/>
      <c r="V15131" s="188"/>
      <c r="W15131" s="188"/>
      <c r="X15131" s="188"/>
      <c r="AG15131" s="188"/>
      <c r="AH15131" s="188"/>
      <c r="AI15131" s="188"/>
      <c r="AJ15131" s="188"/>
      <c r="AK15131" s="188"/>
    </row>
    <row r="15132" spans="20:37">
      <c r="T15132" s="188"/>
      <c r="U15132" s="188"/>
      <c r="V15132" s="188"/>
      <c r="W15132" s="188"/>
      <c r="X15132" s="188"/>
      <c r="AG15132" s="188"/>
      <c r="AH15132" s="188"/>
      <c r="AI15132" s="188"/>
      <c r="AJ15132" s="188"/>
      <c r="AK15132" s="188"/>
    </row>
    <row r="15133" spans="20:37">
      <c r="T15133" s="188"/>
      <c r="U15133" s="188"/>
      <c r="V15133" s="188"/>
      <c r="W15133" s="188"/>
      <c r="X15133" s="188"/>
      <c r="AG15133" s="188"/>
      <c r="AH15133" s="188"/>
      <c r="AI15133" s="188"/>
      <c r="AJ15133" s="188"/>
      <c r="AK15133" s="188"/>
    </row>
    <row r="15134" spans="20:37">
      <c r="T15134" s="188"/>
      <c r="U15134" s="188"/>
      <c r="V15134" s="188"/>
      <c r="W15134" s="188"/>
      <c r="X15134" s="188"/>
      <c r="AG15134" s="188"/>
      <c r="AH15134" s="188"/>
      <c r="AI15134" s="188"/>
      <c r="AJ15134" s="188"/>
      <c r="AK15134" s="188"/>
    </row>
    <row r="15135" spans="20:37">
      <c r="T15135" s="188"/>
      <c r="U15135" s="188"/>
      <c r="V15135" s="188"/>
      <c r="W15135" s="188"/>
      <c r="X15135" s="188"/>
      <c r="AG15135" s="188"/>
      <c r="AH15135" s="188"/>
      <c r="AI15135" s="188"/>
      <c r="AJ15135" s="188"/>
      <c r="AK15135" s="188"/>
    </row>
    <row r="15136" spans="20:37">
      <c r="T15136" s="188"/>
      <c r="U15136" s="188"/>
      <c r="V15136" s="188"/>
      <c r="W15136" s="188"/>
      <c r="X15136" s="188"/>
      <c r="AG15136" s="188"/>
      <c r="AH15136" s="188"/>
      <c r="AI15136" s="188"/>
      <c r="AJ15136" s="188"/>
      <c r="AK15136" s="188"/>
    </row>
    <row r="15137" spans="20:37">
      <c r="T15137" s="188"/>
      <c r="U15137" s="188"/>
      <c r="V15137" s="188"/>
      <c r="W15137" s="188"/>
      <c r="X15137" s="188"/>
      <c r="AG15137" s="188"/>
      <c r="AH15137" s="188"/>
      <c r="AI15137" s="188"/>
      <c r="AJ15137" s="188"/>
      <c r="AK15137" s="188"/>
    </row>
    <row r="15138" spans="20:37">
      <c r="T15138" s="188"/>
      <c r="U15138" s="188"/>
      <c r="V15138" s="188"/>
      <c r="W15138" s="188"/>
      <c r="X15138" s="188"/>
      <c r="AG15138" s="188"/>
      <c r="AH15138" s="188"/>
      <c r="AI15138" s="188"/>
      <c r="AJ15138" s="188"/>
      <c r="AK15138" s="188"/>
    </row>
    <row r="15139" spans="20:37">
      <c r="T15139" s="188"/>
      <c r="U15139" s="188"/>
      <c r="V15139" s="188"/>
      <c r="W15139" s="188"/>
      <c r="X15139" s="188"/>
      <c r="AG15139" s="188"/>
      <c r="AH15139" s="188"/>
      <c r="AI15139" s="188"/>
      <c r="AJ15139" s="188"/>
      <c r="AK15139" s="188"/>
    </row>
    <row r="15140" spans="20:37">
      <c r="T15140" s="188"/>
      <c r="U15140" s="188"/>
      <c r="V15140" s="188"/>
      <c r="W15140" s="188"/>
      <c r="X15140" s="188"/>
      <c r="AG15140" s="188"/>
      <c r="AH15140" s="188"/>
      <c r="AI15140" s="188"/>
      <c r="AJ15140" s="188"/>
      <c r="AK15140" s="188"/>
    </row>
    <row r="15141" spans="20:37">
      <c r="T15141" s="188"/>
      <c r="U15141" s="188"/>
      <c r="V15141" s="188"/>
      <c r="W15141" s="188"/>
      <c r="X15141" s="188"/>
      <c r="AG15141" s="188"/>
      <c r="AH15141" s="188"/>
      <c r="AI15141" s="188"/>
      <c r="AJ15141" s="188"/>
      <c r="AK15141" s="188"/>
    </row>
    <row r="15142" spans="20:37">
      <c r="T15142" s="188"/>
      <c r="U15142" s="188"/>
      <c r="V15142" s="188"/>
      <c r="W15142" s="188"/>
      <c r="X15142" s="188"/>
      <c r="AG15142" s="188"/>
      <c r="AH15142" s="188"/>
      <c r="AI15142" s="188"/>
      <c r="AJ15142" s="188"/>
      <c r="AK15142" s="188"/>
    </row>
    <row r="15143" spans="20:37">
      <c r="T15143" s="188"/>
      <c r="U15143" s="188"/>
      <c r="V15143" s="188"/>
      <c r="W15143" s="188"/>
      <c r="X15143" s="188"/>
      <c r="AG15143" s="188"/>
      <c r="AH15143" s="188"/>
      <c r="AI15143" s="188"/>
      <c r="AJ15143" s="188"/>
      <c r="AK15143" s="188"/>
    </row>
    <row r="15144" spans="20:37">
      <c r="T15144" s="188"/>
      <c r="U15144" s="188"/>
      <c r="V15144" s="188"/>
      <c r="W15144" s="188"/>
      <c r="X15144" s="188"/>
      <c r="AG15144" s="188"/>
      <c r="AH15144" s="188"/>
      <c r="AI15144" s="188"/>
      <c r="AJ15144" s="188"/>
      <c r="AK15144" s="188"/>
    </row>
    <row r="15145" spans="20:37">
      <c r="T15145" s="188"/>
      <c r="U15145" s="188"/>
      <c r="V15145" s="188"/>
      <c r="W15145" s="188"/>
      <c r="X15145" s="188"/>
      <c r="AG15145" s="188"/>
      <c r="AH15145" s="188"/>
      <c r="AI15145" s="188"/>
      <c r="AJ15145" s="188"/>
      <c r="AK15145" s="188"/>
    </row>
    <row r="15146" spans="20:37">
      <c r="T15146" s="188"/>
      <c r="U15146" s="188"/>
      <c r="V15146" s="188"/>
      <c r="W15146" s="188"/>
      <c r="X15146" s="188"/>
      <c r="AG15146" s="188"/>
      <c r="AH15146" s="188"/>
      <c r="AI15146" s="188"/>
      <c r="AJ15146" s="188"/>
      <c r="AK15146" s="188"/>
    </row>
    <row r="15147" spans="20:37">
      <c r="T15147" s="188"/>
      <c r="U15147" s="188"/>
      <c r="V15147" s="188"/>
      <c r="W15147" s="188"/>
      <c r="X15147" s="188"/>
      <c r="AG15147" s="188"/>
      <c r="AH15147" s="188"/>
      <c r="AI15147" s="188"/>
      <c r="AJ15147" s="188"/>
      <c r="AK15147" s="188"/>
    </row>
    <row r="15148" spans="20:37">
      <c r="T15148" s="188"/>
      <c r="U15148" s="188"/>
      <c r="V15148" s="188"/>
      <c r="W15148" s="188"/>
      <c r="X15148" s="188"/>
      <c r="AG15148" s="188"/>
      <c r="AH15148" s="188"/>
      <c r="AI15148" s="188"/>
      <c r="AJ15148" s="188"/>
      <c r="AK15148" s="188"/>
    </row>
    <row r="15149" spans="20:37">
      <c r="T15149" s="188"/>
      <c r="U15149" s="188"/>
      <c r="V15149" s="188"/>
      <c r="W15149" s="188"/>
      <c r="X15149" s="188"/>
      <c r="AG15149" s="188"/>
      <c r="AH15149" s="188"/>
      <c r="AI15149" s="188"/>
      <c r="AJ15149" s="188"/>
      <c r="AK15149" s="188"/>
    </row>
    <row r="15150" spans="20:37">
      <c r="T15150" s="188"/>
      <c r="U15150" s="188"/>
      <c r="V15150" s="188"/>
      <c r="W15150" s="188"/>
      <c r="X15150" s="188"/>
      <c r="AG15150" s="188"/>
      <c r="AH15150" s="188"/>
      <c r="AI15150" s="188"/>
      <c r="AJ15150" s="188"/>
      <c r="AK15150" s="188"/>
    </row>
    <row r="15151" spans="20:37">
      <c r="T15151" s="188"/>
      <c r="U15151" s="188"/>
      <c r="V15151" s="188"/>
      <c r="W15151" s="188"/>
      <c r="X15151" s="188"/>
      <c r="AG15151" s="188"/>
      <c r="AH15151" s="188"/>
      <c r="AI15151" s="188"/>
      <c r="AJ15151" s="188"/>
      <c r="AK15151" s="188"/>
    </row>
    <row r="15152" spans="20:37">
      <c r="T15152" s="188"/>
      <c r="U15152" s="188"/>
      <c r="V15152" s="188"/>
      <c r="W15152" s="188"/>
      <c r="X15152" s="188"/>
      <c r="AG15152" s="188"/>
      <c r="AH15152" s="188"/>
      <c r="AI15152" s="188"/>
      <c r="AJ15152" s="188"/>
      <c r="AK15152" s="188"/>
    </row>
    <row r="15153" spans="20:37">
      <c r="T15153" s="188"/>
      <c r="U15153" s="188"/>
      <c r="V15153" s="188"/>
      <c r="W15153" s="188"/>
      <c r="X15153" s="188"/>
      <c r="AG15153" s="188"/>
      <c r="AH15153" s="188"/>
      <c r="AI15153" s="188"/>
      <c r="AJ15153" s="188"/>
      <c r="AK15153" s="188"/>
    </row>
    <row r="15154" spans="20:37">
      <c r="T15154" s="188"/>
      <c r="U15154" s="188"/>
      <c r="V15154" s="188"/>
      <c r="W15154" s="188"/>
      <c r="X15154" s="188"/>
      <c r="AG15154" s="188"/>
      <c r="AH15154" s="188"/>
      <c r="AI15154" s="188"/>
      <c r="AJ15154" s="188"/>
      <c r="AK15154" s="188"/>
    </row>
    <row r="15155" spans="20:37">
      <c r="T15155" s="188"/>
      <c r="U15155" s="188"/>
      <c r="V15155" s="188"/>
      <c r="W15155" s="188"/>
      <c r="X15155" s="188"/>
      <c r="AG15155" s="188"/>
      <c r="AH15155" s="188"/>
      <c r="AI15155" s="188"/>
      <c r="AJ15155" s="188"/>
      <c r="AK15155" s="188"/>
    </row>
    <row r="15156" spans="20:37">
      <c r="T15156" s="188"/>
      <c r="U15156" s="188"/>
      <c r="V15156" s="188"/>
      <c r="W15156" s="188"/>
      <c r="X15156" s="188"/>
      <c r="AG15156" s="188"/>
      <c r="AH15156" s="188"/>
      <c r="AI15156" s="188"/>
      <c r="AJ15156" s="188"/>
      <c r="AK15156" s="188"/>
    </row>
    <row r="15157" spans="20:37">
      <c r="T15157" s="188"/>
      <c r="U15157" s="188"/>
      <c r="V15157" s="188"/>
      <c r="W15157" s="188"/>
      <c r="X15157" s="188"/>
      <c r="AG15157" s="188"/>
      <c r="AH15157" s="188"/>
      <c r="AI15157" s="188"/>
      <c r="AJ15157" s="188"/>
      <c r="AK15157" s="188"/>
    </row>
    <row r="15158" spans="20:37">
      <c r="T15158" s="188"/>
      <c r="U15158" s="188"/>
      <c r="V15158" s="188"/>
      <c r="W15158" s="188"/>
      <c r="X15158" s="188"/>
      <c r="AG15158" s="188"/>
      <c r="AH15158" s="188"/>
      <c r="AI15158" s="188"/>
      <c r="AJ15158" s="188"/>
      <c r="AK15158" s="188"/>
    </row>
    <row r="15159" spans="20:37">
      <c r="T15159" s="188"/>
      <c r="U15159" s="188"/>
      <c r="V15159" s="188"/>
      <c r="W15159" s="188"/>
      <c r="X15159" s="188"/>
      <c r="AG15159" s="188"/>
      <c r="AH15159" s="188"/>
      <c r="AI15159" s="188"/>
      <c r="AJ15159" s="188"/>
      <c r="AK15159" s="188"/>
    </row>
    <row r="15160" spans="20:37">
      <c r="T15160" s="188"/>
      <c r="U15160" s="188"/>
      <c r="V15160" s="188"/>
      <c r="W15160" s="188"/>
      <c r="X15160" s="188"/>
      <c r="AG15160" s="188"/>
      <c r="AH15160" s="188"/>
      <c r="AI15160" s="188"/>
      <c r="AJ15160" s="188"/>
      <c r="AK15160" s="188"/>
    </row>
    <row r="15161" spans="20:37">
      <c r="T15161" s="188"/>
      <c r="U15161" s="188"/>
      <c r="V15161" s="188"/>
      <c r="W15161" s="188"/>
      <c r="X15161" s="188"/>
      <c r="AG15161" s="188"/>
      <c r="AH15161" s="188"/>
      <c r="AI15161" s="188"/>
      <c r="AJ15161" s="188"/>
      <c r="AK15161" s="188"/>
    </row>
    <row r="15162" spans="20:37">
      <c r="T15162" s="188"/>
      <c r="U15162" s="188"/>
      <c r="V15162" s="188"/>
      <c r="W15162" s="188"/>
      <c r="X15162" s="188"/>
      <c r="AG15162" s="188"/>
      <c r="AH15162" s="188"/>
      <c r="AI15162" s="188"/>
      <c r="AJ15162" s="188"/>
      <c r="AK15162" s="188"/>
    </row>
    <row r="15163" spans="20:37">
      <c r="T15163" s="188"/>
      <c r="U15163" s="188"/>
      <c r="V15163" s="188"/>
      <c r="W15163" s="188"/>
      <c r="X15163" s="188"/>
      <c r="AG15163" s="188"/>
      <c r="AH15163" s="188"/>
      <c r="AI15163" s="188"/>
      <c r="AJ15163" s="188"/>
      <c r="AK15163" s="188"/>
    </row>
    <row r="15164" spans="20:37">
      <c r="T15164" s="188"/>
      <c r="U15164" s="188"/>
      <c r="V15164" s="188"/>
      <c r="W15164" s="188"/>
      <c r="X15164" s="188"/>
      <c r="AG15164" s="188"/>
      <c r="AH15164" s="188"/>
      <c r="AI15164" s="188"/>
      <c r="AJ15164" s="188"/>
      <c r="AK15164" s="188"/>
    </row>
    <row r="15165" spans="20:37">
      <c r="T15165" s="188"/>
      <c r="U15165" s="188"/>
      <c r="V15165" s="188"/>
      <c r="W15165" s="188"/>
      <c r="X15165" s="188"/>
      <c r="AG15165" s="188"/>
      <c r="AH15165" s="188"/>
      <c r="AI15165" s="188"/>
      <c r="AJ15165" s="188"/>
      <c r="AK15165" s="188"/>
    </row>
    <row r="15166" spans="20:37">
      <c r="T15166" s="188"/>
      <c r="U15166" s="188"/>
      <c r="V15166" s="188"/>
      <c r="W15166" s="188"/>
      <c r="X15166" s="188"/>
      <c r="AG15166" s="188"/>
      <c r="AH15166" s="188"/>
      <c r="AI15166" s="188"/>
      <c r="AJ15166" s="188"/>
      <c r="AK15166" s="188"/>
    </row>
    <row r="15167" spans="20:37">
      <c r="T15167" s="188"/>
      <c r="U15167" s="188"/>
      <c r="V15167" s="188"/>
      <c r="W15167" s="188"/>
      <c r="X15167" s="188"/>
      <c r="AG15167" s="188"/>
      <c r="AH15167" s="188"/>
      <c r="AI15167" s="188"/>
      <c r="AJ15167" s="188"/>
      <c r="AK15167" s="188"/>
    </row>
    <row r="15168" spans="20:37">
      <c r="T15168" s="188"/>
      <c r="U15168" s="188"/>
      <c r="V15168" s="188"/>
      <c r="W15168" s="188"/>
      <c r="X15168" s="188"/>
      <c r="AG15168" s="188"/>
      <c r="AH15168" s="188"/>
      <c r="AI15168" s="188"/>
      <c r="AJ15168" s="188"/>
      <c r="AK15168" s="188"/>
    </row>
    <row r="15169" spans="20:37">
      <c r="T15169" s="188"/>
      <c r="U15169" s="188"/>
      <c r="V15169" s="188"/>
      <c r="W15169" s="188"/>
      <c r="X15169" s="188"/>
      <c r="AG15169" s="188"/>
      <c r="AH15169" s="188"/>
      <c r="AI15169" s="188"/>
      <c r="AJ15169" s="188"/>
      <c r="AK15169" s="188"/>
    </row>
    <row r="15170" spans="20:37">
      <c r="T15170" s="188"/>
      <c r="U15170" s="188"/>
      <c r="V15170" s="188"/>
      <c r="W15170" s="188"/>
      <c r="X15170" s="188"/>
      <c r="AG15170" s="188"/>
      <c r="AH15170" s="188"/>
      <c r="AI15170" s="188"/>
      <c r="AJ15170" s="188"/>
      <c r="AK15170" s="188"/>
    </row>
    <row r="15171" spans="20:37">
      <c r="T15171" s="188"/>
      <c r="U15171" s="188"/>
      <c r="V15171" s="188"/>
      <c r="W15171" s="188"/>
      <c r="X15171" s="188"/>
      <c r="AG15171" s="188"/>
      <c r="AH15171" s="188"/>
      <c r="AI15171" s="188"/>
      <c r="AJ15171" s="188"/>
      <c r="AK15171" s="188"/>
    </row>
    <row r="15172" spans="20:37">
      <c r="T15172" s="188"/>
      <c r="U15172" s="188"/>
      <c r="V15172" s="188"/>
      <c r="W15172" s="188"/>
      <c r="X15172" s="188"/>
      <c r="AG15172" s="188"/>
      <c r="AH15172" s="188"/>
      <c r="AI15172" s="188"/>
      <c r="AJ15172" s="188"/>
      <c r="AK15172" s="188"/>
    </row>
    <row r="15173" spans="20:37">
      <c r="T15173" s="188"/>
      <c r="U15173" s="188"/>
      <c r="V15173" s="188"/>
      <c r="W15173" s="188"/>
      <c r="X15173" s="188"/>
      <c r="AG15173" s="188"/>
      <c r="AH15173" s="188"/>
      <c r="AI15173" s="188"/>
      <c r="AJ15173" s="188"/>
      <c r="AK15173" s="188"/>
    </row>
    <row r="15174" spans="20:37">
      <c r="T15174" s="188"/>
      <c r="U15174" s="188"/>
      <c r="V15174" s="188"/>
      <c r="W15174" s="188"/>
      <c r="X15174" s="188"/>
      <c r="AG15174" s="188"/>
      <c r="AH15174" s="188"/>
      <c r="AI15174" s="188"/>
      <c r="AJ15174" s="188"/>
      <c r="AK15174" s="188"/>
    </row>
    <row r="15175" spans="20:37">
      <c r="T15175" s="188"/>
      <c r="U15175" s="188"/>
      <c r="V15175" s="188"/>
      <c r="W15175" s="188"/>
      <c r="X15175" s="188"/>
      <c r="AG15175" s="188"/>
      <c r="AH15175" s="188"/>
      <c r="AI15175" s="188"/>
      <c r="AJ15175" s="188"/>
      <c r="AK15175" s="188"/>
    </row>
    <row r="15176" spans="20:37">
      <c r="T15176" s="188"/>
      <c r="U15176" s="188"/>
      <c r="V15176" s="188"/>
      <c r="W15176" s="188"/>
      <c r="X15176" s="188"/>
      <c r="AG15176" s="188"/>
      <c r="AH15176" s="188"/>
      <c r="AI15176" s="188"/>
      <c r="AJ15176" s="188"/>
      <c r="AK15176" s="188"/>
    </row>
    <row r="15177" spans="20:37">
      <c r="T15177" s="188"/>
      <c r="U15177" s="188"/>
      <c r="V15177" s="188"/>
      <c r="W15177" s="188"/>
      <c r="X15177" s="188"/>
      <c r="AG15177" s="188"/>
      <c r="AH15177" s="188"/>
      <c r="AI15177" s="188"/>
      <c r="AJ15177" s="188"/>
      <c r="AK15177" s="188"/>
    </row>
    <row r="15178" spans="20:37">
      <c r="T15178" s="188"/>
      <c r="U15178" s="188"/>
      <c r="V15178" s="188"/>
      <c r="W15178" s="188"/>
      <c r="X15178" s="188"/>
      <c r="AG15178" s="188"/>
      <c r="AH15178" s="188"/>
      <c r="AI15178" s="188"/>
      <c r="AJ15178" s="188"/>
      <c r="AK15178" s="188"/>
    </row>
    <row r="15179" spans="20:37">
      <c r="T15179" s="188"/>
      <c r="U15179" s="188"/>
      <c r="V15179" s="188"/>
      <c r="W15179" s="188"/>
      <c r="X15179" s="188"/>
      <c r="AG15179" s="188"/>
      <c r="AH15179" s="188"/>
      <c r="AI15179" s="188"/>
      <c r="AJ15179" s="188"/>
      <c r="AK15179" s="188"/>
    </row>
    <row r="15180" spans="20:37">
      <c r="T15180" s="188"/>
      <c r="U15180" s="188"/>
      <c r="V15180" s="188"/>
      <c r="W15180" s="188"/>
      <c r="X15180" s="188"/>
      <c r="AG15180" s="188"/>
      <c r="AH15180" s="188"/>
      <c r="AI15180" s="188"/>
      <c r="AJ15180" s="188"/>
      <c r="AK15180" s="188"/>
    </row>
    <row r="15181" spans="20:37">
      <c r="T15181" s="188"/>
      <c r="U15181" s="188"/>
      <c r="V15181" s="188"/>
      <c r="W15181" s="188"/>
      <c r="X15181" s="188"/>
      <c r="AG15181" s="188"/>
      <c r="AH15181" s="188"/>
      <c r="AI15181" s="188"/>
      <c r="AJ15181" s="188"/>
      <c r="AK15181" s="188"/>
    </row>
    <row r="15182" spans="20:37">
      <c r="T15182" s="188"/>
      <c r="U15182" s="188"/>
      <c r="V15182" s="188"/>
      <c r="W15182" s="188"/>
      <c r="X15182" s="188"/>
      <c r="AG15182" s="188"/>
      <c r="AH15182" s="188"/>
      <c r="AI15182" s="188"/>
      <c r="AJ15182" s="188"/>
      <c r="AK15182" s="188"/>
    </row>
    <row r="15183" spans="20:37">
      <c r="T15183" s="188"/>
      <c r="U15183" s="188"/>
      <c r="V15183" s="188"/>
      <c r="W15183" s="188"/>
      <c r="X15183" s="188"/>
      <c r="AG15183" s="188"/>
      <c r="AH15183" s="188"/>
      <c r="AI15183" s="188"/>
      <c r="AJ15183" s="188"/>
      <c r="AK15183" s="188"/>
    </row>
    <row r="15184" spans="20:37">
      <c r="T15184" s="188"/>
      <c r="U15184" s="188"/>
      <c r="V15184" s="188"/>
      <c r="W15184" s="188"/>
      <c r="X15184" s="188"/>
      <c r="AG15184" s="188"/>
      <c r="AH15184" s="188"/>
      <c r="AI15184" s="188"/>
      <c r="AJ15184" s="188"/>
      <c r="AK15184" s="188"/>
    </row>
    <row r="15185" spans="20:37">
      <c r="T15185" s="188"/>
      <c r="U15185" s="188"/>
      <c r="V15185" s="188"/>
      <c r="W15185" s="188"/>
      <c r="X15185" s="188"/>
      <c r="AG15185" s="188"/>
      <c r="AH15185" s="188"/>
      <c r="AI15185" s="188"/>
      <c r="AJ15185" s="188"/>
      <c r="AK15185" s="188"/>
    </row>
    <row r="15186" spans="20:37">
      <c r="T15186" s="188"/>
      <c r="U15186" s="188"/>
      <c r="V15186" s="188"/>
      <c r="W15186" s="188"/>
      <c r="X15186" s="188"/>
      <c r="AG15186" s="188"/>
      <c r="AH15186" s="188"/>
      <c r="AI15186" s="188"/>
      <c r="AJ15186" s="188"/>
      <c r="AK15186" s="188"/>
    </row>
    <row r="15187" spans="20:37">
      <c r="T15187" s="188"/>
      <c r="U15187" s="188"/>
      <c r="V15187" s="188"/>
      <c r="W15187" s="188"/>
      <c r="X15187" s="188"/>
      <c r="AG15187" s="188"/>
      <c r="AH15187" s="188"/>
      <c r="AI15187" s="188"/>
      <c r="AJ15187" s="188"/>
      <c r="AK15187" s="188"/>
    </row>
    <row r="15188" spans="20:37">
      <c r="T15188" s="188"/>
      <c r="U15188" s="188"/>
      <c r="V15188" s="188"/>
      <c r="W15188" s="188"/>
      <c r="X15188" s="188"/>
      <c r="AG15188" s="188"/>
      <c r="AH15188" s="188"/>
      <c r="AI15188" s="188"/>
      <c r="AJ15188" s="188"/>
      <c r="AK15188" s="188"/>
    </row>
    <row r="15189" spans="20:37">
      <c r="T15189" s="188"/>
      <c r="U15189" s="188"/>
      <c r="V15189" s="188"/>
      <c r="W15189" s="188"/>
      <c r="X15189" s="188"/>
      <c r="AG15189" s="188"/>
      <c r="AH15189" s="188"/>
      <c r="AI15189" s="188"/>
      <c r="AJ15189" s="188"/>
      <c r="AK15189" s="188"/>
    </row>
    <row r="15190" spans="20:37">
      <c r="T15190" s="188"/>
      <c r="U15190" s="188"/>
      <c r="V15190" s="188"/>
      <c r="W15190" s="188"/>
      <c r="X15190" s="188"/>
      <c r="AG15190" s="188"/>
      <c r="AH15190" s="188"/>
      <c r="AI15190" s="188"/>
      <c r="AJ15190" s="188"/>
      <c r="AK15190" s="188"/>
    </row>
    <row r="15191" spans="20:37">
      <c r="T15191" s="188"/>
      <c r="U15191" s="188"/>
      <c r="V15191" s="188"/>
      <c r="W15191" s="188"/>
      <c r="X15191" s="188"/>
      <c r="AG15191" s="188"/>
      <c r="AH15191" s="188"/>
      <c r="AI15191" s="188"/>
      <c r="AJ15191" s="188"/>
      <c r="AK15191" s="188"/>
    </row>
    <row r="15192" spans="20:37">
      <c r="T15192" s="188"/>
      <c r="U15192" s="188"/>
      <c r="V15192" s="188"/>
      <c r="W15192" s="188"/>
      <c r="X15192" s="188"/>
      <c r="AG15192" s="188"/>
      <c r="AH15192" s="188"/>
      <c r="AI15192" s="188"/>
      <c r="AJ15192" s="188"/>
      <c r="AK15192" s="188"/>
    </row>
    <row r="15193" spans="20:37">
      <c r="T15193" s="188"/>
      <c r="U15193" s="188"/>
      <c r="V15193" s="188"/>
      <c r="W15193" s="188"/>
      <c r="X15193" s="188"/>
      <c r="AG15193" s="188"/>
      <c r="AH15193" s="188"/>
      <c r="AI15193" s="188"/>
      <c r="AJ15193" s="188"/>
      <c r="AK15193" s="188"/>
    </row>
    <row r="15194" spans="20:37">
      <c r="T15194" s="188"/>
      <c r="U15194" s="188"/>
      <c r="V15194" s="188"/>
      <c r="W15194" s="188"/>
      <c r="X15194" s="188"/>
      <c r="AG15194" s="188"/>
      <c r="AH15194" s="188"/>
      <c r="AI15194" s="188"/>
      <c r="AJ15194" s="188"/>
      <c r="AK15194" s="188"/>
    </row>
    <row r="15195" spans="20:37">
      <c r="T15195" s="188"/>
      <c r="U15195" s="188"/>
      <c r="V15195" s="188"/>
      <c r="W15195" s="188"/>
      <c r="X15195" s="188"/>
      <c r="AG15195" s="188"/>
      <c r="AH15195" s="188"/>
      <c r="AI15195" s="188"/>
      <c r="AJ15195" s="188"/>
      <c r="AK15195" s="188"/>
    </row>
    <row r="15196" spans="20:37">
      <c r="T15196" s="188"/>
      <c r="U15196" s="188"/>
      <c r="V15196" s="188"/>
      <c r="W15196" s="188"/>
      <c r="X15196" s="188"/>
      <c r="AG15196" s="188"/>
      <c r="AH15196" s="188"/>
      <c r="AI15196" s="188"/>
      <c r="AJ15196" s="188"/>
      <c r="AK15196" s="188"/>
    </row>
    <row r="15197" spans="20:37">
      <c r="T15197" s="188"/>
      <c r="U15197" s="188"/>
      <c r="V15197" s="188"/>
      <c r="W15197" s="188"/>
      <c r="X15197" s="188"/>
      <c r="AG15197" s="188"/>
      <c r="AH15197" s="188"/>
      <c r="AI15197" s="188"/>
      <c r="AJ15197" s="188"/>
      <c r="AK15197" s="188"/>
    </row>
    <row r="15198" spans="20:37">
      <c r="T15198" s="188"/>
      <c r="U15198" s="188"/>
      <c r="V15198" s="188"/>
      <c r="W15198" s="188"/>
      <c r="X15198" s="188"/>
      <c r="AG15198" s="188"/>
      <c r="AH15198" s="188"/>
      <c r="AI15198" s="188"/>
      <c r="AJ15198" s="188"/>
      <c r="AK15198" s="188"/>
    </row>
    <row r="15199" spans="20:37">
      <c r="T15199" s="188"/>
      <c r="U15199" s="188"/>
      <c r="V15199" s="188"/>
      <c r="W15199" s="188"/>
      <c r="X15199" s="188"/>
      <c r="AG15199" s="188"/>
      <c r="AH15199" s="188"/>
      <c r="AI15199" s="188"/>
      <c r="AJ15199" s="188"/>
      <c r="AK15199" s="188"/>
    </row>
    <row r="15200" spans="20:37">
      <c r="T15200" s="188"/>
      <c r="U15200" s="188"/>
      <c r="V15200" s="188"/>
      <c r="W15200" s="188"/>
      <c r="X15200" s="188"/>
      <c r="AG15200" s="188"/>
      <c r="AH15200" s="188"/>
      <c r="AI15200" s="188"/>
      <c r="AJ15200" s="188"/>
      <c r="AK15200" s="188"/>
    </row>
    <row r="15201" spans="20:37">
      <c r="T15201" s="188"/>
      <c r="U15201" s="188"/>
      <c r="V15201" s="188"/>
      <c r="W15201" s="188"/>
      <c r="X15201" s="188"/>
      <c r="AG15201" s="188"/>
      <c r="AH15201" s="188"/>
      <c r="AI15201" s="188"/>
      <c r="AJ15201" s="188"/>
      <c r="AK15201" s="188"/>
    </row>
    <row r="15202" spans="20:37">
      <c r="T15202" s="188"/>
      <c r="U15202" s="188"/>
      <c r="V15202" s="188"/>
      <c r="W15202" s="188"/>
      <c r="X15202" s="188"/>
      <c r="AG15202" s="188"/>
      <c r="AH15202" s="188"/>
      <c r="AI15202" s="188"/>
      <c r="AJ15202" s="188"/>
      <c r="AK15202" s="188"/>
    </row>
    <row r="15203" spans="20:37">
      <c r="T15203" s="188"/>
      <c r="U15203" s="188"/>
      <c r="V15203" s="188"/>
      <c r="W15203" s="188"/>
      <c r="X15203" s="188"/>
      <c r="AG15203" s="188"/>
      <c r="AH15203" s="188"/>
      <c r="AI15203" s="188"/>
      <c r="AJ15203" s="188"/>
      <c r="AK15203" s="188"/>
    </row>
    <row r="15204" spans="20:37">
      <c r="T15204" s="188"/>
      <c r="U15204" s="188"/>
      <c r="V15204" s="188"/>
      <c r="W15204" s="188"/>
      <c r="X15204" s="188"/>
      <c r="AG15204" s="188"/>
      <c r="AH15204" s="188"/>
      <c r="AI15204" s="188"/>
      <c r="AJ15204" s="188"/>
      <c r="AK15204" s="188"/>
    </row>
    <row r="15205" spans="20:37">
      <c r="T15205" s="188"/>
      <c r="U15205" s="188"/>
      <c r="V15205" s="188"/>
      <c r="W15205" s="188"/>
      <c r="X15205" s="188"/>
      <c r="AG15205" s="188"/>
      <c r="AH15205" s="188"/>
      <c r="AI15205" s="188"/>
      <c r="AJ15205" s="188"/>
      <c r="AK15205" s="188"/>
    </row>
    <row r="15206" spans="20:37">
      <c r="T15206" s="188"/>
      <c r="U15206" s="188"/>
      <c r="V15206" s="188"/>
      <c r="W15206" s="188"/>
      <c r="X15206" s="188"/>
      <c r="AG15206" s="188"/>
      <c r="AH15206" s="188"/>
      <c r="AI15206" s="188"/>
      <c r="AJ15206" s="188"/>
      <c r="AK15206" s="188"/>
    </row>
    <row r="15207" spans="20:37">
      <c r="T15207" s="188"/>
      <c r="U15207" s="188"/>
      <c r="V15207" s="188"/>
      <c r="W15207" s="188"/>
      <c r="X15207" s="188"/>
      <c r="AG15207" s="188"/>
      <c r="AH15207" s="188"/>
      <c r="AI15207" s="188"/>
      <c r="AJ15207" s="188"/>
      <c r="AK15207" s="188"/>
    </row>
    <row r="15208" spans="20:37">
      <c r="T15208" s="188"/>
      <c r="U15208" s="188"/>
      <c r="V15208" s="188"/>
      <c r="W15208" s="188"/>
      <c r="X15208" s="188"/>
      <c r="AG15208" s="188"/>
      <c r="AH15208" s="188"/>
      <c r="AI15208" s="188"/>
      <c r="AJ15208" s="188"/>
      <c r="AK15208" s="188"/>
    </row>
    <row r="15209" spans="20:37">
      <c r="T15209" s="188"/>
      <c r="U15209" s="188"/>
      <c r="V15209" s="188"/>
      <c r="W15209" s="188"/>
      <c r="X15209" s="188"/>
      <c r="AG15209" s="188"/>
      <c r="AH15209" s="188"/>
      <c r="AI15209" s="188"/>
      <c r="AJ15209" s="188"/>
      <c r="AK15209" s="188"/>
    </row>
    <row r="15210" spans="20:37">
      <c r="T15210" s="188"/>
      <c r="U15210" s="188"/>
      <c r="V15210" s="188"/>
      <c r="W15210" s="188"/>
      <c r="X15210" s="188"/>
      <c r="AG15210" s="188"/>
      <c r="AH15210" s="188"/>
      <c r="AI15210" s="188"/>
      <c r="AJ15210" s="188"/>
      <c r="AK15210" s="188"/>
    </row>
    <row r="15211" spans="20:37">
      <c r="T15211" s="188"/>
      <c r="U15211" s="188"/>
      <c r="V15211" s="188"/>
      <c r="W15211" s="188"/>
      <c r="X15211" s="188"/>
      <c r="AG15211" s="188"/>
      <c r="AH15211" s="188"/>
      <c r="AI15211" s="188"/>
      <c r="AJ15211" s="188"/>
      <c r="AK15211" s="188"/>
    </row>
    <row r="15212" spans="20:37">
      <c r="T15212" s="188"/>
      <c r="U15212" s="188"/>
      <c r="V15212" s="188"/>
      <c r="W15212" s="188"/>
      <c r="X15212" s="188"/>
      <c r="AG15212" s="188"/>
      <c r="AH15212" s="188"/>
      <c r="AI15212" s="188"/>
      <c r="AJ15212" s="188"/>
      <c r="AK15212" s="188"/>
    </row>
    <row r="15213" spans="20:37">
      <c r="T15213" s="188"/>
      <c r="U15213" s="188"/>
      <c r="V15213" s="188"/>
      <c r="W15213" s="188"/>
      <c r="X15213" s="188"/>
      <c r="AG15213" s="188"/>
      <c r="AH15213" s="188"/>
      <c r="AI15213" s="188"/>
      <c r="AJ15213" s="188"/>
      <c r="AK15213" s="188"/>
    </row>
    <row r="15214" spans="20:37">
      <c r="T15214" s="188"/>
      <c r="U15214" s="188"/>
      <c r="V15214" s="188"/>
      <c r="W15214" s="188"/>
      <c r="X15214" s="188"/>
      <c r="AG15214" s="188"/>
      <c r="AH15214" s="188"/>
      <c r="AI15214" s="188"/>
      <c r="AJ15214" s="188"/>
      <c r="AK15214" s="188"/>
    </row>
    <row r="15215" spans="20:37">
      <c r="T15215" s="188"/>
      <c r="U15215" s="188"/>
      <c r="V15215" s="188"/>
      <c r="W15215" s="188"/>
      <c r="X15215" s="188"/>
      <c r="AG15215" s="188"/>
      <c r="AH15215" s="188"/>
      <c r="AI15215" s="188"/>
      <c r="AJ15215" s="188"/>
      <c r="AK15215" s="188"/>
    </row>
    <row r="15216" spans="20:37">
      <c r="T15216" s="188"/>
      <c r="U15216" s="188"/>
      <c r="V15216" s="188"/>
      <c r="W15216" s="188"/>
      <c r="X15216" s="188"/>
      <c r="AG15216" s="188"/>
      <c r="AH15216" s="188"/>
      <c r="AI15216" s="188"/>
      <c r="AJ15216" s="188"/>
      <c r="AK15216" s="188"/>
    </row>
    <row r="15217" spans="20:37">
      <c r="T15217" s="188"/>
      <c r="U15217" s="188"/>
      <c r="V15217" s="188"/>
      <c r="W15217" s="188"/>
      <c r="X15217" s="188"/>
      <c r="AG15217" s="188"/>
      <c r="AH15217" s="188"/>
      <c r="AI15217" s="188"/>
      <c r="AJ15217" s="188"/>
      <c r="AK15217" s="188"/>
    </row>
    <row r="15218" spans="20:37">
      <c r="T15218" s="188"/>
      <c r="U15218" s="188"/>
      <c r="V15218" s="188"/>
      <c r="W15218" s="188"/>
      <c r="X15218" s="188"/>
      <c r="AG15218" s="188"/>
      <c r="AH15218" s="188"/>
      <c r="AI15218" s="188"/>
      <c r="AJ15218" s="188"/>
      <c r="AK15218" s="188"/>
    </row>
    <row r="15219" spans="20:37">
      <c r="T15219" s="188"/>
      <c r="U15219" s="188"/>
      <c r="V15219" s="188"/>
      <c r="W15219" s="188"/>
      <c r="X15219" s="188"/>
      <c r="AG15219" s="188"/>
      <c r="AH15219" s="188"/>
      <c r="AI15219" s="188"/>
      <c r="AJ15219" s="188"/>
      <c r="AK15219" s="188"/>
    </row>
    <row r="15220" spans="20:37">
      <c r="T15220" s="188"/>
      <c r="U15220" s="188"/>
      <c r="V15220" s="188"/>
      <c r="W15220" s="188"/>
      <c r="X15220" s="188"/>
      <c r="AG15220" s="188"/>
      <c r="AH15220" s="188"/>
      <c r="AI15220" s="188"/>
      <c r="AJ15220" s="188"/>
      <c r="AK15220" s="188"/>
    </row>
    <row r="15221" spans="20:37">
      <c r="T15221" s="188"/>
      <c r="U15221" s="188"/>
      <c r="V15221" s="188"/>
      <c r="W15221" s="188"/>
      <c r="X15221" s="188"/>
      <c r="AG15221" s="188"/>
      <c r="AH15221" s="188"/>
      <c r="AI15221" s="188"/>
      <c r="AJ15221" s="188"/>
      <c r="AK15221" s="188"/>
    </row>
    <row r="15222" spans="20:37">
      <c r="T15222" s="188"/>
      <c r="U15222" s="188"/>
      <c r="V15222" s="188"/>
      <c r="W15222" s="188"/>
      <c r="X15222" s="188"/>
      <c r="AG15222" s="188"/>
      <c r="AH15222" s="188"/>
      <c r="AI15222" s="188"/>
      <c r="AJ15222" s="188"/>
      <c r="AK15222" s="188"/>
    </row>
    <row r="15223" spans="20:37">
      <c r="T15223" s="188"/>
      <c r="U15223" s="188"/>
      <c r="V15223" s="188"/>
      <c r="W15223" s="188"/>
      <c r="X15223" s="188"/>
      <c r="AG15223" s="188"/>
      <c r="AH15223" s="188"/>
      <c r="AI15223" s="188"/>
      <c r="AJ15223" s="188"/>
      <c r="AK15223" s="188"/>
    </row>
    <row r="15224" spans="20:37">
      <c r="T15224" s="188"/>
      <c r="U15224" s="188"/>
      <c r="V15224" s="188"/>
      <c r="W15224" s="188"/>
      <c r="X15224" s="188"/>
      <c r="AG15224" s="188"/>
      <c r="AH15224" s="188"/>
      <c r="AI15224" s="188"/>
      <c r="AJ15224" s="188"/>
      <c r="AK15224" s="188"/>
    </row>
    <row r="15225" spans="20:37">
      <c r="T15225" s="188"/>
      <c r="U15225" s="188"/>
      <c r="V15225" s="188"/>
      <c r="W15225" s="188"/>
      <c r="X15225" s="188"/>
      <c r="AG15225" s="188"/>
      <c r="AH15225" s="188"/>
      <c r="AI15225" s="188"/>
      <c r="AJ15225" s="188"/>
      <c r="AK15225" s="188"/>
    </row>
    <row r="15226" spans="20:37">
      <c r="T15226" s="188"/>
      <c r="U15226" s="188"/>
      <c r="V15226" s="188"/>
      <c r="W15226" s="188"/>
      <c r="X15226" s="188"/>
      <c r="AG15226" s="188"/>
      <c r="AH15226" s="188"/>
      <c r="AI15226" s="188"/>
      <c r="AJ15226" s="188"/>
      <c r="AK15226" s="188"/>
    </row>
    <row r="15227" spans="20:37">
      <c r="T15227" s="188"/>
      <c r="U15227" s="188"/>
      <c r="V15227" s="188"/>
      <c r="W15227" s="188"/>
      <c r="X15227" s="188"/>
      <c r="AG15227" s="188"/>
      <c r="AH15227" s="188"/>
      <c r="AI15227" s="188"/>
      <c r="AJ15227" s="188"/>
      <c r="AK15227" s="188"/>
    </row>
    <row r="15228" spans="20:37">
      <c r="T15228" s="188"/>
      <c r="U15228" s="188"/>
      <c r="V15228" s="188"/>
      <c r="W15228" s="188"/>
      <c r="X15228" s="188"/>
      <c r="AG15228" s="188"/>
      <c r="AH15228" s="188"/>
      <c r="AI15228" s="188"/>
      <c r="AJ15228" s="188"/>
      <c r="AK15228" s="188"/>
    </row>
    <row r="15229" spans="20:37">
      <c r="T15229" s="188"/>
      <c r="U15229" s="188"/>
      <c r="V15229" s="188"/>
      <c r="W15229" s="188"/>
      <c r="X15229" s="188"/>
      <c r="AG15229" s="188"/>
      <c r="AH15229" s="188"/>
      <c r="AI15229" s="188"/>
      <c r="AJ15229" s="188"/>
      <c r="AK15229" s="188"/>
    </row>
    <row r="15230" spans="20:37">
      <c r="T15230" s="188"/>
      <c r="U15230" s="188"/>
      <c r="V15230" s="188"/>
      <c r="W15230" s="188"/>
      <c r="X15230" s="188"/>
      <c r="AG15230" s="188"/>
      <c r="AH15230" s="188"/>
      <c r="AI15230" s="188"/>
      <c r="AJ15230" s="188"/>
      <c r="AK15230" s="188"/>
    </row>
    <row r="15231" spans="20:37">
      <c r="T15231" s="188"/>
      <c r="U15231" s="188"/>
      <c r="V15231" s="188"/>
      <c r="W15231" s="188"/>
      <c r="X15231" s="188"/>
      <c r="AG15231" s="188"/>
      <c r="AH15231" s="188"/>
      <c r="AI15231" s="188"/>
      <c r="AJ15231" s="188"/>
      <c r="AK15231" s="188"/>
    </row>
    <row r="15232" spans="20:37">
      <c r="T15232" s="188"/>
      <c r="U15232" s="188"/>
      <c r="V15232" s="188"/>
      <c r="W15232" s="188"/>
      <c r="X15232" s="188"/>
      <c r="AG15232" s="188"/>
      <c r="AH15232" s="188"/>
      <c r="AI15232" s="188"/>
      <c r="AJ15232" s="188"/>
      <c r="AK15232" s="188"/>
    </row>
    <row r="15233" spans="20:37">
      <c r="T15233" s="188"/>
      <c r="U15233" s="188"/>
      <c r="V15233" s="188"/>
      <c r="W15233" s="188"/>
      <c r="X15233" s="188"/>
      <c r="AG15233" s="188"/>
      <c r="AH15233" s="188"/>
      <c r="AI15233" s="188"/>
      <c r="AJ15233" s="188"/>
      <c r="AK15233" s="188"/>
    </row>
    <row r="15234" spans="20:37">
      <c r="T15234" s="188"/>
      <c r="U15234" s="188"/>
      <c r="V15234" s="188"/>
      <c r="W15234" s="188"/>
      <c r="X15234" s="188"/>
      <c r="AG15234" s="188"/>
      <c r="AH15234" s="188"/>
      <c r="AI15234" s="188"/>
      <c r="AJ15234" s="188"/>
      <c r="AK15234" s="188"/>
    </row>
    <row r="15235" spans="20:37">
      <c r="T15235" s="188"/>
      <c r="U15235" s="188"/>
      <c r="V15235" s="188"/>
      <c r="W15235" s="188"/>
      <c r="X15235" s="188"/>
      <c r="AG15235" s="188"/>
      <c r="AH15235" s="188"/>
      <c r="AI15235" s="188"/>
      <c r="AJ15235" s="188"/>
      <c r="AK15235" s="188"/>
    </row>
    <row r="15236" spans="20:37">
      <c r="T15236" s="188"/>
      <c r="U15236" s="188"/>
      <c r="V15236" s="188"/>
      <c r="W15236" s="188"/>
      <c r="X15236" s="188"/>
      <c r="AG15236" s="188"/>
      <c r="AH15236" s="188"/>
      <c r="AI15236" s="188"/>
      <c r="AJ15236" s="188"/>
      <c r="AK15236" s="188"/>
    </row>
    <row r="15237" spans="20:37">
      <c r="T15237" s="188"/>
      <c r="U15237" s="188"/>
      <c r="V15237" s="188"/>
      <c r="W15237" s="188"/>
      <c r="X15237" s="188"/>
      <c r="AG15237" s="188"/>
      <c r="AH15237" s="188"/>
      <c r="AI15237" s="188"/>
      <c r="AJ15237" s="188"/>
      <c r="AK15237" s="188"/>
    </row>
    <row r="15238" spans="20:37">
      <c r="T15238" s="188"/>
      <c r="U15238" s="188"/>
      <c r="V15238" s="188"/>
      <c r="W15238" s="188"/>
      <c r="X15238" s="188"/>
      <c r="AG15238" s="188"/>
      <c r="AH15238" s="188"/>
      <c r="AI15238" s="188"/>
      <c r="AJ15238" s="188"/>
      <c r="AK15238" s="188"/>
    </row>
    <row r="15239" spans="20:37">
      <c r="T15239" s="188"/>
      <c r="U15239" s="188"/>
      <c r="V15239" s="188"/>
      <c r="W15239" s="188"/>
      <c r="X15239" s="188"/>
      <c r="AG15239" s="188"/>
      <c r="AH15239" s="188"/>
      <c r="AI15239" s="188"/>
      <c r="AJ15239" s="188"/>
      <c r="AK15239" s="188"/>
    </row>
    <row r="15240" spans="20:37">
      <c r="T15240" s="188"/>
      <c r="U15240" s="188"/>
      <c r="V15240" s="188"/>
      <c r="W15240" s="188"/>
      <c r="X15240" s="188"/>
      <c r="AG15240" s="188"/>
      <c r="AH15240" s="188"/>
      <c r="AI15240" s="188"/>
      <c r="AJ15240" s="188"/>
      <c r="AK15240" s="188"/>
    </row>
    <row r="15241" spans="20:37">
      <c r="T15241" s="188"/>
      <c r="U15241" s="188"/>
      <c r="V15241" s="188"/>
      <c r="W15241" s="188"/>
      <c r="X15241" s="188"/>
      <c r="AG15241" s="188"/>
      <c r="AH15241" s="188"/>
      <c r="AI15241" s="188"/>
      <c r="AJ15241" s="188"/>
      <c r="AK15241" s="188"/>
    </row>
    <row r="15242" spans="20:37">
      <c r="T15242" s="188"/>
      <c r="U15242" s="188"/>
      <c r="V15242" s="188"/>
      <c r="W15242" s="188"/>
      <c r="X15242" s="188"/>
      <c r="AG15242" s="188"/>
      <c r="AH15242" s="188"/>
      <c r="AI15242" s="188"/>
      <c r="AJ15242" s="188"/>
      <c r="AK15242" s="188"/>
    </row>
    <row r="15243" spans="20:37">
      <c r="T15243" s="188"/>
      <c r="U15243" s="188"/>
      <c r="V15243" s="188"/>
      <c r="W15243" s="188"/>
      <c r="X15243" s="188"/>
      <c r="AG15243" s="188"/>
      <c r="AH15243" s="188"/>
      <c r="AI15243" s="188"/>
      <c r="AJ15243" s="188"/>
      <c r="AK15243" s="188"/>
    </row>
    <row r="15244" spans="20:37">
      <c r="T15244" s="188"/>
      <c r="U15244" s="188"/>
      <c r="V15244" s="188"/>
      <c r="W15244" s="188"/>
      <c r="X15244" s="188"/>
      <c r="AG15244" s="188"/>
      <c r="AH15244" s="188"/>
      <c r="AI15244" s="188"/>
      <c r="AJ15244" s="188"/>
      <c r="AK15244" s="188"/>
    </row>
    <row r="15245" spans="20:37">
      <c r="T15245" s="188"/>
      <c r="U15245" s="188"/>
      <c r="V15245" s="188"/>
      <c r="W15245" s="188"/>
      <c r="X15245" s="188"/>
      <c r="AG15245" s="188"/>
      <c r="AH15245" s="188"/>
      <c r="AI15245" s="188"/>
      <c r="AJ15245" s="188"/>
      <c r="AK15245" s="188"/>
    </row>
    <row r="15246" spans="20:37">
      <c r="T15246" s="188"/>
      <c r="U15246" s="188"/>
      <c r="V15246" s="188"/>
      <c r="W15246" s="188"/>
      <c r="X15246" s="188"/>
      <c r="AG15246" s="188"/>
      <c r="AH15246" s="188"/>
      <c r="AI15246" s="188"/>
      <c r="AJ15246" s="188"/>
      <c r="AK15246" s="188"/>
    </row>
    <row r="15247" spans="20:37">
      <c r="T15247" s="188"/>
      <c r="U15247" s="188"/>
      <c r="V15247" s="188"/>
      <c r="W15247" s="188"/>
      <c r="X15247" s="188"/>
      <c r="AG15247" s="188"/>
      <c r="AH15247" s="188"/>
      <c r="AI15247" s="188"/>
      <c r="AJ15247" s="188"/>
      <c r="AK15247" s="188"/>
    </row>
    <row r="15248" spans="20:37">
      <c r="T15248" s="188"/>
      <c r="U15248" s="188"/>
      <c r="V15248" s="188"/>
      <c r="W15248" s="188"/>
      <c r="X15248" s="188"/>
      <c r="AG15248" s="188"/>
      <c r="AH15248" s="188"/>
      <c r="AI15248" s="188"/>
      <c r="AJ15248" s="188"/>
      <c r="AK15248" s="188"/>
    </row>
    <row r="15249" spans="20:37">
      <c r="T15249" s="188"/>
      <c r="U15249" s="188"/>
      <c r="V15249" s="188"/>
      <c r="W15249" s="188"/>
      <c r="X15249" s="188"/>
      <c r="AG15249" s="188"/>
      <c r="AH15249" s="188"/>
      <c r="AI15249" s="188"/>
      <c r="AJ15249" s="188"/>
      <c r="AK15249" s="188"/>
    </row>
    <row r="15250" spans="20:37">
      <c r="T15250" s="188"/>
      <c r="U15250" s="188"/>
      <c r="V15250" s="188"/>
      <c r="W15250" s="188"/>
      <c r="X15250" s="188"/>
      <c r="AG15250" s="188"/>
      <c r="AH15250" s="188"/>
      <c r="AI15250" s="188"/>
      <c r="AJ15250" s="188"/>
      <c r="AK15250" s="188"/>
    </row>
    <row r="15251" spans="20:37">
      <c r="T15251" s="188"/>
      <c r="U15251" s="188"/>
      <c r="V15251" s="188"/>
      <c r="W15251" s="188"/>
      <c r="X15251" s="188"/>
      <c r="AG15251" s="188"/>
      <c r="AH15251" s="188"/>
      <c r="AI15251" s="188"/>
      <c r="AJ15251" s="188"/>
      <c r="AK15251" s="188"/>
    </row>
    <row r="15252" spans="20:37">
      <c r="T15252" s="188"/>
      <c r="U15252" s="188"/>
      <c r="V15252" s="188"/>
      <c r="W15252" s="188"/>
      <c r="X15252" s="188"/>
      <c r="AG15252" s="188"/>
      <c r="AH15252" s="188"/>
      <c r="AI15252" s="188"/>
      <c r="AJ15252" s="188"/>
      <c r="AK15252" s="188"/>
    </row>
    <row r="15253" spans="20:37">
      <c r="T15253" s="188"/>
      <c r="U15253" s="188"/>
      <c r="V15253" s="188"/>
      <c r="W15253" s="188"/>
      <c r="X15253" s="188"/>
      <c r="AG15253" s="188"/>
      <c r="AH15253" s="188"/>
      <c r="AI15253" s="188"/>
      <c r="AJ15253" s="188"/>
      <c r="AK15253" s="188"/>
    </row>
    <row r="15254" spans="20:37">
      <c r="T15254" s="188"/>
      <c r="U15254" s="188"/>
      <c r="V15254" s="188"/>
      <c r="W15254" s="188"/>
      <c r="X15254" s="188"/>
      <c r="AG15254" s="188"/>
      <c r="AH15254" s="188"/>
      <c r="AI15254" s="188"/>
      <c r="AJ15254" s="188"/>
      <c r="AK15254" s="188"/>
    </row>
    <row r="15255" spans="20:37">
      <c r="T15255" s="188"/>
      <c r="U15255" s="188"/>
      <c r="V15255" s="188"/>
      <c r="W15255" s="188"/>
      <c r="X15255" s="188"/>
      <c r="AG15255" s="188"/>
      <c r="AH15255" s="188"/>
      <c r="AI15255" s="188"/>
      <c r="AJ15255" s="188"/>
      <c r="AK15255" s="188"/>
    </row>
    <row r="15256" spans="20:37">
      <c r="T15256" s="188"/>
      <c r="U15256" s="188"/>
      <c r="V15256" s="188"/>
      <c r="W15256" s="188"/>
      <c r="X15256" s="188"/>
      <c r="AG15256" s="188"/>
      <c r="AH15256" s="188"/>
      <c r="AI15256" s="188"/>
      <c r="AJ15256" s="188"/>
      <c r="AK15256" s="188"/>
    </row>
    <row r="15257" spans="20:37">
      <c r="T15257" s="188"/>
      <c r="U15257" s="188"/>
      <c r="V15257" s="188"/>
      <c r="W15257" s="188"/>
      <c r="X15257" s="188"/>
      <c r="AG15257" s="188"/>
      <c r="AH15257" s="188"/>
      <c r="AI15257" s="188"/>
      <c r="AJ15257" s="188"/>
      <c r="AK15257" s="188"/>
    </row>
    <row r="15258" spans="20:37">
      <c r="T15258" s="188"/>
      <c r="U15258" s="188"/>
      <c r="V15258" s="188"/>
      <c r="W15258" s="188"/>
      <c r="X15258" s="188"/>
      <c r="AG15258" s="188"/>
      <c r="AH15258" s="188"/>
      <c r="AI15258" s="188"/>
      <c r="AJ15258" s="188"/>
      <c r="AK15258" s="188"/>
    </row>
    <row r="15259" spans="20:37">
      <c r="T15259" s="188"/>
      <c r="U15259" s="188"/>
      <c r="V15259" s="188"/>
      <c r="W15259" s="188"/>
      <c r="X15259" s="188"/>
      <c r="AG15259" s="188"/>
      <c r="AH15259" s="188"/>
      <c r="AI15259" s="188"/>
      <c r="AJ15259" s="188"/>
      <c r="AK15259" s="188"/>
    </row>
    <row r="15260" spans="20:37">
      <c r="T15260" s="188"/>
      <c r="U15260" s="188"/>
      <c r="V15260" s="188"/>
      <c r="W15260" s="188"/>
      <c r="X15260" s="188"/>
      <c r="AG15260" s="188"/>
      <c r="AH15260" s="188"/>
      <c r="AI15260" s="188"/>
      <c r="AJ15260" s="188"/>
      <c r="AK15260" s="188"/>
    </row>
    <row r="15261" spans="20:37">
      <c r="T15261" s="188"/>
      <c r="U15261" s="188"/>
      <c r="V15261" s="188"/>
      <c r="W15261" s="188"/>
      <c r="X15261" s="188"/>
      <c r="AG15261" s="188"/>
      <c r="AH15261" s="188"/>
      <c r="AI15261" s="188"/>
      <c r="AJ15261" s="188"/>
      <c r="AK15261" s="188"/>
    </row>
    <row r="15262" spans="20:37">
      <c r="T15262" s="188"/>
      <c r="U15262" s="188"/>
      <c r="V15262" s="188"/>
      <c r="W15262" s="188"/>
      <c r="X15262" s="188"/>
      <c r="AG15262" s="188"/>
      <c r="AH15262" s="188"/>
      <c r="AI15262" s="188"/>
      <c r="AJ15262" s="188"/>
      <c r="AK15262" s="188"/>
    </row>
    <row r="15263" spans="20:37">
      <c r="T15263" s="188"/>
      <c r="U15263" s="188"/>
      <c r="V15263" s="188"/>
      <c r="W15263" s="188"/>
      <c r="X15263" s="188"/>
      <c r="AG15263" s="188"/>
      <c r="AH15263" s="188"/>
      <c r="AI15263" s="188"/>
      <c r="AJ15263" s="188"/>
      <c r="AK15263" s="188"/>
    </row>
    <row r="15264" spans="20:37">
      <c r="T15264" s="188"/>
      <c r="U15264" s="188"/>
      <c r="V15264" s="188"/>
      <c r="W15264" s="188"/>
      <c r="X15264" s="188"/>
      <c r="AG15264" s="188"/>
      <c r="AH15264" s="188"/>
      <c r="AI15264" s="188"/>
      <c r="AJ15264" s="188"/>
      <c r="AK15264" s="188"/>
    </row>
    <row r="15265" spans="20:37">
      <c r="T15265" s="188"/>
      <c r="U15265" s="188"/>
      <c r="V15265" s="188"/>
      <c r="W15265" s="188"/>
      <c r="X15265" s="188"/>
      <c r="AG15265" s="188"/>
      <c r="AH15265" s="188"/>
      <c r="AI15265" s="188"/>
      <c r="AJ15265" s="188"/>
      <c r="AK15265" s="188"/>
    </row>
    <row r="15266" spans="20:37">
      <c r="T15266" s="188"/>
      <c r="U15266" s="188"/>
      <c r="V15266" s="188"/>
      <c r="W15266" s="188"/>
      <c r="X15266" s="188"/>
      <c r="AG15266" s="188"/>
      <c r="AH15266" s="188"/>
      <c r="AI15266" s="188"/>
      <c r="AJ15266" s="188"/>
      <c r="AK15266" s="188"/>
    </row>
    <row r="15267" spans="20:37">
      <c r="T15267" s="188"/>
      <c r="U15267" s="188"/>
      <c r="V15267" s="188"/>
      <c r="W15267" s="188"/>
      <c r="X15267" s="188"/>
      <c r="AG15267" s="188"/>
      <c r="AH15267" s="188"/>
      <c r="AI15267" s="188"/>
      <c r="AJ15267" s="188"/>
      <c r="AK15267" s="188"/>
    </row>
    <row r="15268" spans="20:37">
      <c r="T15268" s="188"/>
      <c r="U15268" s="188"/>
      <c r="V15268" s="188"/>
      <c r="W15268" s="188"/>
      <c r="X15268" s="188"/>
      <c r="AG15268" s="188"/>
      <c r="AH15268" s="188"/>
      <c r="AI15268" s="188"/>
      <c r="AJ15268" s="188"/>
      <c r="AK15268" s="188"/>
    </row>
    <row r="15269" spans="20:37">
      <c r="T15269" s="188"/>
      <c r="U15269" s="188"/>
      <c r="V15269" s="188"/>
      <c r="W15269" s="188"/>
      <c r="X15269" s="188"/>
      <c r="AG15269" s="188"/>
      <c r="AH15269" s="188"/>
      <c r="AI15269" s="188"/>
      <c r="AJ15269" s="188"/>
      <c r="AK15269" s="188"/>
    </row>
    <row r="15270" spans="20:37">
      <c r="T15270" s="188"/>
      <c r="U15270" s="188"/>
      <c r="V15270" s="188"/>
      <c r="W15270" s="188"/>
      <c r="X15270" s="188"/>
      <c r="AG15270" s="188"/>
      <c r="AH15270" s="188"/>
      <c r="AI15270" s="188"/>
      <c r="AJ15270" s="188"/>
      <c r="AK15270" s="188"/>
    </row>
    <row r="15271" spans="20:37">
      <c r="T15271" s="188"/>
      <c r="U15271" s="188"/>
      <c r="V15271" s="188"/>
      <c r="W15271" s="188"/>
      <c r="X15271" s="188"/>
      <c r="AG15271" s="188"/>
      <c r="AH15271" s="188"/>
      <c r="AI15271" s="188"/>
      <c r="AJ15271" s="188"/>
      <c r="AK15271" s="188"/>
    </row>
    <row r="15272" spans="20:37">
      <c r="T15272" s="188"/>
      <c r="U15272" s="188"/>
      <c r="V15272" s="188"/>
      <c r="W15272" s="188"/>
      <c r="X15272" s="188"/>
      <c r="AG15272" s="188"/>
      <c r="AH15272" s="188"/>
      <c r="AI15272" s="188"/>
      <c r="AJ15272" s="188"/>
      <c r="AK15272" s="188"/>
    </row>
    <row r="15273" spans="20:37">
      <c r="T15273" s="188"/>
      <c r="U15273" s="188"/>
      <c r="V15273" s="188"/>
      <c r="W15273" s="188"/>
      <c r="X15273" s="188"/>
      <c r="AG15273" s="188"/>
      <c r="AH15273" s="188"/>
      <c r="AI15273" s="188"/>
      <c r="AJ15273" s="188"/>
      <c r="AK15273" s="188"/>
    </row>
    <row r="15274" spans="20:37">
      <c r="T15274" s="188"/>
      <c r="U15274" s="188"/>
      <c r="V15274" s="188"/>
      <c r="W15274" s="188"/>
      <c r="X15274" s="188"/>
      <c r="AG15274" s="188"/>
      <c r="AH15274" s="188"/>
      <c r="AI15274" s="188"/>
      <c r="AJ15274" s="188"/>
      <c r="AK15274" s="188"/>
    </row>
    <row r="15275" spans="20:37">
      <c r="T15275" s="188"/>
      <c r="U15275" s="188"/>
      <c r="V15275" s="188"/>
      <c r="W15275" s="188"/>
      <c r="X15275" s="188"/>
      <c r="AG15275" s="188"/>
      <c r="AH15275" s="188"/>
      <c r="AI15275" s="188"/>
      <c r="AJ15275" s="188"/>
      <c r="AK15275" s="188"/>
    </row>
    <row r="15276" spans="20:37">
      <c r="T15276" s="188"/>
      <c r="U15276" s="188"/>
      <c r="V15276" s="188"/>
      <c r="W15276" s="188"/>
      <c r="X15276" s="188"/>
      <c r="AG15276" s="188"/>
      <c r="AH15276" s="188"/>
      <c r="AI15276" s="188"/>
      <c r="AJ15276" s="188"/>
      <c r="AK15276" s="188"/>
    </row>
    <row r="15277" spans="20:37">
      <c r="T15277" s="188"/>
      <c r="U15277" s="188"/>
      <c r="V15277" s="188"/>
      <c r="W15277" s="188"/>
      <c r="X15277" s="188"/>
      <c r="AG15277" s="188"/>
      <c r="AH15277" s="188"/>
      <c r="AI15277" s="188"/>
      <c r="AJ15277" s="188"/>
      <c r="AK15277" s="188"/>
    </row>
    <row r="15278" spans="20:37">
      <c r="T15278" s="188"/>
      <c r="U15278" s="188"/>
      <c r="V15278" s="188"/>
      <c r="W15278" s="188"/>
      <c r="X15278" s="188"/>
      <c r="AG15278" s="188"/>
      <c r="AH15278" s="188"/>
      <c r="AI15278" s="188"/>
      <c r="AJ15278" s="188"/>
      <c r="AK15278" s="188"/>
    </row>
    <row r="15279" spans="20:37">
      <c r="T15279" s="188"/>
      <c r="U15279" s="188"/>
      <c r="V15279" s="188"/>
      <c r="W15279" s="188"/>
      <c r="X15279" s="188"/>
      <c r="AG15279" s="188"/>
      <c r="AH15279" s="188"/>
      <c r="AI15279" s="188"/>
      <c r="AJ15279" s="188"/>
      <c r="AK15279" s="188"/>
    </row>
    <row r="15280" spans="20:37">
      <c r="T15280" s="188"/>
      <c r="U15280" s="188"/>
      <c r="V15280" s="188"/>
      <c r="W15280" s="188"/>
      <c r="X15280" s="188"/>
      <c r="AG15280" s="188"/>
      <c r="AH15280" s="188"/>
      <c r="AI15280" s="188"/>
      <c r="AJ15280" s="188"/>
      <c r="AK15280" s="188"/>
    </row>
    <row r="15281" spans="20:37">
      <c r="T15281" s="188"/>
      <c r="U15281" s="188"/>
      <c r="V15281" s="188"/>
      <c r="W15281" s="188"/>
      <c r="X15281" s="188"/>
      <c r="AG15281" s="188"/>
      <c r="AH15281" s="188"/>
      <c r="AI15281" s="188"/>
      <c r="AJ15281" s="188"/>
      <c r="AK15281" s="188"/>
    </row>
    <row r="15282" spans="20:37">
      <c r="T15282" s="188"/>
      <c r="U15282" s="188"/>
      <c r="V15282" s="188"/>
      <c r="W15282" s="188"/>
      <c r="X15282" s="188"/>
      <c r="AG15282" s="188"/>
      <c r="AH15282" s="188"/>
      <c r="AI15282" s="188"/>
      <c r="AJ15282" s="188"/>
      <c r="AK15282" s="188"/>
    </row>
    <row r="15283" spans="20:37">
      <c r="T15283" s="188"/>
      <c r="U15283" s="188"/>
      <c r="V15283" s="188"/>
      <c r="W15283" s="188"/>
      <c r="X15283" s="188"/>
      <c r="AG15283" s="188"/>
      <c r="AH15283" s="188"/>
      <c r="AI15283" s="188"/>
      <c r="AJ15283" s="188"/>
      <c r="AK15283" s="188"/>
    </row>
    <row r="15284" spans="20:37">
      <c r="T15284" s="188"/>
      <c r="U15284" s="188"/>
      <c r="V15284" s="188"/>
      <c r="W15284" s="188"/>
      <c r="X15284" s="188"/>
      <c r="AG15284" s="188"/>
      <c r="AH15284" s="188"/>
      <c r="AI15284" s="188"/>
      <c r="AJ15284" s="188"/>
      <c r="AK15284" s="188"/>
    </row>
    <row r="15285" spans="20:37">
      <c r="T15285" s="188"/>
      <c r="U15285" s="188"/>
      <c r="V15285" s="188"/>
      <c r="W15285" s="188"/>
      <c r="X15285" s="188"/>
      <c r="AG15285" s="188"/>
      <c r="AH15285" s="188"/>
      <c r="AI15285" s="188"/>
      <c r="AJ15285" s="188"/>
      <c r="AK15285" s="188"/>
    </row>
    <row r="15286" spans="20:37">
      <c r="T15286" s="188"/>
      <c r="U15286" s="188"/>
      <c r="V15286" s="188"/>
      <c r="W15286" s="188"/>
      <c r="X15286" s="188"/>
      <c r="AG15286" s="188"/>
      <c r="AH15286" s="188"/>
      <c r="AI15286" s="188"/>
      <c r="AJ15286" s="188"/>
      <c r="AK15286" s="188"/>
    </row>
    <row r="15287" spans="20:37">
      <c r="T15287" s="188"/>
      <c r="U15287" s="188"/>
      <c r="V15287" s="188"/>
      <c r="W15287" s="188"/>
      <c r="X15287" s="188"/>
      <c r="AG15287" s="188"/>
      <c r="AH15287" s="188"/>
      <c r="AI15287" s="188"/>
      <c r="AJ15287" s="188"/>
      <c r="AK15287" s="188"/>
    </row>
    <row r="15288" spans="20:37">
      <c r="T15288" s="188"/>
      <c r="U15288" s="188"/>
      <c r="V15288" s="188"/>
      <c r="W15288" s="188"/>
      <c r="X15288" s="188"/>
      <c r="AG15288" s="188"/>
      <c r="AH15288" s="188"/>
      <c r="AI15288" s="188"/>
      <c r="AJ15288" s="188"/>
      <c r="AK15288" s="188"/>
    </row>
    <row r="15289" spans="20:37">
      <c r="T15289" s="188"/>
      <c r="U15289" s="188"/>
      <c r="V15289" s="188"/>
      <c r="W15289" s="188"/>
      <c r="X15289" s="188"/>
      <c r="AG15289" s="188"/>
      <c r="AH15289" s="188"/>
      <c r="AI15289" s="188"/>
      <c r="AJ15289" s="188"/>
      <c r="AK15289" s="188"/>
    </row>
    <row r="15290" spans="20:37">
      <c r="T15290" s="188"/>
      <c r="U15290" s="188"/>
      <c r="V15290" s="188"/>
      <c r="W15290" s="188"/>
      <c r="X15290" s="188"/>
      <c r="AG15290" s="188"/>
      <c r="AH15290" s="188"/>
      <c r="AI15290" s="188"/>
      <c r="AJ15290" s="188"/>
      <c r="AK15290" s="188"/>
    </row>
    <row r="15291" spans="20:37">
      <c r="T15291" s="188"/>
      <c r="U15291" s="188"/>
      <c r="V15291" s="188"/>
      <c r="W15291" s="188"/>
      <c r="X15291" s="188"/>
      <c r="AG15291" s="188"/>
      <c r="AH15291" s="188"/>
      <c r="AI15291" s="188"/>
      <c r="AJ15291" s="188"/>
      <c r="AK15291" s="188"/>
    </row>
    <row r="15292" spans="20:37">
      <c r="T15292" s="188"/>
      <c r="U15292" s="188"/>
      <c r="V15292" s="188"/>
      <c r="W15292" s="188"/>
      <c r="X15292" s="188"/>
      <c r="AG15292" s="188"/>
      <c r="AH15292" s="188"/>
      <c r="AI15292" s="188"/>
      <c r="AJ15292" s="188"/>
      <c r="AK15292" s="188"/>
    </row>
    <row r="15293" spans="20:37">
      <c r="T15293" s="188"/>
      <c r="U15293" s="188"/>
      <c r="V15293" s="188"/>
      <c r="W15293" s="188"/>
      <c r="X15293" s="188"/>
      <c r="AG15293" s="188"/>
      <c r="AH15293" s="188"/>
      <c r="AI15293" s="188"/>
      <c r="AJ15293" s="188"/>
      <c r="AK15293" s="188"/>
    </row>
    <row r="15294" spans="20:37">
      <c r="T15294" s="188"/>
      <c r="U15294" s="188"/>
      <c r="V15294" s="188"/>
      <c r="W15294" s="188"/>
      <c r="X15294" s="188"/>
      <c r="AG15294" s="188"/>
      <c r="AH15294" s="188"/>
      <c r="AI15294" s="188"/>
      <c r="AJ15294" s="188"/>
      <c r="AK15294" s="188"/>
    </row>
    <row r="15295" spans="20:37">
      <c r="T15295" s="188"/>
      <c r="U15295" s="188"/>
      <c r="V15295" s="188"/>
      <c r="W15295" s="188"/>
      <c r="X15295" s="188"/>
      <c r="AG15295" s="188"/>
      <c r="AH15295" s="188"/>
      <c r="AI15295" s="188"/>
      <c r="AJ15295" s="188"/>
      <c r="AK15295" s="188"/>
    </row>
    <row r="15296" spans="20:37">
      <c r="T15296" s="188"/>
      <c r="U15296" s="188"/>
      <c r="V15296" s="188"/>
      <c r="W15296" s="188"/>
      <c r="X15296" s="188"/>
      <c r="AG15296" s="188"/>
      <c r="AH15296" s="188"/>
      <c r="AI15296" s="188"/>
      <c r="AJ15296" s="188"/>
      <c r="AK15296" s="188"/>
    </row>
    <row r="15297" spans="20:37">
      <c r="T15297" s="188"/>
      <c r="U15297" s="188"/>
      <c r="V15297" s="188"/>
      <c r="W15297" s="188"/>
      <c r="X15297" s="188"/>
      <c r="AG15297" s="188"/>
      <c r="AH15297" s="188"/>
      <c r="AI15297" s="188"/>
      <c r="AJ15297" s="188"/>
      <c r="AK15297" s="188"/>
    </row>
    <row r="15298" spans="20:37">
      <c r="T15298" s="188"/>
      <c r="U15298" s="188"/>
      <c r="V15298" s="188"/>
      <c r="W15298" s="188"/>
      <c r="X15298" s="188"/>
      <c r="AG15298" s="188"/>
      <c r="AH15298" s="188"/>
      <c r="AI15298" s="188"/>
      <c r="AJ15298" s="188"/>
      <c r="AK15298" s="188"/>
    </row>
    <row r="15299" spans="20:37">
      <c r="T15299" s="188"/>
      <c r="U15299" s="188"/>
      <c r="V15299" s="188"/>
      <c r="W15299" s="188"/>
      <c r="X15299" s="188"/>
      <c r="AG15299" s="188"/>
      <c r="AH15299" s="188"/>
      <c r="AI15299" s="188"/>
      <c r="AJ15299" s="188"/>
      <c r="AK15299" s="188"/>
    </row>
    <row r="15300" spans="20:37">
      <c r="T15300" s="188"/>
      <c r="U15300" s="188"/>
      <c r="V15300" s="188"/>
      <c r="W15300" s="188"/>
      <c r="X15300" s="188"/>
      <c r="AG15300" s="188"/>
      <c r="AH15300" s="188"/>
      <c r="AI15300" s="188"/>
      <c r="AJ15300" s="188"/>
      <c r="AK15300" s="188"/>
    </row>
    <row r="15301" spans="20:37">
      <c r="T15301" s="188"/>
      <c r="U15301" s="188"/>
      <c r="V15301" s="188"/>
      <c r="W15301" s="188"/>
      <c r="X15301" s="188"/>
      <c r="AG15301" s="188"/>
      <c r="AH15301" s="188"/>
      <c r="AI15301" s="188"/>
      <c r="AJ15301" s="188"/>
      <c r="AK15301" s="188"/>
    </row>
    <row r="15302" spans="20:37">
      <c r="T15302" s="188"/>
      <c r="U15302" s="188"/>
      <c r="V15302" s="188"/>
      <c r="W15302" s="188"/>
      <c r="X15302" s="188"/>
      <c r="AG15302" s="188"/>
      <c r="AH15302" s="188"/>
      <c r="AI15302" s="188"/>
      <c r="AJ15302" s="188"/>
      <c r="AK15302" s="188"/>
    </row>
    <row r="15303" spans="20:37">
      <c r="T15303" s="188"/>
      <c r="U15303" s="188"/>
      <c r="V15303" s="188"/>
      <c r="W15303" s="188"/>
      <c r="X15303" s="188"/>
      <c r="AG15303" s="188"/>
      <c r="AH15303" s="188"/>
      <c r="AI15303" s="188"/>
      <c r="AJ15303" s="188"/>
      <c r="AK15303" s="188"/>
    </row>
    <row r="15304" spans="20:37">
      <c r="T15304" s="188"/>
      <c r="U15304" s="188"/>
      <c r="V15304" s="188"/>
      <c r="W15304" s="188"/>
      <c r="X15304" s="188"/>
      <c r="AG15304" s="188"/>
      <c r="AH15304" s="188"/>
      <c r="AI15304" s="188"/>
      <c r="AJ15304" s="188"/>
      <c r="AK15304" s="188"/>
    </row>
    <row r="15305" spans="20:37">
      <c r="T15305" s="188"/>
      <c r="U15305" s="188"/>
      <c r="V15305" s="188"/>
      <c r="W15305" s="188"/>
      <c r="X15305" s="188"/>
      <c r="AG15305" s="188"/>
      <c r="AH15305" s="188"/>
      <c r="AI15305" s="188"/>
      <c r="AJ15305" s="188"/>
      <c r="AK15305" s="188"/>
    </row>
    <row r="15306" spans="20:37">
      <c r="T15306" s="188"/>
      <c r="U15306" s="188"/>
      <c r="V15306" s="188"/>
      <c r="W15306" s="188"/>
      <c r="X15306" s="188"/>
      <c r="AG15306" s="188"/>
      <c r="AH15306" s="188"/>
      <c r="AI15306" s="188"/>
      <c r="AJ15306" s="188"/>
      <c r="AK15306" s="188"/>
    </row>
    <row r="15307" spans="20:37">
      <c r="T15307" s="188"/>
      <c r="U15307" s="188"/>
      <c r="V15307" s="188"/>
      <c r="W15307" s="188"/>
      <c r="X15307" s="188"/>
      <c r="AG15307" s="188"/>
      <c r="AH15307" s="188"/>
      <c r="AI15307" s="188"/>
      <c r="AJ15307" s="188"/>
      <c r="AK15307" s="188"/>
    </row>
    <row r="15308" spans="20:37">
      <c r="T15308" s="188"/>
      <c r="U15308" s="188"/>
      <c r="V15308" s="188"/>
      <c r="W15308" s="188"/>
      <c r="X15308" s="188"/>
      <c r="AG15308" s="188"/>
      <c r="AH15308" s="188"/>
      <c r="AI15308" s="188"/>
      <c r="AJ15308" s="188"/>
      <c r="AK15308" s="188"/>
    </row>
    <row r="15309" spans="20:37">
      <c r="T15309" s="188"/>
      <c r="U15309" s="188"/>
      <c r="V15309" s="188"/>
      <c r="W15309" s="188"/>
      <c r="X15309" s="188"/>
      <c r="AG15309" s="188"/>
      <c r="AH15309" s="188"/>
      <c r="AI15309" s="188"/>
      <c r="AJ15309" s="188"/>
      <c r="AK15309" s="188"/>
    </row>
    <row r="15310" spans="20:37">
      <c r="T15310" s="188"/>
      <c r="U15310" s="188"/>
      <c r="V15310" s="188"/>
      <c r="W15310" s="188"/>
      <c r="X15310" s="188"/>
      <c r="AG15310" s="188"/>
      <c r="AH15310" s="188"/>
      <c r="AI15310" s="188"/>
      <c r="AJ15310" s="188"/>
      <c r="AK15310" s="188"/>
    </row>
    <row r="15311" spans="20:37">
      <c r="T15311" s="188"/>
      <c r="U15311" s="188"/>
      <c r="V15311" s="188"/>
      <c r="W15311" s="188"/>
      <c r="X15311" s="188"/>
      <c r="AG15311" s="188"/>
      <c r="AH15311" s="188"/>
      <c r="AI15311" s="188"/>
      <c r="AJ15311" s="188"/>
      <c r="AK15311" s="188"/>
    </row>
    <row r="15312" spans="20:37">
      <c r="T15312" s="188"/>
      <c r="U15312" s="188"/>
      <c r="V15312" s="188"/>
      <c r="W15312" s="188"/>
      <c r="X15312" s="188"/>
      <c r="AG15312" s="188"/>
      <c r="AH15312" s="188"/>
      <c r="AI15312" s="188"/>
      <c r="AJ15312" s="188"/>
      <c r="AK15312" s="188"/>
    </row>
    <row r="15313" spans="20:37">
      <c r="T15313" s="188"/>
      <c r="U15313" s="188"/>
      <c r="V15313" s="188"/>
      <c r="W15313" s="188"/>
      <c r="X15313" s="188"/>
      <c r="AG15313" s="188"/>
      <c r="AH15313" s="188"/>
      <c r="AI15313" s="188"/>
      <c r="AJ15313" s="188"/>
      <c r="AK15313" s="188"/>
    </row>
    <row r="15314" spans="20:37">
      <c r="T15314" s="188"/>
      <c r="U15314" s="188"/>
      <c r="V15314" s="188"/>
      <c r="W15314" s="188"/>
      <c r="X15314" s="188"/>
      <c r="AG15314" s="188"/>
      <c r="AH15314" s="188"/>
      <c r="AI15314" s="188"/>
      <c r="AJ15314" s="188"/>
      <c r="AK15314" s="188"/>
    </row>
    <row r="15315" spans="20:37">
      <c r="T15315" s="188"/>
      <c r="U15315" s="188"/>
      <c r="V15315" s="188"/>
      <c r="W15315" s="188"/>
      <c r="X15315" s="188"/>
      <c r="AG15315" s="188"/>
      <c r="AH15315" s="188"/>
      <c r="AI15315" s="188"/>
      <c r="AJ15315" s="188"/>
      <c r="AK15315" s="188"/>
    </row>
    <row r="15316" spans="20:37">
      <c r="T15316" s="188"/>
      <c r="U15316" s="188"/>
      <c r="V15316" s="188"/>
      <c r="W15316" s="188"/>
      <c r="X15316" s="188"/>
      <c r="AG15316" s="188"/>
      <c r="AH15316" s="188"/>
      <c r="AI15316" s="188"/>
      <c r="AJ15316" s="188"/>
      <c r="AK15316" s="188"/>
    </row>
    <row r="15317" spans="20:37">
      <c r="T15317" s="188"/>
      <c r="U15317" s="188"/>
      <c r="V15317" s="188"/>
      <c r="W15317" s="188"/>
      <c r="X15317" s="188"/>
      <c r="AG15317" s="188"/>
      <c r="AH15317" s="188"/>
      <c r="AI15317" s="188"/>
      <c r="AJ15317" s="188"/>
      <c r="AK15317" s="188"/>
    </row>
    <row r="15318" spans="20:37">
      <c r="T15318" s="188"/>
      <c r="U15318" s="188"/>
      <c r="V15318" s="188"/>
      <c r="W15318" s="188"/>
      <c r="X15318" s="188"/>
      <c r="AG15318" s="188"/>
      <c r="AH15318" s="188"/>
      <c r="AI15318" s="188"/>
      <c r="AJ15318" s="188"/>
      <c r="AK15318" s="188"/>
    </row>
    <row r="15319" spans="20:37">
      <c r="T15319" s="188"/>
      <c r="U15319" s="188"/>
      <c r="V15319" s="188"/>
      <c r="W15319" s="188"/>
      <c r="X15319" s="188"/>
      <c r="AG15319" s="188"/>
      <c r="AH15319" s="188"/>
      <c r="AI15319" s="188"/>
      <c r="AJ15319" s="188"/>
      <c r="AK15319" s="188"/>
    </row>
    <row r="15320" spans="20:37">
      <c r="T15320" s="188"/>
      <c r="U15320" s="188"/>
      <c r="V15320" s="188"/>
      <c r="W15320" s="188"/>
      <c r="X15320" s="188"/>
      <c r="AG15320" s="188"/>
      <c r="AH15320" s="188"/>
      <c r="AI15320" s="188"/>
      <c r="AJ15320" s="188"/>
      <c r="AK15320" s="188"/>
    </row>
    <row r="15321" spans="20:37">
      <c r="T15321" s="188"/>
      <c r="U15321" s="188"/>
      <c r="V15321" s="188"/>
      <c r="W15321" s="188"/>
      <c r="X15321" s="188"/>
      <c r="AG15321" s="188"/>
      <c r="AH15321" s="188"/>
      <c r="AI15321" s="188"/>
      <c r="AJ15321" s="188"/>
      <c r="AK15321" s="188"/>
    </row>
    <row r="15322" spans="20:37">
      <c r="T15322" s="188"/>
      <c r="U15322" s="188"/>
      <c r="V15322" s="188"/>
      <c r="W15322" s="188"/>
      <c r="X15322" s="188"/>
      <c r="AG15322" s="188"/>
      <c r="AH15322" s="188"/>
      <c r="AI15322" s="188"/>
      <c r="AJ15322" s="188"/>
      <c r="AK15322" s="188"/>
    </row>
    <row r="15323" spans="20:37">
      <c r="T15323" s="188"/>
      <c r="U15323" s="188"/>
      <c r="V15323" s="188"/>
      <c r="W15323" s="188"/>
      <c r="X15323" s="188"/>
      <c r="AG15323" s="188"/>
      <c r="AH15323" s="188"/>
      <c r="AI15323" s="188"/>
      <c r="AJ15323" s="188"/>
      <c r="AK15323" s="188"/>
    </row>
    <row r="15324" spans="20:37">
      <c r="T15324" s="188"/>
      <c r="U15324" s="188"/>
      <c r="V15324" s="188"/>
      <c r="W15324" s="188"/>
      <c r="X15324" s="188"/>
      <c r="AG15324" s="188"/>
      <c r="AH15324" s="188"/>
      <c r="AI15324" s="188"/>
      <c r="AJ15324" s="188"/>
      <c r="AK15324" s="188"/>
    </row>
    <row r="15325" spans="20:37">
      <c r="T15325" s="188"/>
      <c r="U15325" s="188"/>
      <c r="V15325" s="188"/>
      <c r="W15325" s="188"/>
      <c r="X15325" s="188"/>
      <c r="AG15325" s="188"/>
      <c r="AH15325" s="188"/>
      <c r="AI15325" s="188"/>
      <c r="AJ15325" s="188"/>
      <c r="AK15325" s="188"/>
    </row>
    <row r="15326" spans="20:37">
      <c r="T15326" s="188"/>
      <c r="U15326" s="188"/>
      <c r="V15326" s="188"/>
      <c r="W15326" s="188"/>
      <c r="X15326" s="188"/>
      <c r="AG15326" s="188"/>
      <c r="AH15326" s="188"/>
      <c r="AI15326" s="188"/>
      <c r="AJ15326" s="188"/>
      <c r="AK15326" s="188"/>
    </row>
    <row r="15327" spans="20:37">
      <c r="T15327" s="188"/>
      <c r="U15327" s="188"/>
      <c r="V15327" s="188"/>
      <c r="W15327" s="188"/>
      <c r="X15327" s="188"/>
      <c r="AG15327" s="188"/>
      <c r="AH15327" s="188"/>
      <c r="AI15327" s="188"/>
      <c r="AJ15327" s="188"/>
      <c r="AK15327" s="188"/>
    </row>
    <row r="15328" spans="20:37">
      <c r="T15328" s="188"/>
      <c r="U15328" s="188"/>
      <c r="V15328" s="188"/>
      <c r="W15328" s="188"/>
      <c r="X15328" s="188"/>
      <c r="AG15328" s="188"/>
      <c r="AH15328" s="188"/>
      <c r="AI15328" s="188"/>
      <c r="AJ15328" s="188"/>
      <c r="AK15328" s="188"/>
    </row>
    <row r="15329" spans="20:37">
      <c r="T15329" s="188"/>
      <c r="U15329" s="188"/>
      <c r="V15329" s="188"/>
      <c r="W15329" s="188"/>
      <c r="X15329" s="188"/>
      <c r="AG15329" s="188"/>
      <c r="AH15329" s="188"/>
      <c r="AI15329" s="188"/>
      <c r="AJ15329" s="188"/>
      <c r="AK15329" s="188"/>
    </row>
    <row r="15330" spans="20:37">
      <c r="T15330" s="188"/>
      <c r="U15330" s="188"/>
      <c r="V15330" s="188"/>
      <c r="W15330" s="188"/>
      <c r="X15330" s="188"/>
      <c r="AG15330" s="188"/>
      <c r="AH15330" s="188"/>
      <c r="AI15330" s="188"/>
      <c r="AJ15330" s="188"/>
      <c r="AK15330" s="188"/>
    </row>
    <row r="15331" spans="20:37">
      <c r="T15331" s="188"/>
      <c r="U15331" s="188"/>
      <c r="V15331" s="188"/>
      <c r="W15331" s="188"/>
      <c r="X15331" s="188"/>
      <c r="AG15331" s="188"/>
      <c r="AH15331" s="188"/>
      <c r="AI15331" s="188"/>
      <c r="AJ15331" s="188"/>
      <c r="AK15331" s="188"/>
    </row>
    <row r="15332" spans="20:37">
      <c r="T15332" s="188"/>
      <c r="U15332" s="188"/>
      <c r="V15332" s="188"/>
      <c r="W15332" s="188"/>
      <c r="X15332" s="188"/>
      <c r="AG15332" s="188"/>
      <c r="AH15332" s="188"/>
      <c r="AI15332" s="188"/>
      <c r="AJ15332" s="188"/>
      <c r="AK15332" s="188"/>
    </row>
    <row r="15333" spans="20:37">
      <c r="T15333" s="188"/>
      <c r="U15333" s="188"/>
      <c r="V15333" s="188"/>
      <c r="W15333" s="188"/>
      <c r="X15333" s="188"/>
      <c r="AG15333" s="188"/>
      <c r="AH15333" s="188"/>
      <c r="AI15333" s="188"/>
      <c r="AJ15333" s="188"/>
      <c r="AK15333" s="188"/>
    </row>
    <row r="15334" spans="20:37">
      <c r="T15334" s="188"/>
      <c r="U15334" s="188"/>
      <c r="V15334" s="188"/>
      <c r="W15334" s="188"/>
      <c r="X15334" s="188"/>
      <c r="AG15334" s="188"/>
      <c r="AH15334" s="188"/>
      <c r="AI15334" s="188"/>
      <c r="AJ15334" s="188"/>
      <c r="AK15334" s="188"/>
    </row>
    <row r="15335" spans="20:37">
      <c r="T15335" s="188"/>
      <c r="U15335" s="188"/>
      <c r="V15335" s="188"/>
      <c r="W15335" s="188"/>
      <c r="X15335" s="188"/>
      <c r="AG15335" s="188"/>
      <c r="AH15335" s="188"/>
      <c r="AI15335" s="188"/>
      <c r="AJ15335" s="188"/>
      <c r="AK15335" s="188"/>
    </row>
    <row r="15336" spans="20:37">
      <c r="T15336" s="188"/>
      <c r="U15336" s="188"/>
      <c r="V15336" s="188"/>
      <c r="W15336" s="188"/>
      <c r="X15336" s="188"/>
      <c r="AG15336" s="188"/>
      <c r="AH15336" s="188"/>
      <c r="AI15336" s="188"/>
      <c r="AJ15336" s="188"/>
      <c r="AK15336" s="188"/>
    </row>
    <row r="15337" spans="20:37">
      <c r="T15337" s="188"/>
      <c r="U15337" s="188"/>
      <c r="V15337" s="188"/>
      <c r="W15337" s="188"/>
      <c r="X15337" s="188"/>
      <c r="AG15337" s="188"/>
      <c r="AH15337" s="188"/>
      <c r="AI15337" s="188"/>
      <c r="AJ15337" s="188"/>
      <c r="AK15337" s="188"/>
    </row>
    <row r="15338" spans="20:37">
      <c r="T15338" s="188"/>
      <c r="U15338" s="188"/>
      <c r="V15338" s="188"/>
      <c r="W15338" s="188"/>
      <c r="X15338" s="188"/>
      <c r="AG15338" s="188"/>
      <c r="AH15338" s="188"/>
      <c r="AI15338" s="188"/>
      <c r="AJ15338" s="188"/>
      <c r="AK15338" s="188"/>
    </row>
    <row r="15339" spans="20:37">
      <c r="T15339" s="188"/>
      <c r="U15339" s="188"/>
      <c r="V15339" s="188"/>
      <c r="W15339" s="188"/>
      <c r="X15339" s="188"/>
      <c r="AG15339" s="188"/>
      <c r="AH15339" s="188"/>
      <c r="AI15339" s="188"/>
      <c r="AJ15339" s="188"/>
      <c r="AK15339" s="188"/>
    </row>
    <row r="15340" spans="20:37">
      <c r="T15340" s="188"/>
      <c r="U15340" s="188"/>
      <c r="V15340" s="188"/>
      <c r="W15340" s="188"/>
      <c r="X15340" s="188"/>
      <c r="AG15340" s="188"/>
      <c r="AH15340" s="188"/>
      <c r="AI15340" s="188"/>
      <c r="AJ15340" s="188"/>
      <c r="AK15340" s="188"/>
    </row>
    <row r="15341" spans="20:37">
      <c r="T15341" s="188"/>
      <c r="U15341" s="188"/>
      <c r="V15341" s="188"/>
      <c r="W15341" s="188"/>
      <c r="X15341" s="188"/>
      <c r="AG15341" s="188"/>
      <c r="AH15341" s="188"/>
      <c r="AI15341" s="188"/>
      <c r="AJ15341" s="188"/>
      <c r="AK15341" s="188"/>
    </row>
    <row r="15342" spans="20:37">
      <c r="T15342" s="188"/>
      <c r="U15342" s="188"/>
      <c r="V15342" s="188"/>
      <c r="W15342" s="188"/>
      <c r="X15342" s="188"/>
      <c r="AG15342" s="188"/>
      <c r="AH15342" s="188"/>
      <c r="AI15342" s="188"/>
      <c r="AJ15342" s="188"/>
      <c r="AK15342" s="188"/>
    </row>
    <row r="15343" spans="20:37">
      <c r="T15343" s="188"/>
      <c r="U15343" s="188"/>
      <c r="V15343" s="188"/>
      <c r="W15343" s="188"/>
      <c r="X15343" s="188"/>
      <c r="AG15343" s="188"/>
      <c r="AH15343" s="188"/>
      <c r="AI15343" s="188"/>
      <c r="AJ15343" s="188"/>
      <c r="AK15343" s="188"/>
    </row>
    <row r="15344" spans="20:37">
      <c r="T15344" s="188"/>
      <c r="U15344" s="188"/>
      <c r="V15344" s="188"/>
      <c r="W15344" s="188"/>
      <c r="X15344" s="188"/>
      <c r="AG15344" s="188"/>
      <c r="AH15344" s="188"/>
      <c r="AI15344" s="188"/>
      <c r="AJ15344" s="188"/>
      <c r="AK15344" s="188"/>
    </row>
    <row r="15345" spans="20:37">
      <c r="T15345" s="188"/>
      <c r="U15345" s="188"/>
      <c r="V15345" s="188"/>
      <c r="W15345" s="188"/>
      <c r="X15345" s="188"/>
      <c r="AG15345" s="188"/>
      <c r="AH15345" s="188"/>
      <c r="AI15345" s="188"/>
      <c r="AJ15345" s="188"/>
      <c r="AK15345" s="188"/>
    </row>
    <row r="15346" spans="20:37">
      <c r="T15346" s="188"/>
      <c r="U15346" s="188"/>
      <c r="V15346" s="188"/>
      <c r="W15346" s="188"/>
      <c r="X15346" s="188"/>
      <c r="AG15346" s="188"/>
      <c r="AH15346" s="188"/>
      <c r="AI15346" s="188"/>
      <c r="AJ15346" s="188"/>
      <c r="AK15346" s="188"/>
    </row>
    <row r="15347" spans="20:37">
      <c r="T15347" s="188"/>
      <c r="U15347" s="188"/>
      <c r="V15347" s="188"/>
      <c r="W15347" s="188"/>
      <c r="X15347" s="188"/>
      <c r="AG15347" s="188"/>
      <c r="AH15347" s="188"/>
      <c r="AI15347" s="188"/>
      <c r="AJ15347" s="188"/>
      <c r="AK15347" s="188"/>
    </row>
    <row r="15348" spans="20:37">
      <c r="T15348" s="188"/>
      <c r="U15348" s="188"/>
      <c r="V15348" s="188"/>
      <c r="W15348" s="188"/>
      <c r="X15348" s="188"/>
      <c r="AG15348" s="188"/>
      <c r="AH15348" s="188"/>
      <c r="AI15348" s="188"/>
      <c r="AJ15348" s="188"/>
      <c r="AK15348" s="188"/>
    </row>
    <row r="15349" spans="20:37">
      <c r="T15349" s="188"/>
      <c r="U15349" s="188"/>
      <c r="V15349" s="188"/>
      <c r="W15349" s="188"/>
      <c r="X15349" s="188"/>
      <c r="AG15349" s="188"/>
      <c r="AH15349" s="188"/>
      <c r="AI15349" s="188"/>
      <c r="AJ15349" s="188"/>
      <c r="AK15349" s="188"/>
    </row>
    <row r="15350" spans="20:37">
      <c r="T15350" s="188"/>
      <c r="U15350" s="188"/>
      <c r="V15350" s="188"/>
      <c r="W15350" s="188"/>
      <c r="X15350" s="188"/>
      <c r="AG15350" s="188"/>
      <c r="AH15350" s="188"/>
      <c r="AI15350" s="188"/>
      <c r="AJ15350" s="188"/>
      <c r="AK15350" s="188"/>
    </row>
    <row r="15351" spans="20:37">
      <c r="T15351" s="188"/>
      <c r="U15351" s="188"/>
      <c r="V15351" s="188"/>
      <c r="W15351" s="188"/>
      <c r="X15351" s="188"/>
      <c r="AG15351" s="188"/>
      <c r="AH15351" s="188"/>
      <c r="AI15351" s="188"/>
      <c r="AJ15351" s="188"/>
      <c r="AK15351" s="188"/>
    </row>
    <row r="15352" spans="20:37">
      <c r="T15352" s="188"/>
      <c r="U15352" s="188"/>
      <c r="V15352" s="188"/>
      <c r="W15352" s="188"/>
      <c r="X15352" s="188"/>
      <c r="AG15352" s="188"/>
      <c r="AH15352" s="188"/>
      <c r="AI15352" s="188"/>
      <c r="AJ15352" s="188"/>
      <c r="AK15352" s="188"/>
    </row>
    <row r="15353" spans="20:37">
      <c r="T15353" s="188"/>
      <c r="U15353" s="188"/>
      <c r="V15353" s="188"/>
      <c r="W15353" s="188"/>
      <c r="X15353" s="188"/>
      <c r="AG15353" s="188"/>
      <c r="AH15353" s="188"/>
      <c r="AI15353" s="188"/>
      <c r="AJ15353" s="188"/>
      <c r="AK15353" s="188"/>
    </row>
    <row r="15354" spans="20:37">
      <c r="T15354" s="188"/>
      <c r="U15354" s="188"/>
      <c r="V15354" s="188"/>
      <c r="W15354" s="188"/>
      <c r="X15354" s="188"/>
      <c r="AG15354" s="188"/>
      <c r="AH15354" s="188"/>
      <c r="AI15354" s="188"/>
      <c r="AJ15354" s="188"/>
      <c r="AK15354" s="188"/>
    </row>
    <row r="15355" spans="20:37">
      <c r="T15355" s="188"/>
      <c r="U15355" s="188"/>
      <c r="V15355" s="188"/>
      <c r="W15355" s="188"/>
      <c r="X15355" s="188"/>
      <c r="AG15355" s="188"/>
      <c r="AH15355" s="188"/>
      <c r="AI15355" s="188"/>
      <c r="AJ15355" s="188"/>
      <c r="AK15355" s="188"/>
    </row>
    <row r="15356" spans="20:37">
      <c r="T15356" s="188"/>
      <c r="U15356" s="188"/>
      <c r="V15356" s="188"/>
      <c r="W15356" s="188"/>
      <c r="X15356" s="188"/>
      <c r="AG15356" s="188"/>
      <c r="AH15356" s="188"/>
      <c r="AI15356" s="188"/>
      <c r="AJ15356" s="188"/>
      <c r="AK15356" s="188"/>
    </row>
    <row r="15357" spans="20:37">
      <c r="T15357" s="188"/>
      <c r="U15357" s="188"/>
      <c r="V15357" s="188"/>
      <c r="W15357" s="188"/>
      <c r="X15357" s="188"/>
      <c r="AG15357" s="188"/>
      <c r="AH15357" s="188"/>
      <c r="AI15357" s="188"/>
      <c r="AJ15357" s="188"/>
      <c r="AK15357" s="188"/>
    </row>
    <row r="15358" spans="20:37">
      <c r="T15358" s="188"/>
      <c r="U15358" s="188"/>
      <c r="V15358" s="188"/>
      <c r="W15358" s="188"/>
      <c r="X15358" s="188"/>
      <c r="AG15358" s="188"/>
      <c r="AH15358" s="188"/>
      <c r="AI15358" s="188"/>
      <c r="AJ15358" s="188"/>
      <c r="AK15358" s="188"/>
    </row>
    <row r="15359" spans="20:37">
      <c r="T15359" s="188"/>
      <c r="U15359" s="188"/>
      <c r="V15359" s="188"/>
      <c r="W15359" s="188"/>
      <c r="X15359" s="188"/>
      <c r="AG15359" s="188"/>
      <c r="AH15359" s="188"/>
      <c r="AI15359" s="188"/>
      <c r="AJ15359" s="188"/>
      <c r="AK15359" s="188"/>
    </row>
    <row r="15360" spans="20:37">
      <c r="T15360" s="188"/>
      <c r="U15360" s="188"/>
      <c r="V15360" s="188"/>
      <c r="W15360" s="188"/>
      <c r="X15360" s="188"/>
      <c r="AG15360" s="188"/>
      <c r="AH15360" s="188"/>
      <c r="AI15360" s="188"/>
      <c r="AJ15360" s="188"/>
      <c r="AK15360" s="188"/>
    </row>
    <row r="15361" spans="20:37">
      <c r="T15361" s="188"/>
      <c r="U15361" s="188"/>
      <c r="V15361" s="188"/>
      <c r="W15361" s="188"/>
      <c r="X15361" s="188"/>
      <c r="AG15361" s="188"/>
      <c r="AH15361" s="188"/>
      <c r="AI15361" s="188"/>
      <c r="AJ15361" s="188"/>
      <c r="AK15361" s="188"/>
    </row>
    <row r="15362" spans="20:37">
      <c r="T15362" s="188"/>
      <c r="U15362" s="188"/>
      <c r="V15362" s="188"/>
      <c r="W15362" s="188"/>
      <c r="X15362" s="188"/>
      <c r="AG15362" s="188"/>
      <c r="AH15362" s="188"/>
      <c r="AI15362" s="188"/>
      <c r="AJ15362" s="188"/>
      <c r="AK15362" s="188"/>
    </row>
    <row r="15363" spans="20:37">
      <c r="T15363" s="188"/>
      <c r="U15363" s="188"/>
      <c r="V15363" s="188"/>
      <c r="W15363" s="188"/>
      <c r="X15363" s="188"/>
      <c r="AG15363" s="188"/>
      <c r="AH15363" s="188"/>
      <c r="AI15363" s="188"/>
      <c r="AJ15363" s="188"/>
      <c r="AK15363" s="188"/>
    </row>
    <row r="15364" spans="20:37">
      <c r="T15364" s="188"/>
      <c r="U15364" s="188"/>
      <c r="V15364" s="188"/>
      <c r="W15364" s="188"/>
      <c r="X15364" s="188"/>
      <c r="AG15364" s="188"/>
      <c r="AH15364" s="188"/>
      <c r="AI15364" s="188"/>
      <c r="AJ15364" s="188"/>
      <c r="AK15364" s="188"/>
    </row>
    <row r="15365" spans="20:37">
      <c r="T15365" s="188"/>
      <c r="U15365" s="188"/>
      <c r="V15365" s="188"/>
      <c r="W15365" s="188"/>
      <c r="X15365" s="188"/>
      <c r="AG15365" s="188"/>
      <c r="AH15365" s="188"/>
      <c r="AI15365" s="188"/>
      <c r="AJ15365" s="188"/>
      <c r="AK15365" s="188"/>
    </row>
    <row r="15366" spans="20:37">
      <c r="T15366" s="188"/>
      <c r="U15366" s="188"/>
      <c r="V15366" s="188"/>
      <c r="W15366" s="188"/>
      <c r="X15366" s="188"/>
      <c r="AG15366" s="188"/>
      <c r="AH15366" s="188"/>
      <c r="AI15366" s="188"/>
      <c r="AJ15366" s="188"/>
      <c r="AK15366" s="188"/>
    </row>
    <row r="15367" spans="20:37">
      <c r="T15367" s="188"/>
      <c r="U15367" s="188"/>
      <c r="V15367" s="188"/>
      <c r="W15367" s="188"/>
      <c r="X15367" s="188"/>
      <c r="AG15367" s="188"/>
      <c r="AH15367" s="188"/>
      <c r="AI15367" s="188"/>
      <c r="AJ15367" s="188"/>
      <c r="AK15367" s="188"/>
    </row>
    <row r="15368" spans="20:37">
      <c r="T15368" s="188"/>
      <c r="U15368" s="188"/>
      <c r="V15368" s="188"/>
      <c r="W15368" s="188"/>
      <c r="X15368" s="188"/>
      <c r="AG15368" s="188"/>
      <c r="AH15368" s="188"/>
      <c r="AI15368" s="188"/>
      <c r="AJ15368" s="188"/>
      <c r="AK15368" s="188"/>
    </row>
    <row r="15369" spans="20:37">
      <c r="T15369" s="188"/>
      <c r="U15369" s="188"/>
      <c r="V15369" s="188"/>
      <c r="W15369" s="188"/>
      <c r="X15369" s="188"/>
      <c r="AG15369" s="188"/>
      <c r="AH15369" s="188"/>
      <c r="AI15369" s="188"/>
      <c r="AJ15369" s="188"/>
      <c r="AK15369" s="188"/>
    </row>
    <row r="15370" spans="20:37">
      <c r="T15370" s="188"/>
      <c r="U15370" s="188"/>
      <c r="V15370" s="188"/>
      <c r="W15370" s="188"/>
      <c r="X15370" s="188"/>
      <c r="AG15370" s="188"/>
      <c r="AH15370" s="188"/>
      <c r="AI15370" s="188"/>
      <c r="AJ15370" s="188"/>
      <c r="AK15370" s="188"/>
    </row>
    <row r="15371" spans="20:37">
      <c r="T15371" s="188"/>
      <c r="U15371" s="188"/>
      <c r="V15371" s="188"/>
      <c r="W15371" s="188"/>
      <c r="X15371" s="188"/>
      <c r="AG15371" s="188"/>
      <c r="AH15371" s="188"/>
      <c r="AI15371" s="188"/>
      <c r="AJ15371" s="188"/>
      <c r="AK15371" s="188"/>
    </row>
    <row r="15372" spans="20:37">
      <c r="T15372" s="188"/>
      <c r="U15372" s="188"/>
      <c r="V15372" s="188"/>
      <c r="W15372" s="188"/>
      <c r="X15372" s="188"/>
      <c r="AG15372" s="188"/>
      <c r="AH15372" s="188"/>
      <c r="AI15372" s="188"/>
      <c r="AJ15372" s="188"/>
      <c r="AK15372" s="188"/>
    </row>
    <row r="15373" spans="20:37">
      <c r="T15373" s="188"/>
      <c r="U15373" s="188"/>
      <c r="V15373" s="188"/>
      <c r="W15373" s="188"/>
      <c r="X15373" s="188"/>
      <c r="AG15373" s="188"/>
      <c r="AH15373" s="188"/>
      <c r="AI15373" s="188"/>
      <c r="AJ15373" s="188"/>
      <c r="AK15373" s="188"/>
    </row>
    <row r="15374" spans="20:37">
      <c r="T15374" s="188"/>
      <c r="U15374" s="188"/>
      <c r="V15374" s="188"/>
      <c r="W15374" s="188"/>
      <c r="X15374" s="188"/>
      <c r="AG15374" s="188"/>
      <c r="AH15374" s="188"/>
      <c r="AI15374" s="188"/>
      <c r="AJ15374" s="188"/>
      <c r="AK15374" s="188"/>
    </row>
    <row r="15375" spans="20:37">
      <c r="T15375" s="188"/>
      <c r="U15375" s="188"/>
      <c r="V15375" s="188"/>
      <c r="W15375" s="188"/>
      <c r="X15375" s="188"/>
      <c r="AG15375" s="188"/>
      <c r="AH15375" s="188"/>
      <c r="AI15375" s="188"/>
      <c r="AJ15375" s="188"/>
      <c r="AK15375" s="188"/>
    </row>
    <row r="15376" spans="20:37">
      <c r="T15376" s="188"/>
      <c r="U15376" s="188"/>
      <c r="V15376" s="188"/>
      <c r="W15376" s="188"/>
      <c r="X15376" s="188"/>
      <c r="AG15376" s="188"/>
      <c r="AH15376" s="188"/>
      <c r="AI15376" s="188"/>
      <c r="AJ15376" s="188"/>
      <c r="AK15376" s="188"/>
    </row>
    <row r="15377" spans="20:37">
      <c r="T15377" s="188"/>
      <c r="U15377" s="188"/>
      <c r="V15377" s="188"/>
      <c r="W15377" s="188"/>
      <c r="X15377" s="188"/>
      <c r="AG15377" s="188"/>
      <c r="AH15377" s="188"/>
      <c r="AI15377" s="188"/>
      <c r="AJ15377" s="188"/>
      <c r="AK15377" s="188"/>
    </row>
    <row r="15378" spans="20:37">
      <c r="T15378" s="188"/>
      <c r="U15378" s="188"/>
      <c r="V15378" s="188"/>
      <c r="W15378" s="188"/>
      <c r="X15378" s="188"/>
      <c r="AG15378" s="188"/>
      <c r="AH15378" s="188"/>
      <c r="AI15378" s="188"/>
      <c r="AJ15378" s="188"/>
      <c r="AK15378" s="188"/>
    </row>
    <row r="15379" spans="20:37">
      <c r="T15379" s="188"/>
      <c r="U15379" s="188"/>
      <c r="V15379" s="188"/>
      <c r="W15379" s="188"/>
      <c r="X15379" s="188"/>
      <c r="AG15379" s="188"/>
      <c r="AH15379" s="188"/>
      <c r="AI15379" s="188"/>
      <c r="AJ15379" s="188"/>
      <c r="AK15379" s="188"/>
    </row>
    <row r="15380" spans="20:37">
      <c r="T15380" s="188"/>
      <c r="U15380" s="188"/>
      <c r="V15380" s="188"/>
      <c r="W15380" s="188"/>
      <c r="X15380" s="188"/>
      <c r="AG15380" s="188"/>
      <c r="AH15380" s="188"/>
      <c r="AI15380" s="188"/>
      <c r="AJ15380" s="188"/>
      <c r="AK15380" s="188"/>
    </row>
    <row r="15381" spans="20:37">
      <c r="T15381" s="188"/>
      <c r="U15381" s="188"/>
      <c r="V15381" s="188"/>
      <c r="W15381" s="188"/>
      <c r="X15381" s="188"/>
      <c r="AG15381" s="188"/>
      <c r="AH15381" s="188"/>
      <c r="AI15381" s="188"/>
      <c r="AJ15381" s="188"/>
      <c r="AK15381" s="188"/>
    </row>
    <row r="15382" spans="20:37">
      <c r="T15382" s="188"/>
      <c r="U15382" s="188"/>
      <c r="V15382" s="188"/>
      <c r="W15382" s="188"/>
      <c r="X15382" s="188"/>
      <c r="AG15382" s="188"/>
      <c r="AH15382" s="188"/>
      <c r="AI15382" s="188"/>
      <c r="AJ15382" s="188"/>
      <c r="AK15382" s="188"/>
    </row>
    <row r="15383" spans="20:37">
      <c r="T15383" s="188"/>
      <c r="U15383" s="188"/>
      <c r="V15383" s="188"/>
      <c r="W15383" s="188"/>
      <c r="X15383" s="188"/>
      <c r="AG15383" s="188"/>
      <c r="AH15383" s="188"/>
      <c r="AI15383" s="188"/>
      <c r="AJ15383" s="188"/>
      <c r="AK15383" s="188"/>
    </row>
    <row r="15384" spans="20:37">
      <c r="T15384" s="188"/>
      <c r="U15384" s="188"/>
      <c r="V15384" s="188"/>
      <c r="W15384" s="188"/>
      <c r="X15384" s="188"/>
      <c r="AG15384" s="188"/>
      <c r="AH15384" s="188"/>
      <c r="AI15384" s="188"/>
      <c r="AJ15384" s="188"/>
      <c r="AK15384" s="188"/>
    </row>
    <row r="15385" spans="20:37">
      <c r="T15385" s="188"/>
      <c r="U15385" s="188"/>
      <c r="V15385" s="188"/>
      <c r="W15385" s="188"/>
      <c r="X15385" s="188"/>
      <c r="AG15385" s="188"/>
      <c r="AH15385" s="188"/>
      <c r="AI15385" s="188"/>
      <c r="AJ15385" s="188"/>
      <c r="AK15385" s="188"/>
    </row>
    <row r="15386" spans="20:37">
      <c r="T15386" s="188"/>
      <c r="U15386" s="188"/>
      <c r="V15386" s="188"/>
      <c r="W15386" s="188"/>
      <c r="X15386" s="188"/>
      <c r="AG15386" s="188"/>
      <c r="AH15386" s="188"/>
      <c r="AI15386" s="188"/>
      <c r="AJ15386" s="188"/>
      <c r="AK15386" s="188"/>
    </row>
    <row r="15387" spans="20:37">
      <c r="T15387" s="188"/>
      <c r="U15387" s="188"/>
      <c r="V15387" s="188"/>
      <c r="W15387" s="188"/>
      <c r="X15387" s="188"/>
      <c r="AG15387" s="188"/>
      <c r="AH15387" s="188"/>
      <c r="AI15387" s="188"/>
      <c r="AJ15387" s="188"/>
      <c r="AK15387" s="188"/>
    </row>
    <row r="15388" spans="20:37">
      <c r="T15388" s="188"/>
      <c r="U15388" s="188"/>
      <c r="V15388" s="188"/>
      <c r="W15388" s="188"/>
      <c r="X15388" s="188"/>
      <c r="AG15388" s="188"/>
      <c r="AH15388" s="188"/>
      <c r="AI15388" s="188"/>
      <c r="AJ15388" s="188"/>
      <c r="AK15388" s="188"/>
    </row>
    <row r="15389" spans="20:37">
      <c r="T15389" s="188"/>
      <c r="U15389" s="188"/>
      <c r="V15389" s="188"/>
      <c r="W15389" s="188"/>
      <c r="X15389" s="188"/>
      <c r="AG15389" s="188"/>
      <c r="AH15389" s="188"/>
      <c r="AI15389" s="188"/>
      <c r="AJ15389" s="188"/>
      <c r="AK15389" s="188"/>
    </row>
    <row r="15390" spans="20:37">
      <c r="T15390" s="188"/>
      <c r="U15390" s="188"/>
      <c r="V15390" s="188"/>
      <c r="W15390" s="188"/>
      <c r="X15390" s="188"/>
      <c r="AG15390" s="188"/>
      <c r="AH15390" s="188"/>
      <c r="AI15390" s="188"/>
      <c r="AJ15390" s="188"/>
      <c r="AK15390" s="188"/>
    </row>
    <row r="15391" spans="20:37">
      <c r="T15391" s="188"/>
      <c r="U15391" s="188"/>
      <c r="V15391" s="188"/>
      <c r="W15391" s="188"/>
      <c r="X15391" s="188"/>
      <c r="AG15391" s="188"/>
      <c r="AH15391" s="188"/>
      <c r="AI15391" s="188"/>
      <c r="AJ15391" s="188"/>
      <c r="AK15391" s="188"/>
    </row>
    <row r="15392" spans="20:37">
      <c r="T15392" s="188"/>
      <c r="U15392" s="188"/>
      <c r="V15392" s="188"/>
      <c r="W15392" s="188"/>
      <c r="X15392" s="188"/>
      <c r="AG15392" s="188"/>
      <c r="AH15392" s="188"/>
      <c r="AI15392" s="188"/>
      <c r="AJ15392" s="188"/>
      <c r="AK15392" s="188"/>
    </row>
    <row r="15393" spans="20:37">
      <c r="T15393" s="188"/>
      <c r="U15393" s="188"/>
      <c r="V15393" s="188"/>
      <c r="W15393" s="188"/>
      <c r="X15393" s="188"/>
      <c r="AG15393" s="188"/>
      <c r="AH15393" s="188"/>
      <c r="AI15393" s="188"/>
      <c r="AJ15393" s="188"/>
      <c r="AK15393" s="188"/>
    </row>
    <row r="15394" spans="20:37">
      <c r="T15394" s="188"/>
      <c r="U15394" s="188"/>
      <c r="V15394" s="188"/>
      <c r="W15394" s="188"/>
      <c r="X15394" s="188"/>
      <c r="AG15394" s="188"/>
      <c r="AH15394" s="188"/>
      <c r="AI15394" s="188"/>
      <c r="AJ15394" s="188"/>
      <c r="AK15394" s="188"/>
    </row>
    <row r="15395" spans="20:37">
      <c r="T15395" s="188"/>
      <c r="U15395" s="188"/>
      <c r="V15395" s="188"/>
      <c r="W15395" s="188"/>
      <c r="X15395" s="188"/>
      <c r="AG15395" s="188"/>
      <c r="AH15395" s="188"/>
      <c r="AI15395" s="188"/>
      <c r="AJ15395" s="188"/>
      <c r="AK15395" s="188"/>
    </row>
    <row r="15396" spans="20:37">
      <c r="T15396" s="188"/>
      <c r="U15396" s="188"/>
      <c r="V15396" s="188"/>
      <c r="W15396" s="188"/>
      <c r="X15396" s="188"/>
      <c r="AG15396" s="188"/>
      <c r="AH15396" s="188"/>
      <c r="AI15396" s="188"/>
      <c r="AJ15396" s="188"/>
      <c r="AK15396" s="188"/>
    </row>
    <row r="15397" spans="20:37">
      <c r="T15397" s="188"/>
      <c r="U15397" s="188"/>
      <c r="V15397" s="188"/>
      <c r="W15397" s="188"/>
      <c r="X15397" s="188"/>
      <c r="AG15397" s="188"/>
      <c r="AH15397" s="188"/>
      <c r="AI15397" s="188"/>
      <c r="AJ15397" s="188"/>
      <c r="AK15397" s="188"/>
    </row>
    <row r="15398" spans="20:37">
      <c r="T15398" s="188"/>
      <c r="U15398" s="188"/>
      <c r="V15398" s="188"/>
      <c r="W15398" s="188"/>
      <c r="X15398" s="188"/>
      <c r="AG15398" s="188"/>
      <c r="AH15398" s="188"/>
      <c r="AI15398" s="188"/>
      <c r="AJ15398" s="188"/>
      <c r="AK15398" s="188"/>
    </row>
    <row r="15399" spans="20:37">
      <c r="T15399" s="188"/>
      <c r="U15399" s="188"/>
      <c r="V15399" s="188"/>
      <c r="W15399" s="188"/>
      <c r="X15399" s="188"/>
      <c r="AG15399" s="188"/>
      <c r="AH15399" s="188"/>
      <c r="AI15399" s="188"/>
      <c r="AJ15399" s="188"/>
      <c r="AK15399" s="188"/>
    </row>
    <row r="15400" spans="20:37">
      <c r="T15400" s="188"/>
      <c r="U15400" s="188"/>
      <c r="V15400" s="188"/>
      <c r="W15400" s="188"/>
      <c r="X15400" s="188"/>
      <c r="AG15400" s="188"/>
      <c r="AH15400" s="188"/>
      <c r="AI15400" s="188"/>
      <c r="AJ15400" s="188"/>
      <c r="AK15400" s="188"/>
    </row>
    <row r="15401" spans="20:37">
      <c r="T15401" s="188"/>
      <c r="U15401" s="188"/>
      <c r="V15401" s="188"/>
      <c r="W15401" s="188"/>
      <c r="X15401" s="188"/>
      <c r="AG15401" s="188"/>
      <c r="AH15401" s="188"/>
      <c r="AI15401" s="188"/>
      <c r="AJ15401" s="188"/>
      <c r="AK15401" s="188"/>
    </row>
    <row r="15402" spans="20:37">
      <c r="T15402" s="188"/>
      <c r="U15402" s="188"/>
      <c r="V15402" s="188"/>
      <c r="W15402" s="188"/>
      <c r="X15402" s="188"/>
      <c r="AG15402" s="188"/>
      <c r="AH15402" s="188"/>
      <c r="AI15402" s="188"/>
      <c r="AJ15402" s="188"/>
      <c r="AK15402" s="188"/>
    </row>
    <row r="15403" spans="20:37">
      <c r="T15403" s="188"/>
      <c r="U15403" s="188"/>
      <c r="V15403" s="188"/>
      <c r="W15403" s="188"/>
      <c r="X15403" s="188"/>
      <c r="AG15403" s="188"/>
      <c r="AH15403" s="188"/>
      <c r="AI15403" s="188"/>
      <c r="AJ15403" s="188"/>
      <c r="AK15403" s="188"/>
    </row>
    <row r="15404" spans="20:37">
      <c r="T15404" s="188"/>
      <c r="U15404" s="188"/>
      <c r="V15404" s="188"/>
      <c r="W15404" s="188"/>
      <c r="X15404" s="188"/>
      <c r="AG15404" s="188"/>
      <c r="AH15404" s="188"/>
      <c r="AI15404" s="188"/>
      <c r="AJ15404" s="188"/>
      <c r="AK15404" s="188"/>
    </row>
    <row r="15405" spans="20:37">
      <c r="T15405" s="188"/>
      <c r="U15405" s="188"/>
      <c r="V15405" s="188"/>
      <c r="W15405" s="188"/>
      <c r="X15405" s="188"/>
      <c r="AG15405" s="188"/>
      <c r="AH15405" s="188"/>
      <c r="AI15405" s="188"/>
      <c r="AJ15405" s="188"/>
      <c r="AK15405" s="188"/>
    </row>
    <row r="15406" spans="20:37">
      <c r="T15406" s="188"/>
      <c r="U15406" s="188"/>
      <c r="V15406" s="188"/>
      <c r="W15406" s="188"/>
      <c r="X15406" s="188"/>
      <c r="AG15406" s="188"/>
      <c r="AH15406" s="188"/>
      <c r="AI15406" s="188"/>
      <c r="AJ15406" s="188"/>
      <c r="AK15406" s="188"/>
    </row>
    <row r="15407" spans="20:37">
      <c r="T15407" s="188"/>
      <c r="U15407" s="188"/>
      <c r="V15407" s="188"/>
      <c r="W15407" s="188"/>
      <c r="X15407" s="188"/>
      <c r="AG15407" s="188"/>
      <c r="AH15407" s="188"/>
      <c r="AI15407" s="188"/>
      <c r="AJ15407" s="188"/>
      <c r="AK15407" s="188"/>
    </row>
    <row r="15408" spans="20:37">
      <c r="T15408" s="188"/>
      <c r="U15408" s="188"/>
      <c r="V15408" s="188"/>
      <c r="W15408" s="188"/>
      <c r="X15408" s="188"/>
      <c r="AG15408" s="188"/>
      <c r="AH15408" s="188"/>
      <c r="AI15408" s="188"/>
      <c r="AJ15408" s="188"/>
      <c r="AK15408" s="188"/>
    </row>
    <row r="15409" spans="20:37">
      <c r="T15409" s="188"/>
      <c r="U15409" s="188"/>
      <c r="V15409" s="188"/>
      <c r="W15409" s="188"/>
      <c r="X15409" s="188"/>
      <c r="AG15409" s="188"/>
      <c r="AH15409" s="188"/>
      <c r="AI15409" s="188"/>
      <c r="AJ15409" s="188"/>
      <c r="AK15409" s="188"/>
    </row>
    <row r="15410" spans="20:37">
      <c r="T15410" s="188"/>
      <c r="U15410" s="188"/>
      <c r="V15410" s="188"/>
      <c r="W15410" s="188"/>
      <c r="X15410" s="188"/>
      <c r="AG15410" s="188"/>
      <c r="AH15410" s="188"/>
      <c r="AI15410" s="188"/>
      <c r="AJ15410" s="188"/>
      <c r="AK15410" s="188"/>
    </row>
    <row r="15411" spans="20:37">
      <c r="T15411" s="188"/>
      <c r="U15411" s="188"/>
      <c r="V15411" s="188"/>
      <c r="W15411" s="188"/>
      <c r="X15411" s="188"/>
      <c r="AG15411" s="188"/>
      <c r="AH15411" s="188"/>
      <c r="AI15411" s="188"/>
      <c r="AJ15411" s="188"/>
      <c r="AK15411" s="188"/>
    </row>
    <row r="15412" spans="20:37">
      <c r="T15412" s="188"/>
      <c r="U15412" s="188"/>
      <c r="V15412" s="188"/>
      <c r="W15412" s="188"/>
      <c r="X15412" s="188"/>
      <c r="AG15412" s="188"/>
      <c r="AH15412" s="188"/>
      <c r="AI15412" s="188"/>
      <c r="AJ15412" s="188"/>
      <c r="AK15412" s="188"/>
    </row>
    <row r="15413" spans="20:37">
      <c r="T15413" s="188"/>
      <c r="U15413" s="188"/>
      <c r="V15413" s="188"/>
      <c r="W15413" s="188"/>
      <c r="X15413" s="188"/>
      <c r="AG15413" s="188"/>
      <c r="AH15413" s="188"/>
      <c r="AI15413" s="188"/>
      <c r="AJ15413" s="188"/>
      <c r="AK15413" s="188"/>
    </row>
    <row r="15414" spans="20:37">
      <c r="T15414" s="188"/>
      <c r="U15414" s="188"/>
      <c r="V15414" s="188"/>
      <c r="W15414" s="188"/>
      <c r="X15414" s="188"/>
      <c r="AG15414" s="188"/>
      <c r="AH15414" s="188"/>
      <c r="AI15414" s="188"/>
      <c r="AJ15414" s="188"/>
      <c r="AK15414" s="188"/>
    </row>
    <row r="15415" spans="20:37">
      <c r="T15415" s="188"/>
      <c r="U15415" s="188"/>
      <c r="V15415" s="188"/>
      <c r="W15415" s="188"/>
      <c r="X15415" s="188"/>
      <c r="AG15415" s="188"/>
      <c r="AH15415" s="188"/>
      <c r="AI15415" s="188"/>
      <c r="AJ15415" s="188"/>
      <c r="AK15415" s="188"/>
    </row>
    <row r="15416" spans="20:37">
      <c r="T15416" s="188"/>
      <c r="U15416" s="188"/>
      <c r="V15416" s="188"/>
      <c r="W15416" s="188"/>
      <c r="X15416" s="188"/>
      <c r="AG15416" s="188"/>
      <c r="AH15416" s="188"/>
      <c r="AI15416" s="188"/>
      <c r="AJ15416" s="188"/>
      <c r="AK15416" s="188"/>
    </row>
    <row r="15417" spans="20:37">
      <c r="T15417" s="188"/>
      <c r="U15417" s="188"/>
      <c r="V15417" s="188"/>
      <c r="W15417" s="188"/>
      <c r="X15417" s="188"/>
      <c r="AG15417" s="188"/>
      <c r="AH15417" s="188"/>
      <c r="AI15417" s="188"/>
      <c r="AJ15417" s="188"/>
      <c r="AK15417" s="188"/>
    </row>
    <row r="15418" spans="20:37">
      <c r="T15418" s="188"/>
      <c r="U15418" s="188"/>
      <c r="V15418" s="188"/>
      <c r="W15418" s="188"/>
      <c r="X15418" s="188"/>
      <c r="AG15418" s="188"/>
      <c r="AH15418" s="188"/>
      <c r="AI15418" s="188"/>
      <c r="AJ15418" s="188"/>
      <c r="AK15418" s="188"/>
    </row>
    <row r="15419" spans="20:37">
      <c r="T15419" s="188"/>
      <c r="U15419" s="188"/>
      <c r="V15419" s="188"/>
      <c r="W15419" s="188"/>
      <c r="X15419" s="188"/>
      <c r="AG15419" s="188"/>
      <c r="AH15419" s="188"/>
      <c r="AI15419" s="188"/>
      <c r="AJ15419" s="188"/>
      <c r="AK15419" s="188"/>
    </row>
    <row r="15420" spans="20:37">
      <c r="T15420" s="188"/>
      <c r="U15420" s="188"/>
      <c r="V15420" s="188"/>
      <c r="W15420" s="188"/>
      <c r="X15420" s="188"/>
      <c r="AG15420" s="188"/>
      <c r="AH15420" s="188"/>
      <c r="AI15420" s="188"/>
      <c r="AJ15420" s="188"/>
      <c r="AK15420" s="188"/>
    </row>
    <row r="15421" spans="20:37">
      <c r="T15421" s="188"/>
      <c r="U15421" s="188"/>
      <c r="V15421" s="188"/>
      <c r="W15421" s="188"/>
      <c r="X15421" s="188"/>
      <c r="AG15421" s="188"/>
      <c r="AH15421" s="188"/>
      <c r="AI15421" s="188"/>
      <c r="AJ15421" s="188"/>
      <c r="AK15421" s="188"/>
    </row>
    <row r="15422" spans="20:37">
      <c r="T15422" s="188"/>
      <c r="U15422" s="188"/>
      <c r="V15422" s="188"/>
      <c r="W15422" s="188"/>
      <c r="X15422" s="188"/>
      <c r="AG15422" s="188"/>
      <c r="AH15422" s="188"/>
      <c r="AI15422" s="188"/>
      <c r="AJ15422" s="188"/>
      <c r="AK15422" s="188"/>
    </row>
    <row r="15423" spans="20:37">
      <c r="T15423" s="188"/>
      <c r="U15423" s="188"/>
      <c r="V15423" s="188"/>
      <c r="W15423" s="188"/>
      <c r="X15423" s="188"/>
      <c r="AG15423" s="188"/>
      <c r="AH15423" s="188"/>
      <c r="AI15423" s="188"/>
      <c r="AJ15423" s="188"/>
      <c r="AK15423" s="188"/>
    </row>
    <row r="15424" spans="20:37">
      <c r="T15424" s="188"/>
      <c r="U15424" s="188"/>
      <c r="V15424" s="188"/>
      <c r="W15424" s="188"/>
      <c r="X15424" s="188"/>
      <c r="AG15424" s="188"/>
      <c r="AH15424" s="188"/>
      <c r="AI15424" s="188"/>
      <c r="AJ15424" s="188"/>
      <c r="AK15424" s="188"/>
    </row>
    <row r="15425" spans="20:37">
      <c r="T15425" s="188"/>
      <c r="U15425" s="188"/>
      <c r="V15425" s="188"/>
      <c r="W15425" s="188"/>
      <c r="X15425" s="188"/>
      <c r="AG15425" s="188"/>
      <c r="AH15425" s="188"/>
      <c r="AI15425" s="188"/>
      <c r="AJ15425" s="188"/>
      <c r="AK15425" s="188"/>
    </row>
    <row r="15426" spans="20:37">
      <c r="T15426" s="188"/>
      <c r="U15426" s="188"/>
      <c r="V15426" s="188"/>
      <c r="W15426" s="188"/>
      <c r="X15426" s="188"/>
      <c r="AG15426" s="188"/>
      <c r="AH15426" s="188"/>
      <c r="AI15426" s="188"/>
      <c r="AJ15426" s="188"/>
      <c r="AK15426" s="188"/>
    </row>
    <row r="15427" spans="20:37">
      <c r="T15427" s="188"/>
      <c r="U15427" s="188"/>
      <c r="V15427" s="188"/>
      <c r="W15427" s="188"/>
      <c r="X15427" s="188"/>
      <c r="AG15427" s="188"/>
      <c r="AH15427" s="188"/>
      <c r="AI15427" s="188"/>
      <c r="AJ15427" s="188"/>
      <c r="AK15427" s="188"/>
    </row>
    <row r="15428" spans="20:37">
      <c r="T15428" s="188"/>
      <c r="U15428" s="188"/>
      <c r="V15428" s="188"/>
      <c r="W15428" s="188"/>
      <c r="X15428" s="188"/>
      <c r="AG15428" s="188"/>
      <c r="AH15428" s="188"/>
      <c r="AI15428" s="188"/>
      <c r="AJ15428" s="188"/>
      <c r="AK15428" s="188"/>
    </row>
    <row r="15429" spans="20:37">
      <c r="T15429" s="188"/>
      <c r="U15429" s="188"/>
      <c r="V15429" s="188"/>
      <c r="W15429" s="188"/>
      <c r="X15429" s="188"/>
      <c r="AG15429" s="188"/>
      <c r="AH15429" s="188"/>
      <c r="AI15429" s="188"/>
      <c r="AJ15429" s="188"/>
      <c r="AK15429" s="188"/>
    </row>
    <row r="15430" spans="20:37">
      <c r="T15430" s="188"/>
      <c r="U15430" s="188"/>
      <c r="V15430" s="188"/>
      <c r="W15430" s="188"/>
      <c r="X15430" s="188"/>
      <c r="AG15430" s="188"/>
      <c r="AH15430" s="188"/>
      <c r="AI15430" s="188"/>
      <c r="AJ15430" s="188"/>
      <c r="AK15430" s="188"/>
    </row>
    <row r="15431" spans="20:37">
      <c r="T15431" s="188"/>
      <c r="U15431" s="188"/>
      <c r="V15431" s="188"/>
      <c r="W15431" s="188"/>
      <c r="X15431" s="188"/>
      <c r="AG15431" s="188"/>
      <c r="AH15431" s="188"/>
      <c r="AI15431" s="188"/>
      <c r="AJ15431" s="188"/>
      <c r="AK15431" s="188"/>
    </row>
    <row r="15432" spans="20:37">
      <c r="T15432" s="188"/>
      <c r="U15432" s="188"/>
      <c r="V15432" s="188"/>
      <c r="W15432" s="188"/>
      <c r="X15432" s="188"/>
      <c r="AG15432" s="188"/>
      <c r="AH15432" s="188"/>
      <c r="AI15432" s="188"/>
      <c r="AJ15432" s="188"/>
      <c r="AK15432" s="188"/>
    </row>
    <row r="15433" spans="20:37">
      <c r="T15433" s="188"/>
      <c r="U15433" s="188"/>
      <c r="V15433" s="188"/>
      <c r="W15433" s="188"/>
      <c r="X15433" s="188"/>
      <c r="AG15433" s="188"/>
      <c r="AH15433" s="188"/>
      <c r="AI15433" s="188"/>
      <c r="AJ15433" s="188"/>
      <c r="AK15433" s="188"/>
    </row>
    <row r="15434" spans="20:37">
      <c r="T15434" s="188"/>
      <c r="U15434" s="188"/>
      <c r="V15434" s="188"/>
      <c r="W15434" s="188"/>
      <c r="X15434" s="188"/>
      <c r="AG15434" s="188"/>
      <c r="AH15434" s="188"/>
      <c r="AI15434" s="188"/>
      <c r="AJ15434" s="188"/>
      <c r="AK15434" s="188"/>
    </row>
    <row r="15435" spans="20:37">
      <c r="T15435" s="188"/>
      <c r="U15435" s="188"/>
      <c r="V15435" s="188"/>
      <c r="W15435" s="188"/>
      <c r="X15435" s="188"/>
      <c r="AG15435" s="188"/>
      <c r="AH15435" s="188"/>
      <c r="AI15435" s="188"/>
      <c r="AJ15435" s="188"/>
      <c r="AK15435" s="188"/>
    </row>
    <row r="15436" spans="20:37">
      <c r="T15436" s="188"/>
      <c r="U15436" s="188"/>
      <c r="V15436" s="188"/>
      <c r="W15436" s="188"/>
      <c r="X15436" s="188"/>
      <c r="AG15436" s="188"/>
      <c r="AH15436" s="188"/>
      <c r="AI15436" s="188"/>
      <c r="AJ15436" s="188"/>
      <c r="AK15436" s="188"/>
    </row>
    <row r="15437" spans="20:37">
      <c r="T15437" s="188"/>
      <c r="U15437" s="188"/>
      <c r="V15437" s="188"/>
      <c r="W15437" s="188"/>
      <c r="X15437" s="188"/>
      <c r="AG15437" s="188"/>
      <c r="AH15437" s="188"/>
      <c r="AI15437" s="188"/>
      <c r="AJ15437" s="188"/>
      <c r="AK15437" s="188"/>
    </row>
    <row r="15438" spans="20:37">
      <c r="T15438" s="188"/>
      <c r="U15438" s="188"/>
      <c r="V15438" s="188"/>
      <c r="W15438" s="188"/>
      <c r="X15438" s="188"/>
      <c r="AG15438" s="188"/>
      <c r="AH15438" s="188"/>
      <c r="AI15438" s="188"/>
      <c r="AJ15438" s="188"/>
      <c r="AK15438" s="188"/>
    </row>
    <row r="15439" spans="20:37">
      <c r="T15439" s="188"/>
      <c r="U15439" s="188"/>
      <c r="V15439" s="188"/>
      <c r="W15439" s="188"/>
      <c r="X15439" s="188"/>
      <c r="AG15439" s="188"/>
      <c r="AH15439" s="188"/>
      <c r="AI15439" s="188"/>
      <c r="AJ15439" s="188"/>
      <c r="AK15439" s="188"/>
    </row>
    <row r="15440" spans="20:37">
      <c r="T15440" s="188"/>
      <c r="U15440" s="188"/>
      <c r="V15440" s="188"/>
      <c r="W15440" s="188"/>
      <c r="X15440" s="188"/>
      <c r="AG15440" s="188"/>
      <c r="AH15440" s="188"/>
      <c r="AI15440" s="188"/>
      <c r="AJ15440" s="188"/>
      <c r="AK15440" s="188"/>
    </row>
    <row r="15441" spans="20:37">
      <c r="T15441" s="188"/>
      <c r="U15441" s="188"/>
      <c r="V15441" s="188"/>
      <c r="W15441" s="188"/>
      <c r="X15441" s="188"/>
      <c r="AG15441" s="188"/>
      <c r="AH15441" s="188"/>
      <c r="AI15441" s="188"/>
      <c r="AJ15441" s="188"/>
      <c r="AK15441" s="188"/>
    </row>
    <row r="15442" spans="20:37">
      <c r="T15442" s="188"/>
      <c r="U15442" s="188"/>
      <c r="V15442" s="188"/>
      <c r="W15442" s="188"/>
      <c r="X15442" s="188"/>
      <c r="AG15442" s="188"/>
      <c r="AH15442" s="188"/>
      <c r="AI15442" s="188"/>
      <c r="AJ15442" s="188"/>
      <c r="AK15442" s="188"/>
    </row>
    <row r="15443" spans="20:37">
      <c r="T15443" s="188"/>
      <c r="U15443" s="188"/>
      <c r="V15443" s="188"/>
      <c r="W15443" s="188"/>
      <c r="X15443" s="188"/>
      <c r="AG15443" s="188"/>
      <c r="AH15443" s="188"/>
      <c r="AI15443" s="188"/>
      <c r="AJ15443" s="188"/>
      <c r="AK15443" s="188"/>
    </row>
    <row r="15444" spans="20:37">
      <c r="T15444" s="188"/>
      <c r="U15444" s="188"/>
      <c r="V15444" s="188"/>
      <c r="W15444" s="188"/>
      <c r="X15444" s="188"/>
      <c r="AG15444" s="188"/>
      <c r="AH15444" s="188"/>
      <c r="AI15444" s="188"/>
      <c r="AJ15444" s="188"/>
      <c r="AK15444" s="188"/>
    </row>
    <row r="15445" spans="20:37">
      <c r="T15445" s="188"/>
      <c r="U15445" s="188"/>
      <c r="V15445" s="188"/>
      <c r="W15445" s="188"/>
      <c r="X15445" s="188"/>
      <c r="AG15445" s="188"/>
      <c r="AH15445" s="188"/>
      <c r="AI15445" s="188"/>
      <c r="AJ15445" s="188"/>
      <c r="AK15445" s="188"/>
    </row>
    <row r="15446" spans="20:37">
      <c r="T15446" s="188"/>
      <c r="U15446" s="188"/>
      <c r="V15446" s="188"/>
      <c r="W15446" s="188"/>
      <c r="X15446" s="188"/>
      <c r="AG15446" s="188"/>
      <c r="AH15446" s="188"/>
      <c r="AI15446" s="188"/>
      <c r="AJ15446" s="188"/>
      <c r="AK15446" s="188"/>
    </row>
    <row r="15447" spans="20:37">
      <c r="T15447" s="188"/>
      <c r="U15447" s="188"/>
      <c r="V15447" s="188"/>
      <c r="W15447" s="188"/>
      <c r="X15447" s="188"/>
      <c r="AG15447" s="188"/>
      <c r="AH15447" s="188"/>
      <c r="AI15447" s="188"/>
      <c r="AJ15447" s="188"/>
      <c r="AK15447" s="188"/>
    </row>
    <row r="15448" spans="20:37">
      <c r="T15448" s="188"/>
      <c r="U15448" s="188"/>
      <c r="V15448" s="188"/>
      <c r="W15448" s="188"/>
      <c r="X15448" s="188"/>
      <c r="AG15448" s="188"/>
      <c r="AH15448" s="188"/>
      <c r="AI15448" s="188"/>
      <c r="AJ15448" s="188"/>
      <c r="AK15448" s="188"/>
    </row>
    <row r="15449" spans="20:37">
      <c r="T15449" s="188"/>
      <c r="U15449" s="188"/>
      <c r="V15449" s="188"/>
      <c r="W15449" s="188"/>
      <c r="X15449" s="188"/>
      <c r="AG15449" s="188"/>
      <c r="AH15449" s="188"/>
      <c r="AI15449" s="188"/>
      <c r="AJ15449" s="188"/>
      <c r="AK15449" s="188"/>
    </row>
    <row r="15450" spans="20:37">
      <c r="T15450" s="188"/>
      <c r="U15450" s="188"/>
      <c r="V15450" s="188"/>
      <c r="W15450" s="188"/>
      <c r="X15450" s="188"/>
      <c r="AG15450" s="188"/>
      <c r="AH15450" s="188"/>
      <c r="AI15450" s="188"/>
      <c r="AJ15450" s="188"/>
      <c r="AK15450" s="188"/>
    </row>
    <row r="15451" spans="20:37">
      <c r="T15451" s="188"/>
      <c r="U15451" s="188"/>
      <c r="V15451" s="188"/>
      <c r="W15451" s="188"/>
      <c r="X15451" s="188"/>
      <c r="AG15451" s="188"/>
      <c r="AH15451" s="188"/>
      <c r="AI15451" s="188"/>
      <c r="AJ15451" s="188"/>
      <c r="AK15451" s="188"/>
    </row>
    <row r="15452" spans="20:37">
      <c r="T15452" s="188"/>
      <c r="U15452" s="188"/>
      <c r="V15452" s="188"/>
      <c r="W15452" s="188"/>
      <c r="X15452" s="188"/>
      <c r="AG15452" s="188"/>
      <c r="AH15452" s="188"/>
      <c r="AI15452" s="188"/>
      <c r="AJ15452" s="188"/>
      <c r="AK15452" s="188"/>
    </row>
    <row r="15453" spans="20:37">
      <c r="T15453" s="188"/>
      <c r="U15453" s="188"/>
      <c r="V15453" s="188"/>
      <c r="W15453" s="188"/>
      <c r="X15453" s="188"/>
      <c r="AG15453" s="188"/>
      <c r="AH15453" s="188"/>
      <c r="AI15453" s="188"/>
      <c r="AJ15453" s="188"/>
      <c r="AK15453" s="188"/>
    </row>
    <row r="15454" spans="20:37">
      <c r="T15454" s="188"/>
      <c r="U15454" s="188"/>
      <c r="V15454" s="188"/>
      <c r="W15454" s="188"/>
      <c r="X15454" s="188"/>
      <c r="AG15454" s="188"/>
      <c r="AH15454" s="188"/>
      <c r="AI15454" s="188"/>
      <c r="AJ15454" s="188"/>
      <c r="AK15454" s="188"/>
    </row>
    <row r="15455" spans="20:37">
      <c r="T15455" s="188"/>
      <c r="U15455" s="188"/>
      <c r="V15455" s="188"/>
      <c r="W15455" s="188"/>
      <c r="X15455" s="188"/>
      <c r="AG15455" s="188"/>
      <c r="AH15455" s="188"/>
      <c r="AI15455" s="188"/>
      <c r="AJ15455" s="188"/>
      <c r="AK15455" s="188"/>
    </row>
    <row r="15456" spans="20:37">
      <c r="T15456" s="188"/>
      <c r="U15456" s="188"/>
      <c r="V15456" s="188"/>
      <c r="W15456" s="188"/>
      <c r="X15456" s="188"/>
      <c r="AG15456" s="188"/>
      <c r="AH15456" s="188"/>
      <c r="AI15456" s="188"/>
      <c r="AJ15456" s="188"/>
      <c r="AK15456" s="188"/>
    </row>
    <row r="15457" spans="20:37">
      <c r="T15457" s="188"/>
      <c r="U15457" s="188"/>
      <c r="V15457" s="188"/>
      <c r="W15457" s="188"/>
      <c r="X15457" s="188"/>
      <c r="AG15457" s="188"/>
      <c r="AH15457" s="188"/>
      <c r="AI15457" s="188"/>
      <c r="AJ15457" s="188"/>
      <c r="AK15457" s="188"/>
    </row>
    <row r="15458" spans="20:37">
      <c r="T15458" s="188"/>
      <c r="U15458" s="188"/>
      <c r="V15458" s="188"/>
      <c r="W15458" s="188"/>
      <c r="X15458" s="188"/>
      <c r="AG15458" s="188"/>
      <c r="AH15458" s="188"/>
      <c r="AI15458" s="188"/>
      <c r="AJ15458" s="188"/>
      <c r="AK15458" s="188"/>
    </row>
    <row r="15459" spans="20:37">
      <c r="T15459" s="188"/>
      <c r="U15459" s="188"/>
      <c r="V15459" s="188"/>
      <c r="W15459" s="188"/>
      <c r="X15459" s="188"/>
      <c r="AG15459" s="188"/>
      <c r="AH15459" s="188"/>
      <c r="AI15459" s="188"/>
      <c r="AJ15459" s="188"/>
      <c r="AK15459" s="188"/>
    </row>
    <row r="15460" spans="20:37">
      <c r="T15460" s="188"/>
      <c r="U15460" s="188"/>
      <c r="V15460" s="188"/>
      <c r="W15460" s="188"/>
      <c r="X15460" s="188"/>
      <c r="AG15460" s="188"/>
      <c r="AH15460" s="188"/>
      <c r="AI15460" s="188"/>
      <c r="AJ15460" s="188"/>
      <c r="AK15460" s="188"/>
    </row>
    <row r="15461" spans="20:37">
      <c r="T15461" s="188"/>
      <c r="U15461" s="188"/>
      <c r="V15461" s="188"/>
      <c r="W15461" s="188"/>
      <c r="X15461" s="188"/>
      <c r="AG15461" s="188"/>
      <c r="AH15461" s="188"/>
      <c r="AI15461" s="188"/>
      <c r="AJ15461" s="188"/>
      <c r="AK15461" s="188"/>
    </row>
    <row r="15462" spans="20:37">
      <c r="T15462" s="188"/>
      <c r="U15462" s="188"/>
      <c r="V15462" s="188"/>
      <c r="W15462" s="188"/>
      <c r="X15462" s="188"/>
      <c r="AG15462" s="188"/>
      <c r="AH15462" s="188"/>
      <c r="AI15462" s="188"/>
      <c r="AJ15462" s="188"/>
      <c r="AK15462" s="188"/>
    </row>
    <row r="15463" spans="20:37">
      <c r="T15463" s="188"/>
      <c r="U15463" s="188"/>
      <c r="V15463" s="188"/>
      <c r="W15463" s="188"/>
      <c r="X15463" s="188"/>
      <c r="AG15463" s="188"/>
      <c r="AH15463" s="188"/>
      <c r="AI15463" s="188"/>
      <c r="AJ15463" s="188"/>
      <c r="AK15463" s="188"/>
    </row>
    <row r="15464" spans="20:37">
      <c r="T15464" s="188"/>
      <c r="U15464" s="188"/>
      <c r="V15464" s="188"/>
      <c r="W15464" s="188"/>
      <c r="X15464" s="188"/>
      <c r="AG15464" s="188"/>
      <c r="AH15464" s="188"/>
      <c r="AI15464" s="188"/>
      <c r="AJ15464" s="188"/>
      <c r="AK15464" s="188"/>
    </row>
    <row r="15465" spans="20:37">
      <c r="T15465" s="188"/>
      <c r="U15465" s="188"/>
      <c r="V15465" s="188"/>
      <c r="W15465" s="188"/>
      <c r="X15465" s="188"/>
      <c r="AG15465" s="188"/>
      <c r="AH15465" s="188"/>
      <c r="AI15465" s="188"/>
      <c r="AJ15465" s="188"/>
      <c r="AK15465" s="188"/>
    </row>
    <row r="15466" spans="20:37">
      <c r="T15466" s="188"/>
      <c r="U15466" s="188"/>
      <c r="V15466" s="188"/>
      <c r="W15466" s="188"/>
      <c r="X15466" s="188"/>
      <c r="AG15466" s="188"/>
      <c r="AH15466" s="188"/>
      <c r="AI15466" s="188"/>
      <c r="AJ15466" s="188"/>
      <c r="AK15466" s="188"/>
    </row>
    <row r="15467" spans="20:37">
      <c r="T15467" s="188"/>
      <c r="U15467" s="188"/>
      <c r="V15467" s="188"/>
      <c r="W15467" s="188"/>
      <c r="X15467" s="188"/>
      <c r="AG15467" s="188"/>
      <c r="AH15467" s="188"/>
      <c r="AI15467" s="188"/>
      <c r="AJ15467" s="188"/>
      <c r="AK15467" s="188"/>
    </row>
    <row r="15468" spans="20:37">
      <c r="T15468" s="188"/>
      <c r="U15468" s="188"/>
      <c r="V15468" s="188"/>
      <c r="W15468" s="188"/>
      <c r="X15468" s="188"/>
      <c r="AG15468" s="188"/>
      <c r="AH15468" s="188"/>
      <c r="AI15468" s="188"/>
      <c r="AJ15468" s="188"/>
      <c r="AK15468" s="188"/>
    </row>
    <row r="15469" spans="20:37">
      <c r="T15469" s="188"/>
      <c r="U15469" s="188"/>
      <c r="V15469" s="188"/>
      <c r="W15469" s="188"/>
      <c r="X15469" s="188"/>
      <c r="AG15469" s="188"/>
      <c r="AH15469" s="188"/>
      <c r="AI15469" s="188"/>
      <c r="AJ15469" s="188"/>
      <c r="AK15469" s="188"/>
    </row>
    <row r="15470" spans="20:37">
      <c r="T15470" s="188"/>
      <c r="U15470" s="188"/>
      <c r="V15470" s="188"/>
      <c r="W15470" s="188"/>
      <c r="X15470" s="188"/>
      <c r="AG15470" s="188"/>
      <c r="AH15470" s="188"/>
      <c r="AI15470" s="188"/>
      <c r="AJ15470" s="188"/>
      <c r="AK15470" s="188"/>
    </row>
    <row r="15471" spans="20:37">
      <c r="T15471" s="188"/>
      <c r="U15471" s="188"/>
      <c r="V15471" s="188"/>
      <c r="W15471" s="188"/>
      <c r="X15471" s="188"/>
      <c r="AG15471" s="188"/>
      <c r="AH15471" s="188"/>
      <c r="AI15471" s="188"/>
      <c r="AJ15471" s="188"/>
      <c r="AK15471" s="188"/>
    </row>
    <row r="15472" spans="20:37">
      <c r="T15472" s="188"/>
      <c r="U15472" s="188"/>
      <c r="V15472" s="188"/>
      <c r="W15472" s="188"/>
      <c r="X15472" s="188"/>
      <c r="AG15472" s="188"/>
      <c r="AH15472" s="188"/>
      <c r="AI15472" s="188"/>
      <c r="AJ15472" s="188"/>
      <c r="AK15472" s="188"/>
    </row>
    <row r="15473" spans="20:37">
      <c r="T15473" s="188"/>
      <c r="U15473" s="188"/>
      <c r="V15473" s="188"/>
      <c r="W15473" s="188"/>
      <c r="X15473" s="188"/>
      <c r="AG15473" s="188"/>
      <c r="AH15473" s="188"/>
      <c r="AI15473" s="188"/>
      <c r="AJ15473" s="188"/>
      <c r="AK15473" s="188"/>
    </row>
    <row r="15474" spans="20:37">
      <c r="T15474" s="188"/>
      <c r="U15474" s="188"/>
      <c r="V15474" s="188"/>
      <c r="W15474" s="188"/>
      <c r="X15474" s="188"/>
      <c r="AG15474" s="188"/>
      <c r="AH15474" s="188"/>
      <c r="AI15474" s="188"/>
      <c r="AJ15474" s="188"/>
      <c r="AK15474" s="188"/>
    </row>
    <row r="15475" spans="20:37">
      <c r="T15475" s="188"/>
      <c r="U15475" s="188"/>
      <c r="V15475" s="188"/>
      <c r="W15475" s="188"/>
      <c r="X15475" s="188"/>
      <c r="AG15475" s="188"/>
      <c r="AH15475" s="188"/>
      <c r="AI15475" s="188"/>
      <c r="AJ15475" s="188"/>
      <c r="AK15475" s="188"/>
    </row>
    <row r="15476" spans="20:37">
      <c r="T15476" s="188"/>
      <c r="U15476" s="188"/>
      <c r="V15476" s="188"/>
      <c r="W15476" s="188"/>
      <c r="X15476" s="188"/>
      <c r="AG15476" s="188"/>
      <c r="AH15476" s="188"/>
      <c r="AI15476" s="188"/>
      <c r="AJ15476" s="188"/>
      <c r="AK15476" s="188"/>
    </row>
    <row r="15477" spans="20:37">
      <c r="T15477" s="188"/>
      <c r="U15477" s="188"/>
      <c r="V15477" s="188"/>
      <c r="W15477" s="188"/>
      <c r="X15477" s="188"/>
      <c r="AG15477" s="188"/>
      <c r="AH15477" s="188"/>
      <c r="AI15477" s="188"/>
      <c r="AJ15477" s="188"/>
      <c r="AK15477" s="188"/>
    </row>
    <row r="15478" spans="20:37">
      <c r="T15478" s="188"/>
      <c r="U15478" s="188"/>
      <c r="V15478" s="188"/>
      <c r="W15478" s="188"/>
      <c r="X15478" s="188"/>
      <c r="AG15478" s="188"/>
      <c r="AH15478" s="188"/>
      <c r="AI15478" s="188"/>
      <c r="AJ15478" s="188"/>
      <c r="AK15478" s="188"/>
    </row>
    <row r="15479" spans="20:37">
      <c r="T15479" s="188"/>
      <c r="U15479" s="188"/>
      <c r="V15479" s="188"/>
      <c r="W15479" s="188"/>
      <c r="X15479" s="188"/>
      <c r="AG15479" s="188"/>
      <c r="AH15479" s="188"/>
      <c r="AI15479" s="188"/>
      <c r="AJ15479" s="188"/>
      <c r="AK15479" s="188"/>
    </row>
    <row r="15480" spans="20:37">
      <c r="T15480" s="188"/>
      <c r="U15480" s="188"/>
      <c r="V15480" s="188"/>
      <c r="W15480" s="188"/>
      <c r="X15480" s="188"/>
      <c r="AG15480" s="188"/>
      <c r="AH15480" s="188"/>
      <c r="AI15480" s="188"/>
      <c r="AJ15480" s="188"/>
      <c r="AK15480" s="188"/>
    </row>
    <row r="15481" spans="20:37">
      <c r="T15481" s="188"/>
      <c r="U15481" s="188"/>
      <c r="V15481" s="188"/>
      <c r="W15481" s="188"/>
      <c r="X15481" s="188"/>
      <c r="AG15481" s="188"/>
      <c r="AH15481" s="188"/>
      <c r="AI15481" s="188"/>
      <c r="AJ15481" s="188"/>
      <c r="AK15481" s="188"/>
    </row>
    <row r="15482" spans="20:37">
      <c r="T15482" s="188"/>
      <c r="U15482" s="188"/>
      <c r="V15482" s="188"/>
      <c r="W15482" s="188"/>
      <c r="X15482" s="188"/>
      <c r="AG15482" s="188"/>
      <c r="AH15482" s="188"/>
      <c r="AI15482" s="188"/>
      <c r="AJ15482" s="188"/>
      <c r="AK15482" s="188"/>
    </row>
    <row r="15483" spans="20:37">
      <c r="T15483" s="188"/>
      <c r="U15483" s="188"/>
      <c r="V15483" s="188"/>
      <c r="W15483" s="188"/>
      <c r="X15483" s="188"/>
      <c r="AG15483" s="188"/>
      <c r="AH15483" s="188"/>
      <c r="AI15483" s="188"/>
      <c r="AJ15483" s="188"/>
      <c r="AK15483" s="188"/>
    </row>
    <row r="15484" spans="20:37">
      <c r="T15484" s="188"/>
      <c r="U15484" s="188"/>
      <c r="V15484" s="188"/>
      <c r="W15484" s="188"/>
      <c r="X15484" s="188"/>
      <c r="AG15484" s="188"/>
      <c r="AH15484" s="188"/>
      <c r="AI15484" s="188"/>
      <c r="AJ15484" s="188"/>
      <c r="AK15484" s="188"/>
    </row>
    <row r="15485" spans="20:37">
      <c r="T15485" s="188"/>
      <c r="U15485" s="188"/>
      <c r="V15485" s="188"/>
      <c r="W15485" s="188"/>
      <c r="X15485" s="188"/>
      <c r="AG15485" s="188"/>
      <c r="AH15485" s="188"/>
      <c r="AI15485" s="188"/>
      <c r="AJ15485" s="188"/>
      <c r="AK15485" s="188"/>
    </row>
    <row r="15486" spans="20:37">
      <c r="T15486" s="188"/>
      <c r="U15486" s="188"/>
      <c r="V15486" s="188"/>
      <c r="W15486" s="188"/>
      <c r="X15486" s="188"/>
      <c r="AG15486" s="188"/>
      <c r="AH15486" s="188"/>
      <c r="AI15486" s="188"/>
      <c r="AJ15486" s="188"/>
      <c r="AK15486" s="188"/>
    </row>
    <row r="15487" spans="20:37">
      <c r="T15487" s="188"/>
      <c r="U15487" s="188"/>
      <c r="V15487" s="188"/>
      <c r="W15487" s="188"/>
      <c r="X15487" s="188"/>
      <c r="AG15487" s="188"/>
      <c r="AH15487" s="188"/>
      <c r="AI15487" s="188"/>
      <c r="AJ15487" s="188"/>
      <c r="AK15487" s="188"/>
    </row>
    <row r="15488" spans="20:37">
      <c r="T15488" s="188"/>
      <c r="U15488" s="188"/>
      <c r="V15488" s="188"/>
      <c r="W15488" s="188"/>
      <c r="X15488" s="188"/>
      <c r="AG15488" s="188"/>
      <c r="AH15488" s="188"/>
      <c r="AI15488" s="188"/>
      <c r="AJ15488" s="188"/>
      <c r="AK15488" s="188"/>
    </row>
    <row r="15489" spans="20:37">
      <c r="T15489" s="188"/>
      <c r="U15489" s="188"/>
      <c r="V15489" s="188"/>
      <c r="W15489" s="188"/>
      <c r="X15489" s="188"/>
      <c r="AG15489" s="188"/>
      <c r="AH15489" s="188"/>
      <c r="AI15489" s="188"/>
      <c r="AJ15489" s="188"/>
      <c r="AK15489" s="188"/>
    </row>
    <row r="15490" spans="20:37">
      <c r="T15490" s="188"/>
      <c r="U15490" s="188"/>
      <c r="V15490" s="188"/>
      <c r="W15490" s="188"/>
      <c r="X15490" s="188"/>
      <c r="AG15490" s="188"/>
      <c r="AH15490" s="188"/>
      <c r="AI15490" s="188"/>
      <c r="AJ15490" s="188"/>
      <c r="AK15490" s="188"/>
    </row>
    <row r="15491" spans="20:37">
      <c r="T15491" s="188"/>
      <c r="U15491" s="188"/>
      <c r="V15491" s="188"/>
      <c r="W15491" s="188"/>
      <c r="X15491" s="188"/>
      <c r="AG15491" s="188"/>
      <c r="AH15491" s="188"/>
      <c r="AI15491" s="188"/>
      <c r="AJ15491" s="188"/>
      <c r="AK15491" s="188"/>
    </row>
    <row r="15492" spans="20:37">
      <c r="T15492" s="188"/>
      <c r="U15492" s="188"/>
      <c r="V15492" s="188"/>
      <c r="W15492" s="188"/>
      <c r="X15492" s="188"/>
      <c r="AG15492" s="188"/>
      <c r="AH15492" s="188"/>
      <c r="AI15492" s="188"/>
      <c r="AJ15492" s="188"/>
      <c r="AK15492" s="188"/>
    </row>
    <row r="15493" spans="20:37">
      <c r="T15493" s="188"/>
      <c r="U15493" s="188"/>
      <c r="V15493" s="188"/>
      <c r="W15493" s="188"/>
      <c r="X15493" s="188"/>
      <c r="AG15493" s="188"/>
      <c r="AH15493" s="188"/>
      <c r="AI15493" s="188"/>
      <c r="AJ15493" s="188"/>
      <c r="AK15493" s="188"/>
    </row>
    <row r="15494" spans="20:37">
      <c r="T15494" s="188"/>
      <c r="U15494" s="188"/>
      <c r="V15494" s="188"/>
      <c r="W15494" s="188"/>
      <c r="X15494" s="188"/>
      <c r="AG15494" s="188"/>
      <c r="AH15494" s="188"/>
      <c r="AI15494" s="188"/>
      <c r="AJ15494" s="188"/>
      <c r="AK15494" s="188"/>
    </row>
    <row r="15495" spans="20:37">
      <c r="T15495" s="188"/>
      <c r="U15495" s="188"/>
      <c r="V15495" s="188"/>
      <c r="W15495" s="188"/>
      <c r="X15495" s="188"/>
      <c r="AG15495" s="188"/>
      <c r="AH15495" s="188"/>
      <c r="AI15495" s="188"/>
      <c r="AJ15495" s="188"/>
      <c r="AK15495" s="188"/>
    </row>
    <row r="15496" spans="20:37">
      <c r="T15496" s="188"/>
      <c r="U15496" s="188"/>
      <c r="V15496" s="188"/>
      <c r="W15496" s="188"/>
      <c r="X15496" s="188"/>
      <c r="AG15496" s="188"/>
      <c r="AH15496" s="188"/>
      <c r="AI15496" s="188"/>
      <c r="AJ15496" s="188"/>
      <c r="AK15496" s="188"/>
    </row>
    <row r="15497" spans="20:37">
      <c r="T15497" s="188"/>
      <c r="U15497" s="188"/>
      <c r="V15497" s="188"/>
      <c r="W15497" s="188"/>
      <c r="X15497" s="188"/>
      <c r="AG15497" s="188"/>
      <c r="AH15497" s="188"/>
      <c r="AI15497" s="188"/>
      <c r="AJ15497" s="188"/>
      <c r="AK15497" s="188"/>
    </row>
    <row r="15498" spans="20:37">
      <c r="T15498" s="188"/>
      <c r="U15498" s="188"/>
      <c r="V15498" s="188"/>
      <c r="W15498" s="188"/>
      <c r="X15498" s="188"/>
      <c r="AG15498" s="188"/>
      <c r="AH15498" s="188"/>
      <c r="AI15498" s="188"/>
      <c r="AJ15498" s="188"/>
      <c r="AK15498" s="188"/>
    </row>
    <row r="15499" spans="20:37">
      <c r="T15499" s="188"/>
      <c r="U15499" s="188"/>
      <c r="V15499" s="188"/>
      <c r="W15499" s="188"/>
      <c r="X15499" s="188"/>
      <c r="AG15499" s="188"/>
      <c r="AH15499" s="188"/>
      <c r="AI15499" s="188"/>
      <c r="AJ15499" s="188"/>
      <c r="AK15499" s="188"/>
    </row>
    <row r="15500" spans="20:37">
      <c r="T15500" s="188"/>
      <c r="U15500" s="188"/>
      <c r="V15500" s="188"/>
      <c r="W15500" s="188"/>
      <c r="X15500" s="188"/>
      <c r="AG15500" s="188"/>
      <c r="AH15500" s="188"/>
      <c r="AI15500" s="188"/>
      <c r="AJ15500" s="188"/>
      <c r="AK15500" s="188"/>
    </row>
    <row r="15501" spans="20:37">
      <c r="T15501" s="188"/>
      <c r="U15501" s="188"/>
      <c r="V15501" s="188"/>
      <c r="W15501" s="188"/>
      <c r="X15501" s="188"/>
      <c r="AG15501" s="188"/>
      <c r="AH15501" s="188"/>
      <c r="AI15501" s="188"/>
      <c r="AJ15501" s="188"/>
      <c r="AK15501" s="188"/>
    </row>
    <row r="15502" spans="20:37">
      <c r="T15502" s="188"/>
      <c r="U15502" s="188"/>
      <c r="V15502" s="188"/>
      <c r="W15502" s="188"/>
      <c r="X15502" s="188"/>
      <c r="AG15502" s="188"/>
      <c r="AH15502" s="188"/>
      <c r="AI15502" s="188"/>
      <c r="AJ15502" s="188"/>
      <c r="AK15502" s="188"/>
    </row>
    <row r="15503" spans="20:37">
      <c r="T15503" s="188"/>
      <c r="U15503" s="188"/>
      <c r="V15503" s="188"/>
      <c r="W15503" s="188"/>
      <c r="X15503" s="188"/>
      <c r="AG15503" s="188"/>
      <c r="AH15503" s="188"/>
      <c r="AI15503" s="188"/>
      <c r="AJ15503" s="188"/>
      <c r="AK15503" s="188"/>
    </row>
    <row r="15504" spans="20:37">
      <c r="T15504" s="188"/>
      <c r="U15504" s="188"/>
      <c r="V15504" s="188"/>
      <c r="W15504" s="188"/>
      <c r="X15504" s="188"/>
      <c r="AG15504" s="188"/>
      <c r="AH15504" s="188"/>
      <c r="AI15504" s="188"/>
      <c r="AJ15504" s="188"/>
      <c r="AK15504" s="188"/>
    </row>
    <row r="15505" spans="20:37">
      <c r="T15505" s="188"/>
      <c r="U15505" s="188"/>
      <c r="V15505" s="188"/>
      <c r="W15505" s="188"/>
      <c r="X15505" s="188"/>
      <c r="AG15505" s="188"/>
      <c r="AH15505" s="188"/>
      <c r="AI15505" s="188"/>
      <c r="AJ15505" s="188"/>
      <c r="AK15505" s="188"/>
    </row>
    <row r="15506" spans="20:37">
      <c r="T15506" s="188"/>
      <c r="U15506" s="188"/>
      <c r="V15506" s="188"/>
      <c r="W15506" s="188"/>
      <c r="X15506" s="188"/>
      <c r="AG15506" s="188"/>
      <c r="AH15506" s="188"/>
      <c r="AI15506" s="188"/>
      <c r="AJ15506" s="188"/>
      <c r="AK15506" s="188"/>
    </row>
    <row r="15507" spans="20:37">
      <c r="T15507" s="188"/>
      <c r="U15507" s="188"/>
      <c r="V15507" s="188"/>
      <c r="W15507" s="188"/>
      <c r="X15507" s="188"/>
      <c r="AG15507" s="188"/>
      <c r="AH15507" s="188"/>
      <c r="AI15507" s="188"/>
      <c r="AJ15507" s="188"/>
      <c r="AK15507" s="188"/>
    </row>
    <row r="15508" spans="20:37">
      <c r="T15508" s="188"/>
      <c r="U15508" s="188"/>
      <c r="V15508" s="188"/>
      <c r="W15508" s="188"/>
      <c r="X15508" s="188"/>
      <c r="AG15508" s="188"/>
      <c r="AH15508" s="188"/>
      <c r="AI15508" s="188"/>
      <c r="AJ15508" s="188"/>
      <c r="AK15508" s="188"/>
    </row>
    <row r="15509" spans="20:37">
      <c r="T15509" s="188"/>
      <c r="U15509" s="188"/>
      <c r="V15509" s="188"/>
      <c r="W15509" s="188"/>
      <c r="X15509" s="188"/>
      <c r="AG15509" s="188"/>
      <c r="AH15509" s="188"/>
      <c r="AI15509" s="188"/>
      <c r="AJ15509" s="188"/>
      <c r="AK15509" s="188"/>
    </row>
    <row r="15510" spans="20:37">
      <c r="T15510" s="188"/>
      <c r="U15510" s="188"/>
      <c r="V15510" s="188"/>
      <c r="W15510" s="188"/>
      <c r="X15510" s="188"/>
      <c r="AG15510" s="188"/>
      <c r="AH15510" s="188"/>
      <c r="AI15510" s="188"/>
      <c r="AJ15510" s="188"/>
      <c r="AK15510" s="188"/>
    </row>
    <row r="15511" spans="20:37">
      <c r="T15511" s="188"/>
      <c r="U15511" s="188"/>
      <c r="V15511" s="188"/>
      <c r="W15511" s="188"/>
      <c r="X15511" s="188"/>
      <c r="AG15511" s="188"/>
      <c r="AH15511" s="188"/>
      <c r="AI15511" s="188"/>
      <c r="AJ15511" s="188"/>
      <c r="AK15511" s="188"/>
    </row>
    <row r="15512" spans="20:37">
      <c r="T15512" s="188"/>
      <c r="U15512" s="188"/>
      <c r="V15512" s="188"/>
      <c r="W15512" s="188"/>
      <c r="X15512" s="188"/>
      <c r="AG15512" s="188"/>
      <c r="AH15512" s="188"/>
      <c r="AI15512" s="188"/>
      <c r="AJ15512" s="188"/>
      <c r="AK15512" s="188"/>
    </row>
    <row r="15513" spans="20:37">
      <c r="T15513" s="188"/>
      <c r="U15513" s="188"/>
      <c r="V15513" s="188"/>
      <c r="W15513" s="188"/>
      <c r="X15513" s="188"/>
      <c r="AG15513" s="188"/>
      <c r="AH15513" s="188"/>
      <c r="AI15513" s="188"/>
      <c r="AJ15513" s="188"/>
      <c r="AK15513" s="188"/>
    </row>
    <row r="15514" spans="20:37">
      <c r="T15514" s="188"/>
      <c r="U15514" s="188"/>
      <c r="V15514" s="188"/>
      <c r="W15514" s="188"/>
      <c r="X15514" s="188"/>
      <c r="AG15514" s="188"/>
      <c r="AH15514" s="188"/>
      <c r="AI15514" s="188"/>
      <c r="AJ15514" s="188"/>
      <c r="AK15514" s="188"/>
    </row>
    <row r="15515" spans="20:37">
      <c r="T15515" s="188"/>
      <c r="U15515" s="188"/>
      <c r="V15515" s="188"/>
      <c r="W15515" s="188"/>
      <c r="X15515" s="188"/>
      <c r="AG15515" s="188"/>
      <c r="AH15515" s="188"/>
      <c r="AI15515" s="188"/>
      <c r="AJ15515" s="188"/>
      <c r="AK15515" s="188"/>
    </row>
    <row r="15516" spans="20:37">
      <c r="T15516" s="188"/>
      <c r="U15516" s="188"/>
      <c r="V15516" s="188"/>
      <c r="W15516" s="188"/>
      <c r="X15516" s="188"/>
      <c r="AG15516" s="188"/>
      <c r="AH15516" s="188"/>
      <c r="AI15516" s="188"/>
      <c r="AJ15516" s="188"/>
      <c r="AK15516" s="188"/>
    </row>
    <row r="15517" spans="20:37">
      <c r="T15517" s="188"/>
      <c r="U15517" s="188"/>
      <c r="V15517" s="188"/>
      <c r="W15517" s="188"/>
      <c r="X15517" s="188"/>
      <c r="AG15517" s="188"/>
      <c r="AH15517" s="188"/>
      <c r="AI15517" s="188"/>
      <c r="AJ15517" s="188"/>
      <c r="AK15517" s="188"/>
    </row>
    <row r="15518" spans="20:37">
      <c r="T15518" s="188"/>
      <c r="U15518" s="188"/>
      <c r="V15518" s="188"/>
      <c r="W15518" s="188"/>
      <c r="X15518" s="188"/>
      <c r="AG15518" s="188"/>
      <c r="AH15518" s="188"/>
      <c r="AI15518" s="188"/>
      <c r="AJ15518" s="188"/>
      <c r="AK15518" s="188"/>
    </row>
    <row r="15519" spans="20:37">
      <c r="T15519" s="188"/>
      <c r="U15519" s="188"/>
      <c r="V15519" s="188"/>
      <c r="W15519" s="188"/>
      <c r="X15519" s="188"/>
      <c r="AG15519" s="188"/>
      <c r="AH15519" s="188"/>
      <c r="AI15519" s="188"/>
      <c r="AJ15519" s="188"/>
      <c r="AK15519" s="188"/>
    </row>
    <row r="15520" spans="20:37">
      <c r="T15520" s="188"/>
      <c r="U15520" s="188"/>
      <c r="V15520" s="188"/>
      <c r="W15520" s="188"/>
      <c r="X15520" s="188"/>
      <c r="AG15520" s="188"/>
      <c r="AH15520" s="188"/>
      <c r="AI15520" s="188"/>
      <c r="AJ15520" s="188"/>
      <c r="AK15520" s="188"/>
    </row>
    <row r="15521" spans="20:37">
      <c r="T15521" s="188"/>
      <c r="U15521" s="188"/>
      <c r="V15521" s="188"/>
      <c r="W15521" s="188"/>
      <c r="X15521" s="188"/>
      <c r="AG15521" s="188"/>
      <c r="AH15521" s="188"/>
      <c r="AI15521" s="188"/>
      <c r="AJ15521" s="188"/>
      <c r="AK15521" s="188"/>
    </row>
    <row r="15522" spans="20:37">
      <c r="T15522" s="188"/>
      <c r="U15522" s="188"/>
      <c r="V15522" s="188"/>
      <c r="W15522" s="188"/>
      <c r="X15522" s="188"/>
      <c r="AG15522" s="188"/>
      <c r="AH15522" s="188"/>
      <c r="AI15522" s="188"/>
      <c r="AJ15522" s="188"/>
      <c r="AK15522" s="188"/>
    </row>
    <row r="15523" spans="20:37">
      <c r="T15523" s="188"/>
      <c r="U15523" s="188"/>
      <c r="V15523" s="188"/>
      <c r="W15523" s="188"/>
      <c r="X15523" s="188"/>
      <c r="AG15523" s="188"/>
      <c r="AH15523" s="188"/>
      <c r="AI15523" s="188"/>
      <c r="AJ15523" s="188"/>
      <c r="AK15523" s="188"/>
    </row>
    <row r="15524" spans="20:37">
      <c r="T15524" s="188"/>
      <c r="U15524" s="188"/>
      <c r="V15524" s="188"/>
      <c r="W15524" s="188"/>
      <c r="X15524" s="188"/>
      <c r="AG15524" s="188"/>
      <c r="AH15524" s="188"/>
      <c r="AI15524" s="188"/>
      <c r="AJ15524" s="188"/>
      <c r="AK15524" s="188"/>
    </row>
    <row r="15525" spans="20:37">
      <c r="T15525" s="188"/>
      <c r="U15525" s="188"/>
      <c r="V15525" s="188"/>
      <c r="W15525" s="188"/>
      <c r="X15525" s="188"/>
      <c r="AG15525" s="188"/>
      <c r="AH15525" s="188"/>
      <c r="AI15525" s="188"/>
      <c r="AJ15525" s="188"/>
      <c r="AK15525" s="188"/>
    </row>
    <row r="15526" spans="20:37">
      <c r="T15526" s="188"/>
      <c r="U15526" s="188"/>
      <c r="V15526" s="188"/>
      <c r="W15526" s="188"/>
      <c r="X15526" s="188"/>
      <c r="AG15526" s="188"/>
      <c r="AH15526" s="188"/>
      <c r="AI15526" s="188"/>
      <c r="AJ15526" s="188"/>
      <c r="AK15526" s="188"/>
    </row>
    <row r="15527" spans="20:37">
      <c r="T15527" s="188"/>
      <c r="U15527" s="188"/>
      <c r="V15527" s="188"/>
      <c r="W15527" s="188"/>
      <c r="X15527" s="188"/>
      <c r="AG15527" s="188"/>
      <c r="AH15527" s="188"/>
      <c r="AI15527" s="188"/>
      <c r="AJ15527" s="188"/>
      <c r="AK15527" s="188"/>
    </row>
    <row r="15528" spans="20:37">
      <c r="T15528" s="188"/>
      <c r="U15528" s="188"/>
      <c r="V15528" s="188"/>
      <c r="W15528" s="188"/>
      <c r="X15528" s="188"/>
      <c r="AG15528" s="188"/>
      <c r="AH15528" s="188"/>
      <c r="AI15528" s="188"/>
      <c r="AJ15528" s="188"/>
      <c r="AK15528" s="188"/>
    </row>
    <row r="15529" spans="20:37">
      <c r="T15529" s="188"/>
      <c r="U15529" s="188"/>
      <c r="V15529" s="188"/>
      <c r="W15529" s="188"/>
      <c r="X15529" s="188"/>
      <c r="AG15529" s="188"/>
      <c r="AH15529" s="188"/>
      <c r="AI15529" s="188"/>
      <c r="AJ15529" s="188"/>
      <c r="AK15529" s="188"/>
    </row>
    <row r="15530" spans="20:37">
      <c r="T15530" s="188"/>
      <c r="U15530" s="188"/>
      <c r="V15530" s="188"/>
      <c r="W15530" s="188"/>
      <c r="X15530" s="188"/>
      <c r="AG15530" s="188"/>
      <c r="AH15530" s="188"/>
      <c r="AI15530" s="188"/>
      <c r="AJ15530" s="188"/>
      <c r="AK15530" s="188"/>
    </row>
    <row r="15531" spans="20:37">
      <c r="T15531" s="188"/>
      <c r="U15531" s="188"/>
      <c r="V15531" s="188"/>
      <c r="W15531" s="188"/>
      <c r="X15531" s="188"/>
      <c r="AG15531" s="188"/>
      <c r="AH15531" s="188"/>
      <c r="AI15531" s="188"/>
      <c r="AJ15531" s="188"/>
      <c r="AK15531" s="188"/>
    </row>
    <row r="15532" spans="20:37">
      <c r="T15532" s="188"/>
      <c r="U15532" s="188"/>
      <c r="V15532" s="188"/>
      <c r="W15532" s="188"/>
      <c r="X15532" s="188"/>
      <c r="AG15532" s="188"/>
      <c r="AH15532" s="188"/>
      <c r="AI15532" s="188"/>
      <c r="AJ15532" s="188"/>
      <c r="AK15532" s="188"/>
    </row>
    <row r="15533" spans="20:37">
      <c r="T15533" s="188"/>
      <c r="U15533" s="188"/>
      <c r="V15533" s="188"/>
      <c r="W15533" s="188"/>
      <c r="X15533" s="188"/>
      <c r="AG15533" s="188"/>
      <c r="AH15533" s="188"/>
      <c r="AI15533" s="188"/>
      <c r="AJ15533" s="188"/>
      <c r="AK15533" s="188"/>
    </row>
    <row r="15534" spans="20:37">
      <c r="T15534" s="188"/>
      <c r="U15534" s="188"/>
      <c r="V15534" s="188"/>
      <c r="W15534" s="188"/>
      <c r="X15534" s="188"/>
      <c r="AG15534" s="188"/>
      <c r="AH15534" s="188"/>
      <c r="AI15534" s="188"/>
      <c r="AJ15534" s="188"/>
      <c r="AK15534" s="188"/>
    </row>
    <row r="15535" spans="20:37">
      <c r="T15535" s="188"/>
      <c r="U15535" s="188"/>
      <c r="V15535" s="188"/>
      <c r="W15535" s="188"/>
      <c r="X15535" s="188"/>
      <c r="AG15535" s="188"/>
      <c r="AH15535" s="188"/>
      <c r="AI15535" s="188"/>
      <c r="AJ15535" s="188"/>
      <c r="AK15535" s="188"/>
    </row>
    <row r="15536" spans="20:37">
      <c r="T15536" s="188"/>
      <c r="U15536" s="188"/>
      <c r="V15536" s="188"/>
      <c r="W15536" s="188"/>
      <c r="X15536" s="188"/>
      <c r="AG15536" s="188"/>
      <c r="AH15536" s="188"/>
      <c r="AI15536" s="188"/>
      <c r="AJ15536" s="188"/>
      <c r="AK15536" s="188"/>
    </row>
    <row r="15537" spans="20:37">
      <c r="T15537" s="188"/>
      <c r="U15537" s="188"/>
      <c r="V15537" s="188"/>
      <c r="W15537" s="188"/>
      <c r="X15537" s="188"/>
      <c r="AG15537" s="188"/>
      <c r="AH15537" s="188"/>
      <c r="AI15537" s="188"/>
      <c r="AJ15537" s="188"/>
      <c r="AK15537" s="188"/>
    </row>
    <row r="15538" spans="20:37">
      <c r="T15538" s="188"/>
      <c r="U15538" s="188"/>
      <c r="V15538" s="188"/>
      <c r="W15538" s="188"/>
      <c r="X15538" s="188"/>
      <c r="AG15538" s="188"/>
      <c r="AH15538" s="188"/>
      <c r="AI15538" s="188"/>
      <c r="AJ15538" s="188"/>
      <c r="AK15538" s="188"/>
    </row>
    <row r="15539" spans="20:37">
      <c r="T15539" s="188"/>
      <c r="U15539" s="188"/>
      <c r="V15539" s="188"/>
      <c r="W15539" s="188"/>
      <c r="X15539" s="188"/>
      <c r="AG15539" s="188"/>
      <c r="AH15539" s="188"/>
      <c r="AI15539" s="188"/>
      <c r="AJ15539" s="188"/>
      <c r="AK15539" s="188"/>
    </row>
    <row r="15540" spans="20:37">
      <c r="T15540" s="188"/>
      <c r="U15540" s="188"/>
      <c r="V15540" s="188"/>
      <c r="W15540" s="188"/>
      <c r="X15540" s="188"/>
      <c r="AG15540" s="188"/>
      <c r="AH15540" s="188"/>
      <c r="AI15540" s="188"/>
      <c r="AJ15540" s="188"/>
      <c r="AK15540" s="188"/>
    </row>
    <row r="15541" spans="20:37">
      <c r="T15541" s="188"/>
      <c r="U15541" s="188"/>
      <c r="V15541" s="188"/>
      <c r="W15541" s="188"/>
      <c r="X15541" s="188"/>
      <c r="AG15541" s="188"/>
      <c r="AH15541" s="188"/>
      <c r="AI15541" s="188"/>
      <c r="AJ15541" s="188"/>
      <c r="AK15541" s="188"/>
    </row>
    <row r="15542" spans="20:37">
      <c r="T15542" s="188"/>
      <c r="U15542" s="188"/>
      <c r="V15542" s="188"/>
      <c r="W15542" s="188"/>
      <c r="X15542" s="188"/>
      <c r="AG15542" s="188"/>
      <c r="AH15542" s="188"/>
      <c r="AI15542" s="188"/>
      <c r="AJ15542" s="188"/>
      <c r="AK15542" s="188"/>
    </row>
    <row r="15543" spans="20:37">
      <c r="T15543" s="188"/>
      <c r="U15543" s="188"/>
      <c r="V15543" s="188"/>
      <c r="W15543" s="188"/>
      <c r="X15543" s="188"/>
      <c r="AG15543" s="188"/>
      <c r="AH15543" s="188"/>
      <c r="AI15543" s="188"/>
      <c r="AJ15543" s="188"/>
      <c r="AK15543" s="188"/>
    </row>
    <row r="15544" spans="20:37">
      <c r="T15544" s="188"/>
      <c r="U15544" s="188"/>
      <c r="V15544" s="188"/>
      <c r="W15544" s="188"/>
      <c r="X15544" s="188"/>
      <c r="AG15544" s="188"/>
      <c r="AH15544" s="188"/>
      <c r="AI15544" s="188"/>
      <c r="AJ15544" s="188"/>
      <c r="AK15544" s="188"/>
    </row>
    <row r="15545" spans="20:37">
      <c r="T15545" s="188"/>
      <c r="U15545" s="188"/>
      <c r="V15545" s="188"/>
      <c r="W15545" s="188"/>
      <c r="X15545" s="188"/>
      <c r="AG15545" s="188"/>
      <c r="AH15545" s="188"/>
      <c r="AI15545" s="188"/>
      <c r="AJ15545" s="188"/>
      <c r="AK15545" s="188"/>
    </row>
    <row r="15546" spans="20:37">
      <c r="T15546" s="188"/>
      <c r="U15546" s="188"/>
      <c r="V15546" s="188"/>
      <c r="W15546" s="188"/>
      <c r="X15546" s="188"/>
      <c r="AG15546" s="188"/>
      <c r="AH15546" s="188"/>
      <c r="AI15546" s="188"/>
      <c r="AJ15546" s="188"/>
      <c r="AK15546" s="188"/>
    </row>
    <row r="15547" spans="20:37">
      <c r="T15547" s="188"/>
      <c r="U15547" s="188"/>
      <c r="V15547" s="188"/>
      <c r="W15547" s="188"/>
      <c r="X15547" s="188"/>
      <c r="AG15547" s="188"/>
      <c r="AH15547" s="188"/>
      <c r="AI15547" s="188"/>
      <c r="AJ15547" s="188"/>
      <c r="AK15547" s="188"/>
    </row>
    <row r="15548" spans="20:37">
      <c r="T15548" s="188"/>
      <c r="U15548" s="188"/>
      <c r="V15548" s="188"/>
      <c r="W15548" s="188"/>
      <c r="X15548" s="188"/>
      <c r="AG15548" s="188"/>
      <c r="AH15548" s="188"/>
      <c r="AI15548" s="188"/>
      <c r="AJ15548" s="188"/>
      <c r="AK15548" s="188"/>
    </row>
    <row r="15549" spans="20:37">
      <c r="T15549" s="188"/>
      <c r="U15549" s="188"/>
      <c r="V15549" s="188"/>
      <c r="W15549" s="188"/>
      <c r="X15549" s="188"/>
      <c r="AG15549" s="188"/>
      <c r="AH15549" s="188"/>
      <c r="AI15549" s="188"/>
      <c r="AJ15549" s="188"/>
      <c r="AK15549" s="188"/>
    </row>
    <row r="15550" spans="20:37">
      <c r="T15550" s="188"/>
      <c r="U15550" s="188"/>
      <c r="V15550" s="188"/>
      <c r="W15550" s="188"/>
      <c r="X15550" s="188"/>
      <c r="AG15550" s="188"/>
      <c r="AH15550" s="188"/>
      <c r="AI15550" s="188"/>
      <c r="AJ15550" s="188"/>
      <c r="AK15550" s="188"/>
    </row>
    <row r="15551" spans="20:37">
      <c r="T15551" s="188"/>
      <c r="U15551" s="188"/>
      <c r="V15551" s="188"/>
      <c r="W15551" s="188"/>
      <c r="X15551" s="188"/>
      <c r="AG15551" s="188"/>
      <c r="AH15551" s="188"/>
      <c r="AI15551" s="188"/>
      <c r="AJ15551" s="188"/>
      <c r="AK15551" s="188"/>
    </row>
    <row r="15552" spans="20:37">
      <c r="T15552" s="188"/>
      <c r="U15552" s="188"/>
      <c r="V15552" s="188"/>
      <c r="W15552" s="188"/>
      <c r="X15552" s="188"/>
      <c r="AG15552" s="188"/>
      <c r="AH15552" s="188"/>
      <c r="AI15552" s="188"/>
      <c r="AJ15552" s="188"/>
      <c r="AK15552" s="188"/>
    </row>
    <row r="15553" spans="20:37">
      <c r="T15553" s="188"/>
      <c r="U15553" s="188"/>
      <c r="V15553" s="188"/>
      <c r="W15553" s="188"/>
      <c r="X15553" s="188"/>
      <c r="AG15553" s="188"/>
      <c r="AH15553" s="188"/>
      <c r="AI15553" s="188"/>
      <c r="AJ15553" s="188"/>
      <c r="AK15553" s="188"/>
    </row>
    <row r="15554" spans="20:37">
      <c r="T15554" s="188"/>
      <c r="U15554" s="188"/>
      <c r="V15554" s="188"/>
      <c r="W15554" s="188"/>
      <c r="X15554" s="188"/>
      <c r="AG15554" s="188"/>
      <c r="AH15554" s="188"/>
      <c r="AI15554" s="188"/>
      <c r="AJ15554" s="188"/>
      <c r="AK15554" s="188"/>
    </row>
    <row r="15555" spans="20:37">
      <c r="T15555" s="188"/>
      <c r="U15555" s="188"/>
      <c r="V15555" s="188"/>
      <c r="W15555" s="188"/>
      <c r="X15555" s="188"/>
      <c r="AG15555" s="188"/>
      <c r="AH15555" s="188"/>
      <c r="AI15555" s="188"/>
      <c r="AJ15555" s="188"/>
      <c r="AK15555" s="188"/>
    </row>
    <row r="15556" spans="20:37">
      <c r="T15556" s="188"/>
      <c r="U15556" s="188"/>
      <c r="V15556" s="188"/>
      <c r="W15556" s="188"/>
      <c r="X15556" s="188"/>
      <c r="AG15556" s="188"/>
      <c r="AH15556" s="188"/>
      <c r="AI15556" s="188"/>
      <c r="AJ15556" s="188"/>
      <c r="AK15556" s="188"/>
    </row>
    <row r="15557" spans="20:37">
      <c r="T15557" s="188"/>
      <c r="U15557" s="188"/>
      <c r="V15557" s="188"/>
      <c r="W15557" s="188"/>
      <c r="X15557" s="188"/>
      <c r="AG15557" s="188"/>
      <c r="AH15557" s="188"/>
      <c r="AI15557" s="188"/>
      <c r="AJ15557" s="188"/>
      <c r="AK15557" s="188"/>
    </row>
    <row r="15558" spans="20:37">
      <c r="T15558" s="188"/>
      <c r="U15558" s="188"/>
      <c r="V15558" s="188"/>
      <c r="W15558" s="188"/>
      <c r="X15558" s="188"/>
      <c r="AG15558" s="188"/>
      <c r="AH15558" s="188"/>
      <c r="AI15558" s="188"/>
      <c r="AJ15558" s="188"/>
      <c r="AK15558" s="188"/>
    </row>
    <row r="15559" spans="20:37">
      <c r="T15559" s="188"/>
      <c r="U15559" s="188"/>
      <c r="V15559" s="188"/>
      <c r="W15559" s="188"/>
      <c r="X15559" s="188"/>
      <c r="AG15559" s="188"/>
      <c r="AH15559" s="188"/>
      <c r="AI15559" s="188"/>
      <c r="AJ15559" s="188"/>
      <c r="AK15559" s="188"/>
    </row>
    <row r="15560" spans="20:37">
      <c r="T15560" s="188"/>
      <c r="U15560" s="188"/>
      <c r="V15560" s="188"/>
      <c r="W15560" s="188"/>
      <c r="X15560" s="188"/>
      <c r="AG15560" s="188"/>
      <c r="AH15560" s="188"/>
      <c r="AI15560" s="188"/>
      <c r="AJ15560" s="188"/>
      <c r="AK15560" s="188"/>
    </row>
    <row r="15561" spans="20:37">
      <c r="T15561" s="188"/>
      <c r="U15561" s="188"/>
      <c r="V15561" s="188"/>
      <c r="W15561" s="188"/>
      <c r="X15561" s="188"/>
      <c r="AG15561" s="188"/>
      <c r="AH15561" s="188"/>
      <c r="AI15561" s="188"/>
      <c r="AJ15561" s="188"/>
      <c r="AK15561" s="188"/>
    </row>
    <row r="15562" spans="20:37">
      <c r="T15562" s="188"/>
      <c r="U15562" s="188"/>
      <c r="V15562" s="188"/>
      <c r="W15562" s="188"/>
      <c r="X15562" s="188"/>
      <c r="AG15562" s="188"/>
      <c r="AH15562" s="188"/>
      <c r="AI15562" s="188"/>
      <c r="AJ15562" s="188"/>
      <c r="AK15562" s="188"/>
    </row>
    <row r="15563" spans="20:37">
      <c r="T15563" s="188"/>
      <c r="U15563" s="188"/>
      <c r="V15563" s="188"/>
      <c r="W15563" s="188"/>
      <c r="X15563" s="188"/>
      <c r="AG15563" s="188"/>
      <c r="AH15563" s="188"/>
      <c r="AI15563" s="188"/>
      <c r="AJ15563" s="188"/>
      <c r="AK15563" s="188"/>
    </row>
    <row r="15564" spans="20:37">
      <c r="T15564" s="188"/>
      <c r="U15564" s="188"/>
      <c r="V15564" s="188"/>
      <c r="W15564" s="188"/>
      <c r="X15564" s="188"/>
      <c r="AG15564" s="188"/>
      <c r="AH15564" s="188"/>
      <c r="AI15564" s="188"/>
      <c r="AJ15564" s="188"/>
      <c r="AK15564" s="188"/>
    </row>
    <row r="15565" spans="20:37">
      <c r="T15565" s="188"/>
      <c r="U15565" s="188"/>
      <c r="V15565" s="188"/>
      <c r="W15565" s="188"/>
      <c r="X15565" s="188"/>
      <c r="AG15565" s="188"/>
      <c r="AH15565" s="188"/>
      <c r="AI15565" s="188"/>
      <c r="AJ15565" s="188"/>
      <c r="AK15565" s="188"/>
    </row>
    <row r="15566" spans="20:37">
      <c r="T15566" s="188"/>
      <c r="U15566" s="188"/>
      <c r="V15566" s="188"/>
      <c r="W15566" s="188"/>
      <c r="X15566" s="188"/>
      <c r="AG15566" s="188"/>
      <c r="AH15566" s="188"/>
      <c r="AI15566" s="188"/>
      <c r="AJ15566" s="188"/>
      <c r="AK15566" s="188"/>
    </row>
    <row r="15567" spans="20:37">
      <c r="T15567" s="188"/>
      <c r="U15567" s="188"/>
      <c r="V15567" s="188"/>
      <c r="W15567" s="188"/>
      <c r="X15567" s="188"/>
      <c r="AG15567" s="188"/>
      <c r="AH15567" s="188"/>
      <c r="AI15567" s="188"/>
      <c r="AJ15567" s="188"/>
      <c r="AK15567" s="188"/>
    </row>
    <row r="15568" spans="20:37">
      <c r="T15568" s="188"/>
      <c r="U15568" s="188"/>
      <c r="V15568" s="188"/>
      <c r="W15568" s="188"/>
      <c r="X15568" s="188"/>
      <c r="AG15568" s="188"/>
      <c r="AH15568" s="188"/>
      <c r="AI15568" s="188"/>
      <c r="AJ15568" s="188"/>
      <c r="AK15568" s="188"/>
    </row>
    <row r="15569" spans="20:37">
      <c r="T15569" s="188"/>
      <c r="U15569" s="188"/>
      <c r="V15569" s="188"/>
      <c r="W15569" s="188"/>
      <c r="X15569" s="188"/>
      <c r="AG15569" s="188"/>
      <c r="AH15569" s="188"/>
      <c r="AI15569" s="188"/>
      <c r="AJ15569" s="188"/>
      <c r="AK15569" s="188"/>
    </row>
    <row r="15570" spans="20:37">
      <c r="T15570" s="188"/>
      <c r="U15570" s="188"/>
      <c r="V15570" s="188"/>
      <c r="W15570" s="188"/>
      <c r="X15570" s="188"/>
      <c r="AG15570" s="188"/>
      <c r="AH15570" s="188"/>
      <c r="AI15570" s="188"/>
      <c r="AJ15570" s="188"/>
      <c r="AK15570" s="188"/>
    </row>
    <row r="15571" spans="20:37">
      <c r="T15571" s="188"/>
      <c r="U15571" s="188"/>
      <c r="V15571" s="188"/>
      <c r="W15571" s="188"/>
      <c r="X15571" s="188"/>
      <c r="AG15571" s="188"/>
      <c r="AH15571" s="188"/>
      <c r="AI15571" s="188"/>
      <c r="AJ15571" s="188"/>
      <c r="AK15571" s="188"/>
    </row>
    <row r="15572" spans="20:37">
      <c r="T15572" s="188"/>
      <c r="U15572" s="188"/>
      <c r="V15572" s="188"/>
      <c r="W15572" s="188"/>
      <c r="X15572" s="188"/>
      <c r="AG15572" s="188"/>
      <c r="AH15572" s="188"/>
      <c r="AI15572" s="188"/>
      <c r="AJ15572" s="188"/>
      <c r="AK15572" s="188"/>
    </row>
    <row r="15573" spans="20:37">
      <c r="T15573" s="188"/>
      <c r="U15573" s="188"/>
      <c r="V15573" s="188"/>
      <c r="W15573" s="188"/>
      <c r="X15573" s="188"/>
      <c r="AG15573" s="188"/>
      <c r="AH15573" s="188"/>
      <c r="AI15573" s="188"/>
      <c r="AJ15573" s="188"/>
      <c r="AK15573" s="188"/>
    </row>
    <row r="15574" spans="20:37">
      <c r="T15574" s="188"/>
      <c r="U15574" s="188"/>
      <c r="V15574" s="188"/>
      <c r="W15574" s="188"/>
      <c r="X15574" s="188"/>
      <c r="AG15574" s="188"/>
      <c r="AH15574" s="188"/>
      <c r="AI15574" s="188"/>
      <c r="AJ15574" s="188"/>
      <c r="AK15574" s="188"/>
    </row>
    <row r="15575" spans="20:37">
      <c r="T15575" s="188"/>
      <c r="U15575" s="188"/>
      <c r="V15575" s="188"/>
      <c r="W15575" s="188"/>
      <c r="X15575" s="188"/>
      <c r="AG15575" s="188"/>
      <c r="AH15575" s="188"/>
      <c r="AI15575" s="188"/>
      <c r="AJ15575" s="188"/>
      <c r="AK15575" s="188"/>
    </row>
    <row r="15576" spans="20:37">
      <c r="T15576" s="188"/>
      <c r="U15576" s="188"/>
      <c r="V15576" s="188"/>
      <c r="W15576" s="188"/>
      <c r="X15576" s="188"/>
      <c r="AG15576" s="188"/>
      <c r="AH15576" s="188"/>
      <c r="AI15576" s="188"/>
      <c r="AJ15576" s="188"/>
      <c r="AK15576" s="188"/>
    </row>
    <row r="15577" spans="20:37">
      <c r="T15577" s="188"/>
      <c r="U15577" s="188"/>
      <c r="V15577" s="188"/>
      <c r="W15577" s="188"/>
      <c r="X15577" s="188"/>
      <c r="AG15577" s="188"/>
      <c r="AH15577" s="188"/>
      <c r="AI15577" s="188"/>
      <c r="AJ15577" s="188"/>
      <c r="AK15577" s="188"/>
    </row>
    <row r="15578" spans="20:37">
      <c r="T15578" s="188"/>
      <c r="U15578" s="188"/>
      <c r="V15578" s="188"/>
      <c r="W15578" s="188"/>
      <c r="X15578" s="188"/>
      <c r="AG15578" s="188"/>
      <c r="AH15578" s="188"/>
      <c r="AI15578" s="188"/>
      <c r="AJ15578" s="188"/>
      <c r="AK15578" s="188"/>
    </row>
    <row r="15579" spans="20:37">
      <c r="T15579" s="188"/>
      <c r="U15579" s="188"/>
      <c r="V15579" s="188"/>
      <c r="W15579" s="188"/>
      <c r="X15579" s="188"/>
      <c r="AG15579" s="188"/>
      <c r="AH15579" s="188"/>
      <c r="AI15579" s="188"/>
      <c r="AJ15579" s="188"/>
      <c r="AK15579" s="188"/>
    </row>
    <row r="15580" spans="20:37">
      <c r="T15580" s="188"/>
      <c r="U15580" s="188"/>
      <c r="V15580" s="188"/>
      <c r="W15580" s="188"/>
      <c r="X15580" s="188"/>
      <c r="AG15580" s="188"/>
      <c r="AH15580" s="188"/>
      <c r="AI15580" s="188"/>
      <c r="AJ15580" s="188"/>
      <c r="AK15580" s="188"/>
    </row>
    <row r="15581" spans="20:37">
      <c r="T15581" s="188"/>
      <c r="U15581" s="188"/>
      <c r="V15581" s="188"/>
      <c r="W15581" s="188"/>
      <c r="X15581" s="188"/>
      <c r="AG15581" s="188"/>
      <c r="AH15581" s="188"/>
      <c r="AI15581" s="188"/>
      <c r="AJ15581" s="188"/>
      <c r="AK15581" s="188"/>
    </row>
    <row r="15582" spans="20:37">
      <c r="T15582" s="188"/>
      <c r="U15582" s="188"/>
      <c r="V15582" s="188"/>
      <c r="W15582" s="188"/>
      <c r="X15582" s="188"/>
      <c r="AG15582" s="188"/>
      <c r="AH15582" s="188"/>
      <c r="AI15582" s="188"/>
      <c r="AJ15582" s="188"/>
      <c r="AK15582" s="188"/>
    </row>
    <row r="15583" spans="20:37">
      <c r="T15583" s="188"/>
      <c r="U15583" s="188"/>
      <c r="V15583" s="188"/>
      <c r="W15583" s="188"/>
      <c r="X15583" s="188"/>
      <c r="AG15583" s="188"/>
      <c r="AH15583" s="188"/>
      <c r="AI15583" s="188"/>
      <c r="AJ15583" s="188"/>
      <c r="AK15583" s="188"/>
    </row>
    <row r="15584" spans="20:37">
      <c r="T15584" s="188"/>
      <c r="U15584" s="188"/>
      <c r="V15584" s="188"/>
      <c r="W15584" s="188"/>
      <c r="X15584" s="188"/>
      <c r="AG15584" s="188"/>
      <c r="AH15584" s="188"/>
      <c r="AI15584" s="188"/>
      <c r="AJ15584" s="188"/>
      <c r="AK15584" s="188"/>
    </row>
    <row r="15585" spans="20:37">
      <c r="T15585" s="188"/>
      <c r="U15585" s="188"/>
      <c r="V15585" s="188"/>
      <c r="W15585" s="188"/>
      <c r="X15585" s="188"/>
      <c r="AG15585" s="188"/>
      <c r="AH15585" s="188"/>
      <c r="AI15585" s="188"/>
      <c r="AJ15585" s="188"/>
      <c r="AK15585" s="188"/>
    </row>
    <row r="15586" spans="20:37">
      <c r="T15586" s="188"/>
      <c r="U15586" s="188"/>
      <c r="V15586" s="188"/>
      <c r="W15586" s="188"/>
      <c r="X15586" s="188"/>
      <c r="AG15586" s="188"/>
      <c r="AH15586" s="188"/>
      <c r="AI15586" s="188"/>
      <c r="AJ15586" s="188"/>
      <c r="AK15586" s="188"/>
    </row>
    <row r="15587" spans="20:37">
      <c r="T15587" s="188"/>
      <c r="U15587" s="188"/>
      <c r="V15587" s="188"/>
      <c r="W15587" s="188"/>
      <c r="X15587" s="188"/>
      <c r="AG15587" s="188"/>
      <c r="AH15587" s="188"/>
      <c r="AI15587" s="188"/>
      <c r="AJ15587" s="188"/>
      <c r="AK15587" s="188"/>
    </row>
    <row r="15588" spans="20:37">
      <c r="T15588" s="188"/>
      <c r="U15588" s="188"/>
      <c r="V15588" s="188"/>
      <c r="W15588" s="188"/>
      <c r="X15588" s="188"/>
      <c r="AG15588" s="188"/>
      <c r="AH15588" s="188"/>
      <c r="AI15588" s="188"/>
      <c r="AJ15588" s="188"/>
      <c r="AK15588" s="188"/>
    </row>
    <row r="15589" spans="20:37">
      <c r="T15589" s="188"/>
      <c r="U15589" s="188"/>
      <c r="V15589" s="188"/>
      <c r="W15589" s="188"/>
      <c r="X15589" s="188"/>
      <c r="AG15589" s="188"/>
      <c r="AH15589" s="188"/>
      <c r="AI15589" s="188"/>
      <c r="AJ15589" s="188"/>
      <c r="AK15589" s="188"/>
    </row>
    <row r="15590" spans="20:37">
      <c r="T15590" s="188"/>
      <c r="U15590" s="188"/>
      <c r="V15590" s="188"/>
      <c r="W15590" s="188"/>
      <c r="X15590" s="188"/>
      <c r="AG15590" s="188"/>
      <c r="AH15590" s="188"/>
      <c r="AI15590" s="188"/>
      <c r="AJ15590" s="188"/>
      <c r="AK15590" s="188"/>
    </row>
    <row r="15591" spans="20:37">
      <c r="T15591" s="188"/>
      <c r="U15591" s="188"/>
      <c r="V15591" s="188"/>
      <c r="W15591" s="188"/>
      <c r="X15591" s="188"/>
      <c r="AG15591" s="188"/>
      <c r="AH15591" s="188"/>
      <c r="AI15591" s="188"/>
      <c r="AJ15591" s="188"/>
      <c r="AK15591" s="188"/>
    </row>
    <row r="15592" spans="20:37">
      <c r="T15592" s="188"/>
      <c r="U15592" s="188"/>
      <c r="V15592" s="188"/>
      <c r="W15592" s="188"/>
      <c r="X15592" s="188"/>
      <c r="AG15592" s="188"/>
      <c r="AH15592" s="188"/>
      <c r="AI15592" s="188"/>
      <c r="AJ15592" s="188"/>
      <c r="AK15592" s="188"/>
    </row>
    <row r="15593" spans="20:37">
      <c r="T15593" s="188"/>
      <c r="U15593" s="188"/>
      <c r="V15593" s="188"/>
      <c r="W15593" s="188"/>
      <c r="X15593" s="188"/>
      <c r="AG15593" s="188"/>
      <c r="AH15593" s="188"/>
      <c r="AI15593" s="188"/>
      <c r="AJ15593" s="188"/>
      <c r="AK15593" s="188"/>
    </row>
    <row r="15594" spans="20:37">
      <c r="T15594" s="188"/>
      <c r="U15594" s="188"/>
      <c r="V15594" s="188"/>
      <c r="W15594" s="188"/>
      <c r="X15594" s="188"/>
      <c r="AG15594" s="188"/>
      <c r="AH15594" s="188"/>
      <c r="AI15594" s="188"/>
      <c r="AJ15594" s="188"/>
      <c r="AK15594" s="188"/>
    </row>
    <row r="15595" spans="20:37">
      <c r="T15595" s="188"/>
      <c r="U15595" s="188"/>
      <c r="V15595" s="188"/>
      <c r="W15595" s="188"/>
      <c r="X15595" s="188"/>
      <c r="AG15595" s="188"/>
      <c r="AH15595" s="188"/>
      <c r="AI15595" s="188"/>
      <c r="AJ15595" s="188"/>
      <c r="AK15595" s="188"/>
    </row>
    <row r="15596" spans="20:37">
      <c r="T15596" s="188"/>
      <c r="U15596" s="188"/>
      <c r="V15596" s="188"/>
      <c r="W15596" s="188"/>
      <c r="X15596" s="188"/>
      <c r="AG15596" s="188"/>
      <c r="AH15596" s="188"/>
      <c r="AI15596" s="188"/>
      <c r="AJ15596" s="188"/>
      <c r="AK15596" s="188"/>
    </row>
    <row r="15597" spans="20:37">
      <c r="T15597" s="188"/>
      <c r="U15597" s="188"/>
      <c r="V15597" s="188"/>
      <c r="W15597" s="188"/>
      <c r="X15597" s="188"/>
      <c r="AG15597" s="188"/>
      <c r="AH15597" s="188"/>
      <c r="AI15597" s="188"/>
      <c r="AJ15597" s="188"/>
      <c r="AK15597" s="188"/>
    </row>
    <row r="15598" spans="20:37">
      <c r="T15598" s="188"/>
      <c r="U15598" s="188"/>
      <c r="V15598" s="188"/>
      <c r="W15598" s="188"/>
      <c r="X15598" s="188"/>
      <c r="AG15598" s="188"/>
      <c r="AH15598" s="188"/>
      <c r="AI15598" s="188"/>
      <c r="AJ15598" s="188"/>
      <c r="AK15598" s="188"/>
    </row>
    <row r="15599" spans="20:37">
      <c r="T15599" s="188"/>
      <c r="U15599" s="188"/>
      <c r="V15599" s="188"/>
      <c r="W15599" s="188"/>
      <c r="X15599" s="188"/>
      <c r="AG15599" s="188"/>
      <c r="AH15599" s="188"/>
      <c r="AI15599" s="188"/>
      <c r="AJ15599" s="188"/>
      <c r="AK15599" s="188"/>
    </row>
    <row r="15600" spans="20:37">
      <c r="T15600" s="188"/>
      <c r="U15600" s="188"/>
      <c r="V15600" s="188"/>
      <c r="W15600" s="188"/>
      <c r="X15600" s="188"/>
      <c r="AG15600" s="188"/>
      <c r="AH15600" s="188"/>
      <c r="AI15600" s="188"/>
      <c r="AJ15600" s="188"/>
      <c r="AK15600" s="188"/>
    </row>
    <row r="15601" spans="20:37">
      <c r="T15601" s="188"/>
      <c r="U15601" s="188"/>
      <c r="V15601" s="188"/>
      <c r="W15601" s="188"/>
      <c r="X15601" s="188"/>
      <c r="AG15601" s="188"/>
      <c r="AH15601" s="188"/>
      <c r="AI15601" s="188"/>
      <c r="AJ15601" s="188"/>
      <c r="AK15601" s="188"/>
    </row>
    <row r="15602" spans="20:37">
      <c r="T15602" s="188"/>
      <c r="U15602" s="188"/>
      <c r="V15602" s="188"/>
      <c r="W15602" s="188"/>
      <c r="X15602" s="188"/>
      <c r="AG15602" s="188"/>
      <c r="AH15602" s="188"/>
      <c r="AI15602" s="188"/>
      <c r="AJ15602" s="188"/>
      <c r="AK15602" s="188"/>
    </row>
    <row r="15603" spans="20:37">
      <c r="T15603" s="188"/>
      <c r="U15603" s="188"/>
      <c r="V15603" s="188"/>
      <c r="W15603" s="188"/>
      <c r="X15603" s="188"/>
      <c r="AG15603" s="188"/>
      <c r="AH15603" s="188"/>
      <c r="AI15603" s="188"/>
      <c r="AJ15603" s="188"/>
      <c r="AK15603" s="188"/>
    </row>
    <row r="15604" spans="20:37">
      <c r="T15604" s="188"/>
      <c r="U15604" s="188"/>
      <c r="V15604" s="188"/>
      <c r="W15604" s="188"/>
      <c r="X15604" s="188"/>
      <c r="AG15604" s="188"/>
      <c r="AH15604" s="188"/>
      <c r="AI15604" s="188"/>
      <c r="AJ15604" s="188"/>
      <c r="AK15604" s="188"/>
    </row>
    <row r="15605" spans="20:37">
      <c r="T15605" s="188"/>
      <c r="U15605" s="188"/>
      <c r="V15605" s="188"/>
      <c r="W15605" s="188"/>
      <c r="X15605" s="188"/>
      <c r="AG15605" s="188"/>
      <c r="AH15605" s="188"/>
      <c r="AI15605" s="188"/>
      <c r="AJ15605" s="188"/>
      <c r="AK15605" s="188"/>
    </row>
    <row r="15606" spans="20:37">
      <c r="T15606" s="188"/>
      <c r="U15606" s="188"/>
      <c r="V15606" s="188"/>
      <c r="W15606" s="188"/>
      <c r="X15606" s="188"/>
      <c r="AG15606" s="188"/>
      <c r="AH15606" s="188"/>
      <c r="AI15606" s="188"/>
      <c r="AJ15606" s="188"/>
      <c r="AK15606" s="188"/>
    </row>
    <row r="15607" spans="20:37">
      <c r="T15607" s="188"/>
      <c r="U15607" s="188"/>
      <c r="V15607" s="188"/>
      <c r="W15607" s="188"/>
      <c r="X15607" s="188"/>
      <c r="AG15607" s="188"/>
      <c r="AH15607" s="188"/>
      <c r="AI15607" s="188"/>
      <c r="AJ15607" s="188"/>
      <c r="AK15607" s="188"/>
    </row>
    <row r="15608" spans="20:37">
      <c r="T15608" s="188"/>
      <c r="U15608" s="188"/>
      <c r="V15608" s="188"/>
      <c r="W15608" s="188"/>
      <c r="X15608" s="188"/>
      <c r="AG15608" s="188"/>
      <c r="AH15608" s="188"/>
      <c r="AI15608" s="188"/>
      <c r="AJ15608" s="188"/>
      <c r="AK15608" s="188"/>
    </row>
    <row r="15609" spans="20:37">
      <c r="T15609" s="188"/>
      <c r="U15609" s="188"/>
      <c r="V15609" s="188"/>
      <c r="W15609" s="188"/>
      <c r="X15609" s="188"/>
      <c r="AG15609" s="188"/>
      <c r="AH15609" s="188"/>
      <c r="AI15609" s="188"/>
      <c r="AJ15609" s="188"/>
      <c r="AK15609" s="188"/>
    </row>
    <row r="15610" spans="20:37">
      <c r="T15610" s="188"/>
      <c r="U15610" s="188"/>
      <c r="V15610" s="188"/>
      <c r="W15610" s="188"/>
      <c r="X15610" s="188"/>
      <c r="AG15610" s="188"/>
      <c r="AH15610" s="188"/>
      <c r="AI15610" s="188"/>
      <c r="AJ15610" s="188"/>
      <c r="AK15610" s="188"/>
    </row>
    <row r="15611" spans="20:37">
      <c r="T15611" s="188"/>
      <c r="U15611" s="188"/>
      <c r="V15611" s="188"/>
      <c r="W15611" s="188"/>
      <c r="X15611" s="188"/>
      <c r="AG15611" s="188"/>
      <c r="AH15611" s="188"/>
      <c r="AI15611" s="188"/>
      <c r="AJ15611" s="188"/>
      <c r="AK15611" s="188"/>
    </row>
    <row r="15612" spans="20:37">
      <c r="T15612" s="188"/>
      <c r="U15612" s="188"/>
      <c r="V15612" s="188"/>
      <c r="W15612" s="188"/>
      <c r="X15612" s="188"/>
      <c r="AG15612" s="188"/>
      <c r="AH15612" s="188"/>
      <c r="AI15612" s="188"/>
      <c r="AJ15612" s="188"/>
      <c r="AK15612" s="188"/>
    </row>
    <row r="15613" spans="20:37">
      <c r="T15613" s="188"/>
      <c r="U15613" s="188"/>
      <c r="V15613" s="188"/>
      <c r="W15613" s="188"/>
      <c r="X15613" s="188"/>
      <c r="AG15613" s="188"/>
      <c r="AH15613" s="188"/>
      <c r="AI15613" s="188"/>
      <c r="AJ15613" s="188"/>
      <c r="AK15613" s="188"/>
    </row>
    <row r="15614" spans="20:37">
      <c r="T15614" s="188"/>
      <c r="U15614" s="188"/>
      <c r="V15614" s="188"/>
      <c r="W15614" s="188"/>
      <c r="X15614" s="188"/>
      <c r="AG15614" s="188"/>
      <c r="AH15614" s="188"/>
      <c r="AI15614" s="188"/>
      <c r="AJ15614" s="188"/>
      <c r="AK15614" s="188"/>
    </row>
    <row r="15615" spans="20:37">
      <c r="T15615" s="188"/>
      <c r="U15615" s="188"/>
      <c r="V15615" s="188"/>
      <c r="W15615" s="188"/>
      <c r="X15615" s="188"/>
      <c r="AG15615" s="188"/>
      <c r="AH15615" s="188"/>
      <c r="AI15615" s="188"/>
      <c r="AJ15615" s="188"/>
      <c r="AK15615" s="188"/>
    </row>
    <row r="15616" spans="20:37">
      <c r="T15616" s="188"/>
      <c r="U15616" s="188"/>
      <c r="V15616" s="188"/>
      <c r="W15616" s="188"/>
      <c r="X15616" s="188"/>
      <c r="AG15616" s="188"/>
      <c r="AH15616" s="188"/>
      <c r="AI15616" s="188"/>
      <c r="AJ15616" s="188"/>
      <c r="AK15616" s="188"/>
    </row>
    <row r="15617" spans="20:37">
      <c r="T15617" s="188"/>
      <c r="U15617" s="188"/>
      <c r="V15617" s="188"/>
      <c r="W15617" s="188"/>
      <c r="X15617" s="188"/>
      <c r="AG15617" s="188"/>
      <c r="AH15617" s="188"/>
      <c r="AI15617" s="188"/>
      <c r="AJ15617" s="188"/>
      <c r="AK15617" s="188"/>
    </row>
    <row r="15618" spans="20:37">
      <c r="T15618" s="188"/>
      <c r="U15618" s="188"/>
      <c r="V15618" s="188"/>
      <c r="W15618" s="188"/>
      <c r="X15618" s="188"/>
      <c r="AG15618" s="188"/>
      <c r="AH15618" s="188"/>
      <c r="AI15618" s="188"/>
      <c r="AJ15618" s="188"/>
      <c r="AK15618" s="188"/>
    </row>
    <row r="15619" spans="20:37">
      <c r="T15619" s="188"/>
      <c r="U15619" s="188"/>
      <c r="V15619" s="188"/>
      <c r="W15619" s="188"/>
      <c r="X15619" s="188"/>
      <c r="AG15619" s="188"/>
      <c r="AH15619" s="188"/>
      <c r="AI15619" s="188"/>
      <c r="AJ15619" s="188"/>
      <c r="AK15619" s="188"/>
    </row>
    <row r="15620" spans="20:37">
      <c r="T15620" s="188"/>
      <c r="U15620" s="188"/>
      <c r="V15620" s="188"/>
      <c r="W15620" s="188"/>
      <c r="X15620" s="188"/>
      <c r="AG15620" s="188"/>
      <c r="AH15620" s="188"/>
      <c r="AI15620" s="188"/>
      <c r="AJ15620" s="188"/>
      <c r="AK15620" s="188"/>
    </row>
    <row r="15621" spans="20:37">
      <c r="T15621" s="188"/>
      <c r="U15621" s="188"/>
      <c r="V15621" s="188"/>
      <c r="W15621" s="188"/>
      <c r="X15621" s="188"/>
      <c r="AG15621" s="188"/>
      <c r="AH15621" s="188"/>
      <c r="AI15621" s="188"/>
      <c r="AJ15621" s="188"/>
      <c r="AK15621" s="188"/>
    </row>
    <row r="15622" spans="20:37">
      <c r="T15622" s="188"/>
      <c r="U15622" s="188"/>
      <c r="V15622" s="188"/>
      <c r="W15622" s="188"/>
      <c r="X15622" s="188"/>
      <c r="AG15622" s="188"/>
      <c r="AH15622" s="188"/>
      <c r="AI15622" s="188"/>
      <c r="AJ15622" s="188"/>
      <c r="AK15622" s="188"/>
    </row>
    <row r="15623" spans="20:37">
      <c r="T15623" s="188"/>
      <c r="U15623" s="188"/>
      <c r="V15623" s="188"/>
      <c r="W15623" s="188"/>
      <c r="X15623" s="188"/>
      <c r="AG15623" s="188"/>
      <c r="AH15623" s="188"/>
      <c r="AI15623" s="188"/>
      <c r="AJ15623" s="188"/>
      <c r="AK15623" s="188"/>
    </row>
    <row r="15624" spans="20:37">
      <c r="T15624" s="188"/>
      <c r="U15624" s="188"/>
      <c r="V15624" s="188"/>
      <c r="W15624" s="188"/>
      <c r="X15624" s="188"/>
      <c r="AG15624" s="188"/>
      <c r="AH15624" s="188"/>
      <c r="AI15624" s="188"/>
      <c r="AJ15624" s="188"/>
      <c r="AK15624" s="188"/>
    </row>
    <row r="15625" spans="20:37">
      <c r="T15625" s="188"/>
      <c r="U15625" s="188"/>
      <c r="V15625" s="188"/>
      <c r="W15625" s="188"/>
      <c r="X15625" s="188"/>
      <c r="AG15625" s="188"/>
      <c r="AH15625" s="188"/>
      <c r="AI15625" s="188"/>
      <c r="AJ15625" s="188"/>
      <c r="AK15625" s="188"/>
    </row>
    <row r="15626" spans="20:37">
      <c r="T15626" s="188"/>
      <c r="U15626" s="188"/>
      <c r="V15626" s="188"/>
      <c r="W15626" s="188"/>
      <c r="X15626" s="188"/>
      <c r="AG15626" s="188"/>
      <c r="AH15626" s="188"/>
      <c r="AI15626" s="188"/>
      <c r="AJ15626" s="188"/>
      <c r="AK15626" s="188"/>
    </row>
    <row r="15627" spans="20:37">
      <c r="T15627" s="188"/>
      <c r="U15627" s="188"/>
      <c r="V15627" s="188"/>
      <c r="W15627" s="188"/>
      <c r="X15627" s="188"/>
      <c r="AG15627" s="188"/>
      <c r="AH15627" s="188"/>
      <c r="AI15627" s="188"/>
      <c r="AJ15627" s="188"/>
      <c r="AK15627" s="188"/>
    </row>
    <row r="15628" spans="20:37">
      <c r="T15628" s="188"/>
      <c r="U15628" s="188"/>
      <c r="V15628" s="188"/>
      <c r="W15628" s="188"/>
      <c r="X15628" s="188"/>
      <c r="AG15628" s="188"/>
      <c r="AH15628" s="188"/>
      <c r="AI15628" s="188"/>
      <c r="AJ15628" s="188"/>
      <c r="AK15628" s="188"/>
    </row>
    <row r="15629" spans="20:37">
      <c r="T15629" s="188"/>
      <c r="U15629" s="188"/>
      <c r="V15629" s="188"/>
      <c r="W15629" s="188"/>
      <c r="X15629" s="188"/>
      <c r="AG15629" s="188"/>
      <c r="AH15629" s="188"/>
      <c r="AI15629" s="188"/>
      <c r="AJ15629" s="188"/>
      <c r="AK15629" s="188"/>
    </row>
    <row r="15630" spans="20:37">
      <c r="T15630" s="188"/>
      <c r="U15630" s="188"/>
      <c r="V15630" s="188"/>
      <c r="W15630" s="188"/>
      <c r="X15630" s="188"/>
      <c r="AG15630" s="188"/>
      <c r="AH15630" s="188"/>
      <c r="AI15630" s="188"/>
      <c r="AJ15630" s="188"/>
      <c r="AK15630" s="188"/>
    </row>
    <row r="15631" spans="20:37">
      <c r="T15631" s="188"/>
      <c r="U15631" s="188"/>
      <c r="V15631" s="188"/>
      <c r="W15631" s="188"/>
      <c r="X15631" s="188"/>
      <c r="AG15631" s="188"/>
      <c r="AH15631" s="188"/>
      <c r="AI15631" s="188"/>
      <c r="AJ15631" s="188"/>
      <c r="AK15631" s="188"/>
    </row>
    <row r="15632" spans="20:37">
      <c r="T15632" s="188"/>
      <c r="U15632" s="188"/>
      <c r="V15632" s="188"/>
      <c r="W15632" s="188"/>
      <c r="X15632" s="188"/>
      <c r="AG15632" s="188"/>
      <c r="AH15632" s="188"/>
      <c r="AI15632" s="188"/>
      <c r="AJ15632" s="188"/>
      <c r="AK15632" s="188"/>
    </row>
    <row r="15633" spans="20:37">
      <c r="T15633" s="188"/>
      <c r="U15633" s="188"/>
      <c r="V15633" s="188"/>
      <c r="W15633" s="188"/>
      <c r="X15633" s="188"/>
      <c r="AG15633" s="188"/>
      <c r="AH15633" s="188"/>
      <c r="AI15633" s="188"/>
      <c r="AJ15633" s="188"/>
      <c r="AK15633" s="188"/>
    </row>
    <row r="15634" spans="20:37">
      <c r="T15634" s="188"/>
      <c r="U15634" s="188"/>
      <c r="V15634" s="188"/>
      <c r="W15634" s="188"/>
      <c r="X15634" s="188"/>
      <c r="AG15634" s="188"/>
      <c r="AH15634" s="188"/>
      <c r="AI15634" s="188"/>
      <c r="AJ15634" s="188"/>
      <c r="AK15634" s="188"/>
    </row>
    <row r="15635" spans="20:37">
      <c r="T15635" s="188"/>
      <c r="U15635" s="188"/>
      <c r="V15635" s="188"/>
      <c r="W15635" s="188"/>
      <c r="X15635" s="188"/>
      <c r="AG15635" s="188"/>
      <c r="AH15635" s="188"/>
      <c r="AI15635" s="188"/>
      <c r="AJ15635" s="188"/>
      <c r="AK15635" s="188"/>
    </row>
    <row r="15636" spans="20:37">
      <c r="T15636" s="188"/>
      <c r="U15636" s="188"/>
      <c r="V15636" s="188"/>
      <c r="W15636" s="188"/>
      <c r="X15636" s="188"/>
      <c r="AG15636" s="188"/>
      <c r="AH15636" s="188"/>
      <c r="AI15636" s="188"/>
      <c r="AJ15636" s="188"/>
      <c r="AK15636" s="188"/>
    </row>
    <row r="15637" spans="20:37">
      <c r="T15637" s="188"/>
      <c r="U15637" s="188"/>
      <c r="V15637" s="188"/>
      <c r="W15637" s="188"/>
      <c r="X15637" s="188"/>
      <c r="AG15637" s="188"/>
      <c r="AH15637" s="188"/>
      <c r="AI15637" s="188"/>
      <c r="AJ15637" s="188"/>
      <c r="AK15637" s="188"/>
    </row>
    <row r="15638" spans="20:37">
      <c r="T15638" s="188"/>
      <c r="U15638" s="188"/>
      <c r="V15638" s="188"/>
      <c r="W15638" s="188"/>
      <c r="X15638" s="188"/>
      <c r="AG15638" s="188"/>
      <c r="AH15638" s="188"/>
      <c r="AI15638" s="188"/>
      <c r="AJ15638" s="188"/>
      <c r="AK15638" s="188"/>
    </row>
    <row r="15639" spans="20:37">
      <c r="T15639" s="188"/>
      <c r="U15639" s="188"/>
      <c r="V15639" s="188"/>
      <c r="W15639" s="188"/>
      <c r="X15639" s="188"/>
      <c r="AG15639" s="188"/>
      <c r="AH15639" s="188"/>
      <c r="AI15639" s="188"/>
      <c r="AJ15639" s="188"/>
      <c r="AK15639" s="188"/>
    </row>
    <row r="15640" spans="20:37">
      <c r="T15640" s="188"/>
      <c r="U15640" s="188"/>
      <c r="V15640" s="188"/>
      <c r="W15640" s="188"/>
      <c r="X15640" s="188"/>
      <c r="AG15640" s="188"/>
      <c r="AH15640" s="188"/>
      <c r="AI15640" s="188"/>
      <c r="AJ15640" s="188"/>
      <c r="AK15640" s="188"/>
    </row>
    <row r="15641" spans="20:37">
      <c r="T15641" s="188"/>
      <c r="U15641" s="188"/>
      <c r="V15641" s="188"/>
      <c r="W15641" s="188"/>
      <c r="X15641" s="188"/>
      <c r="AG15641" s="188"/>
      <c r="AH15641" s="188"/>
      <c r="AI15641" s="188"/>
      <c r="AJ15641" s="188"/>
      <c r="AK15641" s="188"/>
    </row>
    <row r="15642" spans="20:37">
      <c r="T15642" s="188"/>
      <c r="U15642" s="188"/>
      <c r="V15642" s="188"/>
      <c r="W15642" s="188"/>
      <c r="X15642" s="188"/>
      <c r="AG15642" s="188"/>
      <c r="AH15642" s="188"/>
      <c r="AI15642" s="188"/>
      <c r="AJ15642" s="188"/>
      <c r="AK15642" s="188"/>
    </row>
    <row r="15643" spans="20:37">
      <c r="T15643" s="188"/>
      <c r="U15643" s="188"/>
      <c r="V15643" s="188"/>
      <c r="W15643" s="188"/>
      <c r="X15643" s="188"/>
      <c r="AG15643" s="188"/>
      <c r="AH15643" s="188"/>
      <c r="AI15643" s="188"/>
      <c r="AJ15643" s="188"/>
      <c r="AK15643" s="188"/>
    </row>
    <row r="15644" spans="20:37">
      <c r="T15644" s="188"/>
      <c r="U15644" s="188"/>
      <c r="V15644" s="188"/>
      <c r="W15644" s="188"/>
      <c r="X15644" s="188"/>
      <c r="AG15644" s="188"/>
      <c r="AH15644" s="188"/>
      <c r="AI15644" s="188"/>
      <c r="AJ15644" s="188"/>
      <c r="AK15644" s="188"/>
    </row>
    <row r="15645" spans="20:37">
      <c r="T15645" s="188"/>
      <c r="U15645" s="188"/>
      <c r="V15645" s="188"/>
      <c r="W15645" s="188"/>
      <c r="X15645" s="188"/>
      <c r="AG15645" s="188"/>
      <c r="AH15645" s="188"/>
      <c r="AI15645" s="188"/>
      <c r="AJ15645" s="188"/>
      <c r="AK15645" s="188"/>
    </row>
    <row r="15646" spans="20:37">
      <c r="T15646" s="188"/>
      <c r="U15646" s="188"/>
      <c r="V15646" s="188"/>
      <c r="W15646" s="188"/>
      <c r="X15646" s="188"/>
      <c r="AG15646" s="188"/>
      <c r="AH15646" s="188"/>
      <c r="AI15646" s="188"/>
      <c r="AJ15646" s="188"/>
      <c r="AK15646" s="188"/>
    </row>
    <row r="15647" spans="20:37">
      <c r="T15647" s="188"/>
      <c r="U15647" s="188"/>
      <c r="V15647" s="188"/>
      <c r="W15647" s="188"/>
      <c r="X15647" s="188"/>
      <c r="AG15647" s="188"/>
      <c r="AH15647" s="188"/>
      <c r="AI15647" s="188"/>
      <c r="AJ15647" s="188"/>
      <c r="AK15647" s="188"/>
    </row>
    <row r="15648" spans="20:37">
      <c r="T15648" s="188"/>
      <c r="U15648" s="188"/>
      <c r="V15648" s="188"/>
      <c r="W15648" s="188"/>
      <c r="X15648" s="188"/>
      <c r="AG15648" s="188"/>
      <c r="AH15648" s="188"/>
      <c r="AI15648" s="188"/>
      <c r="AJ15648" s="188"/>
      <c r="AK15648" s="188"/>
    </row>
    <row r="15649" spans="20:37">
      <c r="T15649" s="188"/>
      <c r="U15649" s="188"/>
      <c r="V15649" s="188"/>
      <c r="W15649" s="188"/>
      <c r="X15649" s="188"/>
      <c r="AG15649" s="188"/>
      <c r="AH15649" s="188"/>
      <c r="AI15649" s="188"/>
      <c r="AJ15649" s="188"/>
      <c r="AK15649" s="188"/>
    </row>
    <row r="15650" spans="20:37">
      <c r="T15650" s="188"/>
      <c r="U15650" s="188"/>
      <c r="V15650" s="188"/>
      <c r="W15650" s="188"/>
      <c r="X15650" s="188"/>
      <c r="AG15650" s="188"/>
      <c r="AH15650" s="188"/>
      <c r="AI15650" s="188"/>
      <c r="AJ15650" s="188"/>
      <c r="AK15650" s="188"/>
    </row>
    <row r="15651" spans="20:37">
      <c r="T15651" s="188"/>
      <c r="U15651" s="188"/>
      <c r="V15651" s="188"/>
      <c r="W15651" s="188"/>
      <c r="X15651" s="188"/>
      <c r="AG15651" s="188"/>
      <c r="AH15651" s="188"/>
      <c r="AI15651" s="188"/>
      <c r="AJ15651" s="188"/>
      <c r="AK15651" s="188"/>
    </row>
    <row r="15652" spans="20:37">
      <c r="T15652" s="188"/>
      <c r="U15652" s="188"/>
      <c r="V15652" s="188"/>
      <c r="W15652" s="188"/>
      <c r="X15652" s="188"/>
      <c r="AG15652" s="188"/>
      <c r="AH15652" s="188"/>
      <c r="AI15652" s="188"/>
      <c r="AJ15652" s="188"/>
      <c r="AK15652" s="188"/>
    </row>
    <row r="15653" spans="20:37">
      <c r="T15653" s="188"/>
      <c r="U15653" s="188"/>
      <c r="V15653" s="188"/>
      <c r="W15653" s="188"/>
      <c r="X15653" s="188"/>
      <c r="AG15653" s="188"/>
      <c r="AH15653" s="188"/>
      <c r="AI15653" s="188"/>
      <c r="AJ15653" s="188"/>
      <c r="AK15653" s="188"/>
    </row>
    <row r="15654" spans="20:37">
      <c r="T15654" s="188"/>
      <c r="U15654" s="188"/>
      <c r="V15654" s="188"/>
      <c r="W15654" s="188"/>
      <c r="X15654" s="188"/>
      <c r="AG15654" s="188"/>
      <c r="AH15654" s="188"/>
      <c r="AI15654" s="188"/>
      <c r="AJ15654" s="188"/>
      <c r="AK15654" s="188"/>
    </row>
    <row r="15655" spans="20:37">
      <c r="T15655" s="188"/>
      <c r="U15655" s="188"/>
      <c r="V15655" s="188"/>
      <c r="W15655" s="188"/>
      <c r="X15655" s="188"/>
      <c r="AG15655" s="188"/>
      <c r="AH15655" s="188"/>
      <c r="AI15655" s="188"/>
      <c r="AJ15655" s="188"/>
      <c r="AK15655" s="188"/>
    </row>
    <row r="15656" spans="20:37">
      <c r="T15656" s="188"/>
      <c r="U15656" s="188"/>
      <c r="V15656" s="188"/>
      <c r="W15656" s="188"/>
      <c r="X15656" s="188"/>
      <c r="AG15656" s="188"/>
      <c r="AH15656" s="188"/>
      <c r="AI15656" s="188"/>
      <c r="AJ15656" s="188"/>
      <c r="AK15656" s="188"/>
    </row>
    <row r="15657" spans="20:37">
      <c r="T15657" s="188"/>
      <c r="U15657" s="188"/>
      <c r="V15657" s="188"/>
      <c r="W15657" s="188"/>
      <c r="X15657" s="188"/>
      <c r="AG15657" s="188"/>
      <c r="AH15657" s="188"/>
      <c r="AI15657" s="188"/>
      <c r="AJ15657" s="188"/>
      <c r="AK15657" s="188"/>
    </row>
    <row r="15658" spans="20:37">
      <c r="T15658" s="188"/>
      <c r="U15658" s="188"/>
      <c r="V15658" s="188"/>
      <c r="W15658" s="188"/>
      <c r="X15658" s="188"/>
      <c r="AG15658" s="188"/>
      <c r="AH15658" s="188"/>
      <c r="AI15658" s="188"/>
      <c r="AJ15658" s="188"/>
      <c r="AK15658" s="188"/>
    </row>
    <row r="15659" spans="20:37">
      <c r="T15659" s="188"/>
      <c r="U15659" s="188"/>
      <c r="V15659" s="188"/>
      <c r="W15659" s="188"/>
      <c r="X15659" s="188"/>
      <c r="AG15659" s="188"/>
      <c r="AH15659" s="188"/>
      <c r="AI15659" s="188"/>
      <c r="AJ15659" s="188"/>
      <c r="AK15659" s="188"/>
    </row>
    <row r="15660" spans="20:37">
      <c r="T15660" s="188"/>
      <c r="U15660" s="188"/>
      <c r="V15660" s="188"/>
      <c r="W15660" s="188"/>
      <c r="X15660" s="188"/>
      <c r="AG15660" s="188"/>
      <c r="AH15660" s="188"/>
      <c r="AI15660" s="188"/>
      <c r="AJ15660" s="188"/>
      <c r="AK15660" s="188"/>
    </row>
    <row r="15661" spans="20:37">
      <c r="T15661" s="188"/>
      <c r="U15661" s="188"/>
      <c r="V15661" s="188"/>
      <c r="W15661" s="188"/>
      <c r="X15661" s="188"/>
      <c r="AG15661" s="188"/>
      <c r="AH15661" s="188"/>
      <c r="AI15661" s="188"/>
      <c r="AJ15661" s="188"/>
      <c r="AK15661" s="188"/>
    </row>
    <row r="15662" spans="20:37">
      <c r="T15662" s="188"/>
      <c r="U15662" s="188"/>
      <c r="V15662" s="188"/>
      <c r="W15662" s="188"/>
      <c r="X15662" s="188"/>
      <c r="AG15662" s="188"/>
      <c r="AH15662" s="188"/>
      <c r="AI15662" s="188"/>
      <c r="AJ15662" s="188"/>
      <c r="AK15662" s="188"/>
    </row>
    <row r="15663" spans="20:37">
      <c r="T15663" s="188"/>
      <c r="U15663" s="188"/>
      <c r="V15663" s="188"/>
      <c r="W15663" s="188"/>
      <c r="X15663" s="188"/>
      <c r="AG15663" s="188"/>
      <c r="AH15663" s="188"/>
      <c r="AI15663" s="188"/>
      <c r="AJ15663" s="188"/>
      <c r="AK15663" s="188"/>
    </row>
    <row r="15664" spans="20:37">
      <c r="T15664" s="188"/>
      <c r="U15664" s="188"/>
      <c r="V15664" s="188"/>
      <c r="W15664" s="188"/>
      <c r="X15664" s="188"/>
      <c r="AG15664" s="188"/>
      <c r="AH15664" s="188"/>
      <c r="AI15664" s="188"/>
      <c r="AJ15664" s="188"/>
      <c r="AK15664" s="188"/>
    </row>
    <row r="15665" spans="20:37">
      <c r="T15665" s="188"/>
      <c r="U15665" s="188"/>
      <c r="V15665" s="188"/>
      <c r="W15665" s="188"/>
      <c r="X15665" s="188"/>
      <c r="AG15665" s="188"/>
      <c r="AH15665" s="188"/>
      <c r="AI15665" s="188"/>
      <c r="AJ15665" s="188"/>
      <c r="AK15665" s="188"/>
    </row>
    <row r="15666" spans="20:37">
      <c r="T15666" s="188"/>
      <c r="U15666" s="188"/>
      <c r="V15666" s="188"/>
      <c r="W15666" s="188"/>
      <c r="X15666" s="188"/>
      <c r="AG15666" s="188"/>
      <c r="AH15666" s="188"/>
      <c r="AI15666" s="188"/>
      <c r="AJ15666" s="188"/>
      <c r="AK15666" s="188"/>
    </row>
    <row r="15667" spans="20:37">
      <c r="T15667" s="188"/>
      <c r="U15667" s="188"/>
      <c r="V15667" s="188"/>
      <c r="W15667" s="188"/>
      <c r="X15667" s="188"/>
      <c r="AG15667" s="188"/>
      <c r="AH15667" s="188"/>
      <c r="AI15667" s="188"/>
      <c r="AJ15667" s="188"/>
      <c r="AK15667" s="188"/>
    </row>
    <row r="15668" spans="20:37">
      <c r="T15668" s="188"/>
      <c r="U15668" s="188"/>
      <c r="V15668" s="188"/>
      <c r="W15668" s="188"/>
      <c r="X15668" s="188"/>
      <c r="AG15668" s="188"/>
      <c r="AH15668" s="188"/>
      <c r="AI15668" s="188"/>
      <c r="AJ15668" s="188"/>
      <c r="AK15668" s="188"/>
    </row>
    <row r="15669" spans="20:37">
      <c r="T15669" s="188"/>
      <c r="U15669" s="188"/>
      <c r="V15669" s="188"/>
      <c r="W15669" s="188"/>
      <c r="X15669" s="188"/>
      <c r="AG15669" s="188"/>
      <c r="AH15669" s="188"/>
      <c r="AI15669" s="188"/>
      <c r="AJ15669" s="188"/>
      <c r="AK15669" s="188"/>
    </row>
    <row r="15670" spans="20:37">
      <c r="T15670" s="188"/>
      <c r="U15670" s="188"/>
      <c r="V15670" s="188"/>
      <c r="W15670" s="188"/>
      <c r="X15670" s="188"/>
      <c r="AG15670" s="188"/>
      <c r="AH15670" s="188"/>
      <c r="AI15670" s="188"/>
      <c r="AJ15670" s="188"/>
      <c r="AK15670" s="188"/>
    </row>
    <row r="15671" spans="20:37">
      <c r="T15671" s="188"/>
      <c r="U15671" s="188"/>
      <c r="V15671" s="188"/>
      <c r="W15671" s="188"/>
      <c r="X15671" s="188"/>
      <c r="AG15671" s="188"/>
      <c r="AH15671" s="188"/>
      <c r="AI15671" s="188"/>
      <c r="AJ15671" s="188"/>
      <c r="AK15671" s="188"/>
    </row>
    <row r="15672" spans="20:37">
      <c r="T15672" s="188"/>
      <c r="U15672" s="188"/>
      <c r="V15672" s="188"/>
      <c r="W15672" s="188"/>
      <c r="X15672" s="188"/>
      <c r="AG15672" s="188"/>
      <c r="AH15672" s="188"/>
      <c r="AI15672" s="188"/>
      <c r="AJ15672" s="188"/>
      <c r="AK15672" s="188"/>
    </row>
    <row r="15673" spans="20:37">
      <c r="T15673" s="188"/>
      <c r="U15673" s="188"/>
      <c r="V15673" s="188"/>
      <c r="W15673" s="188"/>
      <c r="X15673" s="188"/>
      <c r="AG15673" s="188"/>
      <c r="AH15673" s="188"/>
      <c r="AI15673" s="188"/>
      <c r="AJ15673" s="188"/>
      <c r="AK15673" s="188"/>
    </row>
    <row r="15674" spans="20:37">
      <c r="T15674" s="188"/>
      <c r="U15674" s="188"/>
      <c r="V15674" s="188"/>
      <c r="W15674" s="188"/>
      <c r="X15674" s="188"/>
      <c r="AG15674" s="188"/>
      <c r="AH15674" s="188"/>
      <c r="AI15674" s="188"/>
      <c r="AJ15674" s="188"/>
      <c r="AK15674" s="188"/>
    </row>
    <row r="15675" spans="20:37">
      <c r="T15675" s="188"/>
      <c r="U15675" s="188"/>
      <c r="V15675" s="188"/>
      <c r="W15675" s="188"/>
      <c r="X15675" s="188"/>
      <c r="AG15675" s="188"/>
      <c r="AH15675" s="188"/>
      <c r="AI15675" s="188"/>
      <c r="AJ15675" s="188"/>
      <c r="AK15675" s="188"/>
    </row>
    <row r="15676" spans="20:37">
      <c r="T15676" s="188"/>
      <c r="U15676" s="188"/>
      <c r="V15676" s="188"/>
      <c r="W15676" s="188"/>
      <c r="X15676" s="188"/>
      <c r="AG15676" s="188"/>
      <c r="AH15676" s="188"/>
      <c r="AI15676" s="188"/>
      <c r="AJ15676" s="188"/>
      <c r="AK15676" s="188"/>
    </row>
    <row r="15677" spans="20:37">
      <c r="T15677" s="188"/>
      <c r="U15677" s="188"/>
      <c r="V15677" s="188"/>
      <c r="W15677" s="188"/>
      <c r="X15677" s="188"/>
      <c r="AG15677" s="188"/>
      <c r="AH15677" s="188"/>
      <c r="AI15677" s="188"/>
      <c r="AJ15677" s="188"/>
      <c r="AK15677" s="188"/>
    </row>
    <row r="15678" spans="20:37">
      <c r="T15678" s="188"/>
      <c r="U15678" s="188"/>
      <c r="V15678" s="188"/>
      <c r="W15678" s="188"/>
      <c r="X15678" s="188"/>
      <c r="AG15678" s="188"/>
      <c r="AH15678" s="188"/>
      <c r="AI15678" s="188"/>
      <c r="AJ15678" s="188"/>
      <c r="AK15678" s="188"/>
    </row>
    <row r="15679" spans="20:37">
      <c r="T15679" s="188"/>
      <c r="U15679" s="188"/>
      <c r="V15679" s="188"/>
      <c r="W15679" s="188"/>
      <c r="X15679" s="188"/>
      <c r="AG15679" s="188"/>
      <c r="AH15679" s="188"/>
      <c r="AI15679" s="188"/>
      <c r="AJ15679" s="188"/>
      <c r="AK15679" s="188"/>
    </row>
    <row r="15680" spans="20:37">
      <c r="T15680" s="188"/>
      <c r="U15680" s="188"/>
      <c r="V15680" s="188"/>
      <c r="W15680" s="188"/>
      <c r="X15680" s="188"/>
      <c r="AG15680" s="188"/>
      <c r="AH15680" s="188"/>
      <c r="AI15680" s="188"/>
      <c r="AJ15680" s="188"/>
      <c r="AK15680" s="188"/>
    </row>
    <row r="15681" spans="20:37">
      <c r="T15681" s="188"/>
      <c r="U15681" s="188"/>
      <c r="V15681" s="188"/>
      <c r="W15681" s="188"/>
      <c r="X15681" s="188"/>
      <c r="AG15681" s="188"/>
      <c r="AH15681" s="188"/>
      <c r="AI15681" s="188"/>
      <c r="AJ15681" s="188"/>
      <c r="AK15681" s="188"/>
    </row>
    <row r="15682" spans="20:37">
      <c r="T15682" s="188"/>
      <c r="U15682" s="188"/>
      <c r="V15682" s="188"/>
      <c r="W15682" s="188"/>
      <c r="X15682" s="188"/>
      <c r="AG15682" s="188"/>
      <c r="AH15682" s="188"/>
      <c r="AI15682" s="188"/>
      <c r="AJ15682" s="188"/>
      <c r="AK15682" s="188"/>
    </row>
    <row r="15683" spans="20:37">
      <c r="T15683" s="188"/>
      <c r="U15683" s="188"/>
      <c r="V15683" s="188"/>
      <c r="W15683" s="188"/>
      <c r="X15683" s="188"/>
      <c r="AG15683" s="188"/>
      <c r="AH15683" s="188"/>
      <c r="AI15683" s="188"/>
      <c r="AJ15683" s="188"/>
      <c r="AK15683" s="188"/>
    </row>
    <row r="15684" spans="20:37">
      <c r="T15684" s="188"/>
      <c r="U15684" s="188"/>
      <c r="V15684" s="188"/>
      <c r="W15684" s="188"/>
      <c r="X15684" s="188"/>
      <c r="AG15684" s="188"/>
      <c r="AH15684" s="188"/>
      <c r="AI15684" s="188"/>
      <c r="AJ15684" s="188"/>
      <c r="AK15684" s="188"/>
    </row>
    <row r="15685" spans="20:37">
      <c r="T15685" s="188"/>
      <c r="U15685" s="188"/>
      <c r="V15685" s="188"/>
      <c r="W15685" s="188"/>
      <c r="X15685" s="188"/>
      <c r="AG15685" s="188"/>
      <c r="AH15685" s="188"/>
      <c r="AI15685" s="188"/>
      <c r="AJ15685" s="188"/>
      <c r="AK15685" s="188"/>
    </row>
    <row r="15686" spans="20:37">
      <c r="T15686" s="188"/>
      <c r="U15686" s="188"/>
      <c r="V15686" s="188"/>
      <c r="W15686" s="188"/>
      <c r="X15686" s="188"/>
      <c r="AG15686" s="188"/>
      <c r="AH15686" s="188"/>
      <c r="AI15686" s="188"/>
      <c r="AJ15686" s="188"/>
      <c r="AK15686" s="188"/>
    </row>
    <row r="15687" spans="20:37">
      <c r="T15687" s="188"/>
      <c r="U15687" s="188"/>
      <c r="V15687" s="188"/>
      <c r="W15687" s="188"/>
      <c r="X15687" s="188"/>
      <c r="AG15687" s="188"/>
      <c r="AH15687" s="188"/>
      <c r="AI15687" s="188"/>
      <c r="AJ15687" s="188"/>
      <c r="AK15687" s="188"/>
    </row>
    <row r="15688" spans="20:37">
      <c r="T15688" s="188"/>
      <c r="U15688" s="188"/>
      <c r="V15688" s="188"/>
      <c r="W15688" s="188"/>
      <c r="X15688" s="188"/>
      <c r="AG15688" s="188"/>
      <c r="AH15688" s="188"/>
      <c r="AI15688" s="188"/>
      <c r="AJ15688" s="188"/>
      <c r="AK15688" s="188"/>
    </row>
    <row r="15689" spans="20:37">
      <c r="T15689" s="188"/>
      <c r="U15689" s="188"/>
      <c r="V15689" s="188"/>
      <c r="W15689" s="188"/>
      <c r="X15689" s="188"/>
      <c r="AG15689" s="188"/>
      <c r="AH15689" s="188"/>
      <c r="AI15689" s="188"/>
      <c r="AJ15689" s="188"/>
      <c r="AK15689" s="188"/>
    </row>
    <row r="15690" spans="20:37">
      <c r="T15690" s="188"/>
      <c r="U15690" s="188"/>
      <c r="V15690" s="188"/>
      <c r="W15690" s="188"/>
      <c r="X15690" s="188"/>
      <c r="AG15690" s="188"/>
      <c r="AH15690" s="188"/>
      <c r="AI15690" s="188"/>
      <c r="AJ15690" s="188"/>
      <c r="AK15690" s="188"/>
    </row>
    <row r="15691" spans="20:37">
      <c r="T15691" s="188"/>
      <c r="U15691" s="188"/>
      <c r="V15691" s="188"/>
      <c r="W15691" s="188"/>
      <c r="X15691" s="188"/>
      <c r="AG15691" s="188"/>
      <c r="AH15691" s="188"/>
      <c r="AI15691" s="188"/>
      <c r="AJ15691" s="188"/>
      <c r="AK15691" s="188"/>
    </row>
    <row r="15692" spans="20:37">
      <c r="T15692" s="188"/>
      <c r="U15692" s="188"/>
      <c r="V15692" s="188"/>
      <c r="W15692" s="188"/>
      <c r="X15692" s="188"/>
      <c r="AG15692" s="188"/>
      <c r="AH15692" s="188"/>
      <c r="AI15692" s="188"/>
      <c r="AJ15692" s="188"/>
      <c r="AK15692" s="188"/>
    </row>
    <row r="15693" spans="20:37">
      <c r="T15693" s="188"/>
      <c r="U15693" s="188"/>
      <c r="V15693" s="188"/>
      <c r="W15693" s="188"/>
      <c r="X15693" s="188"/>
      <c r="AG15693" s="188"/>
      <c r="AH15693" s="188"/>
      <c r="AI15693" s="188"/>
      <c r="AJ15693" s="188"/>
      <c r="AK15693" s="188"/>
    </row>
    <row r="15694" spans="20:37">
      <c r="T15694" s="188"/>
      <c r="U15694" s="188"/>
      <c r="V15694" s="188"/>
      <c r="W15694" s="188"/>
      <c r="X15694" s="188"/>
      <c r="AG15694" s="188"/>
      <c r="AH15694" s="188"/>
      <c r="AI15694" s="188"/>
      <c r="AJ15694" s="188"/>
      <c r="AK15694" s="188"/>
    </row>
    <row r="15695" spans="20:37">
      <c r="T15695" s="188"/>
      <c r="U15695" s="188"/>
      <c r="V15695" s="188"/>
      <c r="W15695" s="188"/>
      <c r="X15695" s="188"/>
      <c r="AG15695" s="188"/>
      <c r="AH15695" s="188"/>
      <c r="AI15695" s="188"/>
      <c r="AJ15695" s="188"/>
      <c r="AK15695" s="188"/>
    </row>
    <row r="15696" spans="20:37">
      <c r="T15696" s="188"/>
      <c r="U15696" s="188"/>
      <c r="V15696" s="188"/>
      <c r="W15696" s="188"/>
      <c r="X15696" s="188"/>
      <c r="AG15696" s="188"/>
      <c r="AH15696" s="188"/>
      <c r="AI15696" s="188"/>
      <c r="AJ15696" s="188"/>
      <c r="AK15696" s="188"/>
    </row>
    <row r="15697" spans="20:37">
      <c r="T15697" s="188"/>
      <c r="U15697" s="188"/>
      <c r="V15697" s="188"/>
      <c r="W15697" s="188"/>
      <c r="X15697" s="188"/>
      <c r="AG15697" s="188"/>
      <c r="AH15697" s="188"/>
      <c r="AI15697" s="188"/>
      <c r="AJ15697" s="188"/>
      <c r="AK15697" s="188"/>
    </row>
    <row r="15698" spans="20:37">
      <c r="T15698" s="188"/>
      <c r="U15698" s="188"/>
      <c r="V15698" s="188"/>
      <c r="W15698" s="188"/>
      <c r="X15698" s="188"/>
      <c r="AG15698" s="188"/>
      <c r="AH15698" s="188"/>
      <c r="AI15698" s="188"/>
      <c r="AJ15698" s="188"/>
      <c r="AK15698" s="188"/>
    </row>
    <row r="15699" spans="20:37">
      <c r="T15699" s="188"/>
      <c r="U15699" s="188"/>
      <c r="V15699" s="188"/>
      <c r="W15699" s="188"/>
      <c r="X15699" s="188"/>
      <c r="AG15699" s="188"/>
      <c r="AH15699" s="188"/>
      <c r="AI15699" s="188"/>
      <c r="AJ15699" s="188"/>
      <c r="AK15699" s="188"/>
    </row>
    <row r="15700" spans="20:37">
      <c r="T15700" s="188"/>
      <c r="U15700" s="188"/>
      <c r="V15700" s="188"/>
      <c r="W15700" s="188"/>
      <c r="X15700" s="188"/>
      <c r="AG15700" s="188"/>
      <c r="AH15700" s="188"/>
      <c r="AI15700" s="188"/>
      <c r="AJ15700" s="188"/>
      <c r="AK15700" s="188"/>
    </row>
    <row r="15701" spans="20:37">
      <c r="T15701" s="188"/>
      <c r="U15701" s="188"/>
      <c r="V15701" s="188"/>
      <c r="W15701" s="188"/>
      <c r="X15701" s="188"/>
      <c r="AG15701" s="188"/>
      <c r="AH15701" s="188"/>
      <c r="AI15701" s="188"/>
      <c r="AJ15701" s="188"/>
      <c r="AK15701" s="188"/>
    </row>
    <row r="15702" spans="20:37">
      <c r="T15702" s="188"/>
      <c r="U15702" s="188"/>
      <c r="V15702" s="188"/>
      <c r="W15702" s="188"/>
      <c r="X15702" s="188"/>
      <c r="AG15702" s="188"/>
      <c r="AH15702" s="188"/>
      <c r="AI15702" s="188"/>
      <c r="AJ15702" s="188"/>
      <c r="AK15702" s="188"/>
    </row>
    <row r="15703" spans="20:37">
      <c r="T15703" s="188"/>
      <c r="U15703" s="188"/>
      <c r="V15703" s="188"/>
      <c r="W15703" s="188"/>
      <c r="X15703" s="188"/>
      <c r="AG15703" s="188"/>
      <c r="AH15703" s="188"/>
      <c r="AI15703" s="188"/>
      <c r="AJ15703" s="188"/>
      <c r="AK15703" s="188"/>
    </row>
    <row r="15704" spans="20:37">
      <c r="T15704" s="188"/>
      <c r="U15704" s="188"/>
      <c r="V15704" s="188"/>
      <c r="W15704" s="188"/>
      <c r="X15704" s="188"/>
      <c r="AG15704" s="188"/>
      <c r="AH15704" s="188"/>
      <c r="AI15704" s="188"/>
      <c r="AJ15704" s="188"/>
      <c r="AK15704" s="188"/>
    </row>
    <row r="15705" spans="20:37">
      <c r="T15705" s="188"/>
      <c r="U15705" s="188"/>
      <c r="V15705" s="188"/>
      <c r="W15705" s="188"/>
      <c r="X15705" s="188"/>
      <c r="AG15705" s="188"/>
      <c r="AH15705" s="188"/>
      <c r="AI15705" s="188"/>
      <c r="AJ15705" s="188"/>
      <c r="AK15705" s="188"/>
    </row>
    <row r="15706" spans="20:37">
      <c r="T15706" s="188"/>
      <c r="U15706" s="188"/>
      <c r="V15706" s="188"/>
      <c r="W15706" s="188"/>
      <c r="X15706" s="188"/>
      <c r="AG15706" s="188"/>
      <c r="AH15706" s="188"/>
      <c r="AI15706" s="188"/>
      <c r="AJ15706" s="188"/>
      <c r="AK15706" s="188"/>
    </row>
    <row r="15707" spans="20:37">
      <c r="T15707" s="188"/>
      <c r="U15707" s="188"/>
      <c r="V15707" s="188"/>
      <c r="W15707" s="188"/>
      <c r="X15707" s="188"/>
      <c r="AG15707" s="188"/>
      <c r="AH15707" s="188"/>
      <c r="AI15707" s="188"/>
      <c r="AJ15707" s="188"/>
      <c r="AK15707" s="188"/>
    </row>
    <row r="15708" spans="20:37">
      <c r="T15708" s="188"/>
      <c r="U15708" s="188"/>
      <c r="V15708" s="188"/>
      <c r="W15708" s="188"/>
      <c r="X15708" s="188"/>
      <c r="AG15708" s="188"/>
      <c r="AH15708" s="188"/>
      <c r="AI15708" s="188"/>
      <c r="AJ15708" s="188"/>
      <c r="AK15708" s="188"/>
    </row>
    <row r="15709" spans="20:37">
      <c r="T15709" s="188"/>
      <c r="U15709" s="188"/>
      <c r="V15709" s="188"/>
      <c r="W15709" s="188"/>
      <c r="X15709" s="188"/>
      <c r="AG15709" s="188"/>
      <c r="AH15709" s="188"/>
      <c r="AI15709" s="188"/>
      <c r="AJ15709" s="188"/>
      <c r="AK15709" s="188"/>
    </row>
    <row r="15710" spans="20:37">
      <c r="T15710" s="188"/>
      <c r="U15710" s="188"/>
      <c r="V15710" s="188"/>
      <c r="W15710" s="188"/>
      <c r="X15710" s="188"/>
      <c r="AG15710" s="188"/>
      <c r="AH15710" s="188"/>
      <c r="AI15710" s="188"/>
      <c r="AJ15710" s="188"/>
      <c r="AK15710" s="188"/>
    </row>
    <row r="15711" spans="20:37">
      <c r="T15711" s="188"/>
      <c r="U15711" s="188"/>
      <c r="V15711" s="188"/>
      <c r="W15711" s="188"/>
      <c r="X15711" s="188"/>
      <c r="AG15711" s="188"/>
      <c r="AH15711" s="188"/>
      <c r="AI15711" s="188"/>
      <c r="AJ15711" s="188"/>
      <c r="AK15711" s="188"/>
    </row>
    <row r="15712" spans="20:37">
      <c r="T15712" s="188"/>
      <c r="U15712" s="188"/>
      <c r="V15712" s="188"/>
      <c r="W15712" s="188"/>
      <c r="X15712" s="188"/>
      <c r="AG15712" s="188"/>
      <c r="AH15712" s="188"/>
      <c r="AI15712" s="188"/>
      <c r="AJ15712" s="188"/>
      <c r="AK15712" s="188"/>
    </row>
    <row r="15713" spans="20:37">
      <c r="T15713" s="188"/>
      <c r="U15713" s="188"/>
      <c r="V15713" s="188"/>
      <c r="W15713" s="188"/>
      <c r="X15713" s="188"/>
      <c r="AG15713" s="188"/>
      <c r="AH15713" s="188"/>
      <c r="AI15713" s="188"/>
      <c r="AJ15713" s="188"/>
      <c r="AK15713" s="188"/>
    </row>
    <row r="15714" spans="20:37">
      <c r="T15714" s="188"/>
      <c r="U15714" s="188"/>
      <c r="V15714" s="188"/>
      <c r="W15714" s="188"/>
      <c r="X15714" s="188"/>
      <c r="AG15714" s="188"/>
      <c r="AH15714" s="188"/>
      <c r="AI15714" s="188"/>
      <c r="AJ15714" s="188"/>
      <c r="AK15714" s="188"/>
    </row>
    <row r="15715" spans="20:37">
      <c r="T15715" s="188"/>
      <c r="U15715" s="188"/>
      <c r="V15715" s="188"/>
      <c r="W15715" s="188"/>
      <c r="X15715" s="188"/>
      <c r="AG15715" s="188"/>
      <c r="AH15715" s="188"/>
      <c r="AI15715" s="188"/>
      <c r="AJ15715" s="188"/>
      <c r="AK15715" s="188"/>
    </row>
    <row r="15716" spans="20:37">
      <c r="T15716" s="188"/>
      <c r="U15716" s="188"/>
      <c r="V15716" s="188"/>
      <c r="W15716" s="188"/>
      <c r="X15716" s="188"/>
      <c r="AG15716" s="188"/>
      <c r="AH15716" s="188"/>
      <c r="AI15716" s="188"/>
      <c r="AJ15716" s="188"/>
      <c r="AK15716" s="188"/>
    </row>
    <row r="15717" spans="20:37">
      <c r="T15717" s="188"/>
      <c r="U15717" s="188"/>
      <c r="V15717" s="188"/>
      <c r="W15717" s="188"/>
      <c r="X15717" s="188"/>
      <c r="AG15717" s="188"/>
      <c r="AH15717" s="188"/>
      <c r="AI15717" s="188"/>
      <c r="AJ15717" s="188"/>
      <c r="AK15717" s="188"/>
    </row>
    <row r="15718" spans="20:37">
      <c r="T15718" s="188"/>
      <c r="U15718" s="188"/>
      <c r="V15718" s="188"/>
      <c r="W15718" s="188"/>
      <c r="X15718" s="188"/>
      <c r="AG15718" s="188"/>
      <c r="AH15718" s="188"/>
      <c r="AI15718" s="188"/>
      <c r="AJ15718" s="188"/>
      <c r="AK15718" s="188"/>
    </row>
    <row r="15719" spans="20:37">
      <c r="T15719" s="188"/>
      <c r="U15719" s="188"/>
      <c r="V15719" s="188"/>
      <c r="W15719" s="188"/>
      <c r="X15719" s="188"/>
      <c r="AG15719" s="188"/>
      <c r="AH15719" s="188"/>
      <c r="AI15719" s="188"/>
      <c r="AJ15719" s="188"/>
      <c r="AK15719" s="188"/>
    </row>
    <row r="15720" spans="20:37">
      <c r="T15720" s="188"/>
      <c r="U15720" s="188"/>
      <c r="V15720" s="188"/>
      <c r="W15720" s="188"/>
      <c r="X15720" s="188"/>
      <c r="AG15720" s="188"/>
      <c r="AH15720" s="188"/>
      <c r="AI15720" s="188"/>
      <c r="AJ15720" s="188"/>
      <c r="AK15720" s="188"/>
    </row>
    <row r="15721" spans="20:37">
      <c r="T15721" s="188"/>
      <c r="U15721" s="188"/>
      <c r="V15721" s="188"/>
      <c r="W15721" s="188"/>
      <c r="X15721" s="188"/>
      <c r="AG15721" s="188"/>
      <c r="AH15721" s="188"/>
      <c r="AI15721" s="188"/>
      <c r="AJ15721" s="188"/>
      <c r="AK15721" s="188"/>
    </row>
    <row r="15722" spans="20:37">
      <c r="T15722" s="188"/>
      <c r="U15722" s="188"/>
      <c r="V15722" s="188"/>
      <c r="W15722" s="188"/>
      <c r="X15722" s="188"/>
      <c r="AG15722" s="188"/>
      <c r="AH15722" s="188"/>
      <c r="AI15722" s="188"/>
      <c r="AJ15722" s="188"/>
      <c r="AK15722" s="188"/>
    </row>
    <row r="15723" spans="20:37">
      <c r="T15723" s="188"/>
      <c r="U15723" s="188"/>
      <c r="V15723" s="188"/>
      <c r="W15723" s="188"/>
      <c r="X15723" s="188"/>
      <c r="AG15723" s="188"/>
      <c r="AH15723" s="188"/>
      <c r="AI15723" s="188"/>
      <c r="AJ15723" s="188"/>
      <c r="AK15723" s="188"/>
    </row>
    <row r="15724" spans="20:37">
      <c r="T15724" s="188"/>
      <c r="U15724" s="188"/>
      <c r="V15724" s="188"/>
      <c r="W15724" s="188"/>
      <c r="X15724" s="188"/>
      <c r="AG15724" s="188"/>
      <c r="AH15724" s="188"/>
      <c r="AI15724" s="188"/>
      <c r="AJ15724" s="188"/>
      <c r="AK15724" s="188"/>
    </row>
    <row r="15725" spans="20:37">
      <c r="T15725" s="188"/>
      <c r="U15725" s="188"/>
      <c r="V15725" s="188"/>
      <c r="W15725" s="188"/>
      <c r="X15725" s="188"/>
      <c r="AG15725" s="188"/>
      <c r="AH15725" s="188"/>
      <c r="AI15725" s="188"/>
      <c r="AJ15725" s="188"/>
      <c r="AK15725" s="188"/>
    </row>
    <row r="15726" spans="20:37">
      <c r="T15726" s="188"/>
      <c r="U15726" s="188"/>
      <c r="V15726" s="188"/>
      <c r="W15726" s="188"/>
      <c r="X15726" s="188"/>
      <c r="AG15726" s="188"/>
      <c r="AH15726" s="188"/>
      <c r="AI15726" s="188"/>
      <c r="AJ15726" s="188"/>
      <c r="AK15726" s="188"/>
    </row>
    <row r="15727" spans="20:37">
      <c r="T15727" s="188"/>
      <c r="U15727" s="188"/>
      <c r="V15727" s="188"/>
      <c r="W15727" s="188"/>
      <c r="X15727" s="188"/>
      <c r="AG15727" s="188"/>
      <c r="AH15727" s="188"/>
      <c r="AI15727" s="188"/>
      <c r="AJ15727" s="188"/>
      <c r="AK15727" s="188"/>
    </row>
    <row r="15728" spans="20:37">
      <c r="T15728" s="188"/>
      <c r="U15728" s="188"/>
      <c r="V15728" s="188"/>
      <c r="W15728" s="188"/>
      <c r="X15728" s="188"/>
      <c r="AG15728" s="188"/>
      <c r="AH15728" s="188"/>
      <c r="AI15728" s="188"/>
      <c r="AJ15728" s="188"/>
      <c r="AK15728" s="188"/>
    </row>
    <row r="15729" spans="20:37">
      <c r="T15729" s="188"/>
      <c r="U15729" s="188"/>
      <c r="V15729" s="188"/>
      <c r="W15729" s="188"/>
      <c r="X15729" s="188"/>
      <c r="AG15729" s="188"/>
      <c r="AH15729" s="188"/>
      <c r="AI15729" s="188"/>
      <c r="AJ15729" s="188"/>
      <c r="AK15729" s="188"/>
    </row>
    <row r="15730" spans="20:37">
      <c r="T15730" s="188"/>
      <c r="U15730" s="188"/>
      <c r="V15730" s="188"/>
      <c r="W15730" s="188"/>
      <c r="X15730" s="188"/>
      <c r="AG15730" s="188"/>
      <c r="AH15730" s="188"/>
      <c r="AI15730" s="188"/>
      <c r="AJ15730" s="188"/>
      <c r="AK15730" s="188"/>
    </row>
    <row r="15731" spans="20:37">
      <c r="T15731" s="188"/>
      <c r="U15731" s="188"/>
      <c r="V15731" s="188"/>
      <c r="W15731" s="188"/>
      <c r="X15731" s="188"/>
      <c r="AG15731" s="188"/>
      <c r="AH15731" s="188"/>
      <c r="AI15731" s="188"/>
      <c r="AJ15731" s="188"/>
      <c r="AK15731" s="188"/>
    </row>
    <row r="15732" spans="20:37">
      <c r="T15732" s="188"/>
      <c r="U15732" s="188"/>
      <c r="V15732" s="188"/>
      <c r="W15732" s="188"/>
      <c r="X15732" s="188"/>
      <c r="AG15732" s="188"/>
      <c r="AH15732" s="188"/>
      <c r="AI15732" s="188"/>
      <c r="AJ15732" s="188"/>
      <c r="AK15732" s="188"/>
    </row>
    <row r="15733" spans="20:37">
      <c r="T15733" s="188"/>
      <c r="U15733" s="188"/>
      <c r="V15733" s="188"/>
      <c r="W15733" s="188"/>
      <c r="X15733" s="188"/>
      <c r="AG15733" s="188"/>
      <c r="AH15733" s="188"/>
      <c r="AI15733" s="188"/>
      <c r="AJ15733" s="188"/>
      <c r="AK15733" s="188"/>
    </row>
    <row r="15734" spans="20:37">
      <c r="T15734" s="188"/>
      <c r="U15734" s="188"/>
      <c r="V15734" s="188"/>
      <c r="W15734" s="188"/>
      <c r="X15734" s="188"/>
      <c r="AG15734" s="188"/>
      <c r="AH15734" s="188"/>
      <c r="AI15734" s="188"/>
      <c r="AJ15734" s="188"/>
      <c r="AK15734" s="188"/>
    </row>
    <row r="15735" spans="20:37">
      <c r="T15735" s="188"/>
      <c r="U15735" s="188"/>
      <c r="V15735" s="188"/>
      <c r="W15735" s="188"/>
      <c r="X15735" s="188"/>
      <c r="AG15735" s="188"/>
      <c r="AH15735" s="188"/>
      <c r="AI15735" s="188"/>
      <c r="AJ15735" s="188"/>
      <c r="AK15735" s="188"/>
    </row>
    <row r="15736" spans="20:37">
      <c r="T15736" s="188"/>
      <c r="U15736" s="188"/>
      <c r="V15736" s="188"/>
      <c r="W15736" s="188"/>
      <c r="X15736" s="188"/>
      <c r="AG15736" s="188"/>
      <c r="AH15736" s="188"/>
      <c r="AI15736" s="188"/>
      <c r="AJ15736" s="188"/>
      <c r="AK15736" s="188"/>
    </row>
    <row r="15737" spans="20:37">
      <c r="T15737" s="188"/>
      <c r="U15737" s="188"/>
      <c r="V15737" s="188"/>
      <c r="W15737" s="188"/>
      <c r="X15737" s="188"/>
      <c r="AG15737" s="188"/>
      <c r="AH15737" s="188"/>
      <c r="AI15737" s="188"/>
      <c r="AJ15737" s="188"/>
      <c r="AK15737" s="188"/>
    </row>
    <row r="15738" spans="20:37">
      <c r="T15738" s="188"/>
      <c r="U15738" s="188"/>
      <c r="V15738" s="188"/>
      <c r="W15738" s="188"/>
      <c r="X15738" s="188"/>
      <c r="AG15738" s="188"/>
      <c r="AH15738" s="188"/>
      <c r="AI15738" s="188"/>
      <c r="AJ15738" s="188"/>
      <c r="AK15738" s="188"/>
    </row>
    <row r="15739" spans="20:37">
      <c r="T15739" s="188"/>
      <c r="U15739" s="188"/>
      <c r="V15739" s="188"/>
      <c r="W15739" s="188"/>
      <c r="X15739" s="188"/>
      <c r="AG15739" s="188"/>
      <c r="AH15739" s="188"/>
      <c r="AI15739" s="188"/>
      <c r="AJ15739" s="188"/>
      <c r="AK15739" s="188"/>
    </row>
    <row r="15740" spans="20:37">
      <c r="T15740" s="188"/>
      <c r="U15740" s="188"/>
      <c r="V15740" s="188"/>
      <c r="W15740" s="188"/>
      <c r="X15740" s="188"/>
      <c r="AG15740" s="188"/>
      <c r="AH15740" s="188"/>
      <c r="AI15740" s="188"/>
      <c r="AJ15740" s="188"/>
      <c r="AK15740" s="188"/>
    </row>
    <row r="15741" spans="20:37">
      <c r="T15741" s="188"/>
      <c r="U15741" s="188"/>
      <c r="V15741" s="188"/>
      <c r="W15741" s="188"/>
      <c r="X15741" s="188"/>
      <c r="AG15741" s="188"/>
      <c r="AH15741" s="188"/>
      <c r="AI15741" s="188"/>
      <c r="AJ15741" s="188"/>
      <c r="AK15741" s="188"/>
    </row>
    <row r="15742" spans="20:37">
      <c r="T15742" s="188"/>
      <c r="U15742" s="188"/>
      <c r="V15742" s="188"/>
      <c r="W15742" s="188"/>
      <c r="X15742" s="188"/>
      <c r="AG15742" s="188"/>
      <c r="AH15742" s="188"/>
      <c r="AI15742" s="188"/>
      <c r="AJ15742" s="188"/>
      <c r="AK15742" s="188"/>
    </row>
    <row r="15743" spans="20:37">
      <c r="T15743" s="188"/>
      <c r="U15743" s="188"/>
      <c r="V15743" s="188"/>
      <c r="W15743" s="188"/>
      <c r="X15743" s="188"/>
      <c r="AG15743" s="188"/>
      <c r="AH15743" s="188"/>
      <c r="AI15743" s="188"/>
      <c r="AJ15743" s="188"/>
      <c r="AK15743" s="188"/>
    </row>
    <row r="15744" spans="20:37">
      <c r="T15744" s="188"/>
      <c r="U15744" s="188"/>
      <c r="V15744" s="188"/>
      <c r="W15744" s="188"/>
      <c r="X15744" s="188"/>
      <c r="AG15744" s="188"/>
      <c r="AH15744" s="188"/>
      <c r="AI15744" s="188"/>
      <c r="AJ15744" s="188"/>
      <c r="AK15744" s="188"/>
    </row>
    <row r="15745" spans="20:37">
      <c r="T15745" s="188"/>
      <c r="U15745" s="188"/>
      <c r="V15745" s="188"/>
      <c r="W15745" s="188"/>
      <c r="X15745" s="188"/>
      <c r="AG15745" s="188"/>
      <c r="AH15745" s="188"/>
      <c r="AI15745" s="188"/>
      <c r="AJ15745" s="188"/>
      <c r="AK15745" s="188"/>
    </row>
    <row r="15746" spans="20:37">
      <c r="T15746" s="188"/>
      <c r="U15746" s="188"/>
      <c r="V15746" s="188"/>
      <c r="W15746" s="188"/>
      <c r="X15746" s="188"/>
      <c r="AG15746" s="188"/>
      <c r="AH15746" s="188"/>
      <c r="AI15746" s="188"/>
      <c r="AJ15746" s="188"/>
      <c r="AK15746" s="188"/>
    </row>
    <row r="15747" spans="20:37">
      <c r="T15747" s="188"/>
      <c r="U15747" s="188"/>
      <c r="V15747" s="188"/>
      <c r="W15747" s="188"/>
      <c r="X15747" s="188"/>
      <c r="AG15747" s="188"/>
      <c r="AH15747" s="188"/>
      <c r="AI15747" s="188"/>
      <c r="AJ15747" s="188"/>
      <c r="AK15747" s="188"/>
    </row>
    <row r="15748" spans="20:37">
      <c r="T15748" s="188"/>
      <c r="U15748" s="188"/>
      <c r="V15748" s="188"/>
      <c r="W15748" s="188"/>
      <c r="X15748" s="188"/>
      <c r="AG15748" s="188"/>
      <c r="AH15748" s="188"/>
      <c r="AI15748" s="188"/>
      <c r="AJ15748" s="188"/>
      <c r="AK15748" s="188"/>
    </row>
    <row r="15749" spans="20:37">
      <c r="T15749" s="188"/>
      <c r="U15749" s="188"/>
      <c r="V15749" s="188"/>
      <c r="W15749" s="188"/>
      <c r="X15749" s="188"/>
      <c r="AG15749" s="188"/>
      <c r="AH15749" s="188"/>
      <c r="AI15749" s="188"/>
      <c r="AJ15749" s="188"/>
      <c r="AK15749" s="188"/>
    </row>
    <row r="15750" spans="20:37">
      <c r="T15750" s="188"/>
      <c r="U15750" s="188"/>
      <c r="V15750" s="188"/>
      <c r="W15750" s="188"/>
      <c r="X15750" s="188"/>
      <c r="AG15750" s="188"/>
      <c r="AH15750" s="188"/>
      <c r="AI15750" s="188"/>
      <c r="AJ15750" s="188"/>
      <c r="AK15750" s="188"/>
    </row>
    <row r="15751" spans="20:37">
      <c r="T15751" s="188"/>
      <c r="U15751" s="188"/>
      <c r="V15751" s="188"/>
      <c r="W15751" s="188"/>
      <c r="X15751" s="188"/>
      <c r="AG15751" s="188"/>
      <c r="AH15751" s="188"/>
      <c r="AI15751" s="188"/>
      <c r="AJ15751" s="188"/>
      <c r="AK15751" s="188"/>
    </row>
    <row r="15752" spans="20:37">
      <c r="T15752" s="188"/>
      <c r="U15752" s="188"/>
      <c r="V15752" s="188"/>
      <c r="W15752" s="188"/>
      <c r="X15752" s="188"/>
      <c r="AG15752" s="188"/>
      <c r="AH15752" s="188"/>
      <c r="AI15752" s="188"/>
      <c r="AJ15752" s="188"/>
      <c r="AK15752" s="188"/>
    </row>
    <row r="15753" spans="20:37">
      <c r="T15753" s="188"/>
      <c r="U15753" s="188"/>
      <c r="V15753" s="188"/>
      <c r="W15753" s="188"/>
      <c r="X15753" s="188"/>
      <c r="AG15753" s="188"/>
      <c r="AH15753" s="188"/>
      <c r="AI15753" s="188"/>
      <c r="AJ15753" s="188"/>
      <c r="AK15753" s="188"/>
    </row>
    <row r="15754" spans="20:37">
      <c r="T15754" s="188"/>
      <c r="U15754" s="188"/>
      <c r="V15754" s="188"/>
      <c r="W15754" s="188"/>
      <c r="X15754" s="188"/>
      <c r="AG15754" s="188"/>
      <c r="AH15754" s="188"/>
      <c r="AI15754" s="188"/>
      <c r="AJ15754" s="188"/>
      <c r="AK15754" s="188"/>
    </row>
    <row r="15755" spans="20:37">
      <c r="T15755" s="188"/>
      <c r="U15755" s="188"/>
      <c r="V15755" s="188"/>
      <c r="W15755" s="188"/>
      <c r="X15755" s="188"/>
      <c r="AG15755" s="188"/>
      <c r="AH15755" s="188"/>
      <c r="AI15755" s="188"/>
      <c r="AJ15755" s="188"/>
      <c r="AK15755" s="188"/>
    </row>
    <row r="15756" spans="20:37">
      <c r="T15756" s="188"/>
      <c r="U15756" s="188"/>
      <c r="V15756" s="188"/>
      <c r="W15756" s="188"/>
      <c r="X15756" s="188"/>
      <c r="AG15756" s="188"/>
      <c r="AH15756" s="188"/>
      <c r="AI15756" s="188"/>
      <c r="AJ15756" s="188"/>
      <c r="AK15756" s="188"/>
    </row>
    <row r="15757" spans="20:37">
      <c r="T15757" s="188"/>
      <c r="U15757" s="188"/>
      <c r="V15757" s="188"/>
      <c r="W15757" s="188"/>
      <c r="X15757" s="188"/>
      <c r="AG15757" s="188"/>
      <c r="AH15757" s="188"/>
      <c r="AI15757" s="188"/>
      <c r="AJ15757" s="188"/>
      <c r="AK15757" s="188"/>
    </row>
    <row r="15758" spans="20:37">
      <c r="T15758" s="188"/>
      <c r="U15758" s="188"/>
      <c r="V15758" s="188"/>
      <c r="W15758" s="188"/>
      <c r="X15758" s="188"/>
      <c r="AG15758" s="188"/>
      <c r="AH15758" s="188"/>
      <c r="AI15758" s="188"/>
      <c r="AJ15758" s="188"/>
      <c r="AK15758" s="188"/>
    </row>
    <row r="15759" spans="20:37">
      <c r="T15759" s="188"/>
      <c r="U15759" s="188"/>
      <c r="V15759" s="188"/>
      <c r="W15759" s="188"/>
      <c r="X15759" s="188"/>
      <c r="AG15759" s="188"/>
      <c r="AH15759" s="188"/>
      <c r="AI15759" s="188"/>
      <c r="AJ15759" s="188"/>
      <c r="AK15759" s="188"/>
    </row>
    <row r="15760" spans="20:37">
      <c r="T15760" s="188"/>
      <c r="U15760" s="188"/>
      <c r="V15760" s="188"/>
      <c r="W15760" s="188"/>
      <c r="X15760" s="188"/>
      <c r="AG15760" s="188"/>
      <c r="AH15760" s="188"/>
      <c r="AI15760" s="188"/>
      <c r="AJ15760" s="188"/>
      <c r="AK15760" s="188"/>
    </row>
    <row r="15761" spans="20:37">
      <c r="T15761" s="188"/>
      <c r="U15761" s="188"/>
      <c r="V15761" s="188"/>
      <c r="W15761" s="188"/>
      <c r="X15761" s="188"/>
      <c r="AG15761" s="188"/>
      <c r="AH15761" s="188"/>
      <c r="AI15761" s="188"/>
      <c r="AJ15761" s="188"/>
      <c r="AK15761" s="188"/>
    </row>
    <row r="15762" spans="20:37">
      <c r="T15762" s="188"/>
      <c r="U15762" s="188"/>
      <c r="V15762" s="188"/>
      <c r="W15762" s="188"/>
      <c r="X15762" s="188"/>
      <c r="AG15762" s="188"/>
      <c r="AH15762" s="188"/>
      <c r="AI15762" s="188"/>
      <c r="AJ15762" s="188"/>
      <c r="AK15762" s="188"/>
    </row>
    <row r="15763" spans="20:37">
      <c r="T15763" s="188"/>
      <c r="U15763" s="188"/>
      <c r="V15763" s="188"/>
      <c r="W15763" s="188"/>
      <c r="X15763" s="188"/>
      <c r="AG15763" s="188"/>
      <c r="AH15763" s="188"/>
      <c r="AI15763" s="188"/>
      <c r="AJ15763" s="188"/>
      <c r="AK15763" s="188"/>
    </row>
    <row r="15764" spans="20:37">
      <c r="T15764" s="188"/>
      <c r="U15764" s="188"/>
      <c r="V15764" s="188"/>
      <c r="W15764" s="188"/>
      <c r="X15764" s="188"/>
      <c r="AG15764" s="188"/>
      <c r="AH15764" s="188"/>
      <c r="AI15764" s="188"/>
      <c r="AJ15764" s="188"/>
      <c r="AK15764" s="188"/>
    </row>
    <row r="15765" spans="20:37">
      <c r="T15765" s="188"/>
      <c r="U15765" s="188"/>
      <c r="V15765" s="188"/>
      <c r="W15765" s="188"/>
      <c r="X15765" s="188"/>
      <c r="AG15765" s="188"/>
      <c r="AH15765" s="188"/>
      <c r="AI15765" s="188"/>
      <c r="AJ15765" s="188"/>
      <c r="AK15765" s="188"/>
    </row>
    <row r="15766" spans="20:37">
      <c r="T15766" s="188"/>
      <c r="U15766" s="188"/>
      <c r="V15766" s="188"/>
      <c r="W15766" s="188"/>
      <c r="X15766" s="188"/>
      <c r="AG15766" s="188"/>
      <c r="AH15766" s="188"/>
      <c r="AI15766" s="188"/>
      <c r="AJ15766" s="188"/>
      <c r="AK15766" s="188"/>
    </row>
    <row r="15767" spans="20:37">
      <c r="T15767" s="188"/>
      <c r="U15767" s="188"/>
      <c r="V15767" s="188"/>
      <c r="W15767" s="188"/>
      <c r="X15767" s="188"/>
      <c r="AG15767" s="188"/>
      <c r="AH15767" s="188"/>
      <c r="AI15767" s="188"/>
      <c r="AJ15767" s="188"/>
      <c r="AK15767" s="188"/>
    </row>
    <row r="15768" spans="20:37">
      <c r="T15768" s="188"/>
      <c r="U15768" s="188"/>
      <c r="V15768" s="188"/>
      <c r="W15768" s="188"/>
      <c r="X15768" s="188"/>
      <c r="AG15768" s="188"/>
      <c r="AH15768" s="188"/>
      <c r="AI15768" s="188"/>
      <c r="AJ15768" s="188"/>
      <c r="AK15768" s="188"/>
    </row>
    <row r="15769" spans="20:37">
      <c r="T15769" s="188"/>
      <c r="U15769" s="188"/>
      <c r="V15769" s="188"/>
      <c r="W15769" s="188"/>
      <c r="X15769" s="188"/>
      <c r="AG15769" s="188"/>
      <c r="AH15769" s="188"/>
      <c r="AI15769" s="188"/>
      <c r="AJ15769" s="188"/>
      <c r="AK15769" s="188"/>
    </row>
    <row r="15770" spans="20:37">
      <c r="T15770" s="188"/>
      <c r="U15770" s="188"/>
      <c r="V15770" s="188"/>
      <c r="W15770" s="188"/>
      <c r="X15770" s="188"/>
      <c r="AG15770" s="188"/>
      <c r="AH15770" s="188"/>
      <c r="AI15770" s="188"/>
      <c r="AJ15770" s="188"/>
      <c r="AK15770" s="188"/>
    </row>
    <row r="15771" spans="20:37">
      <c r="T15771" s="188"/>
      <c r="U15771" s="188"/>
      <c r="V15771" s="188"/>
      <c r="W15771" s="188"/>
      <c r="X15771" s="188"/>
      <c r="AG15771" s="188"/>
      <c r="AH15771" s="188"/>
      <c r="AI15771" s="188"/>
      <c r="AJ15771" s="188"/>
      <c r="AK15771" s="188"/>
    </row>
    <row r="15772" spans="20:37">
      <c r="T15772" s="188"/>
      <c r="U15772" s="188"/>
      <c r="V15772" s="188"/>
      <c r="W15772" s="188"/>
      <c r="X15772" s="188"/>
      <c r="AG15772" s="188"/>
      <c r="AH15772" s="188"/>
      <c r="AI15772" s="188"/>
      <c r="AJ15772" s="188"/>
      <c r="AK15772" s="188"/>
    </row>
    <row r="15773" spans="20:37">
      <c r="T15773" s="188"/>
      <c r="U15773" s="188"/>
      <c r="V15773" s="188"/>
      <c r="W15773" s="188"/>
      <c r="X15773" s="188"/>
      <c r="AG15773" s="188"/>
      <c r="AH15773" s="188"/>
      <c r="AI15773" s="188"/>
      <c r="AJ15773" s="188"/>
      <c r="AK15773" s="188"/>
    </row>
    <row r="15774" spans="20:37">
      <c r="T15774" s="188"/>
      <c r="U15774" s="188"/>
      <c r="V15774" s="188"/>
      <c r="W15774" s="188"/>
      <c r="X15774" s="188"/>
      <c r="AG15774" s="188"/>
      <c r="AH15774" s="188"/>
      <c r="AI15774" s="188"/>
      <c r="AJ15774" s="188"/>
      <c r="AK15774" s="188"/>
    </row>
    <row r="15775" spans="20:37">
      <c r="T15775" s="188"/>
      <c r="U15775" s="188"/>
      <c r="V15775" s="188"/>
      <c r="W15775" s="188"/>
      <c r="X15775" s="188"/>
      <c r="AG15775" s="188"/>
      <c r="AH15775" s="188"/>
      <c r="AI15775" s="188"/>
      <c r="AJ15775" s="188"/>
      <c r="AK15775" s="188"/>
    </row>
    <row r="15776" spans="20:37">
      <c r="T15776" s="188"/>
      <c r="U15776" s="188"/>
      <c r="V15776" s="188"/>
      <c r="W15776" s="188"/>
      <c r="X15776" s="188"/>
      <c r="AG15776" s="188"/>
      <c r="AH15776" s="188"/>
      <c r="AI15776" s="188"/>
      <c r="AJ15776" s="188"/>
      <c r="AK15776" s="188"/>
    </row>
    <row r="15777" spans="20:37">
      <c r="T15777" s="188"/>
      <c r="U15777" s="188"/>
      <c r="V15777" s="188"/>
      <c r="W15777" s="188"/>
      <c r="X15777" s="188"/>
      <c r="AG15777" s="188"/>
      <c r="AH15777" s="188"/>
      <c r="AI15777" s="188"/>
      <c r="AJ15777" s="188"/>
      <c r="AK15777" s="188"/>
    </row>
    <row r="15778" spans="20:37">
      <c r="T15778" s="188"/>
      <c r="U15778" s="188"/>
      <c r="V15778" s="188"/>
      <c r="W15778" s="188"/>
      <c r="X15778" s="188"/>
      <c r="AG15778" s="188"/>
      <c r="AH15778" s="188"/>
      <c r="AI15778" s="188"/>
      <c r="AJ15778" s="188"/>
      <c r="AK15778" s="188"/>
    </row>
    <row r="15779" spans="20:37">
      <c r="T15779" s="188"/>
      <c r="U15779" s="188"/>
      <c r="V15779" s="188"/>
      <c r="W15779" s="188"/>
      <c r="X15779" s="188"/>
      <c r="AG15779" s="188"/>
      <c r="AH15779" s="188"/>
      <c r="AI15779" s="188"/>
      <c r="AJ15779" s="188"/>
      <c r="AK15779" s="188"/>
    </row>
    <row r="15780" spans="20:37">
      <c r="T15780" s="188"/>
      <c r="U15780" s="188"/>
      <c r="V15780" s="188"/>
      <c r="W15780" s="188"/>
      <c r="X15780" s="188"/>
      <c r="AG15780" s="188"/>
      <c r="AH15780" s="188"/>
      <c r="AI15780" s="188"/>
      <c r="AJ15780" s="188"/>
      <c r="AK15780" s="188"/>
    </row>
    <row r="15781" spans="20:37">
      <c r="T15781" s="188"/>
      <c r="U15781" s="188"/>
      <c r="V15781" s="188"/>
      <c r="W15781" s="188"/>
      <c r="X15781" s="188"/>
      <c r="AG15781" s="188"/>
      <c r="AH15781" s="188"/>
      <c r="AI15781" s="188"/>
      <c r="AJ15781" s="188"/>
      <c r="AK15781" s="188"/>
    </row>
    <row r="15782" spans="20:37">
      <c r="T15782" s="188"/>
      <c r="U15782" s="188"/>
      <c r="V15782" s="188"/>
      <c r="W15782" s="188"/>
      <c r="X15782" s="188"/>
      <c r="AG15782" s="188"/>
      <c r="AH15782" s="188"/>
      <c r="AI15782" s="188"/>
      <c r="AJ15782" s="188"/>
      <c r="AK15782" s="188"/>
    </row>
    <row r="15783" spans="20:37">
      <c r="T15783" s="188"/>
      <c r="U15783" s="188"/>
      <c r="V15783" s="188"/>
      <c r="W15783" s="188"/>
      <c r="X15783" s="188"/>
      <c r="AG15783" s="188"/>
      <c r="AH15783" s="188"/>
      <c r="AI15783" s="188"/>
      <c r="AJ15783" s="188"/>
      <c r="AK15783" s="188"/>
    </row>
    <row r="15784" spans="20:37">
      <c r="T15784" s="188"/>
      <c r="U15784" s="188"/>
      <c r="V15784" s="188"/>
      <c r="W15784" s="188"/>
      <c r="X15784" s="188"/>
      <c r="AG15784" s="188"/>
      <c r="AH15784" s="188"/>
      <c r="AI15784" s="188"/>
      <c r="AJ15784" s="188"/>
      <c r="AK15784" s="188"/>
    </row>
    <row r="15785" spans="20:37">
      <c r="T15785" s="188"/>
      <c r="U15785" s="188"/>
      <c r="V15785" s="188"/>
      <c r="W15785" s="188"/>
      <c r="X15785" s="188"/>
      <c r="AG15785" s="188"/>
      <c r="AH15785" s="188"/>
      <c r="AI15785" s="188"/>
      <c r="AJ15785" s="188"/>
      <c r="AK15785" s="188"/>
    </row>
    <row r="15786" spans="20:37">
      <c r="T15786" s="188"/>
      <c r="U15786" s="188"/>
      <c r="V15786" s="188"/>
      <c r="W15786" s="188"/>
      <c r="X15786" s="188"/>
      <c r="AG15786" s="188"/>
      <c r="AH15786" s="188"/>
      <c r="AI15786" s="188"/>
      <c r="AJ15786" s="188"/>
      <c r="AK15786" s="188"/>
    </row>
    <row r="15787" spans="20:37">
      <c r="T15787" s="188"/>
      <c r="U15787" s="188"/>
      <c r="V15787" s="188"/>
      <c r="W15787" s="188"/>
      <c r="X15787" s="188"/>
      <c r="AG15787" s="188"/>
      <c r="AH15787" s="188"/>
      <c r="AI15787" s="188"/>
      <c r="AJ15787" s="188"/>
      <c r="AK15787" s="188"/>
    </row>
    <row r="15788" spans="20:37">
      <c r="T15788" s="188"/>
      <c r="U15788" s="188"/>
      <c r="V15788" s="188"/>
      <c r="W15788" s="188"/>
      <c r="X15788" s="188"/>
      <c r="AG15788" s="188"/>
      <c r="AH15788" s="188"/>
      <c r="AI15788" s="188"/>
      <c r="AJ15788" s="188"/>
      <c r="AK15788" s="188"/>
    </row>
    <row r="15789" spans="20:37">
      <c r="T15789" s="188"/>
      <c r="U15789" s="188"/>
      <c r="V15789" s="188"/>
      <c r="W15789" s="188"/>
      <c r="X15789" s="188"/>
      <c r="AG15789" s="188"/>
      <c r="AH15789" s="188"/>
      <c r="AI15789" s="188"/>
      <c r="AJ15789" s="188"/>
      <c r="AK15789" s="188"/>
    </row>
    <row r="15790" spans="20:37">
      <c r="T15790" s="188"/>
      <c r="U15790" s="188"/>
      <c r="V15790" s="188"/>
      <c r="W15790" s="188"/>
      <c r="X15790" s="188"/>
      <c r="AG15790" s="188"/>
      <c r="AH15790" s="188"/>
      <c r="AI15790" s="188"/>
      <c r="AJ15790" s="188"/>
      <c r="AK15790" s="188"/>
    </row>
    <row r="15791" spans="20:37">
      <c r="T15791" s="188"/>
      <c r="U15791" s="188"/>
      <c r="V15791" s="188"/>
      <c r="W15791" s="188"/>
      <c r="X15791" s="188"/>
      <c r="AG15791" s="188"/>
      <c r="AH15791" s="188"/>
      <c r="AI15791" s="188"/>
      <c r="AJ15791" s="188"/>
      <c r="AK15791" s="188"/>
    </row>
    <row r="15792" spans="20:37">
      <c r="T15792" s="188"/>
      <c r="U15792" s="188"/>
      <c r="V15792" s="188"/>
      <c r="W15792" s="188"/>
      <c r="X15792" s="188"/>
      <c r="AG15792" s="188"/>
      <c r="AH15792" s="188"/>
      <c r="AI15792" s="188"/>
      <c r="AJ15792" s="188"/>
      <c r="AK15792" s="188"/>
    </row>
    <row r="15793" spans="20:37">
      <c r="T15793" s="188"/>
      <c r="U15793" s="188"/>
      <c r="V15793" s="188"/>
      <c r="W15793" s="188"/>
      <c r="X15793" s="188"/>
      <c r="AG15793" s="188"/>
      <c r="AH15793" s="188"/>
      <c r="AI15793" s="188"/>
      <c r="AJ15793" s="188"/>
      <c r="AK15793" s="188"/>
    </row>
    <row r="15794" spans="20:37">
      <c r="T15794" s="188"/>
      <c r="U15794" s="188"/>
      <c r="V15794" s="188"/>
      <c r="W15794" s="188"/>
      <c r="X15794" s="188"/>
      <c r="AG15794" s="188"/>
      <c r="AH15794" s="188"/>
      <c r="AI15794" s="188"/>
      <c r="AJ15794" s="188"/>
      <c r="AK15794" s="188"/>
    </row>
    <row r="15795" spans="20:37">
      <c r="T15795" s="188"/>
      <c r="U15795" s="188"/>
      <c r="V15795" s="188"/>
      <c r="W15795" s="188"/>
      <c r="X15795" s="188"/>
      <c r="AG15795" s="188"/>
      <c r="AH15795" s="188"/>
      <c r="AI15795" s="188"/>
      <c r="AJ15795" s="188"/>
      <c r="AK15795" s="188"/>
    </row>
    <row r="15796" spans="20:37">
      <c r="T15796" s="188"/>
      <c r="U15796" s="188"/>
      <c r="V15796" s="188"/>
      <c r="W15796" s="188"/>
      <c r="X15796" s="188"/>
      <c r="AG15796" s="188"/>
      <c r="AH15796" s="188"/>
      <c r="AI15796" s="188"/>
      <c r="AJ15796" s="188"/>
      <c r="AK15796" s="188"/>
    </row>
    <row r="15797" spans="20:37">
      <c r="T15797" s="188"/>
      <c r="U15797" s="188"/>
      <c r="V15797" s="188"/>
      <c r="W15797" s="188"/>
      <c r="X15797" s="188"/>
      <c r="AG15797" s="188"/>
      <c r="AH15797" s="188"/>
      <c r="AI15797" s="188"/>
      <c r="AJ15797" s="188"/>
      <c r="AK15797" s="188"/>
    </row>
    <row r="15798" spans="20:37">
      <c r="T15798" s="188"/>
      <c r="U15798" s="188"/>
      <c r="V15798" s="188"/>
      <c r="W15798" s="188"/>
      <c r="X15798" s="188"/>
      <c r="AG15798" s="188"/>
      <c r="AH15798" s="188"/>
      <c r="AI15798" s="188"/>
      <c r="AJ15798" s="188"/>
      <c r="AK15798" s="188"/>
    </row>
    <row r="15799" spans="20:37">
      <c r="T15799" s="188"/>
      <c r="U15799" s="188"/>
      <c r="V15799" s="188"/>
      <c r="W15799" s="188"/>
      <c r="X15799" s="188"/>
      <c r="AG15799" s="188"/>
      <c r="AH15799" s="188"/>
      <c r="AI15799" s="188"/>
      <c r="AJ15799" s="188"/>
      <c r="AK15799" s="188"/>
    </row>
    <row r="15800" spans="20:37">
      <c r="T15800" s="188"/>
      <c r="U15800" s="188"/>
      <c r="V15800" s="188"/>
      <c r="W15800" s="188"/>
      <c r="X15800" s="188"/>
      <c r="AG15800" s="188"/>
      <c r="AH15800" s="188"/>
      <c r="AI15800" s="188"/>
      <c r="AJ15800" s="188"/>
      <c r="AK15800" s="188"/>
    </row>
    <row r="15801" spans="20:37">
      <c r="T15801" s="188"/>
      <c r="U15801" s="188"/>
      <c r="V15801" s="188"/>
      <c r="W15801" s="188"/>
      <c r="X15801" s="188"/>
      <c r="AG15801" s="188"/>
      <c r="AH15801" s="188"/>
      <c r="AI15801" s="188"/>
      <c r="AJ15801" s="188"/>
      <c r="AK15801" s="188"/>
    </row>
    <row r="15802" spans="20:37">
      <c r="T15802" s="188"/>
      <c r="U15802" s="188"/>
      <c r="V15802" s="188"/>
      <c r="W15802" s="188"/>
      <c r="X15802" s="188"/>
      <c r="AG15802" s="188"/>
      <c r="AH15802" s="188"/>
      <c r="AI15802" s="188"/>
      <c r="AJ15802" s="188"/>
      <c r="AK15802" s="188"/>
    </row>
    <row r="15803" spans="20:37">
      <c r="T15803" s="188"/>
      <c r="U15803" s="188"/>
      <c r="V15803" s="188"/>
      <c r="W15803" s="188"/>
      <c r="X15803" s="188"/>
      <c r="AG15803" s="188"/>
      <c r="AH15803" s="188"/>
      <c r="AI15803" s="188"/>
      <c r="AJ15803" s="188"/>
      <c r="AK15803" s="188"/>
    </row>
    <row r="15804" spans="20:37">
      <c r="T15804" s="188"/>
      <c r="U15804" s="188"/>
      <c r="V15804" s="188"/>
      <c r="W15804" s="188"/>
      <c r="X15804" s="188"/>
      <c r="AG15804" s="188"/>
      <c r="AH15804" s="188"/>
      <c r="AI15804" s="188"/>
      <c r="AJ15804" s="188"/>
      <c r="AK15804" s="188"/>
    </row>
    <row r="15805" spans="20:37">
      <c r="T15805" s="188"/>
      <c r="U15805" s="188"/>
      <c r="V15805" s="188"/>
      <c r="W15805" s="188"/>
      <c r="X15805" s="188"/>
      <c r="AG15805" s="188"/>
      <c r="AH15805" s="188"/>
      <c r="AI15805" s="188"/>
      <c r="AJ15805" s="188"/>
      <c r="AK15805" s="188"/>
    </row>
    <row r="15806" spans="20:37">
      <c r="T15806" s="188"/>
      <c r="U15806" s="188"/>
      <c r="V15806" s="188"/>
      <c r="W15806" s="188"/>
      <c r="X15806" s="188"/>
      <c r="AG15806" s="188"/>
      <c r="AH15806" s="188"/>
      <c r="AI15806" s="188"/>
      <c r="AJ15806" s="188"/>
      <c r="AK15806" s="188"/>
    </row>
    <row r="15807" spans="20:37">
      <c r="T15807" s="188"/>
      <c r="U15807" s="188"/>
      <c r="V15807" s="188"/>
      <c r="W15807" s="188"/>
      <c r="X15807" s="188"/>
      <c r="AG15807" s="188"/>
      <c r="AH15807" s="188"/>
      <c r="AI15807" s="188"/>
      <c r="AJ15807" s="188"/>
      <c r="AK15807" s="188"/>
    </row>
    <row r="15808" spans="20:37">
      <c r="T15808" s="188"/>
      <c r="U15808" s="188"/>
      <c r="V15808" s="188"/>
      <c r="W15808" s="188"/>
      <c r="X15808" s="188"/>
      <c r="AG15808" s="188"/>
      <c r="AH15808" s="188"/>
      <c r="AI15808" s="188"/>
      <c r="AJ15808" s="188"/>
      <c r="AK15808" s="188"/>
    </row>
    <row r="15809" spans="20:37">
      <c r="T15809" s="188"/>
      <c r="U15809" s="188"/>
      <c r="V15809" s="188"/>
      <c r="W15809" s="188"/>
      <c r="X15809" s="188"/>
      <c r="AG15809" s="188"/>
      <c r="AH15809" s="188"/>
      <c r="AI15809" s="188"/>
      <c r="AJ15809" s="188"/>
      <c r="AK15809" s="188"/>
    </row>
    <row r="15810" spans="20:37">
      <c r="T15810" s="188"/>
      <c r="U15810" s="188"/>
      <c r="V15810" s="188"/>
      <c r="W15810" s="188"/>
      <c r="X15810" s="188"/>
      <c r="AG15810" s="188"/>
      <c r="AH15810" s="188"/>
      <c r="AI15810" s="188"/>
      <c r="AJ15810" s="188"/>
      <c r="AK15810" s="188"/>
    </row>
    <row r="15811" spans="20:37">
      <c r="T15811" s="188"/>
      <c r="U15811" s="188"/>
      <c r="V15811" s="188"/>
      <c r="W15811" s="188"/>
      <c r="X15811" s="188"/>
      <c r="AG15811" s="188"/>
      <c r="AH15811" s="188"/>
      <c r="AI15811" s="188"/>
      <c r="AJ15811" s="188"/>
      <c r="AK15811" s="188"/>
    </row>
    <row r="15812" spans="20:37">
      <c r="T15812" s="188"/>
      <c r="U15812" s="188"/>
      <c r="V15812" s="188"/>
      <c r="W15812" s="188"/>
      <c r="X15812" s="188"/>
      <c r="AG15812" s="188"/>
      <c r="AH15812" s="188"/>
      <c r="AI15812" s="188"/>
      <c r="AJ15812" s="188"/>
      <c r="AK15812" s="188"/>
    </row>
    <row r="15813" spans="20:37">
      <c r="T15813" s="188"/>
      <c r="U15813" s="188"/>
      <c r="V15813" s="188"/>
      <c r="W15813" s="188"/>
      <c r="X15813" s="188"/>
      <c r="AG15813" s="188"/>
      <c r="AH15813" s="188"/>
      <c r="AI15813" s="188"/>
      <c r="AJ15813" s="188"/>
      <c r="AK15813" s="188"/>
    </row>
    <row r="15814" spans="20:37">
      <c r="T15814" s="188"/>
      <c r="U15814" s="188"/>
      <c r="V15814" s="188"/>
      <c r="W15814" s="188"/>
      <c r="X15814" s="188"/>
      <c r="AG15814" s="188"/>
      <c r="AH15814" s="188"/>
      <c r="AI15814" s="188"/>
      <c r="AJ15814" s="188"/>
      <c r="AK15814" s="188"/>
    </row>
    <row r="15815" spans="20:37">
      <c r="T15815" s="188"/>
      <c r="U15815" s="188"/>
      <c r="V15815" s="188"/>
      <c r="W15815" s="188"/>
      <c r="X15815" s="188"/>
      <c r="AG15815" s="188"/>
      <c r="AH15815" s="188"/>
      <c r="AI15815" s="188"/>
      <c r="AJ15815" s="188"/>
      <c r="AK15815" s="188"/>
    </row>
    <row r="15816" spans="20:37">
      <c r="T15816" s="188"/>
      <c r="U15816" s="188"/>
      <c r="V15816" s="188"/>
      <c r="W15816" s="188"/>
      <c r="X15816" s="188"/>
      <c r="AG15816" s="188"/>
      <c r="AH15816" s="188"/>
      <c r="AI15816" s="188"/>
      <c r="AJ15816" s="188"/>
      <c r="AK15816" s="188"/>
    </row>
    <row r="15817" spans="20:37">
      <c r="T15817" s="188"/>
      <c r="U15817" s="188"/>
      <c r="V15817" s="188"/>
      <c r="W15817" s="188"/>
      <c r="X15817" s="188"/>
      <c r="AG15817" s="188"/>
      <c r="AH15817" s="188"/>
      <c r="AI15817" s="188"/>
      <c r="AJ15817" s="188"/>
      <c r="AK15817" s="188"/>
    </row>
    <row r="15818" spans="20:37">
      <c r="T15818" s="188"/>
      <c r="U15818" s="188"/>
      <c r="V15818" s="188"/>
      <c r="W15818" s="188"/>
      <c r="X15818" s="188"/>
      <c r="AG15818" s="188"/>
      <c r="AH15818" s="188"/>
      <c r="AI15818" s="188"/>
      <c r="AJ15818" s="188"/>
      <c r="AK15818" s="188"/>
    </row>
    <row r="15819" spans="20:37">
      <c r="T15819" s="188"/>
      <c r="U15819" s="188"/>
      <c r="V15819" s="188"/>
      <c r="W15819" s="188"/>
      <c r="X15819" s="188"/>
      <c r="AG15819" s="188"/>
      <c r="AH15819" s="188"/>
      <c r="AI15819" s="188"/>
      <c r="AJ15819" s="188"/>
      <c r="AK15819" s="188"/>
    </row>
    <row r="15820" spans="20:37">
      <c r="T15820" s="188"/>
      <c r="U15820" s="188"/>
      <c r="V15820" s="188"/>
      <c r="W15820" s="188"/>
      <c r="X15820" s="188"/>
      <c r="AG15820" s="188"/>
      <c r="AH15820" s="188"/>
      <c r="AI15820" s="188"/>
      <c r="AJ15820" s="188"/>
      <c r="AK15820" s="188"/>
    </row>
    <row r="15821" spans="20:37">
      <c r="T15821" s="188"/>
      <c r="U15821" s="188"/>
      <c r="V15821" s="188"/>
      <c r="W15821" s="188"/>
      <c r="X15821" s="188"/>
      <c r="AG15821" s="188"/>
      <c r="AH15821" s="188"/>
      <c r="AI15821" s="188"/>
      <c r="AJ15821" s="188"/>
      <c r="AK15821" s="188"/>
    </row>
    <row r="15822" spans="20:37">
      <c r="T15822" s="188"/>
      <c r="U15822" s="188"/>
      <c r="V15822" s="188"/>
      <c r="W15822" s="188"/>
      <c r="X15822" s="188"/>
      <c r="AG15822" s="188"/>
      <c r="AH15822" s="188"/>
      <c r="AI15822" s="188"/>
      <c r="AJ15822" s="188"/>
      <c r="AK15822" s="188"/>
    </row>
    <row r="15823" spans="20:37">
      <c r="T15823" s="188"/>
      <c r="U15823" s="188"/>
      <c r="V15823" s="188"/>
      <c r="W15823" s="188"/>
      <c r="X15823" s="188"/>
      <c r="AG15823" s="188"/>
      <c r="AH15823" s="188"/>
      <c r="AI15823" s="188"/>
      <c r="AJ15823" s="188"/>
      <c r="AK15823" s="188"/>
    </row>
    <row r="15824" spans="20:37">
      <c r="T15824" s="188"/>
      <c r="U15824" s="188"/>
      <c r="V15824" s="188"/>
      <c r="W15824" s="188"/>
      <c r="X15824" s="188"/>
      <c r="AG15824" s="188"/>
      <c r="AH15824" s="188"/>
      <c r="AI15824" s="188"/>
      <c r="AJ15824" s="188"/>
      <c r="AK15824" s="188"/>
    </row>
    <row r="15825" spans="20:37">
      <c r="T15825" s="188"/>
      <c r="U15825" s="188"/>
      <c r="V15825" s="188"/>
      <c r="W15825" s="188"/>
      <c r="X15825" s="188"/>
      <c r="AG15825" s="188"/>
      <c r="AH15825" s="188"/>
      <c r="AI15825" s="188"/>
      <c r="AJ15825" s="188"/>
      <c r="AK15825" s="188"/>
    </row>
    <row r="15826" spans="20:37">
      <c r="T15826" s="188"/>
      <c r="U15826" s="188"/>
      <c r="V15826" s="188"/>
      <c r="W15826" s="188"/>
      <c r="X15826" s="188"/>
      <c r="AG15826" s="188"/>
      <c r="AH15826" s="188"/>
      <c r="AI15826" s="188"/>
      <c r="AJ15826" s="188"/>
      <c r="AK15826" s="188"/>
    </row>
    <row r="15827" spans="20:37">
      <c r="T15827" s="188"/>
      <c r="U15827" s="188"/>
      <c r="V15827" s="188"/>
      <c r="W15827" s="188"/>
      <c r="X15827" s="188"/>
      <c r="AG15827" s="188"/>
      <c r="AH15827" s="188"/>
      <c r="AI15827" s="188"/>
      <c r="AJ15827" s="188"/>
      <c r="AK15827" s="188"/>
    </row>
    <row r="15828" spans="20:37">
      <c r="T15828" s="188"/>
      <c r="U15828" s="188"/>
      <c r="V15828" s="188"/>
      <c r="W15828" s="188"/>
      <c r="X15828" s="188"/>
      <c r="AG15828" s="188"/>
      <c r="AH15828" s="188"/>
      <c r="AI15828" s="188"/>
      <c r="AJ15828" s="188"/>
      <c r="AK15828" s="188"/>
    </row>
    <row r="15829" spans="20:37">
      <c r="T15829" s="188"/>
      <c r="U15829" s="188"/>
      <c r="V15829" s="188"/>
      <c r="W15829" s="188"/>
      <c r="X15829" s="188"/>
      <c r="AG15829" s="188"/>
      <c r="AH15829" s="188"/>
      <c r="AI15829" s="188"/>
      <c r="AJ15829" s="188"/>
      <c r="AK15829" s="188"/>
    </row>
    <row r="15830" spans="20:37">
      <c r="T15830" s="188"/>
      <c r="U15830" s="188"/>
      <c r="V15830" s="188"/>
      <c r="W15830" s="188"/>
      <c r="X15830" s="188"/>
      <c r="AG15830" s="188"/>
      <c r="AH15830" s="188"/>
      <c r="AI15830" s="188"/>
      <c r="AJ15830" s="188"/>
      <c r="AK15830" s="188"/>
    </row>
    <row r="15831" spans="20:37">
      <c r="T15831" s="188"/>
      <c r="U15831" s="188"/>
      <c r="V15831" s="188"/>
      <c r="W15831" s="188"/>
      <c r="X15831" s="188"/>
      <c r="AG15831" s="188"/>
      <c r="AH15831" s="188"/>
      <c r="AI15831" s="188"/>
      <c r="AJ15831" s="188"/>
      <c r="AK15831" s="188"/>
    </row>
    <row r="15832" spans="20:37">
      <c r="T15832" s="188"/>
      <c r="U15832" s="188"/>
      <c r="V15832" s="188"/>
      <c r="W15832" s="188"/>
      <c r="X15832" s="188"/>
      <c r="AG15832" s="188"/>
      <c r="AH15832" s="188"/>
      <c r="AI15832" s="188"/>
      <c r="AJ15832" s="188"/>
      <c r="AK15832" s="188"/>
    </row>
    <row r="15833" spans="20:37">
      <c r="T15833" s="188"/>
      <c r="U15833" s="188"/>
      <c r="V15833" s="188"/>
      <c r="W15833" s="188"/>
      <c r="X15833" s="188"/>
      <c r="AG15833" s="188"/>
      <c r="AH15833" s="188"/>
      <c r="AI15833" s="188"/>
      <c r="AJ15833" s="188"/>
      <c r="AK15833" s="188"/>
    </row>
    <row r="15834" spans="20:37">
      <c r="T15834" s="188"/>
      <c r="U15834" s="188"/>
      <c r="V15834" s="188"/>
      <c r="W15834" s="188"/>
      <c r="X15834" s="188"/>
      <c r="AG15834" s="188"/>
      <c r="AH15834" s="188"/>
      <c r="AI15834" s="188"/>
      <c r="AJ15834" s="188"/>
      <c r="AK15834" s="188"/>
    </row>
    <row r="15835" spans="20:37">
      <c r="T15835" s="188"/>
      <c r="U15835" s="188"/>
      <c r="V15835" s="188"/>
      <c r="W15835" s="188"/>
      <c r="X15835" s="188"/>
      <c r="AG15835" s="188"/>
      <c r="AH15835" s="188"/>
      <c r="AI15835" s="188"/>
      <c r="AJ15835" s="188"/>
      <c r="AK15835" s="188"/>
    </row>
    <row r="15836" spans="20:37">
      <c r="T15836" s="188"/>
      <c r="U15836" s="188"/>
      <c r="V15836" s="188"/>
      <c r="W15836" s="188"/>
      <c r="X15836" s="188"/>
      <c r="AG15836" s="188"/>
      <c r="AH15836" s="188"/>
      <c r="AI15836" s="188"/>
      <c r="AJ15836" s="188"/>
      <c r="AK15836" s="188"/>
    </row>
    <row r="15837" spans="20:37">
      <c r="T15837" s="188"/>
      <c r="U15837" s="188"/>
      <c r="V15837" s="188"/>
      <c r="W15837" s="188"/>
      <c r="X15837" s="188"/>
      <c r="AG15837" s="188"/>
      <c r="AH15837" s="188"/>
      <c r="AI15837" s="188"/>
      <c r="AJ15837" s="188"/>
      <c r="AK15837" s="188"/>
    </row>
    <row r="15838" spans="20:37">
      <c r="T15838" s="188"/>
      <c r="U15838" s="188"/>
      <c r="V15838" s="188"/>
      <c r="W15838" s="188"/>
      <c r="X15838" s="188"/>
      <c r="AG15838" s="188"/>
      <c r="AH15838" s="188"/>
      <c r="AI15838" s="188"/>
      <c r="AJ15838" s="188"/>
      <c r="AK15838" s="188"/>
    </row>
    <row r="15839" spans="20:37">
      <c r="T15839" s="188"/>
      <c r="U15839" s="188"/>
      <c r="V15839" s="188"/>
      <c r="W15839" s="188"/>
      <c r="X15839" s="188"/>
      <c r="AG15839" s="188"/>
      <c r="AH15839" s="188"/>
      <c r="AI15839" s="188"/>
      <c r="AJ15839" s="188"/>
      <c r="AK15839" s="188"/>
    </row>
    <row r="15840" spans="20:37">
      <c r="T15840" s="188"/>
      <c r="U15840" s="188"/>
      <c r="V15840" s="188"/>
      <c r="W15840" s="188"/>
      <c r="X15840" s="188"/>
      <c r="AG15840" s="188"/>
      <c r="AH15840" s="188"/>
      <c r="AI15840" s="188"/>
      <c r="AJ15840" s="188"/>
      <c r="AK15840" s="188"/>
    </row>
    <row r="15841" spans="20:37">
      <c r="T15841" s="188"/>
      <c r="U15841" s="188"/>
      <c r="V15841" s="188"/>
      <c r="W15841" s="188"/>
      <c r="X15841" s="188"/>
      <c r="AG15841" s="188"/>
      <c r="AH15841" s="188"/>
      <c r="AI15841" s="188"/>
      <c r="AJ15841" s="188"/>
      <c r="AK15841" s="188"/>
    </row>
    <row r="15842" spans="20:37">
      <c r="T15842" s="188"/>
      <c r="U15842" s="188"/>
      <c r="V15842" s="188"/>
      <c r="W15842" s="188"/>
      <c r="X15842" s="188"/>
      <c r="AG15842" s="188"/>
      <c r="AH15842" s="188"/>
      <c r="AI15842" s="188"/>
      <c r="AJ15842" s="188"/>
      <c r="AK15842" s="188"/>
    </row>
    <row r="15843" spans="20:37">
      <c r="T15843" s="188"/>
      <c r="U15843" s="188"/>
      <c r="V15843" s="188"/>
      <c r="W15843" s="188"/>
      <c r="X15843" s="188"/>
      <c r="AG15843" s="188"/>
      <c r="AH15843" s="188"/>
      <c r="AI15843" s="188"/>
      <c r="AJ15843" s="188"/>
      <c r="AK15843" s="188"/>
    </row>
    <row r="15844" spans="20:37">
      <c r="T15844" s="188"/>
      <c r="U15844" s="188"/>
      <c r="V15844" s="188"/>
      <c r="W15844" s="188"/>
      <c r="X15844" s="188"/>
      <c r="AG15844" s="188"/>
      <c r="AH15844" s="188"/>
      <c r="AI15844" s="188"/>
      <c r="AJ15844" s="188"/>
      <c r="AK15844" s="188"/>
    </row>
    <row r="15845" spans="20:37">
      <c r="T15845" s="188"/>
      <c r="U15845" s="188"/>
      <c r="V15845" s="188"/>
      <c r="W15845" s="188"/>
      <c r="X15845" s="188"/>
      <c r="AG15845" s="188"/>
      <c r="AH15845" s="188"/>
      <c r="AI15845" s="188"/>
      <c r="AJ15845" s="188"/>
      <c r="AK15845" s="188"/>
    </row>
    <row r="15846" spans="20:37">
      <c r="T15846" s="188"/>
      <c r="U15846" s="188"/>
      <c r="V15846" s="188"/>
      <c r="W15846" s="188"/>
      <c r="X15846" s="188"/>
      <c r="AG15846" s="188"/>
      <c r="AH15846" s="188"/>
      <c r="AI15846" s="188"/>
      <c r="AJ15846" s="188"/>
      <c r="AK15846" s="188"/>
    </row>
    <row r="15847" spans="20:37">
      <c r="T15847" s="188"/>
      <c r="U15847" s="188"/>
      <c r="V15847" s="188"/>
      <c r="W15847" s="188"/>
      <c r="X15847" s="188"/>
      <c r="AG15847" s="188"/>
      <c r="AH15847" s="188"/>
      <c r="AI15847" s="188"/>
      <c r="AJ15847" s="188"/>
      <c r="AK15847" s="188"/>
    </row>
    <row r="15848" spans="20:37">
      <c r="T15848" s="188"/>
      <c r="U15848" s="188"/>
      <c r="V15848" s="188"/>
      <c r="W15848" s="188"/>
      <c r="X15848" s="188"/>
      <c r="AG15848" s="188"/>
      <c r="AH15848" s="188"/>
      <c r="AI15848" s="188"/>
      <c r="AJ15848" s="188"/>
      <c r="AK15848" s="188"/>
    </row>
    <row r="15849" spans="20:37">
      <c r="T15849" s="188"/>
      <c r="U15849" s="188"/>
      <c r="V15849" s="188"/>
      <c r="W15849" s="188"/>
      <c r="X15849" s="188"/>
      <c r="AG15849" s="188"/>
      <c r="AH15849" s="188"/>
      <c r="AI15849" s="188"/>
      <c r="AJ15849" s="188"/>
      <c r="AK15849" s="188"/>
    </row>
    <row r="15850" spans="20:37">
      <c r="T15850" s="188"/>
      <c r="U15850" s="188"/>
      <c r="V15850" s="188"/>
      <c r="W15850" s="188"/>
      <c r="X15850" s="188"/>
      <c r="AG15850" s="188"/>
      <c r="AH15850" s="188"/>
      <c r="AI15850" s="188"/>
      <c r="AJ15850" s="188"/>
      <c r="AK15850" s="188"/>
    </row>
    <row r="15851" spans="20:37">
      <c r="T15851" s="188"/>
      <c r="U15851" s="188"/>
      <c r="V15851" s="188"/>
      <c r="W15851" s="188"/>
      <c r="X15851" s="188"/>
      <c r="AG15851" s="188"/>
      <c r="AH15851" s="188"/>
      <c r="AI15851" s="188"/>
      <c r="AJ15851" s="188"/>
      <c r="AK15851" s="188"/>
    </row>
    <row r="15852" spans="20:37">
      <c r="T15852" s="188"/>
      <c r="U15852" s="188"/>
      <c r="V15852" s="188"/>
      <c r="W15852" s="188"/>
      <c r="X15852" s="188"/>
      <c r="AG15852" s="188"/>
      <c r="AH15852" s="188"/>
      <c r="AI15852" s="188"/>
      <c r="AJ15852" s="188"/>
      <c r="AK15852" s="188"/>
    </row>
    <row r="15853" spans="20:37">
      <c r="T15853" s="188"/>
      <c r="U15853" s="188"/>
      <c r="V15853" s="188"/>
      <c r="W15853" s="188"/>
      <c r="X15853" s="188"/>
      <c r="AG15853" s="188"/>
      <c r="AH15853" s="188"/>
      <c r="AI15853" s="188"/>
      <c r="AJ15853" s="188"/>
      <c r="AK15853" s="188"/>
    </row>
    <row r="15854" spans="20:37">
      <c r="T15854" s="188"/>
      <c r="U15854" s="188"/>
      <c r="V15854" s="188"/>
      <c r="W15854" s="188"/>
      <c r="X15854" s="188"/>
      <c r="AG15854" s="188"/>
      <c r="AH15854" s="188"/>
      <c r="AI15854" s="188"/>
      <c r="AJ15854" s="188"/>
      <c r="AK15854" s="188"/>
    </row>
    <row r="15855" spans="20:37">
      <c r="T15855" s="188"/>
      <c r="U15855" s="188"/>
      <c r="V15855" s="188"/>
      <c r="W15855" s="188"/>
      <c r="X15855" s="188"/>
      <c r="AG15855" s="188"/>
      <c r="AH15855" s="188"/>
      <c r="AI15855" s="188"/>
      <c r="AJ15855" s="188"/>
      <c r="AK15855" s="188"/>
    </row>
    <row r="15856" spans="20:37">
      <c r="T15856" s="188"/>
      <c r="U15856" s="188"/>
      <c r="V15856" s="188"/>
      <c r="W15856" s="188"/>
      <c r="X15856" s="188"/>
      <c r="AG15856" s="188"/>
      <c r="AH15856" s="188"/>
      <c r="AI15856" s="188"/>
      <c r="AJ15856" s="188"/>
      <c r="AK15856" s="188"/>
    </row>
    <row r="15857" spans="20:37">
      <c r="T15857" s="188"/>
      <c r="U15857" s="188"/>
      <c r="V15857" s="188"/>
      <c r="W15857" s="188"/>
      <c r="X15857" s="188"/>
      <c r="AG15857" s="188"/>
      <c r="AH15857" s="188"/>
      <c r="AI15857" s="188"/>
      <c r="AJ15857" s="188"/>
      <c r="AK15857" s="188"/>
    </row>
    <row r="15858" spans="20:37">
      <c r="T15858" s="188"/>
      <c r="U15858" s="188"/>
      <c r="V15858" s="188"/>
      <c r="W15858" s="188"/>
      <c r="X15858" s="188"/>
      <c r="AG15858" s="188"/>
      <c r="AH15858" s="188"/>
      <c r="AI15858" s="188"/>
      <c r="AJ15858" s="188"/>
      <c r="AK15858" s="188"/>
    </row>
    <row r="15859" spans="20:37">
      <c r="T15859" s="188"/>
      <c r="U15859" s="188"/>
      <c r="V15859" s="188"/>
      <c r="W15859" s="188"/>
      <c r="X15859" s="188"/>
      <c r="AG15859" s="188"/>
      <c r="AH15859" s="188"/>
      <c r="AI15859" s="188"/>
      <c r="AJ15859" s="188"/>
      <c r="AK15859" s="188"/>
    </row>
    <row r="15860" spans="20:37">
      <c r="T15860" s="188"/>
      <c r="U15860" s="188"/>
      <c r="V15860" s="188"/>
      <c r="W15860" s="188"/>
      <c r="X15860" s="188"/>
      <c r="AG15860" s="188"/>
      <c r="AH15860" s="188"/>
      <c r="AI15860" s="188"/>
      <c r="AJ15860" s="188"/>
      <c r="AK15860" s="188"/>
    </row>
    <row r="15861" spans="20:37">
      <c r="T15861" s="188"/>
      <c r="U15861" s="188"/>
      <c r="V15861" s="188"/>
      <c r="W15861" s="188"/>
      <c r="X15861" s="188"/>
      <c r="AG15861" s="188"/>
      <c r="AH15861" s="188"/>
      <c r="AI15861" s="188"/>
      <c r="AJ15861" s="188"/>
      <c r="AK15861" s="188"/>
    </row>
    <row r="15862" spans="20:37">
      <c r="T15862" s="188"/>
      <c r="U15862" s="188"/>
      <c r="V15862" s="188"/>
      <c r="W15862" s="188"/>
      <c r="X15862" s="188"/>
      <c r="AG15862" s="188"/>
      <c r="AH15862" s="188"/>
      <c r="AI15862" s="188"/>
      <c r="AJ15862" s="188"/>
      <c r="AK15862" s="188"/>
    </row>
    <row r="15863" spans="20:37">
      <c r="T15863" s="188"/>
      <c r="U15863" s="188"/>
      <c r="V15863" s="188"/>
      <c r="W15863" s="188"/>
      <c r="X15863" s="188"/>
      <c r="AG15863" s="188"/>
      <c r="AH15863" s="188"/>
      <c r="AI15863" s="188"/>
      <c r="AJ15863" s="188"/>
      <c r="AK15863" s="188"/>
    </row>
    <row r="15864" spans="20:37">
      <c r="T15864" s="188"/>
      <c r="U15864" s="188"/>
      <c r="V15864" s="188"/>
      <c r="W15864" s="188"/>
      <c r="X15864" s="188"/>
      <c r="AG15864" s="188"/>
      <c r="AH15864" s="188"/>
      <c r="AI15864" s="188"/>
      <c r="AJ15864" s="188"/>
      <c r="AK15864" s="188"/>
    </row>
    <row r="15865" spans="20:37">
      <c r="T15865" s="188"/>
      <c r="U15865" s="188"/>
      <c r="V15865" s="188"/>
      <c r="W15865" s="188"/>
      <c r="X15865" s="188"/>
      <c r="AG15865" s="188"/>
      <c r="AH15865" s="188"/>
      <c r="AI15865" s="188"/>
      <c r="AJ15865" s="188"/>
      <c r="AK15865" s="188"/>
    </row>
    <row r="15866" spans="20:37">
      <c r="T15866" s="188"/>
      <c r="U15866" s="188"/>
      <c r="V15866" s="188"/>
      <c r="W15866" s="188"/>
      <c r="X15866" s="188"/>
      <c r="AG15866" s="188"/>
      <c r="AH15866" s="188"/>
      <c r="AI15866" s="188"/>
      <c r="AJ15866" s="188"/>
      <c r="AK15866" s="188"/>
    </row>
    <row r="15867" spans="20:37">
      <c r="T15867" s="188"/>
      <c r="U15867" s="188"/>
      <c r="V15867" s="188"/>
      <c r="W15867" s="188"/>
      <c r="X15867" s="188"/>
      <c r="AG15867" s="188"/>
      <c r="AH15867" s="188"/>
      <c r="AI15867" s="188"/>
      <c r="AJ15867" s="188"/>
      <c r="AK15867" s="188"/>
    </row>
    <row r="15868" spans="20:37">
      <c r="T15868" s="188"/>
      <c r="U15868" s="188"/>
      <c r="V15868" s="188"/>
      <c r="W15868" s="188"/>
      <c r="X15868" s="188"/>
      <c r="AG15868" s="188"/>
      <c r="AH15868" s="188"/>
      <c r="AI15868" s="188"/>
      <c r="AJ15868" s="188"/>
      <c r="AK15868" s="188"/>
    </row>
    <row r="15869" spans="20:37">
      <c r="T15869" s="188"/>
      <c r="U15869" s="188"/>
      <c r="V15869" s="188"/>
      <c r="W15869" s="188"/>
      <c r="X15869" s="188"/>
      <c r="AG15869" s="188"/>
      <c r="AH15869" s="188"/>
      <c r="AI15869" s="188"/>
      <c r="AJ15869" s="188"/>
      <c r="AK15869" s="188"/>
    </row>
    <row r="15870" spans="20:37">
      <c r="T15870" s="188"/>
      <c r="U15870" s="188"/>
      <c r="V15870" s="188"/>
      <c r="W15870" s="188"/>
      <c r="X15870" s="188"/>
      <c r="AG15870" s="188"/>
      <c r="AH15870" s="188"/>
      <c r="AI15870" s="188"/>
      <c r="AJ15870" s="188"/>
      <c r="AK15870" s="188"/>
    </row>
    <row r="15871" spans="20:37">
      <c r="T15871" s="188"/>
      <c r="U15871" s="188"/>
      <c r="V15871" s="188"/>
      <c r="W15871" s="188"/>
      <c r="X15871" s="188"/>
      <c r="AG15871" s="188"/>
      <c r="AH15871" s="188"/>
      <c r="AI15871" s="188"/>
      <c r="AJ15871" s="188"/>
      <c r="AK15871" s="188"/>
    </row>
    <row r="15872" spans="20:37">
      <c r="T15872" s="188"/>
      <c r="U15872" s="188"/>
      <c r="V15872" s="188"/>
      <c r="W15872" s="188"/>
      <c r="X15872" s="188"/>
      <c r="AG15872" s="188"/>
      <c r="AH15872" s="188"/>
      <c r="AI15872" s="188"/>
      <c r="AJ15872" s="188"/>
      <c r="AK15872" s="188"/>
    </row>
    <row r="15873" spans="20:37">
      <c r="T15873" s="188"/>
      <c r="U15873" s="188"/>
      <c r="V15873" s="188"/>
      <c r="W15873" s="188"/>
      <c r="X15873" s="188"/>
      <c r="AG15873" s="188"/>
      <c r="AH15873" s="188"/>
      <c r="AI15873" s="188"/>
      <c r="AJ15873" s="188"/>
      <c r="AK15873" s="188"/>
    </row>
    <row r="15874" spans="20:37">
      <c r="T15874" s="188"/>
      <c r="U15874" s="188"/>
      <c r="V15874" s="188"/>
      <c r="W15874" s="188"/>
      <c r="X15874" s="188"/>
      <c r="AG15874" s="188"/>
      <c r="AH15874" s="188"/>
      <c r="AI15874" s="188"/>
      <c r="AJ15874" s="188"/>
      <c r="AK15874" s="188"/>
    </row>
    <row r="15875" spans="20:37">
      <c r="T15875" s="188"/>
      <c r="U15875" s="188"/>
      <c r="V15875" s="188"/>
      <c r="W15875" s="188"/>
      <c r="X15875" s="188"/>
      <c r="AG15875" s="188"/>
      <c r="AH15875" s="188"/>
      <c r="AI15875" s="188"/>
      <c r="AJ15875" s="188"/>
      <c r="AK15875" s="188"/>
    </row>
    <row r="15876" spans="20:37">
      <c r="T15876" s="188"/>
      <c r="U15876" s="188"/>
      <c r="V15876" s="188"/>
      <c r="W15876" s="188"/>
      <c r="X15876" s="188"/>
      <c r="AG15876" s="188"/>
      <c r="AH15876" s="188"/>
      <c r="AI15876" s="188"/>
      <c r="AJ15876" s="188"/>
      <c r="AK15876" s="188"/>
    </row>
    <row r="15877" spans="20:37">
      <c r="T15877" s="188"/>
      <c r="U15877" s="188"/>
      <c r="V15877" s="188"/>
      <c r="W15877" s="188"/>
      <c r="X15877" s="188"/>
      <c r="AG15877" s="188"/>
      <c r="AH15877" s="188"/>
      <c r="AI15877" s="188"/>
      <c r="AJ15877" s="188"/>
      <c r="AK15877" s="188"/>
    </row>
    <row r="15878" spans="20:37">
      <c r="T15878" s="188"/>
      <c r="U15878" s="188"/>
      <c r="V15878" s="188"/>
      <c r="W15878" s="188"/>
      <c r="X15878" s="188"/>
      <c r="AG15878" s="188"/>
      <c r="AH15878" s="188"/>
      <c r="AI15878" s="188"/>
      <c r="AJ15878" s="188"/>
      <c r="AK15878" s="188"/>
    </row>
    <row r="15879" spans="20:37">
      <c r="T15879" s="188"/>
      <c r="U15879" s="188"/>
      <c r="V15879" s="188"/>
      <c r="W15879" s="188"/>
      <c r="X15879" s="188"/>
      <c r="AG15879" s="188"/>
      <c r="AH15879" s="188"/>
      <c r="AI15879" s="188"/>
      <c r="AJ15879" s="188"/>
      <c r="AK15879" s="188"/>
    </row>
    <row r="15880" spans="20:37">
      <c r="T15880" s="188"/>
      <c r="U15880" s="188"/>
      <c r="V15880" s="188"/>
      <c r="W15880" s="188"/>
      <c r="X15880" s="188"/>
      <c r="AG15880" s="188"/>
      <c r="AH15880" s="188"/>
      <c r="AI15880" s="188"/>
      <c r="AJ15880" s="188"/>
      <c r="AK15880" s="188"/>
    </row>
    <row r="15881" spans="20:37">
      <c r="T15881" s="188"/>
      <c r="U15881" s="188"/>
      <c r="V15881" s="188"/>
      <c r="W15881" s="188"/>
      <c r="X15881" s="188"/>
      <c r="AG15881" s="188"/>
      <c r="AH15881" s="188"/>
      <c r="AI15881" s="188"/>
      <c r="AJ15881" s="188"/>
      <c r="AK15881" s="188"/>
    </row>
    <row r="15882" spans="20:37">
      <c r="T15882" s="188"/>
      <c r="U15882" s="188"/>
      <c r="V15882" s="188"/>
      <c r="W15882" s="188"/>
      <c r="X15882" s="188"/>
      <c r="AG15882" s="188"/>
      <c r="AH15882" s="188"/>
      <c r="AI15882" s="188"/>
      <c r="AJ15882" s="188"/>
      <c r="AK15882" s="188"/>
    </row>
    <row r="15883" spans="20:37">
      <c r="T15883" s="188"/>
      <c r="U15883" s="188"/>
      <c r="V15883" s="188"/>
      <c r="W15883" s="188"/>
      <c r="X15883" s="188"/>
      <c r="AG15883" s="188"/>
      <c r="AH15883" s="188"/>
      <c r="AI15883" s="188"/>
      <c r="AJ15883" s="188"/>
      <c r="AK15883" s="188"/>
    </row>
    <row r="15884" spans="20:37">
      <c r="T15884" s="188"/>
      <c r="U15884" s="188"/>
      <c r="V15884" s="188"/>
      <c r="W15884" s="188"/>
      <c r="X15884" s="188"/>
      <c r="AG15884" s="188"/>
      <c r="AH15884" s="188"/>
      <c r="AI15884" s="188"/>
      <c r="AJ15884" s="188"/>
      <c r="AK15884" s="188"/>
    </row>
    <row r="15885" spans="20:37">
      <c r="T15885" s="188"/>
      <c r="U15885" s="188"/>
      <c r="V15885" s="188"/>
      <c r="W15885" s="188"/>
      <c r="X15885" s="188"/>
      <c r="AG15885" s="188"/>
      <c r="AH15885" s="188"/>
      <c r="AI15885" s="188"/>
      <c r="AJ15885" s="188"/>
      <c r="AK15885" s="188"/>
    </row>
    <row r="15886" spans="20:37">
      <c r="T15886" s="188"/>
      <c r="U15886" s="188"/>
      <c r="V15886" s="188"/>
      <c r="W15886" s="188"/>
      <c r="X15886" s="188"/>
      <c r="AG15886" s="188"/>
      <c r="AH15886" s="188"/>
      <c r="AI15886" s="188"/>
      <c r="AJ15886" s="188"/>
      <c r="AK15886" s="188"/>
    </row>
    <row r="15887" spans="20:37">
      <c r="T15887" s="188"/>
      <c r="U15887" s="188"/>
      <c r="V15887" s="188"/>
      <c r="W15887" s="188"/>
      <c r="X15887" s="188"/>
      <c r="AG15887" s="188"/>
      <c r="AH15887" s="188"/>
      <c r="AI15887" s="188"/>
      <c r="AJ15887" s="188"/>
      <c r="AK15887" s="188"/>
    </row>
    <row r="15888" spans="20:37">
      <c r="T15888" s="188"/>
      <c r="U15888" s="188"/>
      <c r="V15888" s="188"/>
      <c r="W15888" s="188"/>
      <c r="X15888" s="188"/>
      <c r="AG15888" s="188"/>
      <c r="AH15888" s="188"/>
      <c r="AI15888" s="188"/>
      <c r="AJ15888" s="188"/>
      <c r="AK15888" s="188"/>
    </row>
    <row r="15889" spans="20:37">
      <c r="T15889" s="188"/>
      <c r="U15889" s="188"/>
      <c r="V15889" s="188"/>
      <c r="W15889" s="188"/>
      <c r="X15889" s="188"/>
      <c r="AG15889" s="188"/>
      <c r="AH15889" s="188"/>
      <c r="AI15889" s="188"/>
      <c r="AJ15889" s="188"/>
      <c r="AK15889" s="188"/>
    </row>
    <row r="15890" spans="20:37">
      <c r="T15890" s="188"/>
      <c r="U15890" s="188"/>
      <c r="V15890" s="188"/>
      <c r="W15890" s="188"/>
      <c r="X15890" s="188"/>
      <c r="AG15890" s="188"/>
      <c r="AH15890" s="188"/>
      <c r="AI15890" s="188"/>
      <c r="AJ15890" s="188"/>
      <c r="AK15890" s="188"/>
    </row>
    <row r="15891" spans="20:37">
      <c r="T15891" s="188"/>
      <c r="U15891" s="188"/>
      <c r="V15891" s="188"/>
      <c r="W15891" s="188"/>
      <c r="X15891" s="188"/>
      <c r="AG15891" s="188"/>
      <c r="AH15891" s="188"/>
      <c r="AI15891" s="188"/>
      <c r="AJ15891" s="188"/>
      <c r="AK15891" s="188"/>
    </row>
    <row r="15892" spans="20:37">
      <c r="T15892" s="188"/>
      <c r="U15892" s="188"/>
      <c r="V15892" s="188"/>
      <c r="W15892" s="188"/>
      <c r="X15892" s="188"/>
      <c r="AG15892" s="188"/>
      <c r="AH15892" s="188"/>
      <c r="AI15892" s="188"/>
      <c r="AJ15892" s="188"/>
      <c r="AK15892" s="188"/>
    </row>
    <row r="15893" spans="20:37">
      <c r="T15893" s="188"/>
      <c r="U15893" s="188"/>
      <c r="V15893" s="188"/>
      <c r="W15893" s="188"/>
      <c r="X15893" s="188"/>
      <c r="AG15893" s="188"/>
      <c r="AH15893" s="188"/>
      <c r="AI15893" s="188"/>
      <c r="AJ15893" s="188"/>
      <c r="AK15893" s="188"/>
    </row>
    <row r="15894" spans="20:37">
      <c r="T15894" s="188"/>
      <c r="U15894" s="188"/>
      <c r="V15894" s="188"/>
      <c r="W15894" s="188"/>
      <c r="X15894" s="188"/>
      <c r="AG15894" s="188"/>
      <c r="AH15894" s="188"/>
      <c r="AI15894" s="188"/>
      <c r="AJ15894" s="188"/>
      <c r="AK15894" s="188"/>
    </row>
    <row r="15895" spans="20:37">
      <c r="T15895" s="188"/>
      <c r="U15895" s="188"/>
      <c r="V15895" s="188"/>
      <c r="W15895" s="188"/>
      <c r="X15895" s="188"/>
      <c r="AG15895" s="188"/>
      <c r="AH15895" s="188"/>
      <c r="AI15895" s="188"/>
      <c r="AJ15895" s="188"/>
      <c r="AK15895" s="188"/>
    </row>
    <row r="15896" spans="20:37">
      <c r="T15896" s="188"/>
      <c r="U15896" s="188"/>
      <c r="V15896" s="188"/>
      <c r="W15896" s="188"/>
      <c r="X15896" s="188"/>
      <c r="AG15896" s="188"/>
      <c r="AH15896" s="188"/>
      <c r="AI15896" s="188"/>
      <c r="AJ15896" s="188"/>
      <c r="AK15896" s="188"/>
    </row>
    <row r="15897" spans="20:37">
      <c r="T15897" s="188"/>
      <c r="U15897" s="188"/>
      <c r="V15897" s="188"/>
      <c r="W15897" s="188"/>
      <c r="X15897" s="188"/>
      <c r="AG15897" s="188"/>
      <c r="AH15897" s="188"/>
      <c r="AI15897" s="188"/>
      <c r="AJ15897" s="188"/>
      <c r="AK15897" s="188"/>
    </row>
    <row r="15898" spans="20:37">
      <c r="T15898" s="188"/>
      <c r="U15898" s="188"/>
      <c r="V15898" s="188"/>
      <c r="W15898" s="188"/>
      <c r="X15898" s="188"/>
      <c r="AG15898" s="188"/>
      <c r="AH15898" s="188"/>
      <c r="AI15898" s="188"/>
      <c r="AJ15898" s="188"/>
      <c r="AK15898" s="188"/>
    </row>
    <row r="15899" spans="20:37">
      <c r="T15899" s="188"/>
      <c r="U15899" s="188"/>
      <c r="V15899" s="188"/>
      <c r="W15899" s="188"/>
      <c r="X15899" s="188"/>
      <c r="AG15899" s="188"/>
      <c r="AH15899" s="188"/>
      <c r="AI15899" s="188"/>
      <c r="AJ15899" s="188"/>
      <c r="AK15899" s="188"/>
    </row>
    <row r="15900" spans="20:37">
      <c r="T15900" s="188"/>
      <c r="U15900" s="188"/>
      <c r="V15900" s="188"/>
      <c r="W15900" s="188"/>
      <c r="X15900" s="188"/>
      <c r="AG15900" s="188"/>
      <c r="AH15900" s="188"/>
      <c r="AI15900" s="188"/>
      <c r="AJ15900" s="188"/>
      <c r="AK15900" s="188"/>
    </row>
    <row r="15901" spans="20:37">
      <c r="T15901" s="188"/>
      <c r="U15901" s="188"/>
      <c r="V15901" s="188"/>
      <c r="W15901" s="188"/>
      <c r="X15901" s="188"/>
      <c r="AG15901" s="188"/>
      <c r="AH15901" s="188"/>
      <c r="AI15901" s="188"/>
      <c r="AJ15901" s="188"/>
      <c r="AK15901" s="188"/>
    </row>
    <row r="15902" spans="20:37">
      <c r="T15902" s="188"/>
      <c r="U15902" s="188"/>
      <c r="V15902" s="188"/>
      <c r="W15902" s="188"/>
      <c r="X15902" s="188"/>
      <c r="AG15902" s="188"/>
      <c r="AH15902" s="188"/>
      <c r="AI15902" s="188"/>
      <c r="AJ15902" s="188"/>
      <c r="AK15902" s="188"/>
    </row>
    <row r="15903" spans="20:37">
      <c r="T15903" s="188"/>
      <c r="U15903" s="188"/>
      <c r="V15903" s="188"/>
      <c r="W15903" s="188"/>
      <c r="X15903" s="188"/>
      <c r="AG15903" s="188"/>
      <c r="AH15903" s="188"/>
      <c r="AI15903" s="188"/>
      <c r="AJ15903" s="188"/>
      <c r="AK15903" s="188"/>
    </row>
    <row r="15904" spans="20:37">
      <c r="T15904" s="188"/>
      <c r="U15904" s="188"/>
      <c r="V15904" s="188"/>
      <c r="W15904" s="188"/>
      <c r="X15904" s="188"/>
      <c r="AG15904" s="188"/>
      <c r="AH15904" s="188"/>
      <c r="AI15904" s="188"/>
      <c r="AJ15904" s="188"/>
      <c r="AK15904" s="188"/>
    </row>
    <row r="15905" spans="20:37">
      <c r="T15905" s="188"/>
      <c r="U15905" s="188"/>
      <c r="V15905" s="188"/>
      <c r="W15905" s="188"/>
      <c r="X15905" s="188"/>
      <c r="AG15905" s="188"/>
      <c r="AH15905" s="188"/>
      <c r="AI15905" s="188"/>
      <c r="AJ15905" s="188"/>
      <c r="AK15905" s="188"/>
    </row>
    <row r="15906" spans="20:37">
      <c r="T15906" s="188"/>
      <c r="U15906" s="188"/>
      <c r="V15906" s="188"/>
      <c r="W15906" s="188"/>
      <c r="X15906" s="188"/>
      <c r="AG15906" s="188"/>
      <c r="AH15906" s="188"/>
      <c r="AI15906" s="188"/>
      <c r="AJ15906" s="188"/>
      <c r="AK15906" s="188"/>
    </row>
    <row r="15907" spans="20:37">
      <c r="T15907" s="188"/>
      <c r="U15907" s="188"/>
      <c r="V15907" s="188"/>
      <c r="W15907" s="188"/>
      <c r="X15907" s="188"/>
      <c r="AG15907" s="188"/>
      <c r="AH15907" s="188"/>
      <c r="AI15907" s="188"/>
      <c r="AJ15907" s="188"/>
      <c r="AK15907" s="188"/>
    </row>
    <row r="15908" spans="20:37">
      <c r="T15908" s="188"/>
      <c r="U15908" s="188"/>
      <c r="V15908" s="188"/>
      <c r="W15908" s="188"/>
      <c r="X15908" s="188"/>
      <c r="AG15908" s="188"/>
      <c r="AH15908" s="188"/>
      <c r="AI15908" s="188"/>
      <c r="AJ15908" s="188"/>
      <c r="AK15908" s="188"/>
    </row>
    <row r="15909" spans="20:37">
      <c r="T15909" s="188"/>
      <c r="U15909" s="188"/>
      <c r="V15909" s="188"/>
      <c r="W15909" s="188"/>
      <c r="X15909" s="188"/>
      <c r="AG15909" s="188"/>
      <c r="AH15909" s="188"/>
      <c r="AI15909" s="188"/>
      <c r="AJ15909" s="188"/>
      <c r="AK15909" s="188"/>
    </row>
    <row r="15910" spans="20:37">
      <c r="T15910" s="188"/>
      <c r="U15910" s="188"/>
      <c r="V15910" s="188"/>
      <c r="W15910" s="188"/>
      <c r="X15910" s="188"/>
      <c r="AG15910" s="188"/>
      <c r="AH15910" s="188"/>
      <c r="AI15910" s="188"/>
      <c r="AJ15910" s="188"/>
      <c r="AK15910" s="188"/>
    </row>
    <row r="15911" spans="20:37">
      <c r="T15911" s="188"/>
      <c r="U15911" s="188"/>
      <c r="V15911" s="188"/>
      <c r="W15911" s="188"/>
      <c r="X15911" s="188"/>
      <c r="AG15911" s="188"/>
      <c r="AH15911" s="188"/>
      <c r="AI15911" s="188"/>
      <c r="AJ15911" s="188"/>
      <c r="AK15911" s="188"/>
    </row>
    <row r="15912" spans="20:37">
      <c r="T15912" s="188"/>
      <c r="U15912" s="188"/>
      <c r="V15912" s="188"/>
      <c r="W15912" s="188"/>
      <c r="X15912" s="188"/>
      <c r="AG15912" s="188"/>
      <c r="AH15912" s="188"/>
      <c r="AI15912" s="188"/>
      <c r="AJ15912" s="188"/>
      <c r="AK15912" s="188"/>
    </row>
    <row r="15913" spans="20:37">
      <c r="T15913" s="188"/>
      <c r="U15913" s="188"/>
      <c r="V15913" s="188"/>
      <c r="W15913" s="188"/>
      <c r="X15913" s="188"/>
      <c r="AG15913" s="188"/>
      <c r="AH15913" s="188"/>
      <c r="AI15913" s="188"/>
      <c r="AJ15913" s="188"/>
      <c r="AK15913" s="188"/>
    </row>
    <row r="15914" spans="20:37">
      <c r="T15914" s="188"/>
      <c r="U15914" s="188"/>
      <c r="V15914" s="188"/>
      <c r="W15914" s="188"/>
      <c r="X15914" s="188"/>
      <c r="AG15914" s="188"/>
      <c r="AH15914" s="188"/>
      <c r="AI15914" s="188"/>
      <c r="AJ15914" s="188"/>
      <c r="AK15914" s="188"/>
    </row>
    <row r="15915" spans="20:37">
      <c r="T15915" s="188"/>
      <c r="U15915" s="188"/>
      <c r="V15915" s="188"/>
      <c r="W15915" s="188"/>
      <c r="X15915" s="188"/>
      <c r="AG15915" s="188"/>
      <c r="AH15915" s="188"/>
      <c r="AI15915" s="188"/>
      <c r="AJ15915" s="188"/>
      <c r="AK15915" s="188"/>
    </row>
    <row r="15916" spans="20:37">
      <c r="T15916" s="188"/>
      <c r="U15916" s="188"/>
      <c r="V15916" s="188"/>
      <c r="W15916" s="188"/>
      <c r="X15916" s="188"/>
      <c r="AG15916" s="188"/>
      <c r="AH15916" s="188"/>
      <c r="AI15916" s="188"/>
      <c r="AJ15916" s="188"/>
      <c r="AK15916" s="188"/>
    </row>
    <row r="15917" spans="20:37">
      <c r="T15917" s="188"/>
      <c r="U15917" s="188"/>
      <c r="V15917" s="188"/>
      <c r="W15917" s="188"/>
      <c r="X15917" s="188"/>
      <c r="AG15917" s="188"/>
      <c r="AH15917" s="188"/>
      <c r="AI15917" s="188"/>
      <c r="AJ15917" s="188"/>
      <c r="AK15917" s="188"/>
    </row>
    <row r="15918" spans="20:37">
      <c r="T15918" s="188"/>
      <c r="U15918" s="188"/>
      <c r="V15918" s="188"/>
      <c r="W15918" s="188"/>
      <c r="X15918" s="188"/>
      <c r="AG15918" s="188"/>
      <c r="AH15918" s="188"/>
      <c r="AI15918" s="188"/>
      <c r="AJ15918" s="188"/>
      <c r="AK15918" s="188"/>
    </row>
    <row r="15919" spans="20:37">
      <c r="T15919" s="188"/>
      <c r="U15919" s="188"/>
      <c r="V15919" s="188"/>
      <c r="W15919" s="188"/>
      <c r="X15919" s="188"/>
      <c r="AG15919" s="188"/>
      <c r="AH15919" s="188"/>
      <c r="AI15919" s="188"/>
      <c r="AJ15919" s="188"/>
      <c r="AK15919" s="188"/>
    </row>
    <row r="15920" spans="20:37">
      <c r="T15920" s="188"/>
      <c r="U15920" s="188"/>
      <c r="V15920" s="188"/>
      <c r="W15920" s="188"/>
      <c r="X15920" s="188"/>
      <c r="AG15920" s="188"/>
      <c r="AH15920" s="188"/>
      <c r="AI15920" s="188"/>
      <c r="AJ15920" s="188"/>
      <c r="AK15920" s="188"/>
    </row>
    <row r="15921" spans="20:37">
      <c r="T15921" s="188"/>
      <c r="U15921" s="188"/>
      <c r="V15921" s="188"/>
      <c r="W15921" s="188"/>
      <c r="X15921" s="188"/>
      <c r="AG15921" s="188"/>
      <c r="AH15921" s="188"/>
      <c r="AI15921" s="188"/>
      <c r="AJ15921" s="188"/>
      <c r="AK15921" s="188"/>
    </row>
    <row r="15922" spans="20:37">
      <c r="T15922" s="188"/>
      <c r="U15922" s="188"/>
      <c r="V15922" s="188"/>
      <c r="W15922" s="188"/>
      <c r="X15922" s="188"/>
      <c r="AG15922" s="188"/>
      <c r="AH15922" s="188"/>
      <c r="AI15922" s="188"/>
      <c r="AJ15922" s="188"/>
      <c r="AK15922" s="188"/>
    </row>
    <row r="15923" spans="20:37">
      <c r="T15923" s="188"/>
      <c r="U15923" s="188"/>
      <c r="V15923" s="188"/>
      <c r="W15923" s="188"/>
      <c r="X15923" s="188"/>
      <c r="AG15923" s="188"/>
      <c r="AH15923" s="188"/>
      <c r="AI15923" s="188"/>
      <c r="AJ15923" s="188"/>
      <c r="AK15923" s="188"/>
    </row>
    <row r="15924" spans="20:37">
      <c r="T15924" s="188"/>
      <c r="U15924" s="188"/>
      <c r="V15924" s="188"/>
      <c r="W15924" s="188"/>
      <c r="X15924" s="188"/>
      <c r="AG15924" s="188"/>
      <c r="AH15924" s="188"/>
      <c r="AI15924" s="188"/>
      <c r="AJ15924" s="188"/>
      <c r="AK15924" s="188"/>
    </row>
    <row r="15925" spans="20:37">
      <c r="T15925" s="188"/>
      <c r="U15925" s="188"/>
      <c r="V15925" s="188"/>
      <c r="W15925" s="188"/>
      <c r="X15925" s="188"/>
      <c r="AG15925" s="188"/>
      <c r="AH15925" s="188"/>
      <c r="AI15925" s="188"/>
      <c r="AJ15925" s="188"/>
      <c r="AK15925" s="188"/>
    </row>
    <row r="15926" spans="20:37">
      <c r="T15926" s="188"/>
      <c r="U15926" s="188"/>
      <c r="V15926" s="188"/>
      <c r="W15926" s="188"/>
      <c r="X15926" s="188"/>
      <c r="AG15926" s="188"/>
      <c r="AH15926" s="188"/>
      <c r="AI15926" s="188"/>
      <c r="AJ15926" s="188"/>
      <c r="AK15926" s="188"/>
    </row>
    <row r="15927" spans="20:37">
      <c r="T15927" s="188"/>
      <c r="U15927" s="188"/>
      <c r="V15927" s="188"/>
      <c r="W15927" s="188"/>
      <c r="X15927" s="188"/>
      <c r="AG15927" s="188"/>
      <c r="AH15927" s="188"/>
      <c r="AI15927" s="188"/>
      <c r="AJ15927" s="188"/>
      <c r="AK15927" s="188"/>
    </row>
    <row r="15928" spans="20:37">
      <c r="T15928" s="188"/>
      <c r="U15928" s="188"/>
      <c r="V15928" s="188"/>
      <c r="W15928" s="188"/>
      <c r="X15928" s="188"/>
      <c r="AG15928" s="188"/>
      <c r="AH15928" s="188"/>
      <c r="AI15928" s="188"/>
      <c r="AJ15928" s="188"/>
      <c r="AK15928" s="188"/>
    </row>
    <row r="15929" spans="20:37">
      <c r="T15929" s="188"/>
      <c r="U15929" s="188"/>
      <c r="V15929" s="188"/>
      <c r="W15929" s="188"/>
      <c r="X15929" s="188"/>
      <c r="AG15929" s="188"/>
      <c r="AH15929" s="188"/>
      <c r="AI15929" s="188"/>
      <c r="AJ15929" s="188"/>
      <c r="AK15929" s="188"/>
    </row>
    <row r="15930" spans="20:37">
      <c r="T15930" s="188"/>
      <c r="U15930" s="188"/>
      <c r="V15930" s="188"/>
      <c r="W15930" s="188"/>
      <c r="X15930" s="188"/>
      <c r="AG15930" s="188"/>
      <c r="AH15930" s="188"/>
      <c r="AI15930" s="188"/>
      <c r="AJ15930" s="188"/>
      <c r="AK15930" s="188"/>
    </row>
    <row r="15931" spans="20:37">
      <c r="T15931" s="188"/>
      <c r="U15931" s="188"/>
      <c r="V15931" s="188"/>
      <c r="W15931" s="188"/>
      <c r="X15931" s="188"/>
      <c r="AG15931" s="188"/>
      <c r="AH15931" s="188"/>
      <c r="AI15931" s="188"/>
      <c r="AJ15931" s="188"/>
      <c r="AK15931" s="188"/>
    </row>
    <row r="15932" spans="20:37">
      <c r="T15932" s="188"/>
      <c r="U15932" s="188"/>
      <c r="V15932" s="188"/>
      <c r="W15932" s="188"/>
      <c r="X15932" s="188"/>
      <c r="AG15932" s="188"/>
      <c r="AH15932" s="188"/>
      <c r="AI15932" s="188"/>
      <c r="AJ15932" s="188"/>
      <c r="AK15932" s="188"/>
    </row>
    <row r="15933" spans="20:37">
      <c r="T15933" s="188"/>
      <c r="U15933" s="188"/>
      <c r="V15933" s="188"/>
      <c r="W15933" s="188"/>
      <c r="X15933" s="188"/>
      <c r="AG15933" s="188"/>
      <c r="AH15933" s="188"/>
      <c r="AI15933" s="188"/>
      <c r="AJ15933" s="188"/>
      <c r="AK15933" s="188"/>
    </row>
    <row r="15934" spans="20:37">
      <c r="T15934" s="188"/>
      <c r="U15934" s="188"/>
      <c r="V15934" s="188"/>
      <c r="W15934" s="188"/>
      <c r="X15934" s="188"/>
      <c r="AG15934" s="188"/>
      <c r="AH15934" s="188"/>
      <c r="AI15934" s="188"/>
      <c r="AJ15934" s="188"/>
      <c r="AK15934" s="188"/>
    </row>
    <row r="15935" spans="20:37">
      <c r="T15935" s="188"/>
      <c r="U15935" s="188"/>
      <c r="V15935" s="188"/>
      <c r="W15935" s="188"/>
      <c r="X15935" s="188"/>
      <c r="AG15935" s="188"/>
      <c r="AH15935" s="188"/>
      <c r="AI15935" s="188"/>
      <c r="AJ15935" s="188"/>
      <c r="AK15935" s="188"/>
    </row>
    <row r="15936" spans="20:37">
      <c r="T15936" s="188"/>
      <c r="U15936" s="188"/>
      <c r="V15936" s="188"/>
      <c r="W15936" s="188"/>
      <c r="X15936" s="188"/>
      <c r="AG15936" s="188"/>
      <c r="AH15936" s="188"/>
      <c r="AI15936" s="188"/>
      <c r="AJ15936" s="188"/>
      <c r="AK15936" s="188"/>
    </row>
    <row r="15937" spans="20:37">
      <c r="T15937" s="188"/>
      <c r="U15937" s="188"/>
      <c r="V15937" s="188"/>
      <c r="W15937" s="188"/>
      <c r="X15937" s="188"/>
      <c r="AG15937" s="188"/>
      <c r="AH15937" s="188"/>
      <c r="AI15937" s="188"/>
      <c r="AJ15937" s="188"/>
      <c r="AK15937" s="188"/>
    </row>
    <row r="15938" spans="20:37">
      <c r="T15938" s="188"/>
      <c r="U15938" s="188"/>
      <c r="V15938" s="188"/>
      <c r="W15938" s="188"/>
      <c r="X15938" s="188"/>
      <c r="AG15938" s="188"/>
      <c r="AH15938" s="188"/>
      <c r="AI15938" s="188"/>
      <c r="AJ15938" s="188"/>
      <c r="AK15938" s="188"/>
    </row>
    <row r="15939" spans="20:37">
      <c r="T15939" s="188"/>
      <c r="U15939" s="188"/>
      <c r="V15939" s="188"/>
      <c r="W15939" s="188"/>
      <c r="X15939" s="188"/>
      <c r="AG15939" s="188"/>
      <c r="AH15939" s="188"/>
      <c r="AI15939" s="188"/>
      <c r="AJ15939" s="188"/>
      <c r="AK15939" s="188"/>
    </row>
    <row r="15940" spans="20:37">
      <c r="T15940" s="188"/>
      <c r="U15940" s="188"/>
      <c r="V15940" s="188"/>
      <c r="W15940" s="188"/>
      <c r="X15940" s="188"/>
      <c r="AG15940" s="188"/>
      <c r="AH15940" s="188"/>
      <c r="AI15940" s="188"/>
      <c r="AJ15940" s="188"/>
      <c r="AK15940" s="188"/>
    </row>
    <row r="15941" spans="20:37">
      <c r="T15941" s="188"/>
      <c r="U15941" s="188"/>
      <c r="V15941" s="188"/>
      <c r="W15941" s="188"/>
      <c r="X15941" s="188"/>
      <c r="AG15941" s="188"/>
      <c r="AH15941" s="188"/>
      <c r="AI15941" s="188"/>
      <c r="AJ15941" s="188"/>
      <c r="AK15941" s="188"/>
    </row>
    <row r="15942" spans="20:37">
      <c r="T15942" s="188"/>
      <c r="U15942" s="188"/>
      <c r="V15942" s="188"/>
      <c r="W15942" s="188"/>
      <c r="X15942" s="188"/>
      <c r="AG15942" s="188"/>
      <c r="AH15942" s="188"/>
      <c r="AI15942" s="188"/>
      <c r="AJ15942" s="188"/>
      <c r="AK15942" s="188"/>
    </row>
    <row r="15943" spans="20:37">
      <c r="T15943" s="188"/>
      <c r="U15943" s="188"/>
      <c r="V15943" s="188"/>
      <c r="W15943" s="188"/>
      <c r="X15943" s="188"/>
      <c r="AG15943" s="188"/>
      <c r="AH15943" s="188"/>
      <c r="AI15943" s="188"/>
      <c r="AJ15943" s="188"/>
      <c r="AK15943" s="188"/>
    </row>
    <row r="15944" spans="20:37">
      <c r="T15944" s="188"/>
      <c r="U15944" s="188"/>
      <c r="V15944" s="188"/>
      <c r="W15944" s="188"/>
      <c r="X15944" s="188"/>
      <c r="AG15944" s="188"/>
      <c r="AH15944" s="188"/>
      <c r="AI15944" s="188"/>
      <c r="AJ15944" s="188"/>
      <c r="AK15944" s="188"/>
    </row>
    <row r="15945" spans="20:37">
      <c r="T15945" s="188"/>
      <c r="U15945" s="188"/>
      <c r="V15945" s="188"/>
      <c r="W15945" s="188"/>
      <c r="X15945" s="188"/>
      <c r="AG15945" s="188"/>
      <c r="AH15945" s="188"/>
      <c r="AI15945" s="188"/>
      <c r="AJ15945" s="188"/>
      <c r="AK15945" s="188"/>
    </row>
    <row r="15946" spans="20:37">
      <c r="T15946" s="188"/>
      <c r="U15946" s="188"/>
      <c r="V15946" s="188"/>
      <c r="W15946" s="188"/>
      <c r="X15946" s="188"/>
      <c r="AG15946" s="188"/>
      <c r="AH15946" s="188"/>
      <c r="AI15946" s="188"/>
      <c r="AJ15946" s="188"/>
      <c r="AK15946" s="188"/>
    </row>
    <row r="15947" spans="20:37">
      <c r="T15947" s="188"/>
      <c r="U15947" s="188"/>
      <c r="V15947" s="188"/>
      <c r="W15947" s="188"/>
      <c r="X15947" s="188"/>
      <c r="AG15947" s="188"/>
      <c r="AH15947" s="188"/>
      <c r="AI15947" s="188"/>
      <c r="AJ15947" s="188"/>
      <c r="AK15947" s="188"/>
    </row>
    <row r="15948" spans="20:37">
      <c r="T15948" s="188"/>
      <c r="U15948" s="188"/>
      <c r="V15948" s="188"/>
      <c r="W15948" s="188"/>
      <c r="X15948" s="188"/>
      <c r="AG15948" s="188"/>
      <c r="AH15948" s="188"/>
      <c r="AI15948" s="188"/>
      <c r="AJ15948" s="188"/>
      <c r="AK15948" s="188"/>
    </row>
    <row r="15949" spans="20:37">
      <c r="T15949" s="188"/>
      <c r="U15949" s="188"/>
      <c r="V15949" s="188"/>
      <c r="W15949" s="188"/>
      <c r="X15949" s="188"/>
      <c r="AG15949" s="188"/>
      <c r="AH15949" s="188"/>
      <c r="AI15949" s="188"/>
      <c r="AJ15949" s="188"/>
      <c r="AK15949" s="188"/>
    </row>
    <row r="15950" spans="20:37">
      <c r="T15950" s="188"/>
      <c r="U15950" s="188"/>
      <c r="V15950" s="188"/>
      <c r="W15950" s="188"/>
      <c r="X15950" s="188"/>
      <c r="AG15950" s="188"/>
      <c r="AH15950" s="188"/>
      <c r="AI15950" s="188"/>
      <c r="AJ15950" s="188"/>
      <c r="AK15950" s="188"/>
    </row>
    <row r="15951" spans="20:37">
      <c r="T15951" s="188"/>
      <c r="U15951" s="188"/>
      <c r="V15951" s="188"/>
      <c r="W15951" s="188"/>
      <c r="X15951" s="188"/>
      <c r="AG15951" s="188"/>
      <c r="AH15951" s="188"/>
      <c r="AI15951" s="188"/>
      <c r="AJ15951" s="188"/>
      <c r="AK15951" s="188"/>
    </row>
    <row r="15952" spans="20:37">
      <c r="T15952" s="188"/>
      <c r="U15952" s="188"/>
      <c r="V15952" s="188"/>
      <c r="W15952" s="188"/>
      <c r="X15952" s="188"/>
      <c r="AG15952" s="188"/>
      <c r="AH15952" s="188"/>
      <c r="AI15952" s="188"/>
      <c r="AJ15952" s="188"/>
      <c r="AK15952" s="188"/>
    </row>
    <row r="15953" spans="20:37">
      <c r="T15953" s="188"/>
      <c r="U15953" s="188"/>
      <c r="V15953" s="188"/>
      <c r="W15953" s="188"/>
      <c r="X15953" s="188"/>
      <c r="AG15953" s="188"/>
      <c r="AH15953" s="188"/>
      <c r="AI15953" s="188"/>
      <c r="AJ15953" s="188"/>
      <c r="AK15953" s="188"/>
    </row>
    <row r="15954" spans="20:37">
      <c r="T15954" s="188"/>
      <c r="U15954" s="188"/>
      <c r="V15954" s="188"/>
      <c r="W15954" s="188"/>
      <c r="X15954" s="188"/>
      <c r="AG15954" s="188"/>
      <c r="AH15954" s="188"/>
      <c r="AI15954" s="188"/>
      <c r="AJ15954" s="188"/>
      <c r="AK15954" s="188"/>
    </row>
    <row r="15955" spans="20:37">
      <c r="T15955" s="188"/>
      <c r="U15955" s="188"/>
      <c r="V15955" s="188"/>
      <c r="W15955" s="188"/>
      <c r="X15955" s="188"/>
      <c r="AG15955" s="188"/>
      <c r="AH15955" s="188"/>
      <c r="AI15955" s="188"/>
      <c r="AJ15955" s="188"/>
      <c r="AK15955" s="188"/>
    </row>
    <row r="15956" spans="20:37">
      <c r="T15956" s="188"/>
      <c r="U15956" s="188"/>
      <c r="V15956" s="188"/>
      <c r="W15956" s="188"/>
      <c r="X15956" s="188"/>
      <c r="AG15956" s="188"/>
      <c r="AH15956" s="188"/>
      <c r="AI15956" s="188"/>
      <c r="AJ15956" s="188"/>
      <c r="AK15956" s="188"/>
    </row>
    <row r="15957" spans="20:37">
      <c r="T15957" s="188"/>
      <c r="U15957" s="188"/>
      <c r="V15957" s="188"/>
      <c r="W15957" s="188"/>
      <c r="X15957" s="188"/>
      <c r="AG15957" s="188"/>
      <c r="AH15957" s="188"/>
      <c r="AI15957" s="188"/>
      <c r="AJ15957" s="188"/>
      <c r="AK15957" s="188"/>
    </row>
    <row r="15958" spans="20:37">
      <c r="T15958" s="188"/>
      <c r="U15958" s="188"/>
      <c r="V15958" s="188"/>
      <c r="W15958" s="188"/>
      <c r="X15958" s="188"/>
      <c r="AG15958" s="188"/>
      <c r="AH15958" s="188"/>
      <c r="AI15958" s="188"/>
      <c r="AJ15958" s="188"/>
      <c r="AK15958" s="188"/>
    </row>
    <row r="15959" spans="20:37">
      <c r="T15959" s="188"/>
      <c r="U15959" s="188"/>
      <c r="V15959" s="188"/>
      <c r="W15959" s="188"/>
      <c r="X15959" s="188"/>
      <c r="AG15959" s="188"/>
      <c r="AH15959" s="188"/>
      <c r="AI15959" s="188"/>
      <c r="AJ15959" s="188"/>
      <c r="AK15959" s="188"/>
    </row>
    <row r="15960" spans="20:37">
      <c r="T15960" s="188"/>
      <c r="U15960" s="188"/>
      <c r="V15960" s="188"/>
      <c r="W15960" s="188"/>
      <c r="X15960" s="188"/>
      <c r="AG15960" s="188"/>
      <c r="AH15960" s="188"/>
      <c r="AI15960" s="188"/>
      <c r="AJ15960" s="188"/>
      <c r="AK15960" s="188"/>
    </row>
    <row r="15961" spans="20:37">
      <c r="T15961" s="188"/>
      <c r="U15961" s="188"/>
      <c r="V15961" s="188"/>
      <c r="W15961" s="188"/>
      <c r="X15961" s="188"/>
      <c r="AG15961" s="188"/>
      <c r="AH15961" s="188"/>
      <c r="AI15961" s="188"/>
      <c r="AJ15961" s="188"/>
      <c r="AK15961" s="188"/>
    </row>
    <row r="15962" spans="20:37">
      <c r="T15962" s="188"/>
      <c r="U15962" s="188"/>
      <c r="V15962" s="188"/>
      <c r="W15962" s="188"/>
      <c r="X15962" s="188"/>
      <c r="AG15962" s="188"/>
      <c r="AH15962" s="188"/>
      <c r="AI15962" s="188"/>
      <c r="AJ15962" s="188"/>
      <c r="AK15962" s="188"/>
    </row>
    <row r="15963" spans="20:37">
      <c r="T15963" s="188"/>
      <c r="U15963" s="188"/>
      <c r="V15963" s="188"/>
      <c r="W15963" s="188"/>
      <c r="X15963" s="188"/>
      <c r="AG15963" s="188"/>
      <c r="AH15963" s="188"/>
      <c r="AI15963" s="188"/>
      <c r="AJ15963" s="188"/>
      <c r="AK15963" s="188"/>
    </row>
    <row r="15964" spans="20:37">
      <c r="T15964" s="188"/>
      <c r="U15964" s="188"/>
      <c r="V15964" s="188"/>
      <c r="W15964" s="188"/>
      <c r="X15964" s="188"/>
      <c r="AG15964" s="188"/>
      <c r="AH15964" s="188"/>
      <c r="AI15964" s="188"/>
      <c r="AJ15964" s="188"/>
      <c r="AK15964" s="188"/>
    </row>
    <row r="15965" spans="20:37">
      <c r="T15965" s="188"/>
      <c r="U15965" s="188"/>
      <c r="V15965" s="188"/>
      <c r="W15965" s="188"/>
      <c r="X15965" s="188"/>
      <c r="AG15965" s="188"/>
      <c r="AH15965" s="188"/>
      <c r="AI15965" s="188"/>
      <c r="AJ15965" s="188"/>
      <c r="AK15965" s="188"/>
    </row>
    <row r="15966" spans="20:37">
      <c r="T15966" s="188"/>
      <c r="U15966" s="188"/>
      <c r="V15966" s="188"/>
      <c r="W15966" s="188"/>
      <c r="X15966" s="188"/>
      <c r="AG15966" s="188"/>
      <c r="AH15966" s="188"/>
      <c r="AI15966" s="188"/>
      <c r="AJ15966" s="188"/>
      <c r="AK15966" s="188"/>
    </row>
    <row r="15967" spans="20:37">
      <c r="T15967" s="188"/>
      <c r="U15967" s="188"/>
      <c r="V15967" s="188"/>
      <c r="W15967" s="188"/>
      <c r="X15967" s="188"/>
      <c r="AG15967" s="188"/>
      <c r="AH15967" s="188"/>
      <c r="AI15967" s="188"/>
      <c r="AJ15967" s="188"/>
      <c r="AK15967" s="188"/>
    </row>
    <row r="15968" spans="20:37">
      <c r="T15968" s="188"/>
      <c r="U15968" s="188"/>
      <c r="V15968" s="188"/>
      <c r="W15968" s="188"/>
      <c r="X15968" s="188"/>
      <c r="AG15968" s="188"/>
      <c r="AH15968" s="188"/>
      <c r="AI15968" s="188"/>
      <c r="AJ15968" s="188"/>
      <c r="AK15968" s="188"/>
    </row>
    <row r="15969" spans="20:37">
      <c r="T15969" s="188"/>
      <c r="U15969" s="188"/>
      <c r="V15969" s="188"/>
      <c r="W15969" s="188"/>
      <c r="X15969" s="188"/>
      <c r="AG15969" s="188"/>
      <c r="AH15969" s="188"/>
      <c r="AI15969" s="188"/>
      <c r="AJ15969" s="188"/>
      <c r="AK15969" s="188"/>
    </row>
    <row r="15970" spans="20:37">
      <c r="T15970" s="188"/>
      <c r="U15970" s="188"/>
      <c r="V15970" s="188"/>
      <c r="W15970" s="188"/>
      <c r="X15970" s="188"/>
      <c r="AG15970" s="188"/>
      <c r="AH15970" s="188"/>
      <c r="AI15970" s="188"/>
      <c r="AJ15970" s="188"/>
      <c r="AK15970" s="188"/>
    </row>
    <row r="15971" spans="20:37">
      <c r="T15971" s="188"/>
      <c r="U15971" s="188"/>
      <c r="V15971" s="188"/>
      <c r="W15971" s="188"/>
      <c r="X15971" s="188"/>
      <c r="AG15971" s="188"/>
      <c r="AH15971" s="188"/>
      <c r="AI15971" s="188"/>
      <c r="AJ15971" s="188"/>
      <c r="AK15971" s="188"/>
    </row>
    <row r="15972" spans="20:37">
      <c r="T15972" s="188"/>
      <c r="U15972" s="188"/>
      <c r="V15972" s="188"/>
      <c r="W15972" s="188"/>
      <c r="X15972" s="188"/>
      <c r="AG15972" s="188"/>
      <c r="AH15972" s="188"/>
      <c r="AI15972" s="188"/>
      <c r="AJ15972" s="188"/>
      <c r="AK15972" s="188"/>
    </row>
    <row r="15973" spans="20:37">
      <c r="T15973" s="188"/>
      <c r="U15973" s="188"/>
      <c r="V15973" s="188"/>
      <c r="W15973" s="188"/>
      <c r="X15973" s="188"/>
      <c r="AG15973" s="188"/>
      <c r="AH15973" s="188"/>
      <c r="AI15973" s="188"/>
      <c r="AJ15973" s="188"/>
      <c r="AK15973" s="188"/>
    </row>
    <row r="15974" spans="20:37">
      <c r="T15974" s="188"/>
      <c r="U15974" s="188"/>
      <c r="V15974" s="188"/>
      <c r="W15974" s="188"/>
      <c r="X15974" s="188"/>
      <c r="AG15974" s="188"/>
      <c r="AH15974" s="188"/>
      <c r="AI15974" s="188"/>
      <c r="AJ15974" s="188"/>
      <c r="AK15974" s="188"/>
    </row>
    <row r="15975" spans="20:37">
      <c r="T15975" s="188"/>
      <c r="U15975" s="188"/>
      <c r="V15975" s="188"/>
      <c r="W15975" s="188"/>
      <c r="X15975" s="188"/>
      <c r="AG15975" s="188"/>
      <c r="AH15975" s="188"/>
      <c r="AI15975" s="188"/>
      <c r="AJ15975" s="188"/>
      <c r="AK15975" s="188"/>
    </row>
    <row r="15976" spans="20:37">
      <c r="T15976" s="188"/>
      <c r="U15976" s="188"/>
      <c r="V15976" s="188"/>
      <c r="W15976" s="188"/>
      <c r="X15976" s="188"/>
      <c r="AG15976" s="188"/>
      <c r="AH15976" s="188"/>
      <c r="AI15976" s="188"/>
      <c r="AJ15976" s="188"/>
      <c r="AK15976" s="188"/>
    </row>
    <row r="15977" spans="20:37">
      <c r="T15977" s="188"/>
      <c r="U15977" s="188"/>
      <c r="V15977" s="188"/>
      <c r="W15977" s="188"/>
      <c r="X15977" s="188"/>
      <c r="AG15977" s="188"/>
      <c r="AH15977" s="188"/>
      <c r="AI15977" s="188"/>
      <c r="AJ15977" s="188"/>
      <c r="AK15977" s="188"/>
    </row>
    <row r="15978" spans="20:37">
      <c r="T15978" s="188"/>
      <c r="U15978" s="188"/>
      <c r="V15978" s="188"/>
      <c r="W15978" s="188"/>
      <c r="X15978" s="188"/>
      <c r="AG15978" s="188"/>
      <c r="AH15978" s="188"/>
      <c r="AI15978" s="188"/>
      <c r="AJ15978" s="188"/>
      <c r="AK15978" s="188"/>
    </row>
    <row r="15979" spans="20:37">
      <c r="T15979" s="188"/>
      <c r="U15979" s="188"/>
      <c r="V15979" s="188"/>
      <c r="W15979" s="188"/>
      <c r="X15979" s="188"/>
      <c r="AG15979" s="188"/>
      <c r="AH15979" s="188"/>
      <c r="AI15979" s="188"/>
      <c r="AJ15979" s="188"/>
      <c r="AK15979" s="188"/>
    </row>
    <row r="15980" spans="20:37">
      <c r="T15980" s="188"/>
      <c r="U15980" s="188"/>
      <c r="V15980" s="188"/>
      <c r="W15980" s="188"/>
      <c r="X15980" s="188"/>
      <c r="AG15980" s="188"/>
      <c r="AH15980" s="188"/>
      <c r="AI15980" s="188"/>
      <c r="AJ15980" s="188"/>
      <c r="AK15980" s="188"/>
    </row>
    <row r="15981" spans="20:37">
      <c r="T15981" s="188"/>
      <c r="U15981" s="188"/>
      <c r="V15981" s="188"/>
      <c r="W15981" s="188"/>
      <c r="X15981" s="188"/>
      <c r="AG15981" s="188"/>
      <c r="AH15981" s="188"/>
      <c r="AI15981" s="188"/>
      <c r="AJ15981" s="188"/>
      <c r="AK15981" s="188"/>
    </row>
    <row r="15982" spans="20:37">
      <c r="T15982" s="188"/>
      <c r="U15982" s="188"/>
      <c r="V15982" s="188"/>
      <c r="W15982" s="188"/>
      <c r="X15982" s="188"/>
      <c r="AG15982" s="188"/>
      <c r="AH15982" s="188"/>
      <c r="AI15982" s="188"/>
      <c r="AJ15982" s="188"/>
      <c r="AK15982" s="188"/>
    </row>
    <row r="15983" spans="20:37">
      <c r="T15983" s="188"/>
      <c r="U15983" s="188"/>
      <c r="V15983" s="188"/>
      <c r="W15983" s="188"/>
      <c r="X15983" s="188"/>
      <c r="AG15983" s="188"/>
      <c r="AH15983" s="188"/>
      <c r="AI15983" s="188"/>
      <c r="AJ15983" s="188"/>
      <c r="AK15983" s="188"/>
    </row>
    <row r="15984" spans="20:37">
      <c r="T15984" s="188"/>
      <c r="U15984" s="188"/>
      <c r="V15984" s="188"/>
      <c r="W15984" s="188"/>
      <c r="X15984" s="188"/>
      <c r="AG15984" s="188"/>
      <c r="AH15984" s="188"/>
      <c r="AI15984" s="188"/>
      <c r="AJ15984" s="188"/>
      <c r="AK15984" s="188"/>
    </row>
    <row r="15985" spans="20:37">
      <c r="T15985" s="188"/>
      <c r="U15985" s="188"/>
      <c r="V15985" s="188"/>
      <c r="W15985" s="188"/>
      <c r="X15985" s="188"/>
      <c r="AG15985" s="188"/>
      <c r="AH15985" s="188"/>
      <c r="AI15985" s="188"/>
      <c r="AJ15985" s="188"/>
      <c r="AK15985" s="188"/>
    </row>
    <row r="15986" spans="20:37">
      <c r="T15986" s="188"/>
      <c r="U15986" s="188"/>
      <c r="V15986" s="188"/>
      <c r="W15986" s="188"/>
      <c r="X15986" s="188"/>
      <c r="AG15986" s="188"/>
      <c r="AH15986" s="188"/>
      <c r="AI15986" s="188"/>
      <c r="AJ15986" s="188"/>
      <c r="AK15986" s="188"/>
    </row>
    <row r="15987" spans="20:37">
      <c r="T15987" s="188"/>
      <c r="U15987" s="188"/>
      <c r="V15987" s="188"/>
      <c r="W15987" s="188"/>
      <c r="X15987" s="188"/>
      <c r="AG15987" s="188"/>
      <c r="AH15987" s="188"/>
      <c r="AI15987" s="188"/>
      <c r="AJ15987" s="188"/>
      <c r="AK15987" s="188"/>
    </row>
    <row r="15988" spans="20:37">
      <c r="T15988" s="188"/>
      <c r="U15988" s="188"/>
      <c r="V15988" s="188"/>
      <c r="W15988" s="188"/>
      <c r="X15988" s="188"/>
      <c r="AG15988" s="188"/>
      <c r="AH15988" s="188"/>
      <c r="AI15988" s="188"/>
      <c r="AJ15988" s="188"/>
      <c r="AK15988" s="188"/>
    </row>
    <row r="15989" spans="20:37">
      <c r="T15989" s="188"/>
      <c r="U15989" s="188"/>
      <c r="V15989" s="188"/>
      <c r="W15989" s="188"/>
      <c r="X15989" s="188"/>
      <c r="AG15989" s="188"/>
      <c r="AH15989" s="188"/>
      <c r="AI15989" s="188"/>
      <c r="AJ15989" s="188"/>
      <c r="AK15989" s="188"/>
    </row>
    <row r="15990" spans="20:37">
      <c r="T15990" s="188"/>
      <c r="U15990" s="188"/>
      <c r="V15990" s="188"/>
      <c r="W15990" s="188"/>
      <c r="X15990" s="188"/>
      <c r="AG15990" s="188"/>
      <c r="AH15990" s="188"/>
      <c r="AI15990" s="188"/>
      <c r="AJ15990" s="188"/>
      <c r="AK15990" s="188"/>
    </row>
    <row r="15991" spans="20:37">
      <c r="T15991" s="188"/>
      <c r="U15991" s="188"/>
      <c r="V15991" s="188"/>
      <c r="W15991" s="188"/>
      <c r="X15991" s="188"/>
      <c r="AG15991" s="188"/>
      <c r="AH15991" s="188"/>
      <c r="AI15991" s="188"/>
      <c r="AJ15991" s="188"/>
      <c r="AK15991" s="188"/>
    </row>
    <row r="15992" spans="20:37">
      <c r="T15992" s="188"/>
      <c r="U15992" s="188"/>
      <c r="V15992" s="188"/>
      <c r="W15992" s="188"/>
      <c r="X15992" s="188"/>
      <c r="AG15992" s="188"/>
      <c r="AH15992" s="188"/>
      <c r="AI15992" s="188"/>
      <c r="AJ15992" s="188"/>
      <c r="AK15992" s="188"/>
    </row>
    <row r="15993" spans="20:37">
      <c r="T15993" s="188"/>
      <c r="U15993" s="188"/>
      <c r="V15993" s="188"/>
      <c r="W15993" s="188"/>
      <c r="X15993" s="188"/>
      <c r="AG15993" s="188"/>
      <c r="AH15993" s="188"/>
      <c r="AI15993" s="188"/>
      <c r="AJ15993" s="188"/>
      <c r="AK15993" s="188"/>
    </row>
    <row r="15994" spans="20:37">
      <c r="T15994" s="188"/>
      <c r="U15994" s="188"/>
      <c r="V15994" s="188"/>
      <c r="W15994" s="188"/>
      <c r="X15994" s="188"/>
      <c r="AG15994" s="188"/>
      <c r="AH15994" s="188"/>
      <c r="AI15994" s="188"/>
      <c r="AJ15994" s="188"/>
      <c r="AK15994" s="188"/>
    </row>
    <row r="15995" spans="20:37">
      <c r="T15995" s="188"/>
      <c r="U15995" s="188"/>
      <c r="V15995" s="188"/>
      <c r="W15995" s="188"/>
      <c r="X15995" s="188"/>
      <c r="AG15995" s="188"/>
      <c r="AH15995" s="188"/>
      <c r="AI15995" s="188"/>
      <c r="AJ15995" s="188"/>
      <c r="AK15995" s="188"/>
    </row>
    <row r="15996" spans="20:37">
      <c r="T15996" s="188"/>
      <c r="U15996" s="188"/>
      <c r="V15996" s="188"/>
      <c r="W15996" s="188"/>
      <c r="X15996" s="188"/>
      <c r="AG15996" s="188"/>
      <c r="AH15996" s="188"/>
      <c r="AI15996" s="188"/>
      <c r="AJ15996" s="188"/>
      <c r="AK15996" s="188"/>
    </row>
    <row r="15997" spans="20:37">
      <c r="T15997" s="188"/>
      <c r="U15997" s="188"/>
      <c r="V15997" s="188"/>
      <c r="W15997" s="188"/>
      <c r="X15997" s="188"/>
      <c r="AG15997" s="188"/>
      <c r="AH15997" s="188"/>
      <c r="AI15997" s="188"/>
      <c r="AJ15997" s="188"/>
      <c r="AK15997" s="188"/>
    </row>
    <row r="15998" spans="20:37">
      <c r="T15998" s="188"/>
      <c r="U15998" s="188"/>
      <c r="V15998" s="188"/>
      <c r="W15998" s="188"/>
      <c r="X15998" s="188"/>
      <c r="AG15998" s="188"/>
      <c r="AH15998" s="188"/>
      <c r="AI15998" s="188"/>
      <c r="AJ15998" s="188"/>
      <c r="AK15998" s="188"/>
    </row>
    <row r="15999" spans="20:37">
      <c r="T15999" s="188"/>
      <c r="U15999" s="188"/>
      <c r="V15999" s="188"/>
      <c r="W15999" s="188"/>
      <c r="X15999" s="188"/>
      <c r="AG15999" s="188"/>
      <c r="AH15999" s="188"/>
      <c r="AI15999" s="188"/>
      <c r="AJ15999" s="188"/>
      <c r="AK15999" s="188"/>
    </row>
    <row r="16000" spans="20:37">
      <c r="T16000" s="188"/>
      <c r="U16000" s="188"/>
      <c r="V16000" s="188"/>
      <c r="W16000" s="188"/>
      <c r="X16000" s="188"/>
      <c r="AG16000" s="188"/>
      <c r="AH16000" s="188"/>
      <c r="AI16000" s="188"/>
      <c r="AJ16000" s="188"/>
      <c r="AK16000" s="188"/>
    </row>
    <row r="16001" spans="20:37">
      <c r="T16001" s="188"/>
      <c r="U16001" s="188"/>
      <c r="V16001" s="188"/>
      <c r="W16001" s="188"/>
      <c r="X16001" s="188"/>
      <c r="AG16001" s="188"/>
      <c r="AH16001" s="188"/>
      <c r="AI16001" s="188"/>
      <c r="AJ16001" s="188"/>
      <c r="AK16001" s="188"/>
    </row>
    <row r="16002" spans="20:37">
      <c r="T16002" s="188"/>
      <c r="U16002" s="188"/>
      <c r="V16002" s="188"/>
      <c r="W16002" s="188"/>
      <c r="X16002" s="188"/>
      <c r="AG16002" s="188"/>
      <c r="AH16002" s="188"/>
      <c r="AI16002" s="188"/>
      <c r="AJ16002" s="188"/>
      <c r="AK16002" s="188"/>
    </row>
    <row r="16003" spans="20:37">
      <c r="T16003" s="188"/>
      <c r="U16003" s="188"/>
      <c r="V16003" s="188"/>
      <c r="W16003" s="188"/>
      <c r="X16003" s="188"/>
      <c r="AG16003" s="188"/>
      <c r="AH16003" s="188"/>
      <c r="AI16003" s="188"/>
      <c r="AJ16003" s="188"/>
      <c r="AK16003" s="188"/>
    </row>
    <row r="16004" spans="20:37">
      <c r="T16004" s="188"/>
      <c r="U16004" s="188"/>
      <c r="V16004" s="188"/>
      <c r="W16004" s="188"/>
      <c r="X16004" s="188"/>
      <c r="AG16004" s="188"/>
      <c r="AH16004" s="188"/>
      <c r="AI16004" s="188"/>
      <c r="AJ16004" s="188"/>
      <c r="AK16004" s="188"/>
    </row>
    <row r="16005" spans="20:37">
      <c r="T16005" s="188"/>
      <c r="U16005" s="188"/>
      <c r="V16005" s="188"/>
      <c r="W16005" s="188"/>
      <c r="X16005" s="188"/>
      <c r="AG16005" s="188"/>
      <c r="AH16005" s="188"/>
      <c r="AI16005" s="188"/>
      <c r="AJ16005" s="188"/>
      <c r="AK16005" s="188"/>
    </row>
    <row r="16006" spans="20:37">
      <c r="T16006" s="188"/>
      <c r="U16006" s="188"/>
      <c r="V16006" s="188"/>
      <c r="W16006" s="188"/>
      <c r="X16006" s="188"/>
      <c r="AG16006" s="188"/>
      <c r="AH16006" s="188"/>
      <c r="AI16006" s="188"/>
      <c r="AJ16006" s="188"/>
      <c r="AK16006" s="188"/>
    </row>
    <row r="16007" spans="20:37">
      <c r="T16007" s="188"/>
      <c r="U16007" s="188"/>
      <c r="V16007" s="188"/>
      <c r="W16007" s="188"/>
      <c r="X16007" s="188"/>
      <c r="AG16007" s="188"/>
      <c r="AH16007" s="188"/>
      <c r="AI16007" s="188"/>
      <c r="AJ16007" s="188"/>
      <c r="AK16007" s="188"/>
    </row>
    <row r="16008" spans="20:37">
      <c r="T16008" s="188"/>
      <c r="U16008" s="188"/>
      <c r="V16008" s="188"/>
      <c r="W16008" s="188"/>
      <c r="X16008" s="188"/>
      <c r="AG16008" s="188"/>
      <c r="AH16008" s="188"/>
      <c r="AI16008" s="188"/>
      <c r="AJ16008" s="188"/>
      <c r="AK16008" s="188"/>
    </row>
    <row r="16009" spans="20:37">
      <c r="T16009" s="188"/>
      <c r="U16009" s="188"/>
      <c r="V16009" s="188"/>
      <c r="W16009" s="188"/>
      <c r="X16009" s="188"/>
      <c r="AG16009" s="188"/>
      <c r="AH16009" s="188"/>
      <c r="AI16009" s="188"/>
      <c r="AJ16009" s="188"/>
      <c r="AK16009" s="188"/>
    </row>
    <row r="16010" spans="20:37">
      <c r="T16010" s="188"/>
      <c r="U16010" s="188"/>
      <c r="V16010" s="188"/>
      <c r="W16010" s="188"/>
      <c r="X16010" s="188"/>
      <c r="AG16010" s="188"/>
      <c r="AH16010" s="188"/>
      <c r="AI16010" s="188"/>
      <c r="AJ16010" s="188"/>
      <c r="AK16010" s="188"/>
    </row>
    <row r="16011" spans="20:37">
      <c r="T16011" s="188"/>
      <c r="U16011" s="188"/>
      <c r="V16011" s="188"/>
      <c r="W16011" s="188"/>
      <c r="X16011" s="188"/>
      <c r="AG16011" s="188"/>
      <c r="AH16011" s="188"/>
      <c r="AI16011" s="188"/>
      <c r="AJ16011" s="188"/>
      <c r="AK16011" s="188"/>
    </row>
    <row r="16012" spans="20:37">
      <c r="T16012" s="188"/>
      <c r="U16012" s="188"/>
      <c r="V16012" s="188"/>
      <c r="W16012" s="188"/>
      <c r="X16012" s="188"/>
      <c r="AG16012" s="188"/>
      <c r="AH16012" s="188"/>
      <c r="AI16012" s="188"/>
      <c r="AJ16012" s="188"/>
      <c r="AK16012" s="188"/>
    </row>
    <row r="16013" spans="20:37">
      <c r="T16013" s="188"/>
      <c r="U16013" s="188"/>
      <c r="V16013" s="188"/>
      <c r="W16013" s="188"/>
      <c r="X16013" s="188"/>
      <c r="AG16013" s="188"/>
      <c r="AH16013" s="188"/>
      <c r="AI16013" s="188"/>
      <c r="AJ16013" s="188"/>
      <c r="AK16013" s="188"/>
    </row>
    <row r="16014" spans="20:37">
      <c r="T16014" s="188"/>
      <c r="U16014" s="188"/>
      <c r="V16014" s="188"/>
      <c r="W16014" s="188"/>
      <c r="X16014" s="188"/>
      <c r="AG16014" s="188"/>
      <c r="AH16014" s="188"/>
      <c r="AI16014" s="188"/>
      <c r="AJ16014" s="188"/>
      <c r="AK16014" s="188"/>
    </row>
    <row r="16015" spans="20:37">
      <c r="T16015" s="188"/>
      <c r="U16015" s="188"/>
      <c r="V16015" s="188"/>
      <c r="W16015" s="188"/>
      <c r="X16015" s="188"/>
      <c r="AG16015" s="188"/>
      <c r="AH16015" s="188"/>
      <c r="AI16015" s="188"/>
      <c r="AJ16015" s="188"/>
      <c r="AK16015" s="188"/>
    </row>
    <row r="16016" spans="20:37">
      <c r="T16016" s="188"/>
      <c r="U16016" s="188"/>
      <c r="V16016" s="188"/>
      <c r="W16016" s="188"/>
      <c r="X16016" s="188"/>
      <c r="AG16016" s="188"/>
      <c r="AH16016" s="188"/>
      <c r="AI16016" s="188"/>
      <c r="AJ16016" s="188"/>
      <c r="AK16016" s="188"/>
    </row>
    <row r="16017" spans="20:37">
      <c r="T16017" s="188"/>
      <c r="U16017" s="188"/>
      <c r="V16017" s="188"/>
      <c r="W16017" s="188"/>
      <c r="X16017" s="188"/>
      <c r="AG16017" s="188"/>
      <c r="AH16017" s="188"/>
      <c r="AI16017" s="188"/>
      <c r="AJ16017" s="188"/>
      <c r="AK16017" s="188"/>
    </row>
    <row r="16018" spans="20:37">
      <c r="T16018" s="188"/>
      <c r="U16018" s="188"/>
      <c r="V16018" s="188"/>
      <c r="W16018" s="188"/>
      <c r="X16018" s="188"/>
      <c r="AG16018" s="188"/>
      <c r="AH16018" s="188"/>
      <c r="AI16018" s="188"/>
      <c r="AJ16018" s="188"/>
      <c r="AK16018" s="188"/>
    </row>
    <row r="16019" spans="20:37">
      <c r="T16019" s="188"/>
      <c r="U16019" s="188"/>
      <c r="V16019" s="188"/>
      <c r="W16019" s="188"/>
      <c r="X16019" s="188"/>
      <c r="AG16019" s="188"/>
      <c r="AH16019" s="188"/>
      <c r="AI16019" s="188"/>
      <c r="AJ16019" s="188"/>
      <c r="AK16019" s="188"/>
    </row>
    <row r="16020" spans="20:37">
      <c r="T16020" s="188"/>
      <c r="U16020" s="188"/>
      <c r="V16020" s="188"/>
      <c r="W16020" s="188"/>
      <c r="X16020" s="188"/>
      <c r="AG16020" s="188"/>
      <c r="AH16020" s="188"/>
      <c r="AI16020" s="188"/>
      <c r="AJ16020" s="188"/>
      <c r="AK16020" s="188"/>
    </row>
    <row r="16021" spans="20:37">
      <c r="T16021" s="188"/>
      <c r="U16021" s="188"/>
      <c r="V16021" s="188"/>
      <c r="W16021" s="188"/>
      <c r="X16021" s="188"/>
      <c r="AG16021" s="188"/>
      <c r="AH16021" s="188"/>
      <c r="AI16021" s="188"/>
      <c r="AJ16021" s="188"/>
      <c r="AK16021" s="188"/>
    </row>
    <row r="16022" spans="20:37">
      <c r="T16022" s="188"/>
      <c r="U16022" s="188"/>
      <c r="V16022" s="188"/>
      <c r="W16022" s="188"/>
      <c r="X16022" s="188"/>
      <c r="AG16022" s="188"/>
      <c r="AH16022" s="188"/>
      <c r="AI16022" s="188"/>
      <c r="AJ16022" s="188"/>
      <c r="AK16022" s="188"/>
    </row>
    <row r="16023" spans="20:37">
      <c r="T16023" s="188"/>
      <c r="U16023" s="188"/>
      <c r="V16023" s="188"/>
      <c r="W16023" s="188"/>
      <c r="X16023" s="188"/>
      <c r="AG16023" s="188"/>
      <c r="AH16023" s="188"/>
      <c r="AI16023" s="188"/>
      <c r="AJ16023" s="188"/>
      <c r="AK16023" s="188"/>
    </row>
    <row r="16024" spans="20:37">
      <c r="T16024" s="188"/>
      <c r="U16024" s="188"/>
      <c r="V16024" s="188"/>
      <c r="W16024" s="188"/>
      <c r="X16024" s="188"/>
      <c r="AG16024" s="188"/>
      <c r="AH16024" s="188"/>
      <c r="AI16024" s="188"/>
      <c r="AJ16024" s="188"/>
      <c r="AK16024" s="188"/>
    </row>
    <row r="16025" spans="20:37">
      <c r="T16025" s="188"/>
      <c r="U16025" s="188"/>
      <c r="V16025" s="188"/>
      <c r="W16025" s="188"/>
      <c r="X16025" s="188"/>
      <c r="AG16025" s="188"/>
      <c r="AH16025" s="188"/>
      <c r="AI16025" s="188"/>
      <c r="AJ16025" s="188"/>
      <c r="AK16025" s="188"/>
    </row>
    <row r="16026" spans="20:37">
      <c r="T16026" s="188"/>
      <c r="U16026" s="188"/>
      <c r="V16026" s="188"/>
      <c r="W16026" s="188"/>
      <c r="X16026" s="188"/>
      <c r="AG16026" s="188"/>
      <c r="AH16026" s="188"/>
      <c r="AI16026" s="188"/>
      <c r="AJ16026" s="188"/>
      <c r="AK16026" s="188"/>
    </row>
    <row r="16027" spans="20:37">
      <c r="T16027" s="188"/>
      <c r="U16027" s="188"/>
      <c r="V16027" s="188"/>
      <c r="W16027" s="188"/>
      <c r="X16027" s="188"/>
      <c r="AG16027" s="188"/>
      <c r="AH16027" s="188"/>
      <c r="AI16027" s="188"/>
      <c r="AJ16027" s="188"/>
      <c r="AK16027" s="188"/>
    </row>
    <row r="16028" spans="20:37">
      <c r="T16028" s="188"/>
      <c r="U16028" s="188"/>
      <c r="V16028" s="188"/>
      <c r="W16028" s="188"/>
      <c r="X16028" s="188"/>
      <c r="AG16028" s="188"/>
      <c r="AH16028" s="188"/>
      <c r="AI16028" s="188"/>
      <c r="AJ16028" s="188"/>
      <c r="AK16028" s="188"/>
    </row>
    <row r="16029" spans="20:37">
      <c r="T16029" s="188"/>
      <c r="U16029" s="188"/>
      <c r="V16029" s="188"/>
      <c r="W16029" s="188"/>
      <c r="X16029" s="188"/>
      <c r="AG16029" s="188"/>
      <c r="AH16029" s="188"/>
      <c r="AI16029" s="188"/>
      <c r="AJ16029" s="188"/>
      <c r="AK16029" s="188"/>
    </row>
    <row r="16030" spans="20:37">
      <c r="T16030" s="188"/>
      <c r="U16030" s="188"/>
      <c r="V16030" s="188"/>
      <c r="W16030" s="188"/>
      <c r="X16030" s="188"/>
      <c r="AG16030" s="188"/>
      <c r="AH16030" s="188"/>
      <c r="AI16030" s="188"/>
      <c r="AJ16030" s="188"/>
      <c r="AK16030" s="188"/>
    </row>
    <row r="16031" spans="20:37">
      <c r="T16031" s="188"/>
      <c r="U16031" s="188"/>
      <c r="V16031" s="188"/>
      <c r="W16031" s="188"/>
      <c r="X16031" s="188"/>
      <c r="AG16031" s="188"/>
      <c r="AH16031" s="188"/>
      <c r="AI16031" s="188"/>
      <c r="AJ16031" s="188"/>
      <c r="AK16031" s="188"/>
    </row>
    <row r="16032" spans="20:37">
      <c r="T16032" s="188"/>
      <c r="U16032" s="188"/>
      <c r="V16032" s="188"/>
      <c r="W16032" s="188"/>
      <c r="X16032" s="188"/>
      <c r="AG16032" s="188"/>
      <c r="AH16032" s="188"/>
      <c r="AI16032" s="188"/>
      <c r="AJ16032" s="188"/>
      <c r="AK16032" s="188"/>
    </row>
    <row r="16033" spans="20:37">
      <c r="T16033" s="188"/>
      <c r="U16033" s="188"/>
      <c r="V16033" s="188"/>
      <c r="W16033" s="188"/>
      <c r="X16033" s="188"/>
      <c r="AG16033" s="188"/>
      <c r="AH16033" s="188"/>
      <c r="AI16033" s="188"/>
      <c r="AJ16033" s="188"/>
      <c r="AK16033" s="188"/>
    </row>
    <row r="16034" spans="20:37">
      <c r="T16034" s="188"/>
      <c r="U16034" s="188"/>
      <c r="V16034" s="188"/>
      <c r="W16034" s="188"/>
      <c r="X16034" s="188"/>
      <c r="AG16034" s="188"/>
      <c r="AH16034" s="188"/>
      <c r="AI16034" s="188"/>
      <c r="AJ16034" s="188"/>
      <c r="AK16034" s="188"/>
    </row>
    <row r="16035" spans="20:37">
      <c r="T16035" s="188"/>
      <c r="U16035" s="188"/>
      <c r="V16035" s="188"/>
      <c r="W16035" s="188"/>
      <c r="X16035" s="188"/>
      <c r="AG16035" s="188"/>
      <c r="AH16035" s="188"/>
      <c r="AI16035" s="188"/>
      <c r="AJ16035" s="188"/>
      <c r="AK16035" s="188"/>
    </row>
    <row r="16036" spans="20:37">
      <c r="T16036" s="188"/>
      <c r="U16036" s="188"/>
      <c r="V16036" s="188"/>
      <c r="W16036" s="188"/>
      <c r="X16036" s="188"/>
      <c r="AG16036" s="188"/>
      <c r="AH16036" s="188"/>
      <c r="AI16036" s="188"/>
      <c r="AJ16036" s="188"/>
      <c r="AK16036" s="188"/>
    </row>
    <row r="16037" spans="20:37">
      <c r="T16037" s="188"/>
      <c r="U16037" s="188"/>
      <c r="V16037" s="188"/>
      <c r="W16037" s="188"/>
      <c r="X16037" s="188"/>
      <c r="AG16037" s="188"/>
      <c r="AH16037" s="188"/>
      <c r="AI16037" s="188"/>
      <c r="AJ16037" s="188"/>
      <c r="AK16037" s="188"/>
    </row>
    <row r="16038" spans="20:37">
      <c r="T16038" s="188"/>
      <c r="U16038" s="188"/>
      <c r="V16038" s="188"/>
      <c r="W16038" s="188"/>
      <c r="X16038" s="188"/>
      <c r="AG16038" s="188"/>
      <c r="AH16038" s="188"/>
      <c r="AI16038" s="188"/>
      <c r="AJ16038" s="188"/>
      <c r="AK16038" s="188"/>
    </row>
    <row r="16039" spans="20:37">
      <c r="T16039" s="188"/>
      <c r="U16039" s="188"/>
      <c r="V16039" s="188"/>
      <c r="W16039" s="188"/>
      <c r="X16039" s="188"/>
      <c r="AG16039" s="188"/>
      <c r="AH16039" s="188"/>
      <c r="AI16039" s="188"/>
      <c r="AJ16039" s="188"/>
      <c r="AK16039" s="188"/>
    </row>
    <row r="16040" spans="20:37">
      <c r="T16040" s="188"/>
      <c r="U16040" s="188"/>
      <c r="V16040" s="188"/>
      <c r="W16040" s="188"/>
      <c r="X16040" s="188"/>
      <c r="AG16040" s="188"/>
      <c r="AH16040" s="188"/>
      <c r="AI16040" s="188"/>
      <c r="AJ16040" s="188"/>
      <c r="AK16040" s="188"/>
    </row>
    <row r="16041" spans="20:37">
      <c r="T16041" s="188"/>
      <c r="U16041" s="188"/>
      <c r="V16041" s="188"/>
      <c r="W16041" s="188"/>
      <c r="X16041" s="188"/>
      <c r="AG16041" s="188"/>
      <c r="AH16041" s="188"/>
      <c r="AI16041" s="188"/>
      <c r="AJ16041" s="188"/>
      <c r="AK16041" s="188"/>
    </row>
    <row r="16042" spans="20:37">
      <c r="T16042" s="188"/>
      <c r="U16042" s="188"/>
      <c r="V16042" s="188"/>
      <c r="W16042" s="188"/>
      <c r="X16042" s="188"/>
      <c r="AG16042" s="188"/>
      <c r="AH16042" s="188"/>
      <c r="AI16042" s="188"/>
      <c r="AJ16042" s="188"/>
      <c r="AK16042" s="188"/>
    </row>
    <row r="16043" spans="20:37">
      <c r="T16043" s="188"/>
      <c r="U16043" s="188"/>
      <c r="V16043" s="188"/>
      <c r="W16043" s="188"/>
      <c r="X16043" s="188"/>
      <c r="AG16043" s="188"/>
      <c r="AH16043" s="188"/>
      <c r="AI16043" s="188"/>
      <c r="AJ16043" s="188"/>
      <c r="AK16043" s="188"/>
    </row>
    <row r="16044" spans="20:37">
      <c r="T16044" s="188"/>
      <c r="U16044" s="188"/>
      <c r="V16044" s="188"/>
      <c r="W16044" s="188"/>
      <c r="X16044" s="188"/>
      <c r="AG16044" s="188"/>
      <c r="AH16044" s="188"/>
      <c r="AI16044" s="188"/>
      <c r="AJ16044" s="188"/>
      <c r="AK16044" s="188"/>
    </row>
    <row r="16045" spans="20:37">
      <c r="T16045" s="188"/>
      <c r="U16045" s="188"/>
      <c r="V16045" s="188"/>
      <c r="W16045" s="188"/>
      <c r="X16045" s="188"/>
      <c r="AG16045" s="188"/>
      <c r="AH16045" s="188"/>
      <c r="AI16045" s="188"/>
      <c r="AJ16045" s="188"/>
      <c r="AK16045" s="188"/>
    </row>
    <row r="16046" spans="20:37">
      <c r="T16046" s="188"/>
      <c r="U16046" s="188"/>
      <c r="V16046" s="188"/>
      <c r="W16046" s="188"/>
      <c r="X16046" s="188"/>
      <c r="AG16046" s="188"/>
      <c r="AH16046" s="188"/>
      <c r="AI16046" s="188"/>
      <c r="AJ16046" s="188"/>
      <c r="AK16046" s="188"/>
    </row>
    <row r="16047" spans="20:37">
      <c r="T16047" s="188"/>
      <c r="U16047" s="188"/>
      <c r="V16047" s="188"/>
      <c r="W16047" s="188"/>
      <c r="X16047" s="188"/>
      <c r="AG16047" s="188"/>
      <c r="AH16047" s="188"/>
      <c r="AI16047" s="188"/>
      <c r="AJ16047" s="188"/>
      <c r="AK16047" s="188"/>
    </row>
    <row r="16048" spans="20:37">
      <c r="T16048" s="188"/>
      <c r="U16048" s="188"/>
      <c r="V16048" s="188"/>
      <c r="W16048" s="188"/>
      <c r="X16048" s="188"/>
      <c r="AG16048" s="188"/>
      <c r="AH16048" s="188"/>
      <c r="AI16048" s="188"/>
      <c r="AJ16048" s="188"/>
      <c r="AK16048" s="188"/>
    </row>
    <row r="16049" spans="20:37">
      <c r="T16049" s="188"/>
      <c r="U16049" s="188"/>
      <c r="V16049" s="188"/>
      <c r="W16049" s="188"/>
      <c r="X16049" s="188"/>
      <c r="AG16049" s="188"/>
      <c r="AH16049" s="188"/>
      <c r="AI16049" s="188"/>
      <c r="AJ16049" s="188"/>
      <c r="AK16049" s="188"/>
    </row>
    <row r="16050" spans="20:37">
      <c r="T16050" s="188"/>
      <c r="U16050" s="188"/>
      <c r="V16050" s="188"/>
      <c r="W16050" s="188"/>
      <c r="X16050" s="188"/>
      <c r="AG16050" s="188"/>
      <c r="AH16050" s="188"/>
      <c r="AI16050" s="188"/>
      <c r="AJ16050" s="188"/>
      <c r="AK16050" s="188"/>
    </row>
    <row r="16051" spans="20:37">
      <c r="T16051" s="188"/>
      <c r="U16051" s="188"/>
      <c r="V16051" s="188"/>
      <c r="W16051" s="188"/>
      <c r="X16051" s="188"/>
      <c r="AG16051" s="188"/>
      <c r="AH16051" s="188"/>
      <c r="AI16051" s="188"/>
      <c r="AJ16051" s="188"/>
      <c r="AK16051" s="188"/>
    </row>
    <row r="16052" spans="20:37">
      <c r="T16052" s="188"/>
      <c r="U16052" s="188"/>
      <c r="V16052" s="188"/>
      <c r="W16052" s="188"/>
      <c r="X16052" s="188"/>
      <c r="AG16052" s="188"/>
      <c r="AH16052" s="188"/>
      <c r="AI16052" s="188"/>
      <c r="AJ16052" s="188"/>
      <c r="AK16052" s="188"/>
    </row>
    <row r="16053" spans="20:37">
      <c r="T16053" s="188"/>
      <c r="U16053" s="188"/>
      <c r="V16053" s="188"/>
      <c r="W16053" s="188"/>
      <c r="X16053" s="188"/>
      <c r="AG16053" s="188"/>
      <c r="AH16053" s="188"/>
      <c r="AI16053" s="188"/>
      <c r="AJ16053" s="188"/>
      <c r="AK16053" s="188"/>
    </row>
    <row r="16054" spans="20:37">
      <c r="T16054" s="188"/>
      <c r="U16054" s="188"/>
      <c r="V16054" s="188"/>
      <c r="W16054" s="188"/>
      <c r="X16054" s="188"/>
      <c r="AG16054" s="188"/>
      <c r="AH16054" s="188"/>
      <c r="AI16054" s="188"/>
      <c r="AJ16054" s="188"/>
      <c r="AK16054" s="188"/>
    </row>
    <row r="16055" spans="20:37">
      <c r="T16055" s="188"/>
      <c r="U16055" s="188"/>
      <c r="V16055" s="188"/>
      <c r="W16055" s="188"/>
      <c r="X16055" s="188"/>
      <c r="AG16055" s="188"/>
      <c r="AH16055" s="188"/>
      <c r="AI16055" s="188"/>
      <c r="AJ16055" s="188"/>
      <c r="AK16055" s="188"/>
    </row>
    <row r="16056" spans="20:37">
      <c r="T16056" s="188"/>
      <c r="U16056" s="188"/>
      <c r="V16056" s="188"/>
      <c r="W16056" s="188"/>
      <c r="X16056" s="188"/>
      <c r="AG16056" s="188"/>
      <c r="AH16056" s="188"/>
      <c r="AI16056" s="188"/>
      <c r="AJ16056" s="188"/>
      <c r="AK16056" s="188"/>
    </row>
    <row r="16057" spans="20:37">
      <c r="T16057" s="188"/>
      <c r="U16057" s="188"/>
      <c r="V16057" s="188"/>
      <c r="W16057" s="188"/>
      <c r="X16057" s="188"/>
      <c r="AG16057" s="188"/>
      <c r="AH16057" s="188"/>
      <c r="AI16057" s="188"/>
      <c r="AJ16057" s="188"/>
      <c r="AK16057" s="188"/>
    </row>
    <row r="16058" spans="20:37">
      <c r="T16058" s="188"/>
      <c r="U16058" s="188"/>
      <c r="V16058" s="188"/>
      <c r="W16058" s="188"/>
      <c r="X16058" s="188"/>
      <c r="AG16058" s="188"/>
      <c r="AH16058" s="188"/>
      <c r="AI16058" s="188"/>
      <c r="AJ16058" s="188"/>
      <c r="AK16058" s="188"/>
    </row>
    <row r="16059" spans="20:37">
      <c r="T16059" s="188"/>
      <c r="U16059" s="188"/>
      <c r="V16059" s="188"/>
      <c r="W16059" s="188"/>
      <c r="X16059" s="188"/>
      <c r="AG16059" s="188"/>
      <c r="AH16059" s="188"/>
      <c r="AI16059" s="188"/>
      <c r="AJ16059" s="188"/>
      <c r="AK16059" s="188"/>
    </row>
    <row r="16060" spans="20:37">
      <c r="T16060" s="188"/>
      <c r="U16060" s="188"/>
      <c r="V16060" s="188"/>
      <c r="W16060" s="188"/>
      <c r="X16060" s="188"/>
      <c r="AG16060" s="188"/>
      <c r="AH16060" s="188"/>
      <c r="AI16060" s="188"/>
      <c r="AJ16060" s="188"/>
      <c r="AK16060" s="188"/>
    </row>
    <row r="16061" spans="20:37">
      <c r="T16061" s="188"/>
      <c r="U16061" s="188"/>
      <c r="V16061" s="188"/>
      <c r="W16061" s="188"/>
      <c r="X16061" s="188"/>
      <c r="AG16061" s="188"/>
      <c r="AH16061" s="188"/>
      <c r="AI16061" s="188"/>
      <c r="AJ16061" s="188"/>
      <c r="AK16061" s="188"/>
    </row>
    <row r="16062" spans="20:37">
      <c r="T16062" s="188"/>
      <c r="U16062" s="188"/>
      <c r="V16062" s="188"/>
      <c r="W16062" s="188"/>
      <c r="X16062" s="188"/>
      <c r="AG16062" s="188"/>
      <c r="AH16062" s="188"/>
      <c r="AI16062" s="188"/>
      <c r="AJ16062" s="188"/>
      <c r="AK16062" s="188"/>
    </row>
    <row r="16063" spans="20:37">
      <c r="T16063" s="188"/>
      <c r="U16063" s="188"/>
      <c r="V16063" s="188"/>
      <c r="W16063" s="188"/>
      <c r="X16063" s="188"/>
      <c r="AG16063" s="188"/>
      <c r="AH16063" s="188"/>
      <c r="AI16063" s="188"/>
      <c r="AJ16063" s="188"/>
      <c r="AK16063" s="188"/>
    </row>
    <row r="16064" spans="20:37">
      <c r="T16064" s="188"/>
      <c r="U16064" s="188"/>
      <c r="V16064" s="188"/>
      <c r="W16064" s="188"/>
      <c r="X16064" s="188"/>
      <c r="AG16064" s="188"/>
      <c r="AH16064" s="188"/>
      <c r="AI16064" s="188"/>
      <c r="AJ16064" s="188"/>
      <c r="AK16064" s="188"/>
    </row>
    <row r="16065" spans="20:37">
      <c r="T16065" s="188"/>
      <c r="U16065" s="188"/>
      <c r="V16065" s="188"/>
      <c r="W16065" s="188"/>
      <c r="X16065" s="188"/>
      <c r="AG16065" s="188"/>
      <c r="AH16065" s="188"/>
      <c r="AI16065" s="188"/>
      <c r="AJ16065" s="188"/>
      <c r="AK16065" s="188"/>
    </row>
    <row r="16066" spans="20:37">
      <c r="T16066" s="188"/>
      <c r="U16066" s="188"/>
      <c r="V16066" s="188"/>
      <c r="W16066" s="188"/>
      <c r="X16066" s="188"/>
      <c r="AG16066" s="188"/>
      <c r="AH16066" s="188"/>
      <c r="AI16066" s="188"/>
      <c r="AJ16066" s="188"/>
      <c r="AK16066" s="188"/>
    </row>
    <row r="16067" spans="20:37">
      <c r="T16067" s="188"/>
      <c r="U16067" s="188"/>
      <c r="V16067" s="188"/>
      <c r="W16067" s="188"/>
      <c r="X16067" s="188"/>
      <c r="AG16067" s="188"/>
      <c r="AH16067" s="188"/>
      <c r="AI16067" s="188"/>
      <c r="AJ16067" s="188"/>
      <c r="AK16067" s="188"/>
    </row>
    <row r="16068" spans="20:37">
      <c r="T16068" s="188"/>
      <c r="U16068" s="188"/>
      <c r="V16068" s="188"/>
      <c r="W16068" s="188"/>
      <c r="X16068" s="188"/>
      <c r="AG16068" s="188"/>
      <c r="AH16068" s="188"/>
      <c r="AI16068" s="188"/>
      <c r="AJ16068" s="188"/>
      <c r="AK16068" s="188"/>
    </row>
    <row r="16069" spans="20:37">
      <c r="T16069" s="188"/>
      <c r="U16069" s="188"/>
      <c r="V16069" s="188"/>
      <c r="W16069" s="188"/>
      <c r="X16069" s="188"/>
      <c r="AG16069" s="188"/>
      <c r="AH16069" s="188"/>
      <c r="AI16069" s="188"/>
      <c r="AJ16069" s="188"/>
      <c r="AK16069" s="188"/>
    </row>
    <row r="16070" spans="20:37">
      <c r="T16070" s="188"/>
      <c r="U16070" s="188"/>
      <c r="V16070" s="188"/>
      <c r="W16070" s="188"/>
      <c r="X16070" s="188"/>
      <c r="AG16070" s="188"/>
      <c r="AH16070" s="188"/>
      <c r="AI16070" s="188"/>
      <c r="AJ16070" s="188"/>
      <c r="AK16070" s="188"/>
    </row>
    <row r="16071" spans="20:37">
      <c r="T16071" s="188"/>
      <c r="U16071" s="188"/>
      <c r="V16071" s="188"/>
      <c r="W16071" s="188"/>
      <c r="X16071" s="188"/>
      <c r="AG16071" s="188"/>
      <c r="AH16071" s="188"/>
      <c r="AI16071" s="188"/>
      <c r="AJ16071" s="188"/>
      <c r="AK16071" s="188"/>
    </row>
    <row r="16072" spans="20:37">
      <c r="T16072" s="188"/>
      <c r="U16072" s="188"/>
      <c r="V16072" s="188"/>
      <c r="W16072" s="188"/>
      <c r="X16072" s="188"/>
      <c r="AG16072" s="188"/>
      <c r="AH16072" s="188"/>
      <c r="AI16072" s="188"/>
      <c r="AJ16072" s="188"/>
      <c r="AK16072" s="188"/>
    </row>
    <row r="16073" spans="20:37">
      <c r="T16073" s="188"/>
      <c r="U16073" s="188"/>
      <c r="V16073" s="188"/>
      <c r="W16073" s="188"/>
      <c r="X16073" s="188"/>
      <c r="AG16073" s="188"/>
      <c r="AH16073" s="188"/>
      <c r="AI16073" s="188"/>
      <c r="AJ16073" s="188"/>
      <c r="AK16073" s="188"/>
    </row>
    <row r="16074" spans="20:37">
      <c r="T16074" s="188"/>
      <c r="U16074" s="188"/>
      <c r="V16074" s="188"/>
      <c r="W16074" s="188"/>
      <c r="X16074" s="188"/>
      <c r="AG16074" s="188"/>
      <c r="AH16074" s="188"/>
      <c r="AI16074" s="188"/>
      <c r="AJ16074" s="188"/>
      <c r="AK16074" s="188"/>
    </row>
    <row r="16075" spans="20:37">
      <c r="T16075" s="188"/>
      <c r="U16075" s="188"/>
      <c r="V16075" s="188"/>
      <c r="W16075" s="188"/>
      <c r="X16075" s="188"/>
      <c r="AG16075" s="188"/>
      <c r="AH16075" s="188"/>
      <c r="AI16075" s="188"/>
      <c r="AJ16075" s="188"/>
      <c r="AK16075" s="188"/>
    </row>
    <row r="16076" spans="20:37">
      <c r="T16076" s="188"/>
      <c r="U16076" s="188"/>
      <c r="V16076" s="188"/>
      <c r="W16076" s="188"/>
      <c r="X16076" s="188"/>
      <c r="AG16076" s="188"/>
      <c r="AH16076" s="188"/>
      <c r="AI16076" s="188"/>
      <c r="AJ16076" s="188"/>
      <c r="AK16076" s="188"/>
    </row>
    <row r="16077" spans="20:37">
      <c r="T16077" s="188"/>
      <c r="U16077" s="188"/>
      <c r="V16077" s="188"/>
      <c r="W16077" s="188"/>
      <c r="X16077" s="188"/>
      <c r="AG16077" s="188"/>
      <c r="AH16077" s="188"/>
      <c r="AI16077" s="188"/>
      <c r="AJ16077" s="188"/>
      <c r="AK16077" s="188"/>
    </row>
    <row r="16078" spans="20:37">
      <c r="T16078" s="188"/>
      <c r="U16078" s="188"/>
      <c r="V16078" s="188"/>
      <c r="W16078" s="188"/>
      <c r="X16078" s="188"/>
      <c r="AG16078" s="188"/>
      <c r="AH16078" s="188"/>
      <c r="AI16078" s="188"/>
      <c r="AJ16078" s="188"/>
      <c r="AK16078" s="188"/>
    </row>
    <row r="16079" spans="20:37">
      <c r="T16079" s="188"/>
      <c r="U16079" s="188"/>
      <c r="V16079" s="188"/>
      <c r="W16079" s="188"/>
      <c r="X16079" s="188"/>
      <c r="AG16079" s="188"/>
      <c r="AH16079" s="188"/>
      <c r="AI16079" s="188"/>
      <c r="AJ16079" s="188"/>
      <c r="AK16079" s="188"/>
    </row>
    <row r="16080" spans="20:37">
      <c r="T16080" s="188"/>
      <c r="U16080" s="188"/>
      <c r="V16080" s="188"/>
      <c r="W16080" s="188"/>
      <c r="X16080" s="188"/>
      <c r="AG16080" s="188"/>
      <c r="AH16080" s="188"/>
      <c r="AI16080" s="188"/>
      <c r="AJ16080" s="188"/>
      <c r="AK16080" s="188"/>
    </row>
    <row r="16081" spans="20:37">
      <c r="T16081" s="188"/>
      <c r="U16081" s="188"/>
      <c r="V16081" s="188"/>
      <c r="W16081" s="188"/>
      <c r="X16081" s="188"/>
      <c r="AG16081" s="188"/>
      <c r="AH16081" s="188"/>
      <c r="AI16081" s="188"/>
      <c r="AJ16081" s="188"/>
      <c r="AK16081" s="188"/>
    </row>
    <row r="16082" spans="20:37">
      <c r="T16082" s="188"/>
      <c r="U16082" s="188"/>
      <c r="V16082" s="188"/>
      <c r="W16082" s="188"/>
      <c r="X16082" s="188"/>
      <c r="AG16082" s="188"/>
      <c r="AH16082" s="188"/>
      <c r="AI16082" s="188"/>
      <c r="AJ16082" s="188"/>
      <c r="AK16082" s="188"/>
    </row>
    <row r="16083" spans="20:37">
      <c r="T16083" s="188"/>
      <c r="U16083" s="188"/>
      <c r="V16083" s="188"/>
      <c r="W16083" s="188"/>
      <c r="X16083" s="188"/>
      <c r="AG16083" s="188"/>
      <c r="AH16083" s="188"/>
      <c r="AI16083" s="188"/>
      <c r="AJ16083" s="188"/>
      <c r="AK16083" s="188"/>
    </row>
    <row r="16084" spans="20:37">
      <c r="T16084" s="188"/>
      <c r="U16084" s="188"/>
      <c r="V16084" s="188"/>
      <c r="W16084" s="188"/>
      <c r="X16084" s="188"/>
      <c r="AG16084" s="188"/>
      <c r="AH16084" s="188"/>
      <c r="AI16084" s="188"/>
      <c r="AJ16084" s="188"/>
      <c r="AK16084" s="188"/>
    </row>
    <row r="16085" spans="20:37">
      <c r="T16085" s="188"/>
      <c r="U16085" s="188"/>
      <c r="V16085" s="188"/>
      <c r="W16085" s="188"/>
      <c r="X16085" s="188"/>
      <c r="AG16085" s="188"/>
      <c r="AH16085" s="188"/>
      <c r="AI16085" s="188"/>
      <c r="AJ16085" s="188"/>
      <c r="AK16085" s="188"/>
    </row>
    <row r="16086" spans="20:37">
      <c r="T16086" s="188"/>
      <c r="U16086" s="188"/>
      <c r="V16086" s="188"/>
      <c r="W16086" s="188"/>
      <c r="X16086" s="188"/>
      <c r="AG16086" s="188"/>
      <c r="AH16086" s="188"/>
      <c r="AI16086" s="188"/>
      <c r="AJ16086" s="188"/>
      <c r="AK16086" s="188"/>
    </row>
    <row r="16087" spans="20:37">
      <c r="T16087" s="188"/>
      <c r="U16087" s="188"/>
      <c r="V16087" s="188"/>
      <c r="W16087" s="188"/>
      <c r="X16087" s="188"/>
      <c r="AG16087" s="188"/>
      <c r="AH16087" s="188"/>
      <c r="AI16087" s="188"/>
      <c r="AJ16087" s="188"/>
      <c r="AK16087" s="188"/>
    </row>
    <row r="16088" spans="20:37">
      <c r="T16088" s="188"/>
      <c r="U16088" s="188"/>
      <c r="V16088" s="188"/>
      <c r="W16088" s="188"/>
      <c r="X16088" s="188"/>
      <c r="AG16088" s="188"/>
      <c r="AH16088" s="188"/>
      <c r="AI16088" s="188"/>
      <c r="AJ16088" s="188"/>
      <c r="AK16088" s="188"/>
    </row>
    <row r="16089" spans="20:37">
      <c r="T16089" s="188"/>
      <c r="U16089" s="188"/>
      <c r="V16089" s="188"/>
      <c r="W16089" s="188"/>
      <c r="X16089" s="188"/>
      <c r="AG16089" s="188"/>
      <c r="AH16089" s="188"/>
      <c r="AI16089" s="188"/>
      <c r="AJ16089" s="188"/>
      <c r="AK16089" s="188"/>
    </row>
    <row r="16090" spans="20:37">
      <c r="T16090" s="188"/>
      <c r="U16090" s="188"/>
      <c r="V16090" s="188"/>
      <c r="W16090" s="188"/>
      <c r="X16090" s="188"/>
      <c r="AG16090" s="188"/>
      <c r="AH16090" s="188"/>
      <c r="AI16090" s="188"/>
      <c r="AJ16090" s="188"/>
      <c r="AK16090" s="188"/>
    </row>
    <row r="16091" spans="20:37">
      <c r="T16091" s="188"/>
      <c r="U16091" s="188"/>
      <c r="V16091" s="188"/>
      <c r="W16091" s="188"/>
      <c r="X16091" s="188"/>
      <c r="AG16091" s="188"/>
      <c r="AH16091" s="188"/>
      <c r="AI16091" s="188"/>
      <c r="AJ16091" s="188"/>
      <c r="AK16091" s="188"/>
    </row>
    <row r="16092" spans="20:37">
      <c r="T16092" s="188"/>
      <c r="U16092" s="188"/>
      <c r="V16092" s="188"/>
      <c r="W16092" s="188"/>
      <c r="X16092" s="188"/>
      <c r="AG16092" s="188"/>
      <c r="AH16092" s="188"/>
      <c r="AI16092" s="188"/>
      <c r="AJ16092" s="188"/>
      <c r="AK16092" s="188"/>
    </row>
    <row r="16093" spans="20:37">
      <c r="T16093" s="188"/>
      <c r="U16093" s="188"/>
      <c r="V16093" s="188"/>
      <c r="W16093" s="188"/>
      <c r="X16093" s="188"/>
      <c r="AG16093" s="188"/>
      <c r="AH16093" s="188"/>
      <c r="AI16093" s="188"/>
      <c r="AJ16093" s="188"/>
      <c r="AK16093" s="188"/>
    </row>
    <row r="16094" spans="20:37">
      <c r="T16094" s="188"/>
      <c r="U16094" s="188"/>
      <c r="V16094" s="188"/>
      <c r="W16094" s="188"/>
      <c r="X16094" s="188"/>
      <c r="AG16094" s="188"/>
      <c r="AH16094" s="188"/>
      <c r="AI16094" s="188"/>
      <c r="AJ16094" s="188"/>
      <c r="AK16094" s="188"/>
    </row>
    <row r="16095" spans="20:37">
      <c r="T16095" s="188"/>
      <c r="U16095" s="188"/>
      <c r="V16095" s="188"/>
      <c r="W16095" s="188"/>
      <c r="X16095" s="188"/>
      <c r="AG16095" s="188"/>
      <c r="AH16095" s="188"/>
      <c r="AI16095" s="188"/>
      <c r="AJ16095" s="188"/>
      <c r="AK16095" s="188"/>
    </row>
    <row r="16096" spans="20:37">
      <c r="T16096" s="188"/>
      <c r="U16096" s="188"/>
      <c r="V16096" s="188"/>
      <c r="W16096" s="188"/>
      <c r="X16096" s="188"/>
      <c r="AG16096" s="188"/>
      <c r="AH16096" s="188"/>
      <c r="AI16096" s="188"/>
      <c r="AJ16096" s="188"/>
      <c r="AK16096" s="188"/>
    </row>
    <row r="16097" spans="20:37">
      <c r="T16097" s="188"/>
      <c r="U16097" s="188"/>
      <c r="V16097" s="188"/>
      <c r="W16097" s="188"/>
      <c r="X16097" s="188"/>
      <c r="AG16097" s="188"/>
      <c r="AH16097" s="188"/>
      <c r="AI16097" s="188"/>
      <c r="AJ16097" s="188"/>
      <c r="AK16097" s="188"/>
    </row>
    <row r="16098" spans="20:37">
      <c r="T16098" s="188"/>
      <c r="U16098" s="188"/>
      <c r="V16098" s="188"/>
      <c r="W16098" s="188"/>
      <c r="X16098" s="188"/>
      <c r="AG16098" s="188"/>
      <c r="AH16098" s="188"/>
      <c r="AI16098" s="188"/>
      <c r="AJ16098" s="188"/>
      <c r="AK16098" s="188"/>
    </row>
    <row r="16099" spans="20:37">
      <c r="T16099" s="188"/>
      <c r="U16099" s="188"/>
      <c r="V16099" s="188"/>
      <c r="W16099" s="188"/>
      <c r="X16099" s="188"/>
      <c r="AG16099" s="188"/>
      <c r="AH16099" s="188"/>
      <c r="AI16099" s="188"/>
      <c r="AJ16099" s="188"/>
      <c r="AK16099" s="188"/>
    </row>
    <row r="16100" spans="20:37">
      <c r="T16100" s="188"/>
      <c r="U16100" s="188"/>
      <c r="V16100" s="188"/>
      <c r="W16100" s="188"/>
      <c r="X16100" s="188"/>
      <c r="AG16100" s="188"/>
      <c r="AH16100" s="188"/>
      <c r="AI16100" s="188"/>
      <c r="AJ16100" s="188"/>
      <c r="AK16100" s="188"/>
    </row>
    <row r="16101" spans="20:37">
      <c r="T16101" s="188"/>
      <c r="U16101" s="188"/>
      <c r="V16101" s="188"/>
      <c r="W16101" s="188"/>
      <c r="X16101" s="188"/>
      <c r="AG16101" s="188"/>
      <c r="AH16101" s="188"/>
      <c r="AI16101" s="188"/>
      <c r="AJ16101" s="188"/>
      <c r="AK16101" s="188"/>
    </row>
    <row r="16102" spans="20:37">
      <c r="T16102" s="188"/>
      <c r="U16102" s="188"/>
      <c r="V16102" s="188"/>
      <c r="W16102" s="188"/>
      <c r="X16102" s="188"/>
      <c r="AG16102" s="188"/>
      <c r="AH16102" s="188"/>
      <c r="AI16102" s="188"/>
      <c r="AJ16102" s="188"/>
      <c r="AK16102" s="188"/>
    </row>
    <row r="16103" spans="20:37">
      <c r="T16103" s="188"/>
      <c r="U16103" s="188"/>
      <c r="V16103" s="188"/>
      <c r="W16103" s="188"/>
      <c r="X16103" s="188"/>
      <c r="AG16103" s="188"/>
      <c r="AH16103" s="188"/>
      <c r="AI16103" s="188"/>
      <c r="AJ16103" s="188"/>
      <c r="AK16103" s="188"/>
    </row>
    <row r="16104" spans="20:37">
      <c r="T16104" s="188"/>
      <c r="U16104" s="188"/>
      <c r="V16104" s="188"/>
      <c r="W16104" s="188"/>
      <c r="X16104" s="188"/>
      <c r="AG16104" s="188"/>
      <c r="AH16104" s="188"/>
      <c r="AI16104" s="188"/>
      <c r="AJ16104" s="188"/>
      <c r="AK16104" s="188"/>
    </row>
    <row r="16105" spans="20:37">
      <c r="T16105" s="188"/>
      <c r="U16105" s="188"/>
      <c r="V16105" s="188"/>
      <c r="W16105" s="188"/>
      <c r="X16105" s="188"/>
      <c r="AG16105" s="188"/>
      <c r="AH16105" s="188"/>
      <c r="AI16105" s="188"/>
      <c r="AJ16105" s="188"/>
      <c r="AK16105" s="188"/>
    </row>
    <row r="16106" spans="20:37">
      <c r="T16106" s="188"/>
      <c r="U16106" s="188"/>
      <c r="V16106" s="188"/>
      <c r="W16106" s="188"/>
      <c r="X16106" s="188"/>
      <c r="AG16106" s="188"/>
      <c r="AH16106" s="188"/>
      <c r="AI16106" s="188"/>
      <c r="AJ16106" s="188"/>
      <c r="AK16106" s="188"/>
    </row>
    <row r="16107" spans="20:37">
      <c r="T16107" s="188"/>
      <c r="U16107" s="188"/>
      <c r="V16107" s="188"/>
      <c r="W16107" s="188"/>
      <c r="X16107" s="188"/>
      <c r="AG16107" s="188"/>
      <c r="AH16107" s="188"/>
      <c r="AI16107" s="188"/>
      <c r="AJ16107" s="188"/>
      <c r="AK16107" s="188"/>
    </row>
    <row r="16108" spans="20:37">
      <c r="T16108" s="188"/>
      <c r="U16108" s="188"/>
      <c r="V16108" s="188"/>
      <c r="W16108" s="188"/>
      <c r="X16108" s="188"/>
      <c r="AG16108" s="188"/>
      <c r="AH16108" s="188"/>
      <c r="AI16108" s="188"/>
      <c r="AJ16108" s="188"/>
      <c r="AK16108" s="188"/>
    </row>
    <row r="16109" spans="20:37">
      <c r="T16109" s="188"/>
      <c r="U16109" s="188"/>
      <c r="V16109" s="188"/>
      <c r="W16109" s="188"/>
      <c r="X16109" s="188"/>
      <c r="AG16109" s="188"/>
      <c r="AH16109" s="188"/>
      <c r="AI16109" s="188"/>
      <c r="AJ16109" s="188"/>
      <c r="AK16109" s="188"/>
    </row>
    <row r="16110" spans="20:37">
      <c r="T16110" s="188"/>
      <c r="U16110" s="188"/>
      <c r="V16110" s="188"/>
      <c r="W16110" s="188"/>
      <c r="X16110" s="188"/>
      <c r="AG16110" s="188"/>
      <c r="AH16110" s="188"/>
      <c r="AI16110" s="188"/>
      <c r="AJ16110" s="188"/>
      <c r="AK16110" s="188"/>
    </row>
    <row r="16111" spans="20:37">
      <c r="T16111" s="188"/>
      <c r="U16111" s="188"/>
      <c r="V16111" s="188"/>
      <c r="W16111" s="188"/>
      <c r="X16111" s="188"/>
      <c r="AG16111" s="188"/>
      <c r="AH16111" s="188"/>
      <c r="AI16111" s="188"/>
      <c r="AJ16111" s="188"/>
      <c r="AK16111" s="188"/>
    </row>
    <row r="16112" spans="20:37">
      <c r="T16112" s="188"/>
      <c r="U16112" s="188"/>
      <c r="V16112" s="188"/>
      <c r="W16112" s="188"/>
      <c r="X16112" s="188"/>
      <c r="AG16112" s="188"/>
      <c r="AH16112" s="188"/>
      <c r="AI16112" s="188"/>
      <c r="AJ16112" s="188"/>
      <c r="AK16112" s="188"/>
    </row>
    <row r="16113" spans="20:37">
      <c r="T16113" s="188"/>
      <c r="U16113" s="188"/>
      <c r="V16113" s="188"/>
      <c r="W16113" s="188"/>
      <c r="X16113" s="188"/>
      <c r="AG16113" s="188"/>
      <c r="AH16113" s="188"/>
      <c r="AI16113" s="188"/>
      <c r="AJ16113" s="188"/>
      <c r="AK16113" s="188"/>
    </row>
    <row r="16114" spans="20:37">
      <c r="T16114" s="188"/>
      <c r="U16114" s="188"/>
      <c r="V16114" s="188"/>
      <c r="W16114" s="188"/>
      <c r="X16114" s="188"/>
      <c r="AG16114" s="188"/>
      <c r="AH16114" s="188"/>
      <c r="AI16114" s="188"/>
      <c r="AJ16114" s="188"/>
      <c r="AK16114" s="188"/>
    </row>
    <row r="16115" spans="20:37">
      <c r="T16115" s="188"/>
      <c r="U16115" s="188"/>
      <c r="V16115" s="188"/>
      <c r="W16115" s="188"/>
      <c r="X16115" s="188"/>
      <c r="AG16115" s="188"/>
      <c r="AH16115" s="188"/>
      <c r="AI16115" s="188"/>
      <c r="AJ16115" s="188"/>
      <c r="AK16115" s="188"/>
    </row>
    <row r="16116" spans="20:37">
      <c r="T16116" s="188"/>
      <c r="U16116" s="188"/>
      <c r="V16116" s="188"/>
      <c r="W16116" s="188"/>
      <c r="X16116" s="188"/>
      <c r="AG16116" s="188"/>
      <c r="AH16116" s="188"/>
      <c r="AI16116" s="188"/>
      <c r="AJ16116" s="188"/>
      <c r="AK16116" s="188"/>
    </row>
    <row r="16117" spans="20:37">
      <c r="T16117" s="188"/>
      <c r="U16117" s="188"/>
      <c r="V16117" s="188"/>
      <c r="W16117" s="188"/>
      <c r="X16117" s="188"/>
      <c r="AG16117" s="188"/>
      <c r="AH16117" s="188"/>
      <c r="AI16117" s="188"/>
      <c r="AJ16117" s="188"/>
      <c r="AK16117" s="188"/>
    </row>
    <row r="16118" spans="20:37">
      <c r="T16118" s="188"/>
      <c r="U16118" s="188"/>
      <c r="V16118" s="188"/>
      <c r="W16118" s="188"/>
      <c r="X16118" s="188"/>
      <c r="AG16118" s="188"/>
      <c r="AH16118" s="188"/>
      <c r="AI16118" s="188"/>
      <c r="AJ16118" s="188"/>
      <c r="AK16118" s="188"/>
    </row>
    <row r="16119" spans="20:37">
      <c r="T16119" s="188"/>
      <c r="U16119" s="188"/>
      <c r="V16119" s="188"/>
      <c r="W16119" s="188"/>
      <c r="X16119" s="188"/>
      <c r="AG16119" s="188"/>
      <c r="AH16119" s="188"/>
      <c r="AI16119" s="188"/>
      <c r="AJ16119" s="188"/>
      <c r="AK16119" s="188"/>
    </row>
    <row r="16120" spans="20:37">
      <c r="T16120" s="188"/>
      <c r="U16120" s="188"/>
      <c r="V16120" s="188"/>
      <c r="W16120" s="188"/>
      <c r="X16120" s="188"/>
      <c r="AG16120" s="188"/>
      <c r="AH16120" s="188"/>
      <c r="AI16120" s="188"/>
      <c r="AJ16120" s="188"/>
      <c r="AK16120" s="188"/>
    </row>
    <row r="16121" spans="20:37">
      <c r="T16121" s="188"/>
      <c r="U16121" s="188"/>
      <c r="V16121" s="188"/>
      <c r="W16121" s="188"/>
      <c r="X16121" s="188"/>
      <c r="AG16121" s="188"/>
      <c r="AH16121" s="188"/>
      <c r="AI16121" s="188"/>
      <c r="AJ16121" s="188"/>
      <c r="AK16121" s="188"/>
    </row>
    <row r="16122" spans="20:37">
      <c r="T16122" s="188"/>
      <c r="U16122" s="188"/>
      <c r="V16122" s="188"/>
      <c r="W16122" s="188"/>
      <c r="X16122" s="188"/>
      <c r="AG16122" s="188"/>
      <c r="AH16122" s="188"/>
      <c r="AI16122" s="188"/>
      <c r="AJ16122" s="188"/>
      <c r="AK16122" s="188"/>
    </row>
    <row r="16123" spans="20:37">
      <c r="T16123" s="188"/>
      <c r="U16123" s="188"/>
      <c r="V16123" s="188"/>
      <c r="W16123" s="188"/>
      <c r="X16123" s="188"/>
      <c r="AG16123" s="188"/>
      <c r="AH16123" s="188"/>
      <c r="AI16123" s="188"/>
      <c r="AJ16123" s="188"/>
      <c r="AK16123" s="188"/>
    </row>
    <row r="16124" spans="20:37">
      <c r="T16124" s="188"/>
      <c r="U16124" s="188"/>
      <c r="V16124" s="188"/>
      <c r="W16124" s="188"/>
      <c r="X16124" s="188"/>
      <c r="AG16124" s="188"/>
      <c r="AH16124" s="188"/>
      <c r="AI16124" s="188"/>
      <c r="AJ16124" s="188"/>
      <c r="AK16124" s="188"/>
    </row>
    <row r="16125" spans="20:37">
      <c r="T16125" s="188"/>
      <c r="U16125" s="188"/>
      <c r="V16125" s="188"/>
      <c r="W16125" s="188"/>
      <c r="X16125" s="188"/>
      <c r="AG16125" s="188"/>
      <c r="AH16125" s="188"/>
      <c r="AI16125" s="188"/>
      <c r="AJ16125" s="188"/>
      <c r="AK16125" s="188"/>
    </row>
    <row r="16126" spans="20:37">
      <c r="T16126" s="188"/>
      <c r="U16126" s="188"/>
      <c r="V16126" s="188"/>
      <c r="W16126" s="188"/>
      <c r="X16126" s="188"/>
      <c r="AG16126" s="188"/>
      <c r="AH16126" s="188"/>
      <c r="AI16126" s="188"/>
      <c r="AJ16126" s="188"/>
      <c r="AK16126" s="188"/>
    </row>
    <row r="16127" spans="20:37">
      <c r="T16127" s="188"/>
      <c r="U16127" s="188"/>
      <c r="V16127" s="188"/>
      <c r="W16127" s="188"/>
      <c r="X16127" s="188"/>
      <c r="AG16127" s="188"/>
      <c r="AH16127" s="188"/>
      <c r="AI16127" s="188"/>
      <c r="AJ16127" s="188"/>
      <c r="AK16127" s="188"/>
    </row>
    <row r="16128" spans="20:37">
      <c r="T16128" s="188"/>
      <c r="U16128" s="188"/>
      <c r="V16128" s="188"/>
      <c r="W16128" s="188"/>
      <c r="X16128" s="188"/>
      <c r="AG16128" s="188"/>
      <c r="AH16128" s="188"/>
      <c r="AI16128" s="188"/>
      <c r="AJ16128" s="188"/>
      <c r="AK16128" s="188"/>
    </row>
    <row r="16129" spans="20:37">
      <c r="T16129" s="188"/>
      <c r="U16129" s="188"/>
      <c r="V16129" s="188"/>
      <c r="W16129" s="188"/>
      <c r="X16129" s="188"/>
      <c r="AG16129" s="188"/>
      <c r="AH16129" s="188"/>
      <c r="AI16129" s="188"/>
      <c r="AJ16129" s="188"/>
      <c r="AK16129" s="188"/>
    </row>
    <row r="16130" spans="20:37">
      <c r="T16130" s="188"/>
      <c r="U16130" s="188"/>
      <c r="V16130" s="188"/>
      <c r="W16130" s="188"/>
      <c r="X16130" s="188"/>
      <c r="AG16130" s="188"/>
      <c r="AH16130" s="188"/>
      <c r="AI16130" s="188"/>
      <c r="AJ16130" s="188"/>
      <c r="AK16130" s="188"/>
    </row>
    <row r="16131" spans="20:37">
      <c r="T16131" s="188"/>
      <c r="U16131" s="188"/>
      <c r="V16131" s="188"/>
      <c r="W16131" s="188"/>
      <c r="X16131" s="188"/>
      <c r="AG16131" s="188"/>
      <c r="AH16131" s="188"/>
      <c r="AI16131" s="188"/>
      <c r="AJ16131" s="188"/>
      <c r="AK16131" s="188"/>
    </row>
    <row r="16132" spans="20:37">
      <c r="T16132" s="188"/>
      <c r="U16132" s="188"/>
      <c r="V16132" s="188"/>
      <c r="W16132" s="188"/>
      <c r="X16132" s="188"/>
      <c r="AG16132" s="188"/>
      <c r="AH16132" s="188"/>
      <c r="AI16132" s="188"/>
      <c r="AJ16132" s="188"/>
      <c r="AK16132" s="188"/>
    </row>
    <row r="16133" spans="20:37">
      <c r="T16133" s="188"/>
      <c r="U16133" s="188"/>
      <c r="V16133" s="188"/>
      <c r="W16133" s="188"/>
      <c r="X16133" s="188"/>
      <c r="AG16133" s="188"/>
      <c r="AH16133" s="188"/>
      <c r="AI16133" s="188"/>
      <c r="AJ16133" s="188"/>
      <c r="AK16133" s="188"/>
    </row>
    <row r="16134" spans="20:37">
      <c r="T16134" s="188"/>
      <c r="U16134" s="188"/>
      <c r="V16134" s="188"/>
      <c r="W16134" s="188"/>
      <c r="X16134" s="188"/>
      <c r="AG16134" s="188"/>
      <c r="AH16134" s="188"/>
      <c r="AI16134" s="188"/>
      <c r="AJ16134" s="188"/>
      <c r="AK16134" s="188"/>
    </row>
    <row r="16135" spans="20:37">
      <c r="T16135" s="188"/>
      <c r="U16135" s="188"/>
      <c r="V16135" s="188"/>
      <c r="W16135" s="188"/>
      <c r="X16135" s="188"/>
      <c r="AG16135" s="188"/>
      <c r="AH16135" s="188"/>
      <c r="AI16135" s="188"/>
      <c r="AJ16135" s="188"/>
      <c r="AK16135" s="188"/>
    </row>
    <row r="16136" spans="20:37">
      <c r="T16136" s="188"/>
      <c r="U16136" s="188"/>
      <c r="V16136" s="188"/>
      <c r="W16136" s="188"/>
      <c r="X16136" s="188"/>
      <c r="AG16136" s="188"/>
      <c r="AH16136" s="188"/>
      <c r="AI16136" s="188"/>
      <c r="AJ16136" s="188"/>
      <c r="AK16136" s="188"/>
    </row>
    <row r="16137" spans="20:37">
      <c r="T16137" s="188"/>
      <c r="U16137" s="188"/>
      <c r="V16137" s="188"/>
      <c r="W16137" s="188"/>
      <c r="X16137" s="188"/>
      <c r="AG16137" s="188"/>
      <c r="AH16137" s="188"/>
      <c r="AI16137" s="188"/>
      <c r="AJ16137" s="188"/>
      <c r="AK16137" s="188"/>
    </row>
    <row r="16138" spans="20:37">
      <c r="T16138" s="188"/>
      <c r="U16138" s="188"/>
      <c r="V16138" s="188"/>
      <c r="W16138" s="188"/>
      <c r="X16138" s="188"/>
      <c r="AG16138" s="188"/>
      <c r="AH16138" s="188"/>
      <c r="AI16138" s="188"/>
      <c r="AJ16138" s="188"/>
      <c r="AK16138" s="188"/>
    </row>
    <row r="16139" spans="20:37">
      <c r="T16139" s="188"/>
      <c r="U16139" s="188"/>
      <c r="V16139" s="188"/>
      <c r="W16139" s="188"/>
      <c r="X16139" s="188"/>
      <c r="AG16139" s="188"/>
      <c r="AH16139" s="188"/>
      <c r="AI16139" s="188"/>
      <c r="AJ16139" s="188"/>
      <c r="AK16139" s="188"/>
    </row>
    <row r="16140" spans="20:37">
      <c r="T16140" s="188"/>
      <c r="U16140" s="188"/>
      <c r="V16140" s="188"/>
      <c r="W16140" s="188"/>
      <c r="X16140" s="188"/>
      <c r="AG16140" s="188"/>
      <c r="AH16140" s="188"/>
      <c r="AI16140" s="188"/>
      <c r="AJ16140" s="188"/>
      <c r="AK16140" s="188"/>
    </row>
    <row r="16141" spans="20:37">
      <c r="T16141" s="188"/>
      <c r="U16141" s="188"/>
      <c r="V16141" s="188"/>
      <c r="W16141" s="188"/>
      <c r="X16141" s="188"/>
      <c r="AG16141" s="188"/>
      <c r="AH16141" s="188"/>
      <c r="AI16141" s="188"/>
      <c r="AJ16141" s="188"/>
      <c r="AK16141" s="188"/>
    </row>
    <row r="16142" spans="20:37">
      <c r="T16142" s="188"/>
      <c r="U16142" s="188"/>
      <c r="V16142" s="188"/>
      <c r="W16142" s="188"/>
      <c r="X16142" s="188"/>
      <c r="AG16142" s="188"/>
      <c r="AH16142" s="188"/>
      <c r="AI16142" s="188"/>
      <c r="AJ16142" s="188"/>
      <c r="AK16142" s="188"/>
    </row>
    <row r="16143" spans="20:37">
      <c r="T16143" s="188"/>
      <c r="U16143" s="188"/>
      <c r="V16143" s="188"/>
      <c r="W16143" s="188"/>
      <c r="X16143" s="188"/>
      <c r="AG16143" s="188"/>
      <c r="AH16143" s="188"/>
      <c r="AI16143" s="188"/>
      <c r="AJ16143" s="188"/>
      <c r="AK16143" s="188"/>
    </row>
    <row r="16144" spans="20:37">
      <c r="T16144" s="188"/>
      <c r="U16144" s="188"/>
      <c r="V16144" s="188"/>
      <c r="W16144" s="188"/>
      <c r="X16144" s="188"/>
      <c r="AG16144" s="188"/>
      <c r="AH16144" s="188"/>
      <c r="AI16144" s="188"/>
      <c r="AJ16144" s="188"/>
      <c r="AK16144" s="188"/>
    </row>
    <row r="16145" spans="20:37">
      <c r="T16145" s="188"/>
      <c r="U16145" s="188"/>
      <c r="V16145" s="188"/>
      <c r="W16145" s="188"/>
      <c r="X16145" s="188"/>
      <c r="AG16145" s="188"/>
      <c r="AH16145" s="188"/>
      <c r="AI16145" s="188"/>
      <c r="AJ16145" s="188"/>
      <c r="AK16145" s="188"/>
    </row>
    <row r="16146" spans="20:37">
      <c r="T16146" s="188"/>
      <c r="U16146" s="188"/>
      <c r="V16146" s="188"/>
      <c r="W16146" s="188"/>
      <c r="X16146" s="188"/>
      <c r="AG16146" s="188"/>
      <c r="AH16146" s="188"/>
      <c r="AI16146" s="188"/>
      <c r="AJ16146" s="188"/>
      <c r="AK16146" s="188"/>
    </row>
    <row r="16147" spans="20:37">
      <c r="T16147" s="188"/>
      <c r="U16147" s="188"/>
      <c r="V16147" s="188"/>
      <c r="W16147" s="188"/>
      <c r="X16147" s="188"/>
      <c r="AG16147" s="188"/>
      <c r="AH16147" s="188"/>
      <c r="AI16147" s="188"/>
      <c r="AJ16147" s="188"/>
      <c r="AK16147" s="188"/>
    </row>
    <row r="16148" spans="20:37">
      <c r="T16148" s="188"/>
      <c r="U16148" s="188"/>
      <c r="V16148" s="188"/>
      <c r="W16148" s="188"/>
      <c r="X16148" s="188"/>
      <c r="AG16148" s="188"/>
      <c r="AH16148" s="188"/>
      <c r="AI16148" s="188"/>
      <c r="AJ16148" s="188"/>
      <c r="AK16148" s="188"/>
    </row>
    <row r="16149" spans="20:37">
      <c r="T16149" s="188"/>
      <c r="U16149" s="188"/>
      <c r="V16149" s="188"/>
      <c r="W16149" s="188"/>
      <c r="X16149" s="188"/>
      <c r="AG16149" s="188"/>
      <c r="AH16149" s="188"/>
      <c r="AI16149" s="188"/>
      <c r="AJ16149" s="188"/>
      <c r="AK16149" s="188"/>
    </row>
    <row r="16150" spans="20:37">
      <c r="T16150" s="188"/>
      <c r="U16150" s="188"/>
      <c r="V16150" s="188"/>
      <c r="W16150" s="188"/>
      <c r="X16150" s="188"/>
      <c r="AG16150" s="188"/>
      <c r="AH16150" s="188"/>
      <c r="AI16150" s="188"/>
      <c r="AJ16150" s="188"/>
      <c r="AK16150" s="188"/>
    </row>
    <row r="16151" spans="20:37">
      <c r="T16151" s="188"/>
      <c r="U16151" s="188"/>
      <c r="V16151" s="188"/>
      <c r="W16151" s="188"/>
      <c r="X16151" s="188"/>
      <c r="AG16151" s="188"/>
      <c r="AH16151" s="188"/>
      <c r="AI16151" s="188"/>
      <c r="AJ16151" s="188"/>
      <c r="AK16151" s="188"/>
    </row>
    <row r="16152" spans="20:37">
      <c r="T16152" s="188"/>
      <c r="U16152" s="188"/>
      <c r="V16152" s="188"/>
      <c r="W16152" s="188"/>
      <c r="X16152" s="188"/>
      <c r="AG16152" s="188"/>
      <c r="AH16152" s="188"/>
      <c r="AI16152" s="188"/>
      <c r="AJ16152" s="188"/>
      <c r="AK16152" s="188"/>
    </row>
    <row r="16153" spans="20:37">
      <c r="T16153" s="188"/>
      <c r="U16153" s="188"/>
      <c r="V16153" s="188"/>
      <c r="W16153" s="188"/>
      <c r="X16153" s="188"/>
      <c r="AG16153" s="188"/>
      <c r="AH16153" s="188"/>
      <c r="AI16153" s="188"/>
      <c r="AJ16153" s="188"/>
      <c r="AK16153" s="188"/>
    </row>
    <row r="16154" spans="20:37">
      <c r="T16154" s="188"/>
      <c r="U16154" s="188"/>
      <c r="V16154" s="188"/>
      <c r="W16154" s="188"/>
      <c r="X16154" s="188"/>
      <c r="AG16154" s="188"/>
      <c r="AH16154" s="188"/>
      <c r="AI16154" s="188"/>
      <c r="AJ16154" s="188"/>
      <c r="AK16154" s="188"/>
    </row>
    <row r="16155" spans="20:37">
      <c r="T16155" s="188"/>
      <c r="U16155" s="188"/>
      <c r="V16155" s="188"/>
      <c r="W16155" s="188"/>
      <c r="X16155" s="188"/>
      <c r="AG16155" s="188"/>
      <c r="AH16155" s="188"/>
      <c r="AI16155" s="188"/>
      <c r="AJ16155" s="188"/>
      <c r="AK16155" s="188"/>
    </row>
    <row r="16156" spans="20:37">
      <c r="T16156" s="188"/>
      <c r="U16156" s="188"/>
      <c r="V16156" s="188"/>
      <c r="W16156" s="188"/>
      <c r="X16156" s="188"/>
      <c r="AG16156" s="188"/>
      <c r="AH16156" s="188"/>
      <c r="AI16156" s="188"/>
      <c r="AJ16156" s="188"/>
      <c r="AK16156" s="188"/>
    </row>
    <row r="16157" spans="20:37">
      <c r="T16157" s="188"/>
      <c r="U16157" s="188"/>
      <c r="V16157" s="188"/>
      <c r="W16157" s="188"/>
      <c r="X16157" s="188"/>
      <c r="AG16157" s="188"/>
      <c r="AH16157" s="188"/>
      <c r="AI16157" s="188"/>
      <c r="AJ16157" s="188"/>
      <c r="AK16157" s="188"/>
    </row>
    <row r="16158" spans="20:37">
      <c r="T16158" s="188"/>
      <c r="U16158" s="188"/>
      <c r="V16158" s="188"/>
      <c r="W16158" s="188"/>
      <c r="X16158" s="188"/>
      <c r="AG16158" s="188"/>
      <c r="AH16158" s="188"/>
      <c r="AI16158" s="188"/>
      <c r="AJ16158" s="188"/>
      <c r="AK16158" s="188"/>
    </row>
    <row r="16159" spans="20:37">
      <c r="T16159" s="188"/>
      <c r="U16159" s="188"/>
      <c r="V16159" s="188"/>
      <c r="W16159" s="188"/>
      <c r="X16159" s="188"/>
      <c r="AG16159" s="188"/>
      <c r="AH16159" s="188"/>
      <c r="AI16159" s="188"/>
      <c r="AJ16159" s="188"/>
      <c r="AK16159" s="188"/>
    </row>
    <row r="16160" spans="20:37">
      <c r="T16160" s="188"/>
      <c r="U16160" s="188"/>
      <c r="V16160" s="188"/>
      <c r="W16160" s="188"/>
      <c r="X16160" s="188"/>
      <c r="AG16160" s="188"/>
      <c r="AH16160" s="188"/>
      <c r="AI16160" s="188"/>
      <c r="AJ16160" s="188"/>
      <c r="AK16160" s="188"/>
    </row>
    <row r="16161" spans="20:37">
      <c r="T16161" s="188"/>
      <c r="U16161" s="188"/>
      <c r="V16161" s="188"/>
      <c r="W16161" s="188"/>
      <c r="X16161" s="188"/>
      <c r="AG16161" s="188"/>
      <c r="AH16161" s="188"/>
      <c r="AI16161" s="188"/>
      <c r="AJ16161" s="188"/>
      <c r="AK16161" s="188"/>
    </row>
    <row r="16162" spans="20:37">
      <c r="T16162" s="188"/>
      <c r="U16162" s="188"/>
      <c r="V16162" s="188"/>
      <c r="W16162" s="188"/>
      <c r="X16162" s="188"/>
      <c r="AG16162" s="188"/>
      <c r="AH16162" s="188"/>
      <c r="AI16162" s="188"/>
      <c r="AJ16162" s="188"/>
      <c r="AK16162" s="188"/>
    </row>
    <row r="16163" spans="20:37">
      <c r="T16163" s="188"/>
      <c r="U16163" s="188"/>
      <c r="V16163" s="188"/>
      <c r="W16163" s="188"/>
      <c r="X16163" s="188"/>
      <c r="AG16163" s="188"/>
      <c r="AH16163" s="188"/>
      <c r="AI16163" s="188"/>
      <c r="AJ16163" s="188"/>
      <c r="AK16163" s="188"/>
    </row>
    <row r="16164" spans="20:37">
      <c r="T16164" s="188"/>
      <c r="U16164" s="188"/>
      <c r="V16164" s="188"/>
      <c r="W16164" s="188"/>
      <c r="X16164" s="188"/>
      <c r="AG16164" s="188"/>
      <c r="AH16164" s="188"/>
      <c r="AI16164" s="188"/>
      <c r="AJ16164" s="188"/>
      <c r="AK16164" s="188"/>
    </row>
    <row r="16165" spans="20:37">
      <c r="T16165" s="188"/>
      <c r="U16165" s="188"/>
      <c r="V16165" s="188"/>
      <c r="W16165" s="188"/>
      <c r="X16165" s="188"/>
      <c r="AG16165" s="188"/>
      <c r="AH16165" s="188"/>
      <c r="AI16165" s="188"/>
      <c r="AJ16165" s="188"/>
      <c r="AK16165" s="188"/>
    </row>
    <row r="16166" spans="20:37">
      <c r="T16166" s="188"/>
      <c r="U16166" s="188"/>
      <c r="V16166" s="188"/>
      <c r="W16166" s="188"/>
      <c r="X16166" s="188"/>
      <c r="AG16166" s="188"/>
      <c r="AH16166" s="188"/>
      <c r="AI16166" s="188"/>
      <c r="AJ16166" s="188"/>
      <c r="AK16166" s="188"/>
    </row>
    <row r="16167" spans="20:37">
      <c r="T16167" s="188"/>
      <c r="U16167" s="188"/>
      <c r="V16167" s="188"/>
      <c r="W16167" s="188"/>
      <c r="X16167" s="188"/>
      <c r="AG16167" s="188"/>
      <c r="AH16167" s="188"/>
      <c r="AI16167" s="188"/>
      <c r="AJ16167" s="188"/>
      <c r="AK16167" s="188"/>
    </row>
    <row r="16168" spans="20:37">
      <c r="T16168" s="188"/>
      <c r="U16168" s="188"/>
      <c r="V16168" s="188"/>
      <c r="W16168" s="188"/>
      <c r="X16168" s="188"/>
      <c r="AG16168" s="188"/>
      <c r="AH16168" s="188"/>
      <c r="AI16168" s="188"/>
      <c r="AJ16168" s="188"/>
      <c r="AK16168" s="188"/>
    </row>
    <row r="16169" spans="20:37">
      <c r="T16169" s="188"/>
      <c r="U16169" s="188"/>
      <c r="V16169" s="188"/>
      <c r="W16169" s="188"/>
      <c r="X16169" s="188"/>
      <c r="AG16169" s="188"/>
      <c r="AH16169" s="188"/>
      <c r="AI16169" s="188"/>
      <c r="AJ16169" s="188"/>
      <c r="AK16169" s="188"/>
    </row>
    <row r="16170" spans="20:37">
      <c r="T16170" s="188"/>
      <c r="U16170" s="188"/>
      <c r="V16170" s="188"/>
      <c r="W16170" s="188"/>
      <c r="X16170" s="188"/>
      <c r="AG16170" s="188"/>
      <c r="AH16170" s="188"/>
      <c r="AI16170" s="188"/>
      <c r="AJ16170" s="188"/>
      <c r="AK16170" s="188"/>
    </row>
    <row r="16171" spans="20:37">
      <c r="T16171" s="188"/>
      <c r="U16171" s="188"/>
      <c r="V16171" s="188"/>
      <c r="W16171" s="188"/>
      <c r="X16171" s="188"/>
      <c r="AG16171" s="188"/>
      <c r="AH16171" s="188"/>
      <c r="AI16171" s="188"/>
      <c r="AJ16171" s="188"/>
      <c r="AK16171" s="188"/>
    </row>
    <row r="16172" spans="20:37">
      <c r="T16172" s="188"/>
      <c r="U16172" s="188"/>
      <c r="V16172" s="188"/>
      <c r="W16172" s="188"/>
      <c r="X16172" s="188"/>
      <c r="AG16172" s="188"/>
      <c r="AH16172" s="188"/>
      <c r="AI16172" s="188"/>
      <c r="AJ16172" s="188"/>
      <c r="AK16172" s="188"/>
    </row>
    <row r="16173" spans="20:37">
      <c r="T16173" s="188"/>
      <c r="U16173" s="188"/>
      <c r="V16173" s="188"/>
      <c r="W16173" s="188"/>
      <c r="X16173" s="188"/>
      <c r="AG16173" s="188"/>
      <c r="AH16173" s="188"/>
      <c r="AI16173" s="188"/>
      <c r="AJ16173" s="188"/>
      <c r="AK16173" s="188"/>
    </row>
    <row r="16174" spans="20:37">
      <c r="T16174" s="188"/>
      <c r="U16174" s="188"/>
      <c r="V16174" s="188"/>
      <c r="W16174" s="188"/>
      <c r="X16174" s="188"/>
      <c r="AG16174" s="188"/>
      <c r="AH16174" s="188"/>
      <c r="AI16174" s="188"/>
      <c r="AJ16174" s="188"/>
      <c r="AK16174" s="188"/>
    </row>
    <row r="16175" spans="20:37">
      <c r="T16175" s="188"/>
      <c r="U16175" s="188"/>
      <c r="V16175" s="188"/>
      <c r="W16175" s="188"/>
      <c r="X16175" s="188"/>
      <c r="AG16175" s="188"/>
      <c r="AH16175" s="188"/>
      <c r="AI16175" s="188"/>
      <c r="AJ16175" s="188"/>
      <c r="AK16175" s="188"/>
    </row>
    <row r="16176" spans="20:37">
      <c r="T16176" s="188"/>
      <c r="U16176" s="188"/>
      <c r="V16176" s="188"/>
      <c r="W16176" s="188"/>
      <c r="X16176" s="188"/>
      <c r="AG16176" s="188"/>
      <c r="AH16176" s="188"/>
      <c r="AI16176" s="188"/>
      <c r="AJ16176" s="188"/>
      <c r="AK16176" s="188"/>
    </row>
    <row r="16177" spans="20:37">
      <c r="T16177" s="188"/>
      <c r="U16177" s="188"/>
      <c r="V16177" s="188"/>
      <c r="W16177" s="188"/>
      <c r="X16177" s="188"/>
      <c r="AG16177" s="188"/>
      <c r="AH16177" s="188"/>
      <c r="AI16177" s="188"/>
      <c r="AJ16177" s="188"/>
      <c r="AK16177" s="188"/>
    </row>
    <row r="16178" spans="20:37">
      <c r="T16178" s="188"/>
      <c r="U16178" s="188"/>
      <c r="V16178" s="188"/>
      <c r="W16178" s="188"/>
      <c r="X16178" s="188"/>
      <c r="AG16178" s="188"/>
      <c r="AH16178" s="188"/>
      <c r="AI16178" s="188"/>
      <c r="AJ16178" s="188"/>
      <c r="AK16178" s="188"/>
    </row>
    <row r="16179" spans="20:37">
      <c r="T16179" s="188"/>
      <c r="U16179" s="188"/>
      <c r="V16179" s="188"/>
      <c r="W16179" s="188"/>
      <c r="X16179" s="188"/>
      <c r="AG16179" s="188"/>
      <c r="AH16179" s="188"/>
      <c r="AI16179" s="188"/>
      <c r="AJ16179" s="188"/>
      <c r="AK16179" s="188"/>
    </row>
    <row r="16180" spans="20:37">
      <c r="T16180" s="188"/>
      <c r="U16180" s="188"/>
      <c r="V16180" s="188"/>
      <c r="W16180" s="188"/>
      <c r="X16180" s="188"/>
      <c r="AG16180" s="188"/>
      <c r="AH16180" s="188"/>
      <c r="AI16180" s="188"/>
      <c r="AJ16180" s="188"/>
      <c r="AK16180" s="188"/>
    </row>
    <row r="16181" spans="20:37">
      <c r="T16181" s="188"/>
      <c r="U16181" s="188"/>
      <c r="V16181" s="188"/>
      <c r="W16181" s="188"/>
      <c r="X16181" s="188"/>
      <c r="AG16181" s="188"/>
      <c r="AH16181" s="188"/>
      <c r="AI16181" s="188"/>
      <c r="AJ16181" s="188"/>
      <c r="AK16181" s="188"/>
    </row>
    <row r="16182" spans="20:37">
      <c r="T16182" s="188"/>
      <c r="U16182" s="188"/>
      <c r="V16182" s="188"/>
      <c r="W16182" s="188"/>
      <c r="X16182" s="188"/>
      <c r="AG16182" s="188"/>
      <c r="AH16182" s="188"/>
      <c r="AI16182" s="188"/>
      <c r="AJ16182" s="188"/>
      <c r="AK16182" s="188"/>
    </row>
    <row r="16183" spans="20:37">
      <c r="T16183" s="188"/>
      <c r="U16183" s="188"/>
      <c r="V16183" s="188"/>
      <c r="W16183" s="188"/>
      <c r="X16183" s="188"/>
      <c r="AG16183" s="188"/>
      <c r="AH16183" s="188"/>
      <c r="AI16183" s="188"/>
      <c r="AJ16183" s="188"/>
      <c r="AK16183" s="188"/>
    </row>
    <row r="16184" spans="20:37">
      <c r="T16184" s="188"/>
      <c r="U16184" s="188"/>
      <c r="V16184" s="188"/>
      <c r="W16184" s="188"/>
      <c r="X16184" s="188"/>
      <c r="AG16184" s="188"/>
      <c r="AH16184" s="188"/>
      <c r="AI16184" s="188"/>
      <c r="AJ16184" s="188"/>
      <c r="AK16184" s="188"/>
    </row>
    <row r="16185" spans="20:37">
      <c r="T16185" s="188"/>
      <c r="U16185" s="188"/>
      <c r="V16185" s="188"/>
      <c r="W16185" s="188"/>
      <c r="X16185" s="188"/>
      <c r="AG16185" s="188"/>
      <c r="AH16185" s="188"/>
      <c r="AI16185" s="188"/>
      <c r="AJ16185" s="188"/>
      <c r="AK16185" s="188"/>
    </row>
    <row r="16186" spans="20:37">
      <c r="T16186" s="188"/>
      <c r="U16186" s="188"/>
      <c r="V16186" s="188"/>
      <c r="W16186" s="188"/>
      <c r="X16186" s="188"/>
      <c r="AG16186" s="188"/>
      <c r="AH16186" s="188"/>
      <c r="AI16186" s="188"/>
      <c r="AJ16186" s="188"/>
      <c r="AK16186" s="188"/>
    </row>
    <row r="16187" spans="20:37">
      <c r="T16187" s="188"/>
      <c r="U16187" s="188"/>
      <c r="V16187" s="188"/>
      <c r="W16187" s="188"/>
      <c r="X16187" s="188"/>
      <c r="AG16187" s="188"/>
      <c r="AH16187" s="188"/>
      <c r="AI16187" s="188"/>
      <c r="AJ16187" s="188"/>
      <c r="AK16187" s="188"/>
    </row>
    <row r="16188" spans="20:37">
      <c r="T16188" s="188"/>
      <c r="U16188" s="188"/>
      <c r="V16188" s="188"/>
      <c r="W16188" s="188"/>
      <c r="X16188" s="188"/>
      <c r="AG16188" s="188"/>
      <c r="AH16188" s="188"/>
      <c r="AI16188" s="188"/>
      <c r="AJ16188" s="188"/>
      <c r="AK16188" s="188"/>
    </row>
    <row r="16189" spans="20:37">
      <c r="T16189" s="188"/>
      <c r="U16189" s="188"/>
      <c r="V16189" s="188"/>
      <c r="W16189" s="188"/>
      <c r="X16189" s="188"/>
      <c r="AG16189" s="188"/>
      <c r="AH16189" s="188"/>
      <c r="AI16189" s="188"/>
      <c r="AJ16189" s="188"/>
      <c r="AK16189" s="188"/>
    </row>
    <row r="16190" spans="20:37">
      <c r="T16190" s="188"/>
      <c r="U16190" s="188"/>
      <c r="V16190" s="188"/>
      <c r="W16190" s="188"/>
      <c r="X16190" s="188"/>
      <c r="AG16190" s="188"/>
      <c r="AH16190" s="188"/>
      <c r="AI16190" s="188"/>
      <c r="AJ16190" s="188"/>
      <c r="AK16190" s="188"/>
    </row>
    <row r="16191" spans="20:37">
      <c r="T16191" s="188"/>
      <c r="U16191" s="188"/>
      <c r="V16191" s="188"/>
      <c r="W16191" s="188"/>
      <c r="X16191" s="188"/>
      <c r="AG16191" s="188"/>
      <c r="AH16191" s="188"/>
      <c r="AI16191" s="188"/>
      <c r="AJ16191" s="188"/>
      <c r="AK16191" s="188"/>
    </row>
    <row r="16192" spans="20:37">
      <c r="T16192" s="188"/>
      <c r="U16192" s="188"/>
      <c r="V16192" s="188"/>
      <c r="W16192" s="188"/>
      <c r="X16192" s="188"/>
      <c r="AG16192" s="188"/>
      <c r="AH16192" s="188"/>
      <c r="AI16192" s="188"/>
      <c r="AJ16192" s="188"/>
      <c r="AK16192" s="188"/>
    </row>
    <row r="16193" spans="20:37">
      <c r="T16193" s="188"/>
      <c r="U16193" s="188"/>
      <c r="V16193" s="188"/>
      <c r="W16193" s="188"/>
      <c r="X16193" s="188"/>
      <c r="AG16193" s="188"/>
      <c r="AH16193" s="188"/>
      <c r="AI16193" s="188"/>
      <c r="AJ16193" s="188"/>
      <c r="AK16193" s="188"/>
    </row>
    <row r="16194" spans="20:37">
      <c r="T16194" s="188"/>
      <c r="U16194" s="188"/>
      <c r="V16194" s="188"/>
      <c r="W16194" s="188"/>
      <c r="X16194" s="188"/>
      <c r="AG16194" s="188"/>
      <c r="AH16194" s="188"/>
      <c r="AI16194" s="188"/>
      <c r="AJ16194" s="188"/>
      <c r="AK16194" s="188"/>
    </row>
    <row r="16195" spans="20:37">
      <c r="T16195" s="188"/>
      <c r="U16195" s="188"/>
      <c r="V16195" s="188"/>
      <c r="W16195" s="188"/>
      <c r="X16195" s="188"/>
      <c r="AG16195" s="188"/>
      <c r="AH16195" s="188"/>
      <c r="AI16195" s="188"/>
      <c r="AJ16195" s="188"/>
      <c r="AK16195" s="188"/>
    </row>
    <row r="16196" spans="20:37">
      <c r="T16196" s="188"/>
      <c r="U16196" s="188"/>
      <c r="V16196" s="188"/>
      <c r="W16196" s="188"/>
      <c r="X16196" s="188"/>
      <c r="AG16196" s="188"/>
      <c r="AH16196" s="188"/>
      <c r="AI16196" s="188"/>
      <c r="AJ16196" s="188"/>
      <c r="AK16196" s="188"/>
    </row>
    <row r="16197" spans="20:37">
      <c r="T16197" s="188"/>
      <c r="U16197" s="188"/>
      <c r="V16197" s="188"/>
      <c r="W16197" s="188"/>
      <c r="X16197" s="188"/>
      <c r="AG16197" s="188"/>
      <c r="AH16197" s="188"/>
      <c r="AI16197" s="188"/>
      <c r="AJ16197" s="188"/>
      <c r="AK16197" s="188"/>
    </row>
    <row r="16198" spans="20:37">
      <c r="T16198" s="188"/>
      <c r="U16198" s="188"/>
      <c r="V16198" s="188"/>
      <c r="W16198" s="188"/>
      <c r="X16198" s="188"/>
      <c r="AG16198" s="188"/>
      <c r="AH16198" s="188"/>
      <c r="AI16198" s="188"/>
      <c r="AJ16198" s="188"/>
      <c r="AK16198" s="188"/>
    </row>
    <row r="16199" spans="20:37">
      <c r="T16199" s="188"/>
      <c r="U16199" s="188"/>
      <c r="V16199" s="188"/>
      <c r="W16199" s="188"/>
      <c r="X16199" s="188"/>
      <c r="AG16199" s="188"/>
      <c r="AH16199" s="188"/>
      <c r="AI16199" s="188"/>
      <c r="AJ16199" s="188"/>
      <c r="AK16199" s="188"/>
    </row>
    <row r="16200" spans="20:37">
      <c r="T16200" s="188"/>
      <c r="U16200" s="188"/>
      <c r="V16200" s="188"/>
      <c r="W16200" s="188"/>
      <c r="X16200" s="188"/>
      <c r="AG16200" s="188"/>
      <c r="AH16200" s="188"/>
      <c r="AI16200" s="188"/>
      <c r="AJ16200" s="188"/>
      <c r="AK16200" s="188"/>
    </row>
    <row r="16201" spans="20:37">
      <c r="T16201" s="188"/>
      <c r="U16201" s="188"/>
      <c r="V16201" s="188"/>
      <c r="W16201" s="188"/>
      <c r="X16201" s="188"/>
      <c r="AG16201" s="188"/>
      <c r="AH16201" s="188"/>
      <c r="AI16201" s="188"/>
      <c r="AJ16201" s="188"/>
      <c r="AK16201" s="188"/>
    </row>
    <row r="16202" spans="20:37">
      <c r="T16202" s="188"/>
      <c r="U16202" s="188"/>
      <c r="V16202" s="188"/>
      <c r="W16202" s="188"/>
      <c r="X16202" s="188"/>
      <c r="AG16202" s="188"/>
      <c r="AH16202" s="188"/>
      <c r="AI16202" s="188"/>
      <c r="AJ16202" s="188"/>
      <c r="AK16202" s="188"/>
    </row>
    <row r="16203" spans="20:37">
      <c r="T16203" s="188"/>
      <c r="U16203" s="188"/>
      <c r="V16203" s="188"/>
      <c r="W16203" s="188"/>
      <c r="X16203" s="188"/>
      <c r="AG16203" s="188"/>
      <c r="AH16203" s="188"/>
      <c r="AI16203" s="188"/>
      <c r="AJ16203" s="188"/>
      <c r="AK16203" s="188"/>
    </row>
    <row r="16204" spans="20:37">
      <c r="T16204" s="188"/>
      <c r="U16204" s="188"/>
      <c r="V16204" s="188"/>
      <c r="W16204" s="188"/>
      <c r="X16204" s="188"/>
      <c r="AG16204" s="188"/>
      <c r="AH16204" s="188"/>
      <c r="AI16204" s="188"/>
      <c r="AJ16204" s="188"/>
      <c r="AK16204" s="188"/>
    </row>
    <row r="16205" spans="20:37">
      <c r="T16205" s="188"/>
      <c r="U16205" s="188"/>
      <c r="V16205" s="188"/>
      <c r="W16205" s="188"/>
      <c r="X16205" s="188"/>
      <c r="AG16205" s="188"/>
      <c r="AH16205" s="188"/>
      <c r="AI16205" s="188"/>
      <c r="AJ16205" s="188"/>
      <c r="AK16205" s="188"/>
    </row>
    <row r="16206" spans="20:37">
      <c r="T16206" s="188"/>
      <c r="U16206" s="188"/>
      <c r="V16206" s="188"/>
      <c r="W16206" s="188"/>
      <c r="X16206" s="188"/>
      <c r="AG16206" s="188"/>
      <c r="AH16206" s="188"/>
      <c r="AI16206" s="188"/>
      <c r="AJ16206" s="188"/>
      <c r="AK16206" s="188"/>
    </row>
    <row r="16207" spans="20:37">
      <c r="T16207" s="188"/>
      <c r="U16207" s="188"/>
      <c r="V16207" s="188"/>
      <c r="W16207" s="188"/>
      <c r="X16207" s="188"/>
      <c r="AG16207" s="188"/>
      <c r="AH16207" s="188"/>
      <c r="AI16207" s="188"/>
      <c r="AJ16207" s="188"/>
      <c r="AK16207" s="188"/>
    </row>
    <row r="16208" spans="20:37">
      <c r="T16208" s="188"/>
      <c r="U16208" s="188"/>
      <c r="V16208" s="188"/>
      <c r="W16208" s="188"/>
      <c r="X16208" s="188"/>
      <c r="AG16208" s="188"/>
      <c r="AH16208" s="188"/>
      <c r="AI16208" s="188"/>
      <c r="AJ16208" s="188"/>
      <c r="AK16208" s="188"/>
    </row>
    <row r="16209" spans="20:37">
      <c r="T16209" s="188"/>
      <c r="U16209" s="188"/>
      <c r="V16209" s="188"/>
      <c r="W16209" s="188"/>
      <c r="X16209" s="188"/>
      <c r="AG16209" s="188"/>
      <c r="AH16209" s="188"/>
      <c r="AI16209" s="188"/>
      <c r="AJ16209" s="188"/>
      <c r="AK16209" s="188"/>
    </row>
    <row r="16210" spans="20:37">
      <c r="T16210" s="188"/>
      <c r="U16210" s="188"/>
      <c r="V16210" s="188"/>
      <c r="W16210" s="188"/>
      <c r="X16210" s="188"/>
      <c r="AG16210" s="188"/>
      <c r="AH16210" s="188"/>
      <c r="AI16210" s="188"/>
      <c r="AJ16210" s="188"/>
      <c r="AK16210" s="188"/>
    </row>
    <row r="16211" spans="20:37">
      <c r="T16211" s="188"/>
      <c r="U16211" s="188"/>
      <c r="V16211" s="188"/>
      <c r="W16211" s="188"/>
      <c r="X16211" s="188"/>
      <c r="AG16211" s="188"/>
      <c r="AH16211" s="188"/>
      <c r="AI16211" s="188"/>
      <c r="AJ16211" s="188"/>
      <c r="AK16211" s="188"/>
    </row>
    <row r="16212" spans="20:37">
      <c r="T16212" s="188"/>
      <c r="U16212" s="188"/>
      <c r="V16212" s="188"/>
      <c r="W16212" s="188"/>
      <c r="X16212" s="188"/>
      <c r="AG16212" s="188"/>
      <c r="AH16212" s="188"/>
      <c r="AI16212" s="188"/>
      <c r="AJ16212" s="188"/>
      <c r="AK16212" s="188"/>
    </row>
    <row r="16213" spans="20:37">
      <c r="T16213" s="188"/>
      <c r="U16213" s="188"/>
      <c r="V16213" s="188"/>
      <c r="W16213" s="188"/>
      <c r="X16213" s="188"/>
      <c r="AG16213" s="188"/>
      <c r="AH16213" s="188"/>
      <c r="AI16213" s="188"/>
      <c r="AJ16213" s="188"/>
      <c r="AK16213" s="188"/>
    </row>
    <row r="16214" spans="20:37">
      <c r="T16214" s="188"/>
      <c r="U16214" s="188"/>
      <c r="V16214" s="188"/>
      <c r="W16214" s="188"/>
      <c r="X16214" s="188"/>
      <c r="AG16214" s="188"/>
      <c r="AH16214" s="188"/>
      <c r="AI16214" s="188"/>
      <c r="AJ16214" s="188"/>
      <c r="AK16214" s="188"/>
    </row>
    <row r="16215" spans="20:37">
      <c r="T16215" s="188"/>
      <c r="U16215" s="188"/>
      <c r="V16215" s="188"/>
      <c r="W16215" s="188"/>
      <c r="X16215" s="188"/>
      <c r="AG16215" s="188"/>
      <c r="AH16215" s="188"/>
      <c r="AI16215" s="188"/>
      <c r="AJ16215" s="188"/>
      <c r="AK16215" s="188"/>
    </row>
    <row r="16216" spans="20:37">
      <c r="T16216" s="188"/>
      <c r="U16216" s="188"/>
      <c r="V16216" s="188"/>
      <c r="W16216" s="188"/>
      <c r="X16216" s="188"/>
      <c r="AG16216" s="188"/>
      <c r="AH16216" s="188"/>
      <c r="AI16216" s="188"/>
      <c r="AJ16216" s="188"/>
      <c r="AK16216" s="188"/>
    </row>
    <row r="16217" spans="20:37">
      <c r="T16217" s="188"/>
      <c r="U16217" s="188"/>
      <c r="V16217" s="188"/>
      <c r="W16217" s="188"/>
      <c r="X16217" s="188"/>
      <c r="AG16217" s="188"/>
      <c r="AH16217" s="188"/>
      <c r="AI16217" s="188"/>
      <c r="AJ16217" s="188"/>
      <c r="AK16217" s="188"/>
    </row>
    <row r="16218" spans="20:37">
      <c r="T16218" s="188"/>
      <c r="U16218" s="188"/>
      <c r="V16218" s="188"/>
      <c r="W16218" s="188"/>
      <c r="X16218" s="188"/>
      <c r="AG16218" s="188"/>
      <c r="AH16218" s="188"/>
      <c r="AI16218" s="188"/>
      <c r="AJ16218" s="188"/>
      <c r="AK16218" s="188"/>
    </row>
    <row r="16219" spans="20:37">
      <c r="T16219" s="188"/>
      <c r="U16219" s="188"/>
      <c r="V16219" s="188"/>
      <c r="W16219" s="188"/>
      <c r="X16219" s="188"/>
      <c r="AG16219" s="188"/>
      <c r="AH16219" s="188"/>
      <c r="AI16219" s="188"/>
      <c r="AJ16219" s="188"/>
      <c r="AK16219" s="188"/>
    </row>
    <row r="16220" spans="20:37">
      <c r="T16220" s="188"/>
      <c r="U16220" s="188"/>
      <c r="V16220" s="188"/>
      <c r="W16220" s="188"/>
      <c r="X16220" s="188"/>
      <c r="AG16220" s="188"/>
      <c r="AH16220" s="188"/>
      <c r="AI16220" s="188"/>
      <c r="AJ16220" s="188"/>
      <c r="AK16220" s="188"/>
    </row>
    <row r="16221" spans="20:37">
      <c r="T16221" s="188"/>
      <c r="U16221" s="188"/>
      <c r="V16221" s="188"/>
      <c r="W16221" s="188"/>
      <c r="X16221" s="188"/>
      <c r="AG16221" s="188"/>
      <c r="AH16221" s="188"/>
      <c r="AI16221" s="188"/>
      <c r="AJ16221" s="188"/>
      <c r="AK16221" s="188"/>
    </row>
    <row r="16222" spans="20:37">
      <c r="T16222" s="188"/>
      <c r="U16222" s="188"/>
      <c r="V16222" s="188"/>
      <c r="W16222" s="188"/>
      <c r="X16222" s="188"/>
      <c r="AG16222" s="188"/>
      <c r="AH16222" s="188"/>
      <c r="AI16222" s="188"/>
      <c r="AJ16222" s="188"/>
      <c r="AK16222" s="188"/>
    </row>
    <row r="16223" spans="20:37">
      <c r="T16223" s="188"/>
      <c r="U16223" s="188"/>
      <c r="V16223" s="188"/>
      <c r="W16223" s="188"/>
      <c r="X16223" s="188"/>
      <c r="AG16223" s="188"/>
      <c r="AH16223" s="188"/>
      <c r="AI16223" s="188"/>
      <c r="AJ16223" s="188"/>
      <c r="AK16223" s="188"/>
    </row>
    <row r="16224" spans="20:37">
      <c r="T16224" s="188"/>
      <c r="U16224" s="188"/>
      <c r="V16224" s="188"/>
      <c r="W16224" s="188"/>
      <c r="X16224" s="188"/>
      <c r="AG16224" s="188"/>
      <c r="AH16224" s="188"/>
      <c r="AI16224" s="188"/>
      <c r="AJ16224" s="188"/>
      <c r="AK16224" s="188"/>
    </row>
    <row r="16225" spans="20:37">
      <c r="T16225" s="188"/>
      <c r="U16225" s="188"/>
      <c r="V16225" s="188"/>
      <c r="W16225" s="188"/>
      <c r="X16225" s="188"/>
      <c r="AG16225" s="188"/>
      <c r="AH16225" s="188"/>
      <c r="AI16225" s="188"/>
      <c r="AJ16225" s="188"/>
      <c r="AK16225" s="188"/>
    </row>
    <row r="16226" spans="20:37">
      <c r="T16226" s="188"/>
      <c r="U16226" s="188"/>
      <c r="V16226" s="188"/>
      <c r="W16226" s="188"/>
      <c r="X16226" s="188"/>
      <c r="AG16226" s="188"/>
      <c r="AH16226" s="188"/>
      <c r="AI16226" s="188"/>
      <c r="AJ16226" s="188"/>
      <c r="AK16226" s="188"/>
    </row>
    <row r="16227" spans="20:37">
      <c r="T16227" s="188"/>
      <c r="U16227" s="188"/>
      <c r="V16227" s="188"/>
      <c r="W16227" s="188"/>
      <c r="X16227" s="188"/>
      <c r="AG16227" s="188"/>
      <c r="AH16227" s="188"/>
      <c r="AI16227" s="188"/>
      <c r="AJ16227" s="188"/>
      <c r="AK16227" s="188"/>
    </row>
    <row r="16228" spans="20:37">
      <c r="T16228" s="188"/>
      <c r="U16228" s="188"/>
      <c r="V16228" s="188"/>
      <c r="W16228" s="188"/>
      <c r="X16228" s="188"/>
      <c r="AG16228" s="188"/>
      <c r="AH16228" s="188"/>
      <c r="AI16228" s="188"/>
      <c r="AJ16228" s="188"/>
      <c r="AK16228" s="188"/>
    </row>
    <row r="16229" spans="20:37">
      <c r="T16229" s="188"/>
      <c r="U16229" s="188"/>
      <c r="V16229" s="188"/>
      <c r="W16229" s="188"/>
      <c r="X16229" s="188"/>
      <c r="AG16229" s="188"/>
      <c r="AH16229" s="188"/>
      <c r="AI16229" s="188"/>
      <c r="AJ16229" s="188"/>
      <c r="AK16229" s="188"/>
    </row>
    <row r="16230" spans="20:37">
      <c r="T16230" s="188"/>
      <c r="U16230" s="188"/>
      <c r="V16230" s="188"/>
      <c r="W16230" s="188"/>
      <c r="X16230" s="188"/>
      <c r="AG16230" s="188"/>
      <c r="AH16230" s="188"/>
      <c r="AI16230" s="188"/>
      <c r="AJ16230" s="188"/>
      <c r="AK16230" s="188"/>
    </row>
    <row r="16231" spans="20:37">
      <c r="T16231" s="188"/>
      <c r="U16231" s="188"/>
      <c r="V16231" s="188"/>
      <c r="W16231" s="188"/>
      <c r="X16231" s="188"/>
      <c r="AG16231" s="188"/>
      <c r="AH16231" s="188"/>
      <c r="AI16231" s="188"/>
      <c r="AJ16231" s="188"/>
      <c r="AK16231" s="188"/>
    </row>
    <row r="16232" spans="20:37">
      <c r="T16232" s="188"/>
      <c r="U16232" s="188"/>
      <c r="V16232" s="188"/>
      <c r="W16232" s="188"/>
      <c r="X16232" s="188"/>
      <c r="AG16232" s="188"/>
      <c r="AH16232" s="188"/>
      <c r="AI16232" s="188"/>
      <c r="AJ16232" s="188"/>
      <c r="AK16232" s="188"/>
    </row>
    <row r="16233" spans="20:37">
      <c r="T16233" s="188"/>
      <c r="U16233" s="188"/>
      <c r="V16233" s="188"/>
      <c r="W16233" s="188"/>
      <c r="X16233" s="188"/>
      <c r="AG16233" s="188"/>
      <c r="AH16233" s="188"/>
      <c r="AI16233" s="188"/>
      <c r="AJ16233" s="188"/>
      <c r="AK16233" s="188"/>
    </row>
    <row r="16234" spans="20:37">
      <c r="T16234" s="188"/>
      <c r="U16234" s="188"/>
      <c r="V16234" s="188"/>
      <c r="W16234" s="188"/>
      <c r="X16234" s="188"/>
      <c r="AG16234" s="188"/>
      <c r="AH16234" s="188"/>
      <c r="AI16234" s="188"/>
      <c r="AJ16234" s="188"/>
      <c r="AK16234" s="188"/>
    </row>
    <row r="16235" spans="20:37">
      <c r="T16235" s="188"/>
      <c r="U16235" s="188"/>
      <c r="V16235" s="188"/>
      <c r="W16235" s="188"/>
      <c r="X16235" s="188"/>
      <c r="AG16235" s="188"/>
      <c r="AH16235" s="188"/>
      <c r="AI16235" s="188"/>
      <c r="AJ16235" s="188"/>
      <c r="AK16235" s="188"/>
    </row>
    <row r="16236" spans="20:37">
      <c r="T16236" s="188"/>
      <c r="U16236" s="188"/>
      <c r="V16236" s="188"/>
      <c r="W16236" s="188"/>
      <c r="X16236" s="188"/>
      <c r="AG16236" s="188"/>
      <c r="AH16236" s="188"/>
      <c r="AI16236" s="188"/>
      <c r="AJ16236" s="188"/>
      <c r="AK16236" s="188"/>
    </row>
    <row r="16237" spans="20:37">
      <c r="T16237" s="188"/>
      <c r="U16237" s="188"/>
      <c r="V16237" s="188"/>
      <c r="W16237" s="188"/>
      <c r="X16237" s="188"/>
      <c r="AG16237" s="188"/>
      <c r="AH16237" s="188"/>
      <c r="AI16237" s="188"/>
      <c r="AJ16237" s="188"/>
      <c r="AK16237" s="188"/>
    </row>
    <row r="16238" spans="20:37">
      <c r="T16238" s="188"/>
      <c r="U16238" s="188"/>
      <c r="V16238" s="188"/>
      <c r="W16238" s="188"/>
      <c r="X16238" s="188"/>
      <c r="AG16238" s="188"/>
      <c r="AH16238" s="188"/>
      <c r="AI16238" s="188"/>
      <c r="AJ16238" s="188"/>
      <c r="AK16238" s="188"/>
    </row>
    <row r="16239" spans="20:37">
      <c r="T16239" s="188"/>
      <c r="U16239" s="188"/>
      <c r="V16239" s="188"/>
      <c r="W16239" s="188"/>
      <c r="X16239" s="188"/>
      <c r="AG16239" s="188"/>
      <c r="AH16239" s="188"/>
      <c r="AI16239" s="188"/>
      <c r="AJ16239" s="188"/>
      <c r="AK16239" s="188"/>
    </row>
    <row r="16240" spans="20:37">
      <c r="T16240" s="188"/>
      <c r="U16240" s="188"/>
      <c r="V16240" s="188"/>
      <c r="W16240" s="188"/>
      <c r="X16240" s="188"/>
      <c r="AG16240" s="188"/>
      <c r="AH16240" s="188"/>
      <c r="AI16240" s="188"/>
      <c r="AJ16240" s="188"/>
      <c r="AK16240" s="188"/>
    </row>
    <row r="16241" spans="20:37">
      <c r="T16241" s="188"/>
      <c r="U16241" s="188"/>
      <c r="V16241" s="188"/>
      <c r="W16241" s="188"/>
      <c r="X16241" s="188"/>
      <c r="AG16241" s="188"/>
      <c r="AH16241" s="188"/>
      <c r="AI16241" s="188"/>
      <c r="AJ16241" s="188"/>
      <c r="AK16241" s="188"/>
    </row>
    <row r="16242" spans="20:37">
      <c r="T16242" s="188"/>
      <c r="U16242" s="188"/>
      <c r="V16242" s="188"/>
      <c r="W16242" s="188"/>
      <c r="X16242" s="188"/>
      <c r="AG16242" s="188"/>
      <c r="AH16242" s="188"/>
      <c r="AI16242" s="188"/>
      <c r="AJ16242" s="188"/>
      <c r="AK16242" s="188"/>
    </row>
    <row r="16243" spans="20:37">
      <c r="T16243" s="188"/>
      <c r="U16243" s="188"/>
      <c r="V16243" s="188"/>
      <c r="W16243" s="188"/>
      <c r="X16243" s="188"/>
      <c r="AG16243" s="188"/>
      <c r="AH16243" s="188"/>
      <c r="AI16243" s="188"/>
      <c r="AJ16243" s="188"/>
      <c r="AK16243" s="188"/>
    </row>
    <row r="16244" spans="20:37">
      <c r="T16244" s="188"/>
      <c r="U16244" s="188"/>
      <c r="V16244" s="188"/>
      <c r="W16244" s="188"/>
      <c r="X16244" s="188"/>
      <c r="AG16244" s="188"/>
      <c r="AH16244" s="188"/>
      <c r="AI16244" s="188"/>
      <c r="AJ16244" s="188"/>
      <c r="AK16244" s="188"/>
    </row>
    <row r="16245" spans="20:37">
      <c r="T16245" s="188"/>
      <c r="U16245" s="188"/>
      <c r="V16245" s="188"/>
      <c r="W16245" s="188"/>
      <c r="X16245" s="188"/>
      <c r="AG16245" s="188"/>
      <c r="AH16245" s="188"/>
      <c r="AI16245" s="188"/>
      <c r="AJ16245" s="188"/>
      <c r="AK16245" s="188"/>
    </row>
    <row r="16246" spans="20:37">
      <c r="T16246" s="188"/>
      <c r="U16246" s="188"/>
      <c r="V16246" s="188"/>
      <c r="W16246" s="188"/>
      <c r="X16246" s="188"/>
      <c r="AG16246" s="188"/>
      <c r="AH16246" s="188"/>
      <c r="AI16246" s="188"/>
      <c r="AJ16246" s="188"/>
      <c r="AK16246" s="188"/>
    </row>
    <row r="16247" spans="20:37">
      <c r="T16247" s="188"/>
      <c r="U16247" s="188"/>
      <c r="V16247" s="188"/>
      <c r="W16247" s="188"/>
      <c r="X16247" s="188"/>
      <c r="AG16247" s="188"/>
      <c r="AH16247" s="188"/>
      <c r="AI16247" s="188"/>
      <c r="AJ16247" s="188"/>
      <c r="AK16247" s="188"/>
    </row>
    <row r="16248" spans="20:37">
      <c r="T16248" s="188"/>
      <c r="U16248" s="188"/>
      <c r="V16248" s="188"/>
      <c r="W16248" s="188"/>
      <c r="X16248" s="188"/>
      <c r="AG16248" s="188"/>
      <c r="AH16248" s="188"/>
      <c r="AI16248" s="188"/>
      <c r="AJ16248" s="188"/>
      <c r="AK16248" s="188"/>
    </row>
    <row r="16249" spans="20:37">
      <c r="T16249" s="188"/>
      <c r="U16249" s="188"/>
      <c r="V16249" s="188"/>
      <c r="W16249" s="188"/>
      <c r="X16249" s="188"/>
      <c r="AG16249" s="188"/>
      <c r="AH16249" s="188"/>
      <c r="AI16249" s="188"/>
      <c r="AJ16249" s="188"/>
      <c r="AK16249" s="188"/>
    </row>
    <row r="16250" spans="20:37">
      <c r="T16250" s="188"/>
      <c r="U16250" s="188"/>
      <c r="V16250" s="188"/>
      <c r="W16250" s="188"/>
      <c r="X16250" s="188"/>
      <c r="AG16250" s="188"/>
      <c r="AH16250" s="188"/>
      <c r="AI16250" s="188"/>
      <c r="AJ16250" s="188"/>
      <c r="AK16250" s="188"/>
    </row>
    <row r="16251" spans="20:37">
      <c r="T16251" s="188"/>
      <c r="U16251" s="188"/>
      <c r="V16251" s="188"/>
      <c r="W16251" s="188"/>
      <c r="X16251" s="188"/>
      <c r="AG16251" s="188"/>
      <c r="AH16251" s="188"/>
      <c r="AI16251" s="188"/>
      <c r="AJ16251" s="188"/>
      <c r="AK16251" s="188"/>
    </row>
    <row r="16252" spans="20:37">
      <c r="T16252" s="188"/>
      <c r="U16252" s="188"/>
      <c r="V16252" s="188"/>
      <c r="W16252" s="188"/>
      <c r="X16252" s="188"/>
      <c r="AG16252" s="188"/>
      <c r="AH16252" s="188"/>
      <c r="AI16252" s="188"/>
      <c r="AJ16252" s="188"/>
      <c r="AK16252" s="188"/>
    </row>
    <row r="16253" spans="20:37">
      <c r="T16253" s="188"/>
      <c r="U16253" s="188"/>
      <c r="V16253" s="188"/>
      <c r="W16253" s="188"/>
      <c r="X16253" s="188"/>
      <c r="AG16253" s="188"/>
      <c r="AH16253" s="188"/>
      <c r="AI16253" s="188"/>
      <c r="AJ16253" s="188"/>
      <c r="AK16253" s="188"/>
    </row>
    <row r="16254" spans="20:37">
      <c r="T16254" s="188"/>
      <c r="U16254" s="188"/>
      <c r="V16254" s="188"/>
      <c r="W16254" s="188"/>
      <c r="X16254" s="188"/>
      <c r="AG16254" s="188"/>
      <c r="AH16254" s="188"/>
      <c r="AI16254" s="188"/>
      <c r="AJ16254" s="188"/>
      <c r="AK16254" s="188"/>
    </row>
    <row r="16255" spans="20:37">
      <c r="T16255" s="188"/>
      <c r="U16255" s="188"/>
      <c r="V16255" s="188"/>
      <c r="W16255" s="188"/>
      <c r="X16255" s="188"/>
      <c r="AG16255" s="188"/>
      <c r="AH16255" s="188"/>
      <c r="AI16255" s="188"/>
      <c r="AJ16255" s="188"/>
      <c r="AK16255" s="188"/>
    </row>
    <row r="16256" spans="20:37">
      <c r="T16256" s="188"/>
      <c r="U16256" s="188"/>
      <c r="V16256" s="188"/>
      <c r="W16256" s="188"/>
      <c r="X16256" s="188"/>
      <c r="AG16256" s="188"/>
      <c r="AH16256" s="188"/>
      <c r="AI16256" s="188"/>
      <c r="AJ16256" s="188"/>
      <c r="AK16256" s="188"/>
    </row>
    <row r="16257" spans="20:37">
      <c r="T16257" s="188"/>
      <c r="U16257" s="188"/>
      <c r="V16257" s="188"/>
      <c r="W16257" s="188"/>
      <c r="X16257" s="188"/>
      <c r="AG16257" s="188"/>
      <c r="AH16257" s="188"/>
      <c r="AI16257" s="188"/>
      <c r="AJ16257" s="188"/>
      <c r="AK16257" s="188"/>
    </row>
    <row r="16258" spans="20:37">
      <c r="T16258" s="188"/>
      <c r="U16258" s="188"/>
      <c r="V16258" s="188"/>
      <c r="W16258" s="188"/>
      <c r="X16258" s="188"/>
      <c r="AG16258" s="188"/>
      <c r="AH16258" s="188"/>
      <c r="AI16258" s="188"/>
      <c r="AJ16258" s="188"/>
      <c r="AK16258" s="188"/>
    </row>
    <row r="16259" spans="20:37">
      <c r="T16259" s="188"/>
      <c r="U16259" s="188"/>
      <c r="V16259" s="188"/>
      <c r="W16259" s="188"/>
      <c r="X16259" s="188"/>
      <c r="AG16259" s="188"/>
      <c r="AH16259" s="188"/>
      <c r="AI16259" s="188"/>
      <c r="AJ16259" s="188"/>
      <c r="AK16259" s="188"/>
    </row>
    <row r="16260" spans="20:37">
      <c r="T16260" s="188"/>
      <c r="U16260" s="188"/>
      <c r="V16260" s="188"/>
      <c r="W16260" s="188"/>
      <c r="X16260" s="188"/>
      <c r="AG16260" s="188"/>
      <c r="AH16260" s="188"/>
      <c r="AI16260" s="188"/>
      <c r="AJ16260" s="188"/>
      <c r="AK16260" s="188"/>
    </row>
    <row r="16261" spans="20:37">
      <c r="T16261" s="188"/>
      <c r="U16261" s="188"/>
      <c r="V16261" s="188"/>
      <c r="W16261" s="188"/>
      <c r="X16261" s="188"/>
      <c r="AG16261" s="188"/>
      <c r="AH16261" s="188"/>
      <c r="AI16261" s="188"/>
      <c r="AJ16261" s="188"/>
      <c r="AK16261" s="188"/>
    </row>
    <row r="16262" spans="20:37">
      <c r="T16262" s="188"/>
      <c r="U16262" s="188"/>
      <c r="V16262" s="188"/>
      <c r="W16262" s="188"/>
      <c r="X16262" s="188"/>
      <c r="AG16262" s="188"/>
      <c r="AH16262" s="188"/>
      <c r="AI16262" s="188"/>
      <c r="AJ16262" s="188"/>
      <c r="AK16262" s="188"/>
    </row>
    <row r="16263" spans="20:37">
      <c r="T16263" s="188"/>
      <c r="U16263" s="188"/>
      <c r="V16263" s="188"/>
      <c r="W16263" s="188"/>
      <c r="X16263" s="188"/>
      <c r="AG16263" s="188"/>
      <c r="AH16263" s="188"/>
      <c r="AI16263" s="188"/>
      <c r="AJ16263" s="188"/>
      <c r="AK16263" s="188"/>
    </row>
    <row r="16264" spans="20:37">
      <c r="T16264" s="188"/>
      <c r="U16264" s="188"/>
      <c r="V16264" s="188"/>
      <c r="W16264" s="188"/>
      <c r="X16264" s="188"/>
      <c r="AG16264" s="188"/>
      <c r="AH16264" s="188"/>
      <c r="AI16264" s="188"/>
      <c r="AJ16264" s="188"/>
      <c r="AK16264" s="188"/>
    </row>
    <row r="16265" spans="20:37">
      <c r="T16265" s="188"/>
      <c r="U16265" s="188"/>
      <c r="V16265" s="188"/>
      <c r="W16265" s="188"/>
      <c r="X16265" s="188"/>
      <c r="AG16265" s="188"/>
      <c r="AH16265" s="188"/>
      <c r="AI16265" s="188"/>
      <c r="AJ16265" s="188"/>
      <c r="AK16265" s="188"/>
    </row>
    <row r="16266" spans="20:37">
      <c r="T16266" s="188"/>
      <c r="U16266" s="188"/>
      <c r="V16266" s="188"/>
      <c r="W16266" s="188"/>
      <c r="X16266" s="188"/>
      <c r="AG16266" s="188"/>
      <c r="AH16266" s="188"/>
      <c r="AI16266" s="188"/>
      <c r="AJ16266" s="188"/>
      <c r="AK16266" s="188"/>
    </row>
    <row r="16267" spans="20:37">
      <c r="T16267" s="188"/>
      <c r="U16267" s="188"/>
      <c r="V16267" s="188"/>
      <c r="W16267" s="188"/>
      <c r="X16267" s="188"/>
      <c r="AG16267" s="188"/>
      <c r="AH16267" s="188"/>
      <c r="AI16267" s="188"/>
      <c r="AJ16267" s="188"/>
      <c r="AK16267" s="188"/>
    </row>
    <row r="16268" spans="20:37">
      <c r="T16268" s="188"/>
      <c r="U16268" s="188"/>
      <c r="V16268" s="188"/>
      <c r="W16268" s="188"/>
      <c r="X16268" s="188"/>
      <c r="AG16268" s="188"/>
      <c r="AH16268" s="188"/>
      <c r="AI16268" s="188"/>
      <c r="AJ16268" s="188"/>
      <c r="AK16268" s="188"/>
    </row>
    <row r="16269" spans="20:37">
      <c r="T16269" s="188"/>
      <c r="U16269" s="188"/>
      <c r="V16269" s="188"/>
      <c r="W16269" s="188"/>
      <c r="X16269" s="188"/>
      <c r="AG16269" s="188"/>
      <c r="AH16269" s="188"/>
      <c r="AI16269" s="188"/>
      <c r="AJ16269" s="188"/>
      <c r="AK16269" s="188"/>
    </row>
    <row r="16270" spans="20:37">
      <c r="T16270" s="188"/>
      <c r="U16270" s="188"/>
      <c r="V16270" s="188"/>
      <c r="W16270" s="188"/>
      <c r="X16270" s="188"/>
      <c r="AG16270" s="188"/>
      <c r="AH16270" s="188"/>
      <c r="AI16270" s="188"/>
      <c r="AJ16270" s="188"/>
      <c r="AK16270" s="188"/>
    </row>
    <row r="16271" spans="20:37">
      <c r="T16271" s="188"/>
      <c r="U16271" s="188"/>
      <c r="V16271" s="188"/>
      <c r="W16271" s="188"/>
      <c r="X16271" s="188"/>
      <c r="AG16271" s="188"/>
      <c r="AH16271" s="188"/>
      <c r="AI16271" s="188"/>
      <c r="AJ16271" s="188"/>
      <c r="AK16271" s="188"/>
    </row>
    <row r="16272" spans="20:37">
      <c r="T16272" s="188"/>
      <c r="U16272" s="188"/>
      <c r="V16272" s="188"/>
      <c r="W16272" s="188"/>
      <c r="X16272" s="188"/>
      <c r="AG16272" s="188"/>
      <c r="AH16272" s="188"/>
      <c r="AI16272" s="188"/>
      <c r="AJ16272" s="188"/>
      <c r="AK16272" s="188"/>
    </row>
    <row r="16273" spans="20:37">
      <c r="T16273" s="188"/>
      <c r="U16273" s="188"/>
      <c r="V16273" s="188"/>
      <c r="W16273" s="188"/>
      <c r="X16273" s="188"/>
      <c r="AG16273" s="188"/>
      <c r="AH16273" s="188"/>
      <c r="AI16273" s="188"/>
      <c r="AJ16273" s="188"/>
      <c r="AK16273" s="188"/>
    </row>
    <row r="16274" spans="20:37">
      <c r="T16274" s="188"/>
      <c r="U16274" s="188"/>
      <c r="V16274" s="188"/>
      <c r="W16274" s="188"/>
      <c r="X16274" s="188"/>
      <c r="AG16274" s="188"/>
      <c r="AH16274" s="188"/>
      <c r="AI16274" s="188"/>
      <c r="AJ16274" s="188"/>
      <c r="AK16274" s="188"/>
    </row>
    <row r="16275" spans="20:37">
      <c r="T16275" s="188"/>
      <c r="U16275" s="188"/>
      <c r="V16275" s="188"/>
      <c r="W16275" s="188"/>
      <c r="X16275" s="188"/>
      <c r="AG16275" s="188"/>
      <c r="AH16275" s="188"/>
      <c r="AI16275" s="188"/>
      <c r="AJ16275" s="188"/>
      <c r="AK16275" s="188"/>
    </row>
    <row r="16276" spans="20:37">
      <c r="T16276" s="188"/>
      <c r="U16276" s="188"/>
      <c r="V16276" s="188"/>
      <c r="W16276" s="188"/>
      <c r="X16276" s="188"/>
      <c r="AG16276" s="188"/>
      <c r="AH16276" s="188"/>
      <c r="AI16276" s="188"/>
      <c r="AJ16276" s="188"/>
      <c r="AK16276" s="188"/>
    </row>
    <row r="16277" spans="20:37">
      <c r="T16277" s="188"/>
      <c r="U16277" s="188"/>
      <c r="V16277" s="188"/>
      <c r="W16277" s="188"/>
      <c r="X16277" s="188"/>
      <c r="AG16277" s="188"/>
      <c r="AH16277" s="188"/>
      <c r="AI16277" s="188"/>
      <c r="AJ16277" s="188"/>
      <c r="AK16277" s="188"/>
    </row>
    <row r="16278" spans="20:37">
      <c r="T16278" s="188"/>
      <c r="U16278" s="188"/>
      <c r="V16278" s="188"/>
      <c r="W16278" s="188"/>
      <c r="X16278" s="188"/>
      <c r="AG16278" s="188"/>
      <c r="AH16278" s="188"/>
      <c r="AI16278" s="188"/>
      <c r="AJ16278" s="188"/>
      <c r="AK16278" s="188"/>
    </row>
    <row r="16279" spans="20:37">
      <c r="T16279" s="188"/>
      <c r="U16279" s="188"/>
      <c r="V16279" s="188"/>
      <c r="W16279" s="188"/>
      <c r="X16279" s="188"/>
      <c r="AG16279" s="188"/>
      <c r="AH16279" s="188"/>
      <c r="AI16279" s="188"/>
      <c r="AJ16279" s="188"/>
      <c r="AK16279" s="188"/>
    </row>
    <row r="16280" spans="20:37">
      <c r="T16280" s="188"/>
      <c r="U16280" s="188"/>
      <c r="V16280" s="188"/>
      <c r="W16280" s="188"/>
      <c r="X16280" s="188"/>
      <c r="AG16280" s="188"/>
      <c r="AH16280" s="188"/>
      <c r="AI16280" s="188"/>
      <c r="AJ16280" s="188"/>
      <c r="AK16280" s="188"/>
    </row>
    <row r="16281" spans="20:37">
      <c r="T16281" s="188"/>
      <c r="U16281" s="188"/>
      <c r="V16281" s="188"/>
      <c r="W16281" s="188"/>
      <c r="X16281" s="188"/>
      <c r="AG16281" s="188"/>
      <c r="AH16281" s="188"/>
      <c r="AI16281" s="188"/>
      <c r="AJ16281" s="188"/>
      <c r="AK16281" s="188"/>
    </row>
    <row r="16282" spans="20:37">
      <c r="T16282" s="188"/>
      <c r="U16282" s="188"/>
      <c r="V16282" s="188"/>
      <c r="W16282" s="188"/>
      <c r="X16282" s="188"/>
      <c r="AG16282" s="188"/>
      <c r="AH16282" s="188"/>
      <c r="AI16282" s="188"/>
      <c r="AJ16282" s="188"/>
      <c r="AK16282" s="188"/>
    </row>
    <row r="16283" spans="20:37">
      <c r="T16283" s="188"/>
      <c r="U16283" s="188"/>
      <c r="V16283" s="188"/>
      <c r="W16283" s="188"/>
      <c r="X16283" s="188"/>
      <c r="AG16283" s="188"/>
      <c r="AH16283" s="188"/>
      <c r="AI16283" s="188"/>
      <c r="AJ16283" s="188"/>
      <c r="AK16283" s="188"/>
    </row>
    <row r="16284" spans="20:37">
      <c r="T16284" s="188"/>
      <c r="U16284" s="188"/>
      <c r="V16284" s="188"/>
      <c r="W16284" s="188"/>
      <c r="X16284" s="188"/>
      <c r="AG16284" s="188"/>
      <c r="AH16284" s="188"/>
      <c r="AI16284" s="188"/>
      <c r="AJ16284" s="188"/>
      <c r="AK16284" s="188"/>
    </row>
    <row r="16285" spans="20:37">
      <c r="T16285" s="188"/>
      <c r="U16285" s="188"/>
      <c r="V16285" s="188"/>
      <c r="W16285" s="188"/>
      <c r="X16285" s="188"/>
      <c r="AG16285" s="188"/>
      <c r="AH16285" s="188"/>
      <c r="AI16285" s="188"/>
      <c r="AJ16285" s="188"/>
      <c r="AK16285" s="188"/>
    </row>
    <row r="16286" spans="20:37">
      <c r="T16286" s="188"/>
      <c r="U16286" s="188"/>
      <c r="V16286" s="188"/>
      <c r="W16286" s="188"/>
      <c r="X16286" s="188"/>
      <c r="AG16286" s="188"/>
      <c r="AH16286" s="188"/>
      <c r="AI16286" s="188"/>
      <c r="AJ16286" s="188"/>
      <c r="AK16286" s="188"/>
    </row>
    <row r="16287" spans="20:37">
      <c r="T16287" s="188"/>
      <c r="U16287" s="188"/>
      <c r="V16287" s="188"/>
      <c r="W16287" s="188"/>
      <c r="X16287" s="188"/>
      <c r="AG16287" s="188"/>
      <c r="AH16287" s="188"/>
      <c r="AI16287" s="188"/>
      <c r="AJ16287" s="188"/>
      <c r="AK16287" s="188"/>
    </row>
    <row r="16288" spans="20:37">
      <c r="T16288" s="188"/>
      <c r="U16288" s="188"/>
      <c r="V16288" s="188"/>
      <c r="W16288" s="188"/>
      <c r="X16288" s="188"/>
      <c r="AG16288" s="188"/>
      <c r="AH16288" s="188"/>
      <c r="AI16288" s="188"/>
      <c r="AJ16288" s="188"/>
      <c r="AK16288" s="188"/>
    </row>
    <row r="16289" spans="20:37">
      <c r="T16289" s="188"/>
      <c r="U16289" s="188"/>
      <c r="V16289" s="188"/>
      <c r="W16289" s="188"/>
      <c r="X16289" s="188"/>
      <c r="AG16289" s="188"/>
      <c r="AH16289" s="188"/>
      <c r="AI16289" s="188"/>
      <c r="AJ16289" s="188"/>
      <c r="AK16289" s="188"/>
    </row>
    <row r="16290" spans="20:37">
      <c r="T16290" s="188"/>
      <c r="U16290" s="188"/>
      <c r="V16290" s="188"/>
      <c r="W16290" s="188"/>
      <c r="X16290" s="188"/>
      <c r="AG16290" s="188"/>
      <c r="AH16290" s="188"/>
      <c r="AI16290" s="188"/>
      <c r="AJ16290" s="188"/>
      <c r="AK16290" s="188"/>
    </row>
    <row r="16291" spans="20:37">
      <c r="T16291" s="188"/>
      <c r="U16291" s="188"/>
      <c r="V16291" s="188"/>
      <c r="W16291" s="188"/>
      <c r="X16291" s="188"/>
      <c r="AG16291" s="188"/>
      <c r="AH16291" s="188"/>
      <c r="AI16291" s="188"/>
      <c r="AJ16291" s="188"/>
      <c r="AK16291" s="188"/>
    </row>
    <row r="16292" spans="20:37">
      <c r="T16292" s="188"/>
      <c r="U16292" s="188"/>
      <c r="V16292" s="188"/>
      <c r="W16292" s="188"/>
      <c r="X16292" s="188"/>
      <c r="AG16292" s="188"/>
      <c r="AH16292" s="188"/>
      <c r="AI16292" s="188"/>
      <c r="AJ16292" s="188"/>
      <c r="AK16292" s="188"/>
    </row>
    <row r="16293" spans="20:37">
      <c r="T16293" s="188"/>
      <c r="U16293" s="188"/>
      <c r="V16293" s="188"/>
      <c r="W16293" s="188"/>
      <c r="X16293" s="188"/>
      <c r="AG16293" s="188"/>
      <c r="AH16293" s="188"/>
      <c r="AI16293" s="188"/>
      <c r="AJ16293" s="188"/>
      <c r="AK16293" s="188"/>
    </row>
    <row r="16294" spans="20:37">
      <c r="T16294" s="188"/>
      <c r="U16294" s="188"/>
      <c r="V16294" s="188"/>
      <c r="W16294" s="188"/>
      <c r="X16294" s="188"/>
      <c r="AG16294" s="188"/>
      <c r="AH16294" s="188"/>
      <c r="AI16294" s="188"/>
      <c r="AJ16294" s="188"/>
      <c r="AK16294" s="188"/>
    </row>
    <row r="16295" spans="20:37">
      <c r="T16295" s="188"/>
      <c r="U16295" s="188"/>
      <c r="V16295" s="188"/>
      <c r="W16295" s="188"/>
      <c r="X16295" s="188"/>
      <c r="AG16295" s="188"/>
      <c r="AH16295" s="188"/>
      <c r="AI16295" s="188"/>
      <c r="AJ16295" s="188"/>
      <c r="AK16295" s="188"/>
    </row>
    <row r="16296" spans="20:37">
      <c r="T16296" s="188"/>
      <c r="U16296" s="188"/>
      <c r="V16296" s="188"/>
      <c r="W16296" s="188"/>
      <c r="X16296" s="188"/>
      <c r="AG16296" s="188"/>
      <c r="AH16296" s="188"/>
      <c r="AI16296" s="188"/>
      <c r="AJ16296" s="188"/>
      <c r="AK16296" s="188"/>
    </row>
    <row r="16297" spans="20:37">
      <c r="T16297" s="188"/>
      <c r="U16297" s="188"/>
      <c r="V16297" s="188"/>
      <c r="W16297" s="188"/>
      <c r="X16297" s="188"/>
      <c r="AG16297" s="188"/>
      <c r="AH16297" s="188"/>
      <c r="AI16297" s="188"/>
      <c r="AJ16297" s="188"/>
      <c r="AK16297" s="188"/>
    </row>
    <row r="16298" spans="20:37">
      <c r="T16298" s="188"/>
      <c r="U16298" s="188"/>
      <c r="V16298" s="188"/>
      <c r="W16298" s="188"/>
      <c r="X16298" s="188"/>
      <c r="AG16298" s="188"/>
      <c r="AH16298" s="188"/>
      <c r="AI16298" s="188"/>
      <c r="AJ16298" s="188"/>
      <c r="AK16298" s="188"/>
    </row>
    <row r="16299" spans="20:37">
      <c r="T16299" s="188"/>
      <c r="U16299" s="188"/>
      <c r="V16299" s="188"/>
      <c r="W16299" s="188"/>
      <c r="X16299" s="188"/>
      <c r="AG16299" s="188"/>
      <c r="AH16299" s="188"/>
      <c r="AI16299" s="188"/>
      <c r="AJ16299" s="188"/>
      <c r="AK16299" s="188"/>
    </row>
    <row r="16300" spans="20:37">
      <c r="T16300" s="188"/>
      <c r="U16300" s="188"/>
      <c r="V16300" s="188"/>
      <c r="W16300" s="188"/>
      <c r="X16300" s="188"/>
      <c r="AG16300" s="188"/>
      <c r="AH16300" s="188"/>
      <c r="AI16300" s="188"/>
      <c r="AJ16300" s="188"/>
      <c r="AK16300" s="188"/>
    </row>
    <row r="16301" spans="20:37">
      <c r="T16301" s="188"/>
      <c r="U16301" s="188"/>
      <c r="V16301" s="188"/>
      <c r="W16301" s="188"/>
      <c r="X16301" s="188"/>
      <c r="AG16301" s="188"/>
      <c r="AH16301" s="188"/>
      <c r="AI16301" s="188"/>
      <c r="AJ16301" s="188"/>
      <c r="AK16301" s="188"/>
    </row>
    <row r="16302" spans="20:37">
      <c r="T16302" s="188"/>
      <c r="U16302" s="188"/>
      <c r="V16302" s="188"/>
      <c r="W16302" s="188"/>
      <c r="X16302" s="188"/>
      <c r="AG16302" s="188"/>
      <c r="AH16302" s="188"/>
      <c r="AI16302" s="188"/>
      <c r="AJ16302" s="188"/>
      <c r="AK16302" s="188"/>
    </row>
    <row r="16303" spans="20:37">
      <c r="T16303" s="188"/>
      <c r="U16303" s="188"/>
      <c r="V16303" s="188"/>
      <c r="W16303" s="188"/>
      <c r="X16303" s="188"/>
      <c r="AG16303" s="188"/>
      <c r="AH16303" s="188"/>
      <c r="AI16303" s="188"/>
      <c r="AJ16303" s="188"/>
      <c r="AK16303" s="188"/>
    </row>
    <row r="16304" spans="20:37">
      <c r="T16304" s="188"/>
      <c r="U16304" s="188"/>
      <c r="V16304" s="188"/>
      <c r="W16304" s="188"/>
      <c r="X16304" s="188"/>
      <c r="AG16304" s="188"/>
      <c r="AH16304" s="188"/>
      <c r="AI16304" s="188"/>
      <c r="AJ16304" s="188"/>
      <c r="AK16304" s="188"/>
    </row>
    <row r="16305" spans="20:37">
      <c r="T16305" s="188"/>
      <c r="U16305" s="188"/>
      <c r="V16305" s="188"/>
      <c r="W16305" s="188"/>
      <c r="X16305" s="188"/>
      <c r="AG16305" s="188"/>
      <c r="AH16305" s="188"/>
      <c r="AI16305" s="188"/>
      <c r="AJ16305" s="188"/>
      <c r="AK16305" s="188"/>
    </row>
    <row r="16306" spans="20:37">
      <c r="T16306" s="188"/>
      <c r="U16306" s="188"/>
      <c r="V16306" s="188"/>
      <c r="W16306" s="188"/>
      <c r="X16306" s="188"/>
      <c r="AG16306" s="188"/>
      <c r="AH16306" s="188"/>
      <c r="AI16306" s="188"/>
      <c r="AJ16306" s="188"/>
      <c r="AK16306" s="188"/>
    </row>
    <row r="16307" spans="20:37">
      <c r="T16307" s="188"/>
      <c r="U16307" s="188"/>
      <c r="V16307" s="188"/>
      <c r="W16307" s="188"/>
      <c r="X16307" s="188"/>
      <c r="AG16307" s="188"/>
      <c r="AH16307" s="188"/>
      <c r="AI16307" s="188"/>
      <c r="AJ16307" s="188"/>
      <c r="AK16307" s="188"/>
    </row>
    <row r="16308" spans="20:37">
      <c r="T16308" s="188"/>
      <c r="U16308" s="188"/>
      <c r="V16308" s="188"/>
      <c r="W16308" s="188"/>
      <c r="X16308" s="188"/>
      <c r="AG16308" s="188"/>
      <c r="AH16308" s="188"/>
      <c r="AI16308" s="188"/>
      <c r="AJ16308" s="188"/>
      <c r="AK16308" s="188"/>
    </row>
    <row r="16309" spans="20:37">
      <c r="T16309" s="188"/>
      <c r="U16309" s="188"/>
      <c r="V16309" s="188"/>
      <c r="W16309" s="188"/>
      <c r="X16309" s="188"/>
      <c r="AG16309" s="188"/>
      <c r="AH16309" s="188"/>
      <c r="AI16309" s="188"/>
      <c r="AJ16309" s="188"/>
      <c r="AK16309" s="188"/>
    </row>
    <row r="16310" spans="20:37">
      <c r="T16310" s="188"/>
      <c r="U16310" s="188"/>
      <c r="V16310" s="188"/>
      <c r="W16310" s="188"/>
      <c r="X16310" s="188"/>
      <c r="AG16310" s="188"/>
      <c r="AH16310" s="188"/>
      <c r="AI16310" s="188"/>
      <c r="AJ16310" s="188"/>
      <c r="AK16310" s="188"/>
    </row>
    <row r="16311" spans="20:37">
      <c r="T16311" s="188"/>
      <c r="U16311" s="188"/>
      <c r="V16311" s="188"/>
      <c r="W16311" s="188"/>
      <c r="X16311" s="188"/>
      <c r="AG16311" s="188"/>
      <c r="AH16311" s="188"/>
      <c r="AI16311" s="188"/>
      <c r="AJ16311" s="188"/>
      <c r="AK16311" s="188"/>
    </row>
    <row r="16312" spans="20:37">
      <c r="T16312" s="188"/>
      <c r="U16312" s="188"/>
      <c r="V16312" s="188"/>
      <c r="W16312" s="188"/>
      <c r="X16312" s="188"/>
      <c r="AG16312" s="188"/>
      <c r="AH16312" s="188"/>
      <c r="AI16312" s="188"/>
      <c r="AJ16312" s="188"/>
      <c r="AK16312" s="188"/>
    </row>
    <row r="16313" spans="20:37">
      <c r="T16313" s="188"/>
      <c r="U16313" s="188"/>
      <c r="V16313" s="188"/>
      <c r="W16313" s="188"/>
      <c r="X16313" s="188"/>
      <c r="AG16313" s="188"/>
      <c r="AH16313" s="188"/>
      <c r="AI16313" s="188"/>
      <c r="AJ16313" s="188"/>
      <c r="AK16313" s="188"/>
    </row>
    <row r="16314" spans="20:37">
      <c r="T16314" s="188"/>
      <c r="U16314" s="188"/>
      <c r="V16314" s="188"/>
      <c r="W16314" s="188"/>
      <c r="X16314" s="188"/>
      <c r="AG16314" s="188"/>
      <c r="AH16314" s="188"/>
      <c r="AI16314" s="188"/>
      <c r="AJ16314" s="188"/>
      <c r="AK16314" s="188"/>
    </row>
    <row r="16315" spans="20:37">
      <c r="T16315" s="188"/>
      <c r="U16315" s="188"/>
      <c r="V16315" s="188"/>
      <c r="W16315" s="188"/>
      <c r="X16315" s="188"/>
      <c r="AG16315" s="188"/>
      <c r="AH16315" s="188"/>
      <c r="AI16315" s="188"/>
      <c r="AJ16315" s="188"/>
      <c r="AK16315" s="188"/>
    </row>
    <row r="16316" spans="20:37">
      <c r="T16316" s="188"/>
      <c r="U16316" s="188"/>
      <c r="V16316" s="188"/>
      <c r="W16316" s="188"/>
      <c r="X16316" s="188"/>
      <c r="AG16316" s="188"/>
      <c r="AH16316" s="188"/>
      <c r="AI16316" s="188"/>
      <c r="AJ16316" s="188"/>
      <c r="AK16316" s="188"/>
    </row>
    <row r="16317" spans="20:37">
      <c r="T16317" s="188"/>
      <c r="U16317" s="188"/>
      <c r="V16317" s="188"/>
      <c r="W16317" s="188"/>
      <c r="X16317" s="188"/>
      <c r="AG16317" s="188"/>
      <c r="AH16317" s="188"/>
      <c r="AI16317" s="188"/>
      <c r="AJ16317" s="188"/>
      <c r="AK16317" s="188"/>
    </row>
    <row r="16318" spans="20:37">
      <c r="T16318" s="188"/>
      <c r="U16318" s="188"/>
      <c r="V16318" s="188"/>
      <c r="W16318" s="188"/>
      <c r="X16318" s="188"/>
      <c r="AG16318" s="188"/>
      <c r="AH16318" s="188"/>
      <c r="AI16318" s="188"/>
      <c r="AJ16318" s="188"/>
      <c r="AK16318" s="188"/>
    </row>
    <row r="16319" spans="20:37">
      <c r="T16319" s="188"/>
      <c r="U16319" s="188"/>
      <c r="V16319" s="188"/>
      <c r="W16319" s="188"/>
      <c r="X16319" s="188"/>
      <c r="AG16319" s="188"/>
      <c r="AH16319" s="188"/>
      <c r="AI16319" s="188"/>
      <c r="AJ16319" s="188"/>
      <c r="AK16319" s="188"/>
    </row>
    <row r="16320" spans="20:37">
      <c r="T16320" s="188"/>
      <c r="U16320" s="188"/>
      <c r="V16320" s="188"/>
      <c r="W16320" s="188"/>
      <c r="X16320" s="188"/>
      <c r="AG16320" s="188"/>
      <c r="AH16320" s="188"/>
      <c r="AI16320" s="188"/>
      <c r="AJ16320" s="188"/>
      <c r="AK16320" s="188"/>
    </row>
    <row r="16321" spans="20:37">
      <c r="T16321" s="188"/>
      <c r="U16321" s="188"/>
      <c r="V16321" s="188"/>
      <c r="W16321" s="188"/>
      <c r="X16321" s="188"/>
      <c r="AG16321" s="188"/>
      <c r="AH16321" s="188"/>
      <c r="AI16321" s="188"/>
      <c r="AJ16321" s="188"/>
      <c r="AK16321" s="188"/>
    </row>
    <row r="16322" spans="20:37">
      <c r="T16322" s="188"/>
      <c r="U16322" s="188"/>
      <c r="V16322" s="188"/>
      <c r="W16322" s="188"/>
      <c r="X16322" s="188"/>
      <c r="AG16322" s="188"/>
      <c r="AH16322" s="188"/>
      <c r="AI16322" s="188"/>
      <c r="AJ16322" s="188"/>
      <c r="AK16322" s="188"/>
    </row>
    <row r="16323" spans="20:37">
      <c r="T16323" s="188"/>
      <c r="U16323" s="188"/>
      <c r="V16323" s="188"/>
      <c r="W16323" s="188"/>
      <c r="X16323" s="188"/>
      <c r="AG16323" s="188"/>
      <c r="AH16323" s="188"/>
      <c r="AI16323" s="188"/>
      <c r="AJ16323" s="188"/>
      <c r="AK16323" s="188"/>
    </row>
    <row r="16324" spans="20:37">
      <c r="T16324" s="188"/>
      <c r="U16324" s="188"/>
      <c r="V16324" s="188"/>
      <c r="W16324" s="188"/>
      <c r="X16324" s="188"/>
      <c r="AG16324" s="188"/>
      <c r="AH16324" s="188"/>
      <c r="AI16324" s="188"/>
      <c r="AJ16324" s="188"/>
      <c r="AK16324" s="188"/>
    </row>
    <row r="16325" spans="20:37">
      <c r="T16325" s="188"/>
      <c r="U16325" s="188"/>
      <c r="V16325" s="188"/>
      <c r="W16325" s="188"/>
      <c r="X16325" s="188"/>
      <c r="AG16325" s="188"/>
      <c r="AH16325" s="188"/>
      <c r="AI16325" s="188"/>
      <c r="AJ16325" s="188"/>
      <c r="AK16325" s="188"/>
    </row>
    <row r="16326" spans="20:37">
      <c r="T16326" s="188"/>
      <c r="U16326" s="188"/>
      <c r="V16326" s="188"/>
      <c r="W16326" s="188"/>
      <c r="X16326" s="188"/>
      <c r="AG16326" s="188"/>
      <c r="AH16326" s="188"/>
      <c r="AI16326" s="188"/>
      <c r="AJ16326" s="188"/>
      <c r="AK16326" s="188"/>
    </row>
    <row r="16327" spans="20:37">
      <c r="T16327" s="188"/>
      <c r="U16327" s="188"/>
      <c r="V16327" s="188"/>
      <c r="W16327" s="188"/>
      <c r="X16327" s="188"/>
      <c r="AG16327" s="188"/>
      <c r="AH16327" s="188"/>
      <c r="AI16327" s="188"/>
      <c r="AJ16327" s="188"/>
      <c r="AK16327" s="188"/>
    </row>
    <row r="16328" spans="20:37">
      <c r="T16328" s="188"/>
      <c r="U16328" s="188"/>
      <c r="V16328" s="188"/>
      <c r="W16328" s="188"/>
      <c r="X16328" s="188"/>
      <c r="AG16328" s="188"/>
      <c r="AH16328" s="188"/>
      <c r="AI16328" s="188"/>
      <c r="AJ16328" s="188"/>
      <c r="AK16328" s="188"/>
    </row>
    <row r="16329" spans="20:37">
      <c r="T16329" s="188"/>
      <c r="U16329" s="188"/>
      <c r="V16329" s="188"/>
      <c r="W16329" s="188"/>
      <c r="X16329" s="188"/>
      <c r="AG16329" s="188"/>
      <c r="AH16329" s="188"/>
      <c r="AI16329" s="188"/>
      <c r="AJ16329" s="188"/>
      <c r="AK16329" s="188"/>
    </row>
    <row r="16330" spans="20:37">
      <c r="T16330" s="188"/>
      <c r="U16330" s="188"/>
      <c r="V16330" s="188"/>
      <c r="W16330" s="188"/>
      <c r="X16330" s="188"/>
      <c r="AG16330" s="188"/>
      <c r="AH16330" s="188"/>
      <c r="AI16330" s="188"/>
      <c r="AJ16330" s="188"/>
      <c r="AK16330" s="188"/>
    </row>
    <row r="16331" spans="20:37">
      <c r="T16331" s="188"/>
      <c r="U16331" s="188"/>
      <c r="V16331" s="188"/>
      <c r="W16331" s="188"/>
      <c r="X16331" s="188"/>
      <c r="AG16331" s="188"/>
      <c r="AH16331" s="188"/>
      <c r="AI16331" s="188"/>
      <c r="AJ16331" s="188"/>
      <c r="AK16331" s="188"/>
    </row>
    <row r="16332" spans="20:37">
      <c r="T16332" s="188"/>
      <c r="U16332" s="188"/>
      <c r="V16332" s="188"/>
      <c r="W16332" s="188"/>
      <c r="X16332" s="188"/>
      <c r="AG16332" s="188"/>
      <c r="AH16332" s="188"/>
      <c r="AI16332" s="188"/>
      <c r="AJ16332" s="188"/>
      <c r="AK16332" s="188"/>
    </row>
    <row r="16333" spans="20:37">
      <c r="T16333" s="188"/>
      <c r="U16333" s="188"/>
      <c r="V16333" s="188"/>
      <c r="W16333" s="188"/>
      <c r="X16333" s="188"/>
      <c r="AG16333" s="188"/>
      <c r="AH16333" s="188"/>
      <c r="AI16333" s="188"/>
      <c r="AJ16333" s="188"/>
      <c r="AK16333" s="188"/>
    </row>
    <row r="16334" spans="20:37">
      <c r="T16334" s="188"/>
      <c r="U16334" s="188"/>
      <c r="V16334" s="188"/>
      <c r="W16334" s="188"/>
      <c r="X16334" s="188"/>
      <c r="AG16334" s="188"/>
      <c r="AH16334" s="188"/>
      <c r="AI16334" s="188"/>
      <c r="AJ16334" s="188"/>
      <c r="AK16334" s="188"/>
    </row>
    <row r="16335" spans="20:37">
      <c r="T16335" s="188"/>
      <c r="U16335" s="188"/>
      <c r="V16335" s="188"/>
      <c r="W16335" s="188"/>
      <c r="X16335" s="188"/>
      <c r="AG16335" s="188"/>
      <c r="AH16335" s="188"/>
      <c r="AI16335" s="188"/>
      <c r="AJ16335" s="188"/>
      <c r="AK16335" s="188"/>
    </row>
    <row r="16336" spans="20:37">
      <c r="T16336" s="188"/>
      <c r="U16336" s="188"/>
      <c r="V16336" s="188"/>
      <c r="W16336" s="188"/>
      <c r="X16336" s="188"/>
      <c r="AG16336" s="188"/>
      <c r="AH16336" s="188"/>
      <c r="AI16336" s="188"/>
      <c r="AJ16336" s="188"/>
      <c r="AK16336" s="188"/>
    </row>
    <row r="16337" spans="20:37">
      <c r="T16337" s="188"/>
      <c r="U16337" s="188"/>
      <c r="V16337" s="188"/>
      <c r="W16337" s="188"/>
      <c r="X16337" s="188"/>
      <c r="AG16337" s="188"/>
      <c r="AH16337" s="188"/>
      <c r="AI16337" s="188"/>
      <c r="AJ16337" s="188"/>
      <c r="AK16337" s="188"/>
    </row>
    <row r="16338" spans="20:37">
      <c r="T16338" s="188"/>
      <c r="U16338" s="188"/>
      <c r="V16338" s="188"/>
      <c r="W16338" s="188"/>
      <c r="X16338" s="188"/>
      <c r="AG16338" s="188"/>
      <c r="AH16338" s="188"/>
      <c r="AI16338" s="188"/>
      <c r="AJ16338" s="188"/>
      <c r="AK16338" s="188"/>
    </row>
    <row r="16339" spans="20:37">
      <c r="T16339" s="188"/>
      <c r="U16339" s="188"/>
      <c r="V16339" s="188"/>
      <c r="W16339" s="188"/>
      <c r="X16339" s="188"/>
      <c r="AG16339" s="188"/>
      <c r="AH16339" s="188"/>
      <c r="AI16339" s="188"/>
      <c r="AJ16339" s="188"/>
      <c r="AK16339" s="188"/>
    </row>
    <row r="16340" spans="20:37">
      <c r="T16340" s="188"/>
      <c r="U16340" s="188"/>
      <c r="V16340" s="188"/>
      <c r="W16340" s="188"/>
      <c r="X16340" s="188"/>
      <c r="AG16340" s="188"/>
      <c r="AH16340" s="188"/>
      <c r="AI16340" s="188"/>
      <c r="AJ16340" s="188"/>
      <c r="AK16340" s="188"/>
    </row>
    <row r="16341" spans="20:37">
      <c r="T16341" s="188"/>
      <c r="U16341" s="188"/>
      <c r="V16341" s="188"/>
      <c r="W16341" s="188"/>
      <c r="X16341" s="188"/>
      <c r="AG16341" s="188"/>
      <c r="AH16341" s="188"/>
      <c r="AI16341" s="188"/>
      <c r="AJ16341" s="188"/>
      <c r="AK16341" s="188"/>
    </row>
    <row r="16342" spans="20:37">
      <c r="T16342" s="188"/>
      <c r="U16342" s="188"/>
      <c r="V16342" s="188"/>
      <c r="W16342" s="188"/>
      <c r="X16342" s="188"/>
      <c r="AG16342" s="188"/>
      <c r="AH16342" s="188"/>
      <c r="AI16342" s="188"/>
      <c r="AJ16342" s="188"/>
      <c r="AK16342" s="188"/>
    </row>
    <row r="16343" spans="20:37">
      <c r="T16343" s="188"/>
      <c r="U16343" s="188"/>
      <c r="V16343" s="188"/>
      <c r="W16343" s="188"/>
      <c r="X16343" s="188"/>
      <c r="AG16343" s="188"/>
      <c r="AH16343" s="188"/>
      <c r="AI16343" s="188"/>
      <c r="AJ16343" s="188"/>
      <c r="AK16343" s="188"/>
    </row>
    <row r="16344" spans="20:37">
      <c r="T16344" s="188"/>
      <c r="U16344" s="188"/>
      <c r="V16344" s="188"/>
      <c r="W16344" s="188"/>
      <c r="X16344" s="188"/>
      <c r="AG16344" s="188"/>
      <c r="AH16344" s="188"/>
      <c r="AI16344" s="188"/>
      <c r="AJ16344" s="188"/>
      <c r="AK16344" s="188"/>
    </row>
    <row r="16345" spans="20:37">
      <c r="T16345" s="188"/>
      <c r="U16345" s="188"/>
      <c r="V16345" s="188"/>
      <c r="W16345" s="188"/>
      <c r="X16345" s="188"/>
      <c r="AG16345" s="188"/>
      <c r="AH16345" s="188"/>
      <c r="AI16345" s="188"/>
      <c r="AJ16345" s="188"/>
      <c r="AK16345" s="188"/>
    </row>
    <row r="16346" spans="20:37">
      <c r="T16346" s="188"/>
      <c r="U16346" s="188"/>
      <c r="V16346" s="188"/>
      <c r="W16346" s="188"/>
      <c r="X16346" s="188"/>
      <c r="AG16346" s="188"/>
      <c r="AH16346" s="188"/>
      <c r="AI16346" s="188"/>
      <c r="AJ16346" s="188"/>
      <c r="AK16346" s="188"/>
    </row>
    <row r="16347" spans="20:37">
      <c r="T16347" s="188"/>
      <c r="U16347" s="188"/>
      <c r="V16347" s="188"/>
      <c r="W16347" s="188"/>
      <c r="X16347" s="188"/>
      <c r="AG16347" s="188"/>
      <c r="AH16347" s="188"/>
      <c r="AI16347" s="188"/>
      <c r="AJ16347" s="188"/>
      <c r="AK16347" s="188"/>
    </row>
    <row r="16348" spans="20:37">
      <c r="T16348" s="188"/>
      <c r="U16348" s="188"/>
      <c r="V16348" s="188"/>
      <c r="W16348" s="188"/>
      <c r="X16348" s="188"/>
      <c r="AG16348" s="188"/>
      <c r="AH16348" s="188"/>
      <c r="AI16348" s="188"/>
      <c r="AJ16348" s="188"/>
      <c r="AK16348" s="188"/>
    </row>
    <row r="16349" spans="20:37">
      <c r="T16349" s="188"/>
      <c r="U16349" s="188"/>
      <c r="V16349" s="188"/>
      <c r="W16349" s="188"/>
      <c r="X16349" s="188"/>
      <c r="AG16349" s="188"/>
      <c r="AH16349" s="188"/>
      <c r="AI16349" s="188"/>
      <c r="AJ16349" s="188"/>
      <c r="AK16349" s="188"/>
    </row>
    <row r="16350" spans="20:37">
      <c r="T16350" s="188"/>
      <c r="U16350" s="188"/>
      <c r="V16350" s="188"/>
      <c r="W16350" s="188"/>
      <c r="X16350" s="188"/>
      <c r="AG16350" s="188"/>
      <c r="AH16350" s="188"/>
      <c r="AI16350" s="188"/>
      <c r="AJ16350" s="188"/>
      <c r="AK16350" s="188"/>
    </row>
    <row r="16351" spans="20:37">
      <c r="T16351" s="188"/>
      <c r="U16351" s="188"/>
      <c r="V16351" s="188"/>
      <c r="W16351" s="188"/>
      <c r="X16351" s="188"/>
      <c r="AG16351" s="188"/>
      <c r="AH16351" s="188"/>
      <c r="AI16351" s="188"/>
      <c r="AJ16351" s="188"/>
      <c r="AK16351" s="188"/>
    </row>
    <row r="16352" spans="20:37">
      <c r="T16352" s="188"/>
      <c r="U16352" s="188"/>
      <c r="V16352" s="188"/>
      <c r="W16352" s="188"/>
      <c r="X16352" s="188"/>
      <c r="AG16352" s="188"/>
      <c r="AH16352" s="188"/>
      <c r="AI16352" s="188"/>
      <c r="AJ16352" s="188"/>
      <c r="AK16352" s="188"/>
    </row>
    <row r="16353" spans="20:37">
      <c r="T16353" s="188"/>
      <c r="U16353" s="188"/>
      <c r="V16353" s="188"/>
      <c r="W16353" s="188"/>
      <c r="X16353" s="188"/>
      <c r="AG16353" s="188"/>
      <c r="AH16353" s="188"/>
      <c r="AI16353" s="188"/>
      <c r="AJ16353" s="188"/>
      <c r="AK16353" s="188"/>
    </row>
    <row r="16354" spans="20:37">
      <c r="T16354" s="188"/>
      <c r="U16354" s="188"/>
      <c r="V16354" s="188"/>
      <c r="W16354" s="188"/>
      <c r="X16354" s="188"/>
      <c r="AG16354" s="188"/>
      <c r="AH16354" s="188"/>
      <c r="AI16354" s="188"/>
      <c r="AJ16354" s="188"/>
      <c r="AK16354" s="188"/>
    </row>
    <row r="16355" spans="20:37">
      <c r="T16355" s="188"/>
      <c r="U16355" s="188"/>
      <c r="V16355" s="188"/>
      <c r="W16355" s="188"/>
      <c r="X16355" s="188"/>
      <c r="AG16355" s="188"/>
      <c r="AH16355" s="188"/>
      <c r="AI16355" s="188"/>
      <c r="AJ16355" s="188"/>
      <c r="AK16355" s="188"/>
    </row>
    <row r="16356" spans="20:37">
      <c r="T16356" s="188"/>
      <c r="U16356" s="188"/>
      <c r="V16356" s="188"/>
      <c r="W16356" s="188"/>
      <c r="X16356" s="188"/>
      <c r="AG16356" s="188"/>
      <c r="AH16356" s="188"/>
      <c r="AI16356" s="188"/>
      <c r="AJ16356" s="188"/>
      <c r="AK16356" s="188"/>
    </row>
    <row r="16357" spans="20:37">
      <c r="T16357" s="188"/>
      <c r="U16357" s="188"/>
      <c r="V16357" s="188"/>
      <c r="W16357" s="188"/>
      <c r="X16357" s="188"/>
      <c r="AG16357" s="188"/>
      <c r="AH16357" s="188"/>
      <c r="AI16357" s="188"/>
      <c r="AJ16357" s="188"/>
      <c r="AK16357" s="188"/>
    </row>
    <row r="16358" spans="20:37">
      <c r="T16358" s="188"/>
      <c r="U16358" s="188"/>
      <c r="V16358" s="188"/>
      <c r="W16358" s="188"/>
      <c r="X16358" s="188"/>
      <c r="AG16358" s="188"/>
      <c r="AH16358" s="188"/>
      <c r="AI16358" s="188"/>
      <c r="AJ16358" s="188"/>
      <c r="AK16358" s="188"/>
    </row>
    <row r="16359" spans="20:37">
      <c r="T16359" s="188"/>
      <c r="U16359" s="188"/>
      <c r="V16359" s="188"/>
      <c r="W16359" s="188"/>
      <c r="X16359" s="188"/>
      <c r="AG16359" s="188"/>
      <c r="AH16359" s="188"/>
      <c r="AI16359" s="188"/>
      <c r="AJ16359" s="188"/>
      <c r="AK16359" s="188"/>
    </row>
    <row r="16360" spans="20:37">
      <c r="T16360" s="188"/>
      <c r="U16360" s="188"/>
      <c r="V16360" s="188"/>
      <c r="W16360" s="188"/>
      <c r="X16360" s="188"/>
      <c r="AG16360" s="188"/>
      <c r="AH16360" s="188"/>
      <c r="AI16360" s="188"/>
      <c r="AJ16360" s="188"/>
      <c r="AK16360" s="188"/>
    </row>
    <row r="16361" spans="20:37">
      <c r="T16361" s="188"/>
      <c r="U16361" s="188"/>
      <c r="V16361" s="188"/>
      <c r="W16361" s="188"/>
      <c r="X16361" s="188"/>
      <c r="AG16361" s="188"/>
      <c r="AH16361" s="188"/>
      <c r="AI16361" s="188"/>
      <c r="AJ16361" s="188"/>
      <c r="AK16361" s="188"/>
    </row>
    <row r="16362" spans="20:37">
      <c r="T16362" s="188"/>
      <c r="U16362" s="188"/>
      <c r="V16362" s="188"/>
      <c r="W16362" s="188"/>
      <c r="X16362" s="188"/>
      <c r="AG16362" s="188"/>
      <c r="AH16362" s="188"/>
      <c r="AI16362" s="188"/>
      <c r="AJ16362" s="188"/>
      <c r="AK16362" s="188"/>
    </row>
    <row r="16363" spans="20:37">
      <c r="T16363" s="188"/>
      <c r="U16363" s="188"/>
      <c r="V16363" s="188"/>
      <c r="W16363" s="188"/>
      <c r="X16363" s="188"/>
      <c r="AG16363" s="188"/>
      <c r="AH16363" s="188"/>
      <c r="AI16363" s="188"/>
      <c r="AJ16363" s="188"/>
      <c r="AK16363" s="188"/>
    </row>
    <row r="16364" spans="20:37">
      <c r="T16364" s="188"/>
      <c r="U16364" s="188"/>
      <c r="V16364" s="188"/>
      <c r="W16364" s="188"/>
      <c r="X16364" s="188"/>
      <c r="AG16364" s="188"/>
      <c r="AH16364" s="188"/>
      <c r="AI16364" s="188"/>
      <c r="AJ16364" s="188"/>
      <c r="AK16364" s="188"/>
    </row>
    <row r="16365" spans="20:37">
      <c r="T16365" s="188"/>
      <c r="U16365" s="188"/>
      <c r="V16365" s="188"/>
      <c r="W16365" s="188"/>
      <c r="X16365" s="188"/>
      <c r="AG16365" s="188"/>
      <c r="AH16365" s="188"/>
      <c r="AI16365" s="188"/>
      <c r="AJ16365" s="188"/>
      <c r="AK16365" s="188"/>
    </row>
    <row r="16366" spans="20:37">
      <c r="T16366" s="188"/>
      <c r="U16366" s="188"/>
      <c r="V16366" s="188"/>
      <c r="W16366" s="188"/>
      <c r="X16366" s="188"/>
      <c r="AG16366" s="188"/>
      <c r="AH16366" s="188"/>
      <c r="AI16366" s="188"/>
      <c r="AJ16366" s="188"/>
      <c r="AK16366" s="188"/>
    </row>
    <row r="16367" spans="20:37">
      <c r="T16367" s="188"/>
      <c r="U16367" s="188"/>
      <c r="V16367" s="188"/>
      <c r="W16367" s="188"/>
      <c r="X16367" s="188"/>
      <c r="AG16367" s="188"/>
      <c r="AH16367" s="188"/>
      <c r="AI16367" s="188"/>
      <c r="AJ16367" s="188"/>
      <c r="AK16367" s="188"/>
    </row>
    <row r="16368" spans="20:37">
      <c r="T16368" s="188"/>
      <c r="U16368" s="188"/>
      <c r="V16368" s="188"/>
      <c r="W16368" s="188"/>
      <c r="X16368" s="188"/>
      <c r="AG16368" s="188"/>
      <c r="AH16368" s="188"/>
      <c r="AI16368" s="188"/>
      <c r="AJ16368" s="188"/>
      <c r="AK16368" s="188"/>
    </row>
    <row r="16369" spans="20:37">
      <c r="T16369" s="188"/>
      <c r="U16369" s="188"/>
      <c r="V16369" s="188"/>
      <c r="W16369" s="188"/>
      <c r="X16369" s="188"/>
      <c r="AG16369" s="188"/>
      <c r="AH16369" s="188"/>
      <c r="AI16369" s="188"/>
      <c r="AJ16369" s="188"/>
      <c r="AK16369" s="188"/>
    </row>
    <row r="16370" spans="20:37">
      <c r="T16370" s="188"/>
      <c r="U16370" s="188"/>
      <c r="V16370" s="188"/>
      <c r="W16370" s="188"/>
      <c r="X16370" s="188"/>
      <c r="AG16370" s="188"/>
      <c r="AH16370" s="188"/>
      <c r="AI16370" s="188"/>
      <c r="AJ16370" s="188"/>
      <c r="AK16370" s="188"/>
    </row>
    <row r="16371" spans="20:37">
      <c r="T16371" s="188"/>
      <c r="U16371" s="188"/>
      <c r="V16371" s="188"/>
      <c r="W16371" s="188"/>
      <c r="X16371" s="188"/>
      <c r="AG16371" s="188"/>
      <c r="AH16371" s="188"/>
      <c r="AI16371" s="188"/>
      <c r="AJ16371" s="188"/>
      <c r="AK16371" s="188"/>
    </row>
    <row r="16372" spans="20:37">
      <c r="T16372" s="188"/>
      <c r="U16372" s="188"/>
      <c r="V16372" s="188"/>
      <c r="W16372" s="188"/>
      <c r="X16372" s="188"/>
      <c r="AG16372" s="188"/>
      <c r="AH16372" s="188"/>
      <c r="AI16372" s="188"/>
      <c r="AJ16372" s="188"/>
      <c r="AK16372" s="188"/>
    </row>
    <row r="16373" spans="20:37">
      <c r="T16373" s="188"/>
      <c r="U16373" s="188"/>
      <c r="V16373" s="188"/>
      <c r="W16373" s="188"/>
      <c r="X16373" s="188"/>
      <c r="AG16373" s="188"/>
      <c r="AH16373" s="188"/>
      <c r="AI16373" s="188"/>
      <c r="AJ16373" s="188"/>
      <c r="AK16373" s="188"/>
    </row>
    <row r="16374" spans="20:37">
      <c r="T16374" s="188"/>
      <c r="U16374" s="188"/>
      <c r="V16374" s="188"/>
      <c r="W16374" s="188"/>
      <c r="X16374" s="188"/>
      <c r="AG16374" s="188"/>
      <c r="AH16374" s="188"/>
      <c r="AI16374" s="188"/>
      <c r="AJ16374" s="188"/>
      <c r="AK16374" s="188"/>
    </row>
    <row r="16375" spans="20:37">
      <c r="T16375" s="188"/>
      <c r="U16375" s="188"/>
      <c r="V16375" s="188"/>
      <c r="W16375" s="188"/>
      <c r="X16375" s="188"/>
      <c r="AG16375" s="188"/>
      <c r="AH16375" s="188"/>
      <c r="AI16375" s="188"/>
      <c r="AJ16375" s="188"/>
      <c r="AK16375" s="188"/>
    </row>
    <row r="16376" spans="20:37">
      <c r="T16376" s="188"/>
      <c r="U16376" s="188"/>
      <c r="V16376" s="188"/>
      <c r="W16376" s="188"/>
      <c r="X16376" s="188"/>
      <c r="AG16376" s="188"/>
      <c r="AH16376" s="188"/>
      <c r="AI16376" s="188"/>
      <c r="AJ16376" s="188"/>
      <c r="AK16376" s="188"/>
    </row>
    <row r="16377" spans="20:37">
      <c r="T16377" s="188"/>
      <c r="U16377" s="188"/>
      <c r="V16377" s="188"/>
      <c r="W16377" s="188"/>
      <c r="X16377" s="188"/>
      <c r="AG16377" s="188"/>
      <c r="AH16377" s="188"/>
      <c r="AI16377" s="188"/>
      <c r="AJ16377" s="188"/>
      <c r="AK16377" s="188"/>
    </row>
    <row r="16378" spans="20:37">
      <c r="T16378" s="188"/>
      <c r="U16378" s="188"/>
      <c r="V16378" s="188"/>
      <c r="W16378" s="188"/>
      <c r="X16378" s="188"/>
      <c r="AG16378" s="188"/>
      <c r="AH16378" s="188"/>
      <c r="AI16378" s="188"/>
      <c r="AJ16378" s="188"/>
      <c r="AK16378" s="188"/>
    </row>
    <row r="16379" spans="20:37">
      <c r="T16379" s="188"/>
      <c r="U16379" s="188"/>
      <c r="V16379" s="188"/>
      <c r="W16379" s="188"/>
      <c r="X16379" s="188"/>
      <c r="AG16379" s="188"/>
      <c r="AH16379" s="188"/>
      <c r="AI16379" s="188"/>
      <c r="AJ16379" s="188"/>
      <c r="AK16379" s="188"/>
    </row>
    <row r="16380" spans="20:37">
      <c r="T16380" s="188"/>
      <c r="U16380" s="188"/>
      <c r="V16380" s="188"/>
      <c r="W16380" s="188"/>
      <c r="X16380" s="188"/>
      <c r="AG16380" s="188"/>
      <c r="AH16380" s="188"/>
      <c r="AI16380" s="188"/>
      <c r="AJ16380" s="188"/>
      <c r="AK16380" s="188"/>
    </row>
    <row r="16381" spans="20:37">
      <c r="T16381" s="188"/>
      <c r="U16381" s="188"/>
      <c r="V16381" s="188"/>
      <c r="W16381" s="188"/>
      <c r="X16381" s="188"/>
      <c r="AG16381" s="188"/>
      <c r="AH16381" s="188"/>
      <c r="AI16381" s="188"/>
      <c r="AJ16381" s="188"/>
      <c r="AK16381" s="188"/>
    </row>
    <row r="16382" spans="20:37">
      <c r="T16382" s="188"/>
      <c r="U16382" s="188"/>
      <c r="V16382" s="188"/>
      <c r="W16382" s="188"/>
      <c r="X16382" s="188"/>
      <c r="AG16382" s="188"/>
      <c r="AH16382" s="188"/>
      <c r="AI16382" s="188"/>
      <c r="AJ16382" s="188"/>
      <c r="AK16382" s="188"/>
    </row>
    <row r="16383" spans="20:37">
      <c r="T16383" s="188"/>
      <c r="U16383" s="188"/>
      <c r="V16383" s="188"/>
      <c r="W16383" s="188"/>
      <c r="X16383" s="188"/>
      <c r="AG16383" s="188"/>
      <c r="AH16383" s="188"/>
      <c r="AI16383" s="188"/>
      <c r="AJ16383" s="188"/>
      <c r="AK16383" s="188"/>
    </row>
    <row r="16384" spans="20:37">
      <c r="T16384" s="188"/>
      <c r="U16384" s="188"/>
      <c r="V16384" s="188"/>
      <c r="W16384" s="188"/>
      <c r="X16384" s="188"/>
      <c r="AG16384" s="188"/>
      <c r="AH16384" s="188"/>
      <c r="AI16384" s="188"/>
      <c r="AJ16384" s="188"/>
      <c r="AK16384" s="188"/>
    </row>
    <row r="16385" spans="20:37">
      <c r="T16385" s="188"/>
      <c r="U16385" s="188"/>
      <c r="V16385" s="188"/>
      <c r="W16385" s="188"/>
      <c r="X16385" s="188"/>
      <c r="AG16385" s="188"/>
      <c r="AH16385" s="188"/>
      <c r="AI16385" s="188"/>
      <c r="AJ16385" s="188"/>
      <c r="AK16385" s="188"/>
    </row>
    <row r="16386" spans="20:37">
      <c r="T16386" s="188"/>
      <c r="U16386" s="188"/>
      <c r="V16386" s="188"/>
      <c r="W16386" s="188"/>
      <c r="X16386" s="188"/>
      <c r="AG16386" s="188"/>
      <c r="AH16386" s="188"/>
      <c r="AI16386" s="188"/>
      <c r="AJ16386" s="188"/>
      <c r="AK16386" s="188"/>
    </row>
  </sheetData>
  <dataConsolidate/>
  <phoneticPr fontId="1" type="noConversion"/>
  <conditionalFormatting sqref="R3:R45">
    <cfRule type="cellIs" dxfId="579" priority="183" operator="equal">
      <formula>"WW"</formula>
    </cfRule>
    <cfRule type="cellIs" dxfId="578" priority="184" operator="equal">
      <formula>"S1"</formula>
    </cfRule>
    <cfRule type="cellIs" dxfId="577" priority="185" operator="equal">
      <formula>"M5"</formula>
    </cfRule>
    <cfRule type="cellIs" dxfId="576" priority="186" operator="equal">
      <formula>"M4"</formula>
    </cfRule>
    <cfRule type="cellIs" dxfId="575" priority="187" operator="equal">
      <formula>"M3"</formula>
    </cfRule>
    <cfRule type="cellIs" dxfId="574" priority="188" operator="equal">
      <formula>"M2"</formula>
    </cfRule>
    <cfRule type="cellIs" dxfId="573" priority="189" operator="equal">
      <formula>"M1"</formula>
    </cfRule>
  </conditionalFormatting>
  <conditionalFormatting sqref="M3:Q362 C20:C30">
    <cfRule type="cellIs" dxfId="572" priority="161" operator="equal">
      <formula>"S2"</formula>
    </cfRule>
    <cfRule type="cellIs" dxfId="571" priority="162" operator="equal">
      <formula>"WW"</formula>
    </cfRule>
    <cfRule type="cellIs" dxfId="570" priority="163" operator="equal">
      <formula>"S1"</formula>
    </cfRule>
    <cfRule type="cellIs" dxfId="569" priority="164" operator="equal">
      <formula>"M5"</formula>
    </cfRule>
    <cfRule type="cellIs" dxfId="568" priority="165" operator="equal">
      <formula>"M4"</formula>
    </cfRule>
    <cfRule type="cellIs" dxfId="567" priority="166" operator="equal">
      <formula>"M3"</formula>
    </cfRule>
    <cfRule type="cellIs" dxfId="566" priority="167" operator="equal">
      <formula>"M2"</formula>
    </cfRule>
    <cfRule type="cellIs" dxfId="565" priority="168" operator="equal">
      <formula>"M1"</formula>
    </cfRule>
  </conditionalFormatting>
  <conditionalFormatting sqref="M3:Q362">
    <cfRule type="containsText" dxfId="564" priority="61" operator="containsText" text="BN">
      <formula>NOT(ISERROR(SEARCH("BN",M3)))</formula>
    </cfRule>
    <cfRule type="containsText" dxfId="563" priority="62" operator="containsText" text="BN">
      <formula>NOT(ISERROR(SEARCH("BN",M3)))</formula>
    </cfRule>
    <cfRule type="cellIs" dxfId="562" priority="154" operator="equal">
      <formula>"M5"</formula>
    </cfRule>
    <cfRule type="cellIs" dxfId="561" priority="155" operator="equal">
      <formula>"M4"</formula>
    </cfRule>
    <cfRule type="cellIs" dxfId="560" priority="156" operator="equal">
      <formula>"M3"</formula>
    </cfRule>
    <cfRule type="cellIs" dxfId="559" priority="157" operator="equal">
      <formula>"M2"</formula>
    </cfRule>
    <cfRule type="cellIs" dxfId="558" priority="158" operator="equal">
      <formula>"M1"</formula>
    </cfRule>
    <cfRule type="cellIs" dxfId="557" priority="159" operator="equal">
      <formula>"WW"</formula>
    </cfRule>
    <cfRule type="cellIs" dxfId="556" priority="160" operator="equal">
      <formula>"S1"</formula>
    </cfRule>
  </conditionalFormatting>
  <conditionalFormatting sqref="AC91:AC110 AD91:AF113 AF55:AF90">
    <cfRule type="cellIs" dxfId="555" priority="101" operator="equal">
      <formula>"S2"</formula>
    </cfRule>
    <cfRule type="cellIs" dxfId="554" priority="102" operator="equal">
      <formula>"WW"</formula>
    </cfRule>
    <cfRule type="cellIs" dxfId="553" priority="103" operator="equal">
      <formula>"S1"</formula>
    </cfRule>
    <cfRule type="cellIs" dxfId="552" priority="104" operator="equal">
      <formula>"M5"</formula>
    </cfRule>
    <cfRule type="cellIs" dxfId="551" priority="105" operator="equal">
      <formula>"M4"</formula>
    </cfRule>
    <cfRule type="cellIs" dxfId="550" priority="106" operator="equal">
      <formula>"M3"</formula>
    </cfRule>
    <cfRule type="cellIs" dxfId="549" priority="107" operator="equal">
      <formula>"M2"</formula>
    </cfRule>
    <cfRule type="cellIs" dxfId="548" priority="108" operator="equal">
      <formula>"M1"</formula>
    </cfRule>
  </conditionalFormatting>
  <conditionalFormatting sqref="C20:C30">
    <cfRule type="cellIs" dxfId="547" priority="124" operator="equal">
      <formula>"M5"</formula>
    </cfRule>
    <cfRule type="cellIs" dxfId="546" priority="125" operator="equal">
      <formula>"M4"</formula>
    </cfRule>
    <cfRule type="cellIs" dxfId="545" priority="126" operator="equal">
      <formula>"M3"</formula>
    </cfRule>
    <cfRule type="cellIs" dxfId="544" priority="127" operator="equal">
      <formula>"M2"</formula>
    </cfRule>
    <cfRule type="cellIs" dxfId="543" priority="128" operator="equal">
      <formula>"M1"</formula>
    </cfRule>
    <cfRule type="cellIs" dxfId="542" priority="129" operator="equal">
      <formula>"WW"</formula>
    </cfRule>
    <cfRule type="cellIs" dxfId="541" priority="130" operator="equal">
      <formula>"S1"</formula>
    </cfRule>
  </conditionalFormatting>
  <conditionalFormatting sqref="AC91:AC110 AD91:AF113 AF55:AF90">
    <cfRule type="cellIs" dxfId="540" priority="94" operator="equal">
      <formula>"M5"</formula>
    </cfRule>
    <cfRule type="cellIs" dxfId="539" priority="95" operator="equal">
      <formula>"M4"</formula>
    </cfRule>
    <cfRule type="cellIs" dxfId="538" priority="96" operator="equal">
      <formula>"M3"</formula>
    </cfRule>
    <cfRule type="cellIs" dxfId="537" priority="97" operator="equal">
      <formula>"M2"</formula>
    </cfRule>
    <cfRule type="cellIs" dxfId="536" priority="98" operator="equal">
      <formula>"M1"</formula>
    </cfRule>
    <cfRule type="cellIs" dxfId="535" priority="99" operator="equal">
      <formula>"WW"</formula>
    </cfRule>
    <cfRule type="cellIs" dxfId="534" priority="100" operator="equal">
      <formula>"S1"</formula>
    </cfRule>
  </conditionalFormatting>
  <conditionalFormatting sqref="M3:Q362">
    <cfRule type="beginsWith" dxfId="533" priority="93" operator="beginsWith" text="M6">
      <formula>LEFT(M3,LEN("M6"))="M6"</formula>
    </cfRule>
  </conditionalFormatting>
  <conditionalFormatting sqref="B31">
    <cfRule type="cellIs" dxfId="532" priority="70" operator="equal">
      <formula>"S2"</formula>
    </cfRule>
    <cfRule type="cellIs" dxfId="531" priority="71" operator="equal">
      <formula>"WW"</formula>
    </cfRule>
    <cfRule type="cellIs" dxfId="530" priority="72" operator="equal">
      <formula>"S1"</formula>
    </cfRule>
    <cfRule type="cellIs" dxfId="529" priority="73" operator="equal">
      <formula>"M5"</formula>
    </cfRule>
    <cfRule type="cellIs" dxfId="528" priority="74" operator="equal">
      <formula>"M4"</formula>
    </cfRule>
    <cfRule type="cellIs" dxfId="527" priority="75" operator="equal">
      <formula>"M3"</formula>
    </cfRule>
    <cfRule type="cellIs" dxfId="526" priority="76" operator="equal">
      <formula>"M2"</formula>
    </cfRule>
    <cfRule type="cellIs" dxfId="525" priority="77" operator="equal">
      <formula>"M1"</formula>
    </cfRule>
  </conditionalFormatting>
  <conditionalFormatting sqref="B31">
    <cfRule type="cellIs" dxfId="524" priority="63" operator="equal">
      <formula>"M5"</formula>
    </cfRule>
    <cfRule type="cellIs" dxfId="523" priority="64" operator="equal">
      <formula>"M4"</formula>
    </cfRule>
    <cfRule type="cellIs" dxfId="522" priority="65" operator="equal">
      <formula>"M3"</formula>
    </cfRule>
    <cfRule type="cellIs" dxfId="521" priority="66" operator="equal">
      <formula>"M2"</formula>
    </cfRule>
    <cfRule type="cellIs" dxfId="520" priority="67" operator="equal">
      <formula>"M1"</formula>
    </cfRule>
    <cfRule type="cellIs" dxfId="519" priority="68" operator="equal">
      <formula>"WW"</formula>
    </cfRule>
    <cfRule type="cellIs" dxfId="518" priority="69" operator="equal">
      <formula>"S1"</formula>
    </cfRule>
  </conditionalFormatting>
  <conditionalFormatting sqref="B13">
    <cfRule type="cellIs" dxfId="517" priority="1" operator="equal">
      <formula>"M5"</formula>
    </cfRule>
    <cfRule type="cellIs" dxfId="516" priority="2" operator="equal">
      <formula>"M4"</formula>
    </cfRule>
    <cfRule type="cellIs" dxfId="515" priority="3" operator="equal">
      <formula>"M3"</formula>
    </cfRule>
    <cfRule type="cellIs" dxfId="514" priority="4" operator="equal">
      <formula>"M2"</formula>
    </cfRule>
    <cfRule type="cellIs" dxfId="513" priority="5" operator="equal">
      <formula>"M1"</formula>
    </cfRule>
    <cfRule type="cellIs" dxfId="512" priority="6" operator="equal">
      <formula>"WW"</formula>
    </cfRule>
    <cfRule type="cellIs" dxfId="511" priority="7" operator="equal">
      <formula>"S1"</formula>
    </cfRule>
  </conditionalFormatting>
  <conditionalFormatting sqref="B15">
    <cfRule type="cellIs" dxfId="510" priority="38" operator="equal">
      <formula>"S2"</formula>
    </cfRule>
    <cfRule type="cellIs" dxfId="509" priority="39" operator="equal">
      <formula>"WW"</formula>
    </cfRule>
    <cfRule type="cellIs" dxfId="508" priority="40" operator="equal">
      <formula>"S1"</formula>
    </cfRule>
    <cfRule type="cellIs" dxfId="507" priority="41" operator="equal">
      <formula>"M5"</formula>
    </cfRule>
    <cfRule type="cellIs" dxfId="506" priority="42" operator="equal">
      <formula>"M4"</formula>
    </cfRule>
    <cfRule type="cellIs" dxfId="505" priority="43" operator="equal">
      <formula>"M3"</formula>
    </cfRule>
    <cfRule type="cellIs" dxfId="504" priority="44" operator="equal">
      <formula>"M2"</formula>
    </cfRule>
    <cfRule type="cellIs" dxfId="503" priority="45" operator="equal">
      <formula>"M1"</formula>
    </cfRule>
  </conditionalFormatting>
  <conditionalFormatting sqref="B15">
    <cfRule type="cellIs" dxfId="502" priority="31" operator="equal">
      <formula>"M5"</formula>
    </cfRule>
    <cfRule type="cellIs" dxfId="501" priority="32" operator="equal">
      <formula>"M4"</formula>
    </cfRule>
    <cfRule type="cellIs" dxfId="500" priority="33" operator="equal">
      <formula>"M3"</formula>
    </cfRule>
    <cfRule type="cellIs" dxfId="499" priority="34" operator="equal">
      <formula>"M2"</formula>
    </cfRule>
    <cfRule type="cellIs" dxfId="498" priority="35" operator="equal">
      <formula>"M1"</formula>
    </cfRule>
    <cfRule type="cellIs" dxfId="497" priority="36" operator="equal">
      <formula>"WW"</formula>
    </cfRule>
    <cfRule type="cellIs" dxfId="496" priority="37" operator="equal">
      <formula>"S1"</formula>
    </cfRule>
  </conditionalFormatting>
  <conditionalFormatting sqref="B14">
    <cfRule type="cellIs" dxfId="495" priority="23" operator="equal">
      <formula>"S2"</formula>
    </cfRule>
    <cfRule type="cellIs" dxfId="494" priority="24" operator="equal">
      <formula>"WW"</formula>
    </cfRule>
    <cfRule type="cellIs" dxfId="493" priority="25" operator="equal">
      <formula>"S1"</formula>
    </cfRule>
    <cfRule type="cellIs" dxfId="492" priority="26" operator="equal">
      <formula>"M5"</formula>
    </cfRule>
    <cfRule type="cellIs" dxfId="491" priority="27" operator="equal">
      <formula>"M4"</formula>
    </cfRule>
    <cfRule type="cellIs" dxfId="490" priority="28" operator="equal">
      <formula>"M3"</formula>
    </cfRule>
    <cfRule type="cellIs" dxfId="489" priority="29" operator="equal">
      <formula>"M2"</formula>
    </cfRule>
    <cfRule type="cellIs" dxfId="488" priority="30" operator="equal">
      <formula>"M1"</formula>
    </cfRule>
  </conditionalFormatting>
  <conditionalFormatting sqref="B14">
    <cfRule type="cellIs" dxfId="487" priority="16" operator="equal">
      <formula>"M5"</formula>
    </cfRule>
    <cfRule type="cellIs" dxfId="486" priority="17" operator="equal">
      <formula>"M4"</formula>
    </cfRule>
    <cfRule type="cellIs" dxfId="485" priority="18" operator="equal">
      <formula>"M3"</formula>
    </cfRule>
    <cfRule type="cellIs" dxfId="484" priority="19" operator="equal">
      <formula>"M2"</formula>
    </cfRule>
    <cfRule type="cellIs" dxfId="483" priority="20" operator="equal">
      <formula>"M1"</formula>
    </cfRule>
    <cfRule type="cellIs" dxfId="482" priority="21" operator="equal">
      <formula>"WW"</formula>
    </cfRule>
    <cfRule type="cellIs" dxfId="481" priority="22" operator="equal">
      <formula>"S1"</formula>
    </cfRule>
  </conditionalFormatting>
  <conditionalFormatting sqref="B13">
    <cfRule type="cellIs" dxfId="480" priority="8" operator="equal">
      <formula>"S2"</formula>
    </cfRule>
    <cfRule type="cellIs" dxfId="479" priority="9" operator="equal">
      <formula>"WW"</formula>
    </cfRule>
    <cfRule type="cellIs" dxfId="478" priority="10" operator="equal">
      <formula>"S1"</formula>
    </cfRule>
    <cfRule type="cellIs" dxfId="477" priority="11" operator="equal">
      <formula>"M5"</formula>
    </cfRule>
    <cfRule type="cellIs" dxfId="476" priority="12" operator="equal">
      <formula>"M4"</formula>
    </cfRule>
    <cfRule type="cellIs" dxfId="475" priority="13" operator="equal">
      <formula>"M3"</formula>
    </cfRule>
    <cfRule type="cellIs" dxfId="474" priority="14" operator="equal">
      <formula>"M2"</formula>
    </cfRule>
    <cfRule type="cellIs" dxfId="473" priority="15" operator="equal">
      <formula>"M1"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3AEA-A156-4746-AD8C-7FDCEB6201BE}">
  <dimension ref="A1:AK76"/>
  <sheetViews>
    <sheetView zoomScale="125" workbookViewId="0">
      <pane ySplit="5" topLeftCell="A6" activePane="bottomLeft" state="frozen"/>
      <selection pane="bottomLeft" activeCell="E3" sqref="E3"/>
    </sheetView>
  </sheetViews>
  <sheetFormatPr baseColWidth="10" defaultRowHeight="15"/>
  <cols>
    <col min="1" max="36" width="10.83203125" style="188"/>
    <col min="37" max="37" width="19.6640625" style="188" bestFit="1" customWidth="1"/>
    <col min="38" max="41" width="10.83203125" style="188"/>
    <col min="42" max="42" width="14.83203125" style="188" customWidth="1"/>
    <col min="43" max="16384" width="10.83203125" style="188"/>
  </cols>
  <sheetData>
    <row r="1" spans="1:19">
      <c r="N1" s="255" t="s">
        <v>282</v>
      </c>
      <c r="O1" s="255"/>
    </row>
    <row r="2" spans="1:19">
      <c r="F2" s="166"/>
      <c r="G2" s="166" t="s">
        <v>45</v>
      </c>
      <c r="H2" s="166" t="s">
        <v>46</v>
      </c>
      <c r="I2" s="166" t="s">
        <v>47</v>
      </c>
      <c r="J2" s="166" t="s">
        <v>48</v>
      </c>
      <c r="K2" s="166" t="s">
        <v>49</v>
      </c>
      <c r="L2" s="166"/>
      <c r="M2" s="166"/>
      <c r="N2" s="307">
        <v>0</v>
      </c>
      <c r="O2" s="305">
        <v>1</v>
      </c>
      <c r="P2" s="166"/>
      <c r="Q2" s="166"/>
      <c r="R2" s="166"/>
    </row>
    <row r="3" spans="1:19">
      <c r="F3" s="166"/>
      <c r="G3" s="166"/>
      <c r="H3" s="166">
        <v>1</v>
      </c>
      <c r="I3" s="166" t="s">
        <v>290</v>
      </c>
      <c r="J3" s="27">
        <f>OverView!H90+AG67</f>
        <v>0.36346250566590704</v>
      </c>
      <c r="K3" s="17">
        <f>SUM(Q8:Q37)</f>
        <v>7.5131480090157785E-3</v>
      </c>
      <c r="L3" s="166"/>
      <c r="M3" s="166"/>
      <c r="N3" s="307">
        <v>1</v>
      </c>
      <c r="O3" s="305">
        <v>2</v>
      </c>
      <c r="P3" s="166"/>
      <c r="Q3" s="166"/>
      <c r="R3" s="166"/>
    </row>
    <row r="4" spans="1:19">
      <c r="F4" s="166"/>
      <c r="G4" s="157" t="s">
        <v>281</v>
      </c>
      <c r="H4" s="157">
        <v>1</v>
      </c>
      <c r="I4" s="157">
        <v>2</v>
      </c>
      <c r="J4" s="157">
        <v>3</v>
      </c>
      <c r="K4" s="157">
        <v>4</v>
      </c>
      <c r="L4" s="157">
        <v>5</v>
      </c>
      <c r="M4" s="166"/>
      <c r="N4" s="307">
        <v>2</v>
      </c>
      <c r="O4" s="305">
        <v>3</v>
      </c>
      <c r="P4" s="166"/>
      <c r="Q4" s="166"/>
      <c r="R4" s="166"/>
    </row>
    <row r="5" spans="1:19" ht="28">
      <c r="F5" s="166"/>
      <c r="G5" s="25" t="s">
        <v>25</v>
      </c>
      <c r="H5" s="329">
        <f>PRODUCT('Regular Symbol'!$D$16:$H$16)</f>
        <v>161051</v>
      </c>
      <c r="I5" s="330"/>
      <c r="J5" s="330"/>
      <c r="K5" s="330"/>
      <c r="L5" s="331"/>
      <c r="M5" s="11"/>
      <c r="N5" s="308">
        <v>3</v>
      </c>
      <c r="O5" s="306">
        <v>4</v>
      </c>
      <c r="P5" s="14"/>
      <c r="Q5" s="15"/>
      <c r="R5" s="169"/>
    </row>
    <row r="6" spans="1:19">
      <c r="A6" s="1" t="s">
        <v>278</v>
      </c>
      <c r="B6" s="1">
        <v>1</v>
      </c>
      <c r="C6" s="1" t="s">
        <v>115</v>
      </c>
      <c r="D6" s="309">
        <f>P38/40</f>
        <v>4.610340823714228E-3</v>
      </c>
      <c r="E6" s="310">
        <f>D6*40</f>
        <v>0.18441363294856911</v>
      </c>
      <c r="F6" s="313">
        <v>0</v>
      </c>
      <c r="G6" s="314" t="s">
        <v>283</v>
      </c>
      <c r="H6" s="332">
        <f>VLOOKUP(F6,$N$2:$O$5,2,FALSE)</f>
        <v>1</v>
      </c>
      <c r="I6" s="332"/>
      <c r="J6" s="332"/>
      <c r="K6" s="332"/>
      <c r="L6" s="332"/>
      <c r="O6" s="13"/>
      <c r="P6" s="14"/>
      <c r="Q6" s="15"/>
      <c r="R6" s="169"/>
    </row>
    <row r="7" spans="1:19">
      <c r="A7" s="304">
        <v>1</v>
      </c>
      <c r="B7" s="304">
        <v>2</v>
      </c>
      <c r="C7" s="304">
        <v>3</v>
      </c>
      <c r="D7" s="304">
        <v>4</v>
      </c>
      <c r="E7" s="304">
        <v>5</v>
      </c>
      <c r="F7" s="166" t="s">
        <v>7</v>
      </c>
      <c r="G7" s="302" t="s">
        <v>279</v>
      </c>
      <c r="H7" s="303" t="s">
        <v>280</v>
      </c>
      <c r="I7" s="303" t="s">
        <v>280</v>
      </c>
      <c r="J7" s="303" t="s">
        <v>280</v>
      </c>
      <c r="K7" s="303" t="s">
        <v>280</v>
      </c>
      <c r="L7" s="303" t="s">
        <v>280</v>
      </c>
      <c r="M7" s="157" t="s">
        <v>30</v>
      </c>
      <c r="N7" s="276" t="s">
        <v>31</v>
      </c>
      <c r="O7" s="277" t="s">
        <v>32</v>
      </c>
      <c r="P7" s="278" t="s">
        <v>33</v>
      </c>
      <c r="Q7" s="279" t="s">
        <v>34</v>
      </c>
      <c r="R7" s="280" t="s">
        <v>109</v>
      </c>
    </row>
    <row r="8" spans="1:19">
      <c r="A8" s="1">
        <f>VLOOKUP($B6,OverView!$B$70:$G$89,各線ＲＴＰ!A7+1,FALSE)</f>
        <v>0</v>
      </c>
      <c r="B8" s="1">
        <f>VLOOKUP($B6,OverView!$B$70:$G$89,各線ＲＴＰ!B7+1,FALSE)</f>
        <v>0</v>
      </c>
      <c r="C8" s="1">
        <f>VLOOKUP($B6,OverView!$B$70:$G$89,各線ＲＴＰ!C7+1,FALSE)</f>
        <v>0</v>
      </c>
      <c r="D8" s="1">
        <f>VLOOKUP($B6,OverView!$B$70:$G$89,各線ＲＴＰ!D7+1,FALSE)</f>
        <v>0</v>
      </c>
      <c r="E8" s="1">
        <f>VLOOKUP($B6,OverView!$B$70:$G$89,各線ＲＴＰ!E7+1,FALSE)</f>
        <v>0</v>
      </c>
      <c r="F8" s="165" t="s">
        <v>125</v>
      </c>
      <c r="G8" s="299">
        <v>5</v>
      </c>
      <c r="H8" s="25">
        <f>IF(H$4&lt;=2,VLOOKUP($F8,'Regular Symbol'!$B$3:$E$12,各線ＲＴＰ!H$4+2,FALSE),
IF(A8=0,IF(#REF!="S",VLOOKUP($F8,#REF!,各線ＲＴＰ!H$4+1,FALSE),VLOOKUP($F8,#REF!,各線ＲＴＰ!H$4-1,FALSE)+VLOOKUP($F8,#REF!,各線ＲＴＰ!H$4-1,FALSE)),
IF(A8=1,IF(#REF!="S",VLOOKUP($F8,#REF!,各線ＲＴＰ!H$4+1,FALSE),VLOOKUP($F8,#REF!,各線ＲＴＰ!H$4-1,FALSE)+VLOOKUP($F8,#REF!,各線ＲＴＰ!H$4-1,FALSE)),
IF(A8=2,IF(#REF!="S",VLOOKUP($F8,#REF!,各線ＲＴＰ!H$4+1,FALSE),VLOOKUP($F8,#REF!,各線ＲＴＰ!H$4-1,FALSE)+VLOOKUP($F8,#REF!,各線ＲＴＰ!H$4-1,FALSE)),
"Test"))))</f>
        <v>1</v>
      </c>
      <c r="I8" s="25">
        <f>IF(I$4&lt;=2,VLOOKUP($F8,'Regular Symbol'!$B$3:$E$12,各線ＲＴＰ!I$4+2,FALSE),
IF(B8=0,IF(#REF!="S",VLOOKUP($F8,#REF!,各線ＲＴＰ!I$4+1,FALSE),VLOOKUP($F8,#REF!,各線ＲＴＰ!I$4-1,FALSE)+VLOOKUP($F8,#REF!,各線ＲＴＰ!I$4-1,FALSE)),
IF(B8=1,IF(#REF!="S",VLOOKUP($F8,#REF!,各線ＲＴＰ!I$4+1,FALSE),VLOOKUP($F8,#REF!,各線ＲＴＰ!I$4-1,FALSE)+VLOOKUP($F8,#REF!,各線ＲＴＰ!I$4-1,FALSE)),
IF(B8=2,IF(#REF!="S",VLOOKUP($F8,#REF!,各線ＲＴＰ!I$4+1,FALSE),VLOOKUP($F8,#REF!,各線ＲＴＰ!I$4-1,FALSE)+VLOOKUP($F8,#REF!,各線ＲＴＰ!I$4-1,FALSE)),
"Test"))))</f>
        <v>1</v>
      </c>
      <c r="J8" s="25">
        <f>VLOOKUP($F8,'Regular Symbol'!$B$3:$H$14,各線ＲＴＰ!J$4+2,FALSE)</f>
        <v>1</v>
      </c>
      <c r="K8" s="25">
        <f>VLOOKUP($F8,'Regular Symbol'!$B$3:$H$14,各線ＲＴＰ!K$4+2,FALSE)</f>
        <v>1</v>
      </c>
      <c r="L8" s="25">
        <f>VLOOKUP($F8,'Regular Symbol'!$B$3:$H$14,各線ＲＴＰ!L$4+2,FALSE)</f>
        <v>1</v>
      </c>
      <c r="M8" s="281">
        <f>PRODUCT(H8:L8)</f>
        <v>1</v>
      </c>
      <c r="N8" s="282">
        <f t="shared" ref="N8:N37" si="0">IF(M8=0,0,$H$5/M8)</f>
        <v>161051</v>
      </c>
      <c r="O8" s="283">
        <f>VLOOKUP($F8,OverView!$B$49:$G$60,G8+1,FALSE)</f>
        <v>4000</v>
      </c>
      <c r="P8" s="204">
        <f>R8</f>
        <v>1.2418426461183104E-2</v>
      </c>
      <c r="Q8" s="204">
        <f>IF(N8=0,0,1/N8)</f>
        <v>6.2092132305915514E-6</v>
      </c>
      <c r="R8" s="296">
        <f t="shared" ref="R8:R37" si="1">Q8*O8/2</f>
        <v>1.2418426461183104E-2</v>
      </c>
      <c r="S8" s="315"/>
    </row>
    <row r="9" spans="1:19">
      <c r="A9" s="1">
        <f>A8</f>
        <v>0</v>
      </c>
      <c r="B9" s="1">
        <f t="shared" ref="B9:E9" si="2">B8</f>
        <v>0</v>
      </c>
      <c r="C9" s="1">
        <f t="shared" si="2"/>
        <v>0</v>
      </c>
      <c r="D9" s="1">
        <f t="shared" si="2"/>
        <v>0</v>
      </c>
      <c r="E9" s="1">
        <f t="shared" si="2"/>
        <v>0</v>
      </c>
      <c r="F9" s="165" t="s">
        <v>126</v>
      </c>
      <c r="G9" s="299">
        <v>5</v>
      </c>
      <c r="H9" s="25">
        <f>IF(H$4&lt;=2,VLOOKUP($F9,'Regular Symbol'!$B$3:$E$12,各線ＲＴＰ!H$4+2,FALSE),
IF(A9=0,IF(#REF!="S",VLOOKUP($F9,#REF!,各線ＲＴＰ!H$4+1,FALSE),VLOOKUP($F9,#REF!,各線ＲＴＰ!H$4-1,FALSE)+VLOOKUP($F9,#REF!,各線ＲＴＰ!H$4-1,FALSE)),
IF(A9=1,IF(#REF!="S",VLOOKUP($F9,#REF!,各線ＲＴＰ!H$4+1,FALSE),VLOOKUP($F9,#REF!,各線ＲＴＰ!H$4-1,FALSE)+VLOOKUP($F9,#REF!,各線ＲＴＰ!H$4-1,FALSE)),
IF(A9=2,IF(#REF!="S",VLOOKUP($F9,#REF!,各線ＲＴＰ!H$4+1,FALSE),VLOOKUP($F9,#REF!,各線ＲＴＰ!H$4-1,FALSE)+VLOOKUP($F9,#REF!,各線ＲＴＰ!H$4-1,FALSE)),
"Test"))))</f>
        <v>1</v>
      </c>
      <c r="I9" s="25">
        <f>IF(I$4&lt;=2,VLOOKUP($F9,'Regular Symbol'!$B$3:$E$12,各線ＲＴＰ!I$4+2,FALSE),
IF(B9=0,IF(#REF!="S",VLOOKUP($F9,#REF!,各線ＲＴＰ!I$4+1,FALSE),VLOOKUP($F9,#REF!,各線ＲＴＰ!I$4-1,FALSE)+VLOOKUP($F9,#REF!,各線ＲＴＰ!I$4-1,FALSE)),
IF(B9=1,IF(#REF!="S",VLOOKUP($F9,#REF!,各線ＲＴＰ!I$4+1,FALSE),VLOOKUP($F9,#REF!,各線ＲＴＰ!I$4-1,FALSE)+VLOOKUP($F9,#REF!,各線ＲＴＰ!I$4-1,FALSE)),
IF(B9=2,IF(#REF!="S",VLOOKUP($F9,#REF!,各線ＲＴＰ!I$4+1,FALSE),VLOOKUP($F9,#REF!,各線ＲＴＰ!I$4-1,FALSE)+VLOOKUP($F9,#REF!,各線ＲＴＰ!I$4-1,FALSE)),
"Test"))))</f>
        <v>1</v>
      </c>
      <c r="J9" s="25">
        <f>VLOOKUP($F9,'Regular Symbol'!$B$3:$H$14,各線ＲＴＰ!J$4+2,FALSE)</f>
        <v>1</v>
      </c>
      <c r="K9" s="25">
        <f>VLOOKUP($F9,'Regular Symbol'!$B$3:$H$14,各線ＲＴＰ!K$4+2,FALSE)</f>
        <v>1</v>
      </c>
      <c r="L9" s="25">
        <f>VLOOKUP($F9,'Regular Symbol'!$B$3:$H$14,各線ＲＴＰ!L$4+2,FALSE)</f>
        <v>1</v>
      </c>
      <c r="M9" s="281">
        <f t="shared" ref="M9:M37" si="3">PRODUCT(H9:L9)</f>
        <v>1</v>
      </c>
      <c r="N9" s="282">
        <f t="shared" si="0"/>
        <v>161051</v>
      </c>
      <c r="O9" s="283">
        <f>VLOOKUP($F9,OverView!$B$49:$G$60,G9+1,FALSE)</f>
        <v>1000</v>
      </c>
      <c r="P9" s="204">
        <f t="shared" ref="P9:P37" si="4">R9</f>
        <v>3.1046066152957759E-3</v>
      </c>
      <c r="Q9" s="204">
        <f t="shared" ref="Q9:Q37" si="5">IF(N9=0,0,1/N9)</f>
        <v>6.2092132305915514E-6</v>
      </c>
      <c r="R9" s="296">
        <f t="shared" si="1"/>
        <v>3.1046066152957759E-3</v>
      </c>
      <c r="S9" s="315"/>
    </row>
    <row r="10" spans="1:19">
      <c r="A10" s="1">
        <f t="shared" ref="A10:A37" si="6">A9</f>
        <v>0</v>
      </c>
      <c r="B10" s="1">
        <f t="shared" ref="B10:B37" si="7">B9</f>
        <v>0</v>
      </c>
      <c r="C10" s="1">
        <f t="shared" ref="C10:C37" si="8">C9</f>
        <v>0</v>
      </c>
      <c r="D10" s="1">
        <f t="shared" ref="D10:D37" si="9">D9</f>
        <v>0</v>
      </c>
      <c r="E10" s="1">
        <f t="shared" ref="E10:E37" si="10">E9</f>
        <v>0</v>
      </c>
      <c r="F10" s="165" t="s">
        <v>127</v>
      </c>
      <c r="G10" s="299">
        <v>5</v>
      </c>
      <c r="H10" s="25">
        <f>IF(H$4&lt;=2,VLOOKUP($F10,'Regular Symbol'!$B$3:$E$12,各線ＲＴＰ!H$4+2,FALSE),
IF(A10=0,IF(#REF!="S",VLOOKUP($F10,#REF!,各線ＲＴＰ!H$4+1,FALSE),VLOOKUP($F10,#REF!,各線ＲＴＰ!H$4-1,FALSE)+VLOOKUP($F10,#REF!,各線ＲＴＰ!H$4-1,FALSE)),
IF(A10=1,IF(#REF!="S",VLOOKUP($F10,#REF!,各線ＲＴＰ!H$4+1,FALSE),VLOOKUP($F10,#REF!,各線ＲＴＰ!H$4-1,FALSE)+VLOOKUP($F10,#REF!,各線ＲＴＰ!H$4-1,FALSE)),
IF(A10=2,IF(#REF!="S",VLOOKUP($F10,#REF!,各線ＲＴＰ!H$4+1,FALSE),VLOOKUP($F10,#REF!,各線ＲＴＰ!H$4-1,FALSE)+VLOOKUP($F10,#REF!,各線ＲＴＰ!H$4-1,FALSE)),
"Test"))))</f>
        <v>1</v>
      </c>
      <c r="I10" s="25">
        <f>IF(I$4&lt;=2,VLOOKUP($F10,'Regular Symbol'!$B$3:$E$12,各線ＲＴＰ!I$4+2,FALSE),
IF(B10=0,IF(#REF!="S",VLOOKUP($F10,#REF!,各線ＲＴＰ!I$4+1,FALSE),VLOOKUP($F10,#REF!,各線ＲＴＰ!I$4-1,FALSE)+VLOOKUP($F10,#REF!,各線ＲＴＰ!I$4-1,FALSE)),
IF(B10=1,IF(#REF!="S",VLOOKUP($F10,#REF!,各線ＲＴＰ!I$4+1,FALSE),VLOOKUP($F10,#REF!,各線ＲＴＰ!I$4-1,FALSE)+VLOOKUP($F10,#REF!,各線ＲＴＰ!I$4-1,FALSE)),
IF(B10=2,IF(#REF!="S",VLOOKUP($F10,#REF!,各線ＲＴＰ!I$4+1,FALSE),VLOOKUP($F10,#REF!,各線ＲＴＰ!I$4-1,FALSE)+VLOOKUP($F10,#REF!,各線ＲＴＰ!I$4-1,FALSE)),
"Test"))))</f>
        <v>1</v>
      </c>
      <c r="J10" s="25">
        <f>VLOOKUP($F10,'Regular Symbol'!$B$3:$H$14,各線ＲＴＰ!J$4+2,FALSE)</f>
        <v>1</v>
      </c>
      <c r="K10" s="25">
        <f>VLOOKUP($F10,'Regular Symbol'!$B$3:$H$14,各線ＲＴＰ!K$4+2,FALSE)</f>
        <v>1</v>
      </c>
      <c r="L10" s="25">
        <f>VLOOKUP($F10,'Regular Symbol'!$B$3:$H$14,各線ＲＴＰ!L$4+2,FALSE)</f>
        <v>1</v>
      </c>
      <c r="M10" s="281">
        <f t="shared" si="3"/>
        <v>1</v>
      </c>
      <c r="N10" s="282">
        <f t="shared" si="0"/>
        <v>161051</v>
      </c>
      <c r="O10" s="283">
        <f>VLOOKUP($F10,OverView!$B$49:$G$60,G10+1,FALSE)</f>
        <v>500</v>
      </c>
      <c r="P10" s="204">
        <f t="shared" si="4"/>
        <v>1.552303307647888E-3</v>
      </c>
      <c r="Q10" s="204">
        <f t="shared" si="5"/>
        <v>6.2092132305915514E-6</v>
      </c>
      <c r="R10" s="296">
        <f t="shared" si="1"/>
        <v>1.552303307647888E-3</v>
      </c>
      <c r="S10" s="315"/>
    </row>
    <row r="11" spans="1:19">
      <c r="A11" s="1">
        <f t="shared" si="6"/>
        <v>0</v>
      </c>
      <c r="B11" s="1">
        <f t="shared" si="7"/>
        <v>0</v>
      </c>
      <c r="C11" s="1">
        <f t="shared" si="8"/>
        <v>0</v>
      </c>
      <c r="D11" s="1">
        <f t="shared" si="9"/>
        <v>0</v>
      </c>
      <c r="E11" s="1">
        <f t="shared" si="10"/>
        <v>0</v>
      </c>
      <c r="F11" s="165" t="s">
        <v>269</v>
      </c>
      <c r="G11" s="299">
        <v>5</v>
      </c>
      <c r="H11" s="25">
        <f>IF(H$4&lt;=2,VLOOKUP($F11,'Regular Symbol'!$B$3:$E$12,各線ＲＴＰ!H$4+2,FALSE),
IF(A11=0,IF(#REF!="S",VLOOKUP($F11,#REF!,各線ＲＴＰ!H$4+1,FALSE),VLOOKUP($F11,#REF!,各線ＲＴＰ!H$4-1,FALSE)+VLOOKUP($F11,#REF!,各線ＲＴＰ!H$4-1,FALSE)),
IF(A11=1,IF(#REF!="S",VLOOKUP($F11,#REF!,各線ＲＴＰ!H$4+1,FALSE),VLOOKUP($F11,#REF!,各線ＲＴＰ!H$4-1,FALSE)+VLOOKUP($F11,#REF!,各線ＲＴＰ!H$4-1,FALSE)),
IF(A11=2,IF(#REF!="S",VLOOKUP($F11,#REF!,各線ＲＴＰ!H$4+1,FALSE),VLOOKUP($F11,#REF!,各線ＲＴＰ!H$4-1,FALSE)+VLOOKUP($F11,#REF!,各線ＲＴＰ!H$4-1,FALSE)),
"Test"))))</f>
        <v>1</v>
      </c>
      <c r="I11" s="25">
        <f>IF(I$4&lt;=2,VLOOKUP($F11,'Regular Symbol'!$B$3:$E$12,各線ＲＴＰ!I$4+2,FALSE),
IF(B11=0,IF(#REF!="S",VLOOKUP($F11,#REF!,各線ＲＴＰ!I$4+1,FALSE),VLOOKUP($F11,#REF!,各線ＲＴＰ!I$4-1,FALSE)+VLOOKUP($F11,#REF!,各線ＲＴＰ!I$4-1,FALSE)),
IF(B11=1,IF(#REF!="S",VLOOKUP($F11,#REF!,各線ＲＴＰ!I$4+1,FALSE),VLOOKUP($F11,#REF!,各線ＲＴＰ!I$4-1,FALSE)+VLOOKUP($F11,#REF!,各線ＲＴＰ!I$4-1,FALSE)),
IF(B11=2,IF(#REF!="S",VLOOKUP($F11,#REF!,各線ＲＴＰ!I$4+1,FALSE),VLOOKUP($F11,#REF!,各線ＲＴＰ!I$4-1,FALSE)+VLOOKUP($F11,#REF!,各線ＲＴＰ!I$4-1,FALSE)),
"Test"))))</f>
        <v>1</v>
      </c>
      <c r="J11" s="25">
        <f>VLOOKUP($F11,'Regular Symbol'!$B$3:$H$14,各線ＲＴＰ!J$4+2,FALSE)</f>
        <v>1</v>
      </c>
      <c r="K11" s="25">
        <f>VLOOKUP($F11,'Regular Symbol'!$B$3:$H$14,各線ＲＴＰ!K$4+2,FALSE)</f>
        <v>1</v>
      </c>
      <c r="L11" s="25">
        <f>VLOOKUP($F11,'Regular Symbol'!$B$3:$H$14,各線ＲＴＰ!L$4+2,FALSE)</f>
        <v>1</v>
      </c>
      <c r="M11" s="281">
        <f t="shared" si="3"/>
        <v>1</v>
      </c>
      <c r="N11" s="282">
        <f t="shared" si="0"/>
        <v>161051</v>
      </c>
      <c r="O11" s="283">
        <f>VLOOKUP($F11,OverView!$B$49:$G$60,G11+1,FALSE)</f>
        <v>300</v>
      </c>
      <c r="P11" s="204">
        <f t="shared" si="4"/>
        <v>9.3138198458873271E-4</v>
      </c>
      <c r="Q11" s="204">
        <f t="shared" si="5"/>
        <v>6.2092132305915514E-6</v>
      </c>
      <c r="R11" s="296">
        <f t="shared" si="1"/>
        <v>9.3138198458873271E-4</v>
      </c>
      <c r="S11" s="315"/>
    </row>
    <row r="12" spans="1:19">
      <c r="A12" s="1">
        <f t="shared" si="6"/>
        <v>0</v>
      </c>
      <c r="B12" s="1">
        <f t="shared" si="7"/>
        <v>0</v>
      </c>
      <c r="C12" s="1">
        <f t="shared" si="8"/>
        <v>0</v>
      </c>
      <c r="D12" s="1">
        <f t="shared" si="9"/>
        <v>0</v>
      </c>
      <c r="E12" s="1">
        <f t="shared" si="10"/>
        <v>0</v>
      </c>
      <c r="F12" s="165" t="s">
        <v>123</v>
      </c>
      <c r="G12" s="299">
        <v>5</v>
      </c>
      <c r="H12" s="25">
        <f>IF(H$4&lt;=2,VLOOKUP($F12,'Regular Symbol'!$B$3:$E$12,各線ＲＴＰ!H$4+2,FALSE),
IF(A12=0,IF(#REF!="S",VLOOKUP($F12,#REF!,各線ＲＴＰ!H$4+1,FALSE),VLOOKUP($F12,#REF!,各線ＲＴＰ!H$4-1,FALSE)+VLOOKUP($F12,#REF!,各線ＲＴＰ!H$4-1,FALSE)),
IF(A12=1,IF(#REF!="S",VLOOKUP($F12,#REF!,各線ＲＴＰ!H$4+1,FALSE),VLOOKUP($F12,#REF!,各線ＲＴＰ!H$4-1,FALSE)+VLOOKUP($F12,#REF!,各線ＲＴＰ!H$4-1,FALSE)),
IF(A12=2,IF(#REF!="S",VLOOKUP($F12,#REF!,各線ＲＴＰ!H$4+1,FALSE),VLOOKUP($F12,#REF!,各線ＲＴＰ!H$4-1,FALSE)+VLOOKUP($F12,#REF!,各線ＲＴＰ!H$4-1,FALSE)),
"Test"))))</f>
        <v>1</v>
      </c>
      <c r="I12" s="25">
        <f>IF(I$4&lt;=2,VLOOKUP($F12,'Regular Symbol'!$B$3:$E$12,各線ＲＴＰ!I$4+2,FALSE),
IF(B12=0,IF(#REF!="S",VLOOKUP($F12,#REF!,各線ＲＴＰ!I$4+1,FALSE),VLOOKUP($F12,#REF!,各線ＲＴＰ!I$4-1,FALSE)+VLOOKUP($F12,#REF!,各線ＲＴＰ!I$4-1,FALSE)),
IF(B12=1,IF(#REF!="S",VLOOKUP($F12,#REF!,各線ＲＴＰ!I$4+1,FALSE),VLOOKUP($F12,#REF!,各線ＲＴＰ!I$4-1,FALSE)+VLOOKUP($F12,#REF!,各線ＲＴＰ!I$4-1,FALSE)),
IF(B12=2,IF(#REF!="S",VLOOKUP($F12,#REF!,各線ＲＴＰ!I$4+1,FALSE),VLOOKUP($F12,#REF!,各線ＲＴＰ!I$4-1,FALSE)+VLOOKUP($F12,#REF!,各線ＲＴＰ!I$4-1,FALSE)),
"Test"))))</f>
        <v>1</v>
      </c>
      <c r="J12" s="25">
        <f>VLOOKUP($F12,'Regular Symbol'!$B$3:$H$14,各線ＲＴＰ!J$4+2,FALSE)</f>
        <v>1</v>
      </c>
      <c r="K12" s="25">
        <f>VLOOKUP($F12,'Regular Symbol'!$B$3:$H$14,各線ＲＴＰ!K$4+2,FALSE)</f>
        <v>1</v>
      </c>
      <c r="L12" s="25">
        <f>VLOOKUP($F12,'Regular Symbol'!$B$3:$H$14,各線ＲＴＰ!L$4+2,FALSE)</f>
        <v>1</v>
      </c>
      <c r="M12" s="281">
        <f t="shared" si="3"/>
        <v>1</v>
      </c>
      <c r="N12" s="282">
        <f t="shared" si="0"/>
        <v>161051</v>
      </c>
      <c r="O12" s="283">
        <f>VLOOKUP($F12,OverView!$B$49:$G$60,G12+1,FALSE)</f>
        <v>300</v>
      </c>
      <c r="P12" s="204">
        <f t="shared" si="4"/>
        <v>9.3138198458873271E-4</v>
      </c>
      <c r="Q12" s="204">
        <f t="shared" si="5"/>
        <v>6.2092132305915514E-6</v>
      </c>
      <c r="R12" s="296">
        <f t="shared" si="1"/>
        <v>9.3138198458873271E-4</v>
      </c>
      <c r="S12" s="315"/>
    </row>
    <row r="13" spans="1:19">
      <c r="A13" s="1">
        <f t="shared" si="6"/>
        <v>0</v>
      </c>
      <c r="B13" s="1">
        <f t="shared" si="7"/>
        <v>0</v>
      </c>
      <c r="C13" s="1">
        <f t="shared" si="8"/>
        <v>0</v>
      </c>
      <c r="D13" s="1">
        <f t="shared" si="9"/>
        <v>0</v>
      </c>
      <c r="E13" s="1">
        <f t="shared" si="10"/>
        <v>0</v>
      </c>
      <c r="F13" s="234" t="s">
        <v>67</v>
      </c>
      <c r="G13" s="299">
        <v>5</v>
      </c>
      <c r="H13" s="25">
        <f>IF(H$4&lt;=2,VLOOKUP($F13,'Regular Symbol'!$B$3:$E$12,各線ＲＴＰ!H$4+2,FALSE),
IF(A13=0,IF(#REF!="S",VLOOKUP($F13,#REF!,各線ＲＴＰ!H$4+1,FALSE),VLOOKUP($F13,#REF!,各線ＲＴＰ!H$4-1,FALSE)+VLOOKUP($F13,#REF!,各線ＲＴＰ!H$4-1,FALSE)),
IF(A13=1,IF(#REF!="S",VLOOKUP($F13,#REF!,各線ＲＴＰ!H$4+1,FALSE),VLOOKUP($F13,#REF!,各線ＲＴＰ!H$4-1,FALSE)+VLOOKUP($F13,#REF!,各線ＲＴＰ!H$4-1,FALSE)),
IF(A13=2,IF(#REF!="S",VLOOKUP($F13,#REF!,各線ＲＴＰ!H$4+1,FALSE),VLOOKUP($F13,#REF!,各線ＲＴＰ!H$4-1,FALSE)+VLOOKUP($F13,#REF!,各線ＲＴＰ!H$4-1,FALSE)),
"Test"))))</f>
        <v>1</v>
      </c>
      <c r="I13" s="25">
        <f>IF(I$4&lt;=2,VLOOKUP($F13,'Regular Symbol'!$B$3:$E$12,各線ＲＴＰ!I$4+2,FALSE),
IF(B13=0,IF(#REF!="S",VLOOKUP($F13,#REF!,各線ＲＴＰ!I$4+1,FALSE),VLOOKUP($F13,#REF!,各線ＲＴＰ!I$4-1,FALSE)+VLOOKUP($F13,#REF!,各線ＲＴＰ!I$4-1,FALSE)),
IF(B13=1,IF(#REF!="S",VLOOKUP($F13,#REF!,各線ＲＴＰ!I$4+1,FALSE),VLOOKUP($F13,#REF!,各線ＲＴＰ!I$4-1,FALSE)+VLOOKUP($F13,#REF!,各線ＲＴＰ!I$4-1,FALSE)),
IF(B13=2,IF(#REF!="S",VLOOKUP($F13,#REF!,各線ＲＴＰ!I$4+1,FALSE),VLOOKUP($F13,#REF!,各線ＲＴＰ!I$4-1,FALSE)+VLOOKUP($F13,#REF!,各線ＲＴＰ!I$4-1,FALSE)),
"Test"))))</f>
        <v>1</v>
      </c>
      <c r="J13" s="25">
        <f>VLOOKUP($F13,'Regular Symbol'!$B$3:$H$14,各線ＲＴＰ!J$4+2,FALSE)</f>
        <v>1</v>
      </c>
      <c r="K13" s="25">
        <f>VLOOKUP($F13,'Regular Symbol'!$B$3:$H$14,各線ＲＴＰ!K$4+2,FALSE)</f>
        <v>1</v>
      </c>
      <c r="L13" s="25">
        <f>VLOOKUP($F13,'Regular Symbol'!$B$3:$H$14,各線ＲＴＰ!L$4+2,FALSE)</f>
        <v>1</v>
      </c>
      <c r="M13" s="281">
        <f t="shared" si="3"/>
        <v>1</v>
      </c>
      <c r="N13" s="282">
        <f t="shared" si="0"/>
        <v>161051</v>
      </c>
      <c r="O13" s="283">
        <f>VLOOKUP($F13,OverView!$B$49:$G$60,G13+1,FALSE)</f>
        <v>200</v>
      </c>
      <c r="P13" s="204">
        <f t="shared" si="4"/>
        <v>6.2092132305915514E-4</v>
      </c>
      <c r="Q13" s="204">
        <f t="shared" si="5"/>
        <v>6.2092132305915514E-6</v>
      </c>
      <c r="R13" s="296">
        <f t="shared" si="1"/>
        <v>6.2092132305915514E-4</v>
      </c>
      <c r="S13" s="315"/>
    </row>
    <row r="14" spans="1:19">
      <c r="A14" s="1">
        <f t="shared" si="6"/>
        <v>0</v>
      </c>
      <c r="B14" s="1">
        <f t="shared" si="7"/>
        <v>0</v>
      </c>
      <c r="C14" s="1">
        <f t="shared" si="8"/>
        <v>0</v>
      </c>
      <c r="D14" s="1">
        <f t="shared" si="9"/>
        <v>0</v>
      </c>
      <c r="E14" s="1">
        <f t="shared" si="10"/>
        <v>0</v>
      </c>
      <c r="F14" s="234" t="s">
        <v>162</v>
      </c>
      <c r="G14" s="299">
        <v>5</v>
      </c>
      <c r="H14" s="25">
        <f>IF(H$4&lt;=2,VLOOKUP($F14,'Regular Symbol'!$B$3:$E$12,各線ＲＴＰ!H$4+2,FALSE),
IF(A14=0,IF(#REF!="S",VLOOKUP($F14,#REF!,各線ＲＴＰ!H$4+1,FALSE),VLOOKUP($F14,#REF!,各線ＲＴＰ!H$4-1,FALSE)+VLOOKUP($F14,#REF!,各線ＲＴＰ!H$4-1,FALSE)),
IF(A14=1,IF(#REF!="S",VLOOKUP($F14,#REF!,各線ＲＴＰ!H$4+1,FALSE),VLOOKUP($F14,#REF!,各線ＲＴＰ!H$4-1,FALSE)+VLOOKUP($F14,#REF!,各線ＲＴＰ!H$4-1,FALSE)),
IF(A14=2,IF(#REF!="S",VLOOKUP($F14,#REF!,各線ＲＴＰ!H$4+1,FALSE),VLOOKUP($F14,#REF!,各線ＲＴＰ!H$4-1,FALSE)+VLOOKUP($F14,#REF!,各線ＲＴＰ!H$4-1,FALSE)),
"Test"))))</f>
        <v>1</v>
      </c>
      <c r="I14" s="25">
        <f>IF(I$4&lt;=2,VLOOKUP($F14,'Regular Symbol'!$B$3:$E$12,各線ＲＴＰ!I$4+2,FALSE),
IF(B14=0,IF(#REF!="S",VLOOKUP($F14,#REF!,各線ＲＴＰ!I$4+1,FALSE),VLOOKUP($F14,#REF!,各線ＲＴＰ!I$4-1,FALSE)+VLOOKUP($F14,#REF!,各線ＲＴＰ!I$4-1,FALSE)),
IF(B14=1,IF(#REF!="S",VLOOKUP($F14,#REF!,各線ＲＴＰ!I$4+1,FALSE),VLOOKUP($F14,#REF!,各線ＲＴＰ!I$4-1,FALSE)+VLOOKUP($F14,#REF!,各線ＲＴＰ!I$4-1,FALSE)),
IF(B14=2,IF(#REF!="S",VLOOKUP($F14,#REF!,各線ＲＴＰ!I$4+1,FALSE),VLOOKUP($F14,#REF!,各線ＲＴＰ!I$4-1,FALSE)+VLOOKUP($F14,#REF!,各線ＲＴＰ!I$4-1,FALSE)),
"Test"))))</f>
        <v>1</v>
      </c>
      <c r="J14" s="25">
        <f>VLOOKUP($F14,'Regular Symbol'!$B$3:$H$14,各線ＲＴＰ!J$4+2,FALSE)</f>
        <v>1</v>
      </c>
      <c r="K14" s="25">
        <f>VLOOKUP($F14,'Regular Symbol'!$B$3:$H$14,各線ＲＴＰ!K$4+2,FALSE)</f>
        <v>1</v>
      </c>
      <c r="L14" s="25">
        <f>VLOOKUP($F14,'Regular Symbol'!$B$3:$H$14,各線ＲＴＰ!L$4+2,FALSE)</f>
        <v>1</v>
      </c>
      <c r="M14" s="281">
        <f t="shared" si="3"/>
        <v>1</v>
      </c>
      <c r="N14" s="282">
        <f t="shared" si="0"/>
        <v>161051</v>
      </c>
      <c r="O14" s="283">
        <f>VLOOKUP($F14,OverView!$B$49:$G$60,G14+1,FALSE)</f>
        <v>200</v>
      </c>
      <c r="P14" s="204">
        <f t="shared" si="4"/>
        <v>6.2092132305915514E-4</v>
      </c>
      <c r="Q14" s="204">
        <f t="shared" si="5"/>
        <v>6.2092132305915514E-6</v>
      </c>
      <c r="R14" s="296">
        <f t="shared" si="1"/>
        <v>6.2092132305915514E-4</v>
      </c>
      <c r="S14" s="315"/>
    </row>
    <row r="15" spans="1:19">
      <c r="A15" s="1">
        <f t="shared" si="6"/>
        <v>0</v>
      </c>
      <c r="B15" s="1">
        <f t="shared" si="7"/>
        <v>0</v>
      </c>
      <c r="C15" s="1">
        <f t="shared" si="8"/>
        <v>0</v>
      </c>
      <c r="D15" s="1">
        <f t="shared" si="9"/>
        <v>0</v>
      </c>
      <c r="E15" s="1">
        <f t="shared" si="10"/>
        <v>0</v>
      </c>
      <c r="F15" s="234" t="s">
        <v>163</v>
      </c>
      <c r="G15" s="299">
        <v>5</v>
      </c>
      <c r="H15" s="25">
        <f>IF(H$4&lt;=2,VLOOKUP($F15,'Regular Symbol'!$B$3:$E$12,各線ＲＴＰ!H$4+2,FALSE),
IF(A15=0,IF(#REF!="S",VLOOKUP($F15,#REF!,各線ＲＴＰ!H$4+1,FALSE),VLOOKUP($F15,#REF!,各線ＲＴＰ!H$4-1,FALSE)+VLOOKUP($F15,#REF!,各線ＲＴＰ!H$4-1,FALSE)),
IF(A15=1,IF(#REF!="S",VLOOKUP($F15,#REF!,各線ＲＴＰ!H$4+1,FALSE),VLOOKUP($F15,#REF!,各線ＲＴＰ!H$4-1,FALSE)+VLOOKUP($F15,#REF!,各線ＲＴＰ!H$4-1,FALSE)),
IF(A15=2,IF(#REF!="S",VLOOKUP($F15,#REF!,各線ＲＴＰ!H$4+1,FALSE),VLOOKUP($F15,#REF!,各線ＲＴＰ!H$4-1,FALSE)+VLOOKUP($F15,#REF!,各線ＲＴＰ!H$4-1,FALSE)),
"Test"))))</f>
        <v>1</v>
      </c>
      <c r="I15" s="25">
        <f>IF(I$4&lt;=2,VLOOKUP($F15,'Regular Symbol'!$B$3:$E$12,各線ＲＴＰ!I$4+2,FALSE),
IF(B15=0,IF(#REF!="S",VLOOKUP($F15,#REF!,各線ＲＴＰ!I$4+1,FALSE),VLOOKUP($F15,#REF!,各線ＲＴＰ!I$4-1,FALSE)+VLOOKUP($F15,#REF!,各線ＲＴＰ!I$4-1,FALSE)),
IF(B15=1,IF(#REF!="S",VLOOKUP($F15,#REF!,各線ＲＴＰ!I$4+1,FALSE),VLOOKUP($F15,#REF!,各線ＲＴＰ!I$4-1,FALSE)+VLOOKUP($F15,#REF!,各線ＲＴＰ!I$4-1,FALSE)),
IF(B15=2,IF(#REF!="S",VLOOKUP($F15,#REF!,各線ＲＴＰ!I$4+1,FALSE),VLOOKUP($F15,#REF!,各線ＲＴＰ!I$4-1,FALSE)+VLOOKUP($F15,#REF!,各線ＲＴＰ!I$4-1,FALSE)),
"Test"))))</f>
        <v>1</v>
      </c>
      <c r="J15" s="25">
        <f>VLOOKUP($F15,'Regular Symbol'!$B$3:$H$14,各線ＲＴＰ!J$4+2,FALSE)</f>
        <v>1</v>
      </c>
      <c r="K15" s="25">
        <f>VLOOKUP($F15,'Regular Symbol'!$B$3:$H$14,各線ＲＴＰ!K$4+2,FALSE)</f>
        <v>1</v>
      </c>
      <c r="L15" s="25">
        <f>VLOOKUP($F15,'Regular Symbol'!$B$3:$H$14,各線ＲＴＰ!L$4+2,FALSE)</f>
        <v>1</v>
      </c>
      <c r="M15" s="281">
        <f t="shared" si="3"/>
        <v>1</v>
      </c>
      <c r="N15" s="282">
        <f t="shared" si="0"/>
        <v>161051</v>
      </c>
      <c r="O15" s="283">
        <f>VLOOKUP($F15,OverView!$B$49:$G$60,G15+1,FALSE)</f>
        <v>200</v>
      </c>
      <c r="P15" s="204">
        <f t="shared" si="4"/>
        <v>6.2092132305915514E-4</v>
      </c>
      <c r="Q15" s="204">
        <f t="shared" si="5"/>
        <v>6.2092132305915514E-6</v>
      </c>
      <c r="R15" s="296">
        <f t="shared" si="1"/>
        <v>6.2092132305915514E-4</v>
      </c>
      <c r="S15" s="315"/>
    </row>
    <row r="16" spans="1:19">
      <c r="A16" s="1">
        <f t="shared" si="6"/>
        <v>0</v>
      </c>
      <c r="B16" s="1">
        <f t="shared" si="7"/>
        <v>0</v>
      </c>
      <c r="C16" s="1">
        <f t="shared" si="8"/>
        <v>0</v>
      </c>
      <c r="D16" s="1">
        <f t="shared" si="9"/>
        <v>0</v>
      </c>
      <c r="E16" s="1">
        <f t="shared" si="10"/>
        <v>0</v>
      </c>
      <c r="F16" s="234" t="s">
        <v>164</v>
      </c>
      <c r="G16" s="299">
        <v>5</v>
      </c>
      <c r="H16" s="25">
        <f>IF(H$4&lt;=2,VLOOKUP($F16,'Regular Symbol'!$B$3:$E$12,各線ＲＴＰ!H$4+2,FALSE),
IF(A16=0,IF(#REF!="S",VLOOKUP($F16,#REF!,各線ＲＴＰ!H$4+1,FALSE),VLOOKUP($F16,#REF!,各線ＲＴＰ!H$4-1,FALSE)+VLOOKUP($F16,#REF!,各線ＲＴＰ!H$4-1,FALSE)),
IF(A16=1,IF(#REF!="S",VLOOKUP($F16,#REF!,各線ＲＴＰ!H$4+1,FALSE),VLOOKUP($F16,#REF!,各線ＲＴＰ!H$4-1,FALSE)+VLOOKUP($F16,#REF!,各線ＲＴＰ!H$4-1,FALSE)),
IF(A16=2,IF(#REF!="S",VLOOKUP($F16,#REF!,各線ＲＴＰ!H$4+1,FALSE),VLOOKUP($F16,#REF!,各線ＲＴＰ!H$4-1,FALSE)+VLOOKUP($F16,#REF!,各線ＲＴＰ!H$4-1,FALSE)),
"Test"))))</f>
        <v>1</v>
      </c>
      <c r="I16" s="25">
        <f>IF(I$4&lt;=2,VLOOKUP($F16,'Regular Symbol'!$B$3:$E$12,各線ＲＴＰ!I$4+2,FALSE),
IF(B16=0,IF(#REF!="S",VLOOKUP($F16,#REF!,各線ＲＴＰ!I$4+1,FALSE),VLOOKUP($F16,#REF!,各線ＲＴＰ!I$4-1,FALSE)+VLOOKUP($F16,#REF!,各線ＲＴＰ!I$4-1,FALSE)),
IF(B16=1,IF(#REF!="S",VLOOKUP($F16,#REF!,各線ＲＴＰ!I$4+1,FALSE),VLOOKUP($F16,#REF!,各線ＲＴＰ!I$4-1,FALSE)+VLOOKUP($F16,#REF!,各線ＲＴＰ!I$4-1,FALSE)),
IF(B16=2,IF(#REF!="S",VLOOKUP($F16,#REF!,各線ＲＴＰ!I$4+1,FALSE),VLOOKUP($F16,#REF!,各線ＲＴＰ!I$4-1,FALSE)+VLOOKUP($F16,#REF!,各線ＲＴＰ!I$4-1,FALSE)),
"Test"))))</f>
        <v>1</v>
      </c>
      <c r="J16" s="25">
        <f>VLOOKUP($F16,'Regular Symbol'!$B$3:$H$14,各線ＲＴＰ!J$4+2,FALSE)</f>
        <v>1</v>
      </c>
      <c r="K16" s="25">
        <f>VLOOKUP($F16,'Regular Symbol'!$B$3:$H$14,各線ＲＴＰ!K$4+2,FALSE)</f>
        <v>1</v>
      </c>
      <c r="L16" s="25">
        <f>VLOOKUP($F16,'Regular Symbol'!$B$3:$H$14,各線ＲＴＰ!L$4+2,FALSE)</f>
        <v>1</v>
      </c>
      <c r="M16" s="281">
        <f t="shared" si="3"/>
        <v>1</v>
      </c>
      <c r="N16" s="282">
        <f t="shared" si="0"/>
        <v>161051</v>
      </c>
      <c r="O16" s="283">
        <f>VLOOKUP($F16,OverView!$B$49:$G$60,G16+1,FALSE)</f>
        <v>150</v>
      </c>
      <c r="P16" s="204">
        <f t="shared" si="4"/>
        <v>4.6569099229436635E-4</v>
      </c>
      <c r="Q16" s="204">
        <f t="shared" si="5"/>
        <v>6.2092132305915514E-6</v>
      </c>
      <c r="R16" s="296">
        <f t="shared" si="1"/>
        <v>4.6569099229436635E-4</v>
      </c>
      <c r="S16" s="315"/>
    </row>
    <row r="17" spans="1:19">
      <c r="A17" s="1">
        <f t="shared" si="6"/>
        <v>0</v>
      </c>
      <c r="B17" s="1">
        <f t="shared" si="7"/>
        <v>0</v>
      </c>
      <c r="C17" s="1">
        <f t="shared" si="8"/>
        <v>0</v>
      </c>
      <c r="D17" s="1">
        <f t="shared" si="9"/>
        <v>0</v>
      </c>
      <c r="E17" s="1">
        <f t="shared" si="10"/>
        <v>0</v>
      </c>
      <c r="F17" s="234" t="s">
        <v>160</v>
      </c>
      <c r="G17" s="299">
        <v>5</v>
      </c>
      <c r="H17" s="25">
        <f>IF(H$4&lt;=2,VLOOKUP($F17,'Regular Symbol'!$B$3:$E$12,各線ＲＴＰ!H$4+2,FALSE),
IF(A17=0,IF(#REF!="S",VLOOKUP($F17,#REF!,各線ＲＴＰ!H$4+1,FALSE),VLOOKUP($F17,#REF!,各線ＲＴＰ!H$4-1,FALSE)+VLOOKUP($F17,#REF!,各線ＲＴＰ!H$4-1,FALSE)),
IF(A17=1,IF(#REF!="S",VLOOKUP($F17,#REF!,各線ＲＴＰ!H$4+1,FALSE),VLOOKUP($F17,#REF!,各線ＲＴＰ!H$4-1,FALSE)+VLOOKUP($F17,#REF!,各線ＲＴＰ!H$4-1,FALSE)),
IF(A17=2,IF(#REF!="S",VLOOKUP($F17,#REF!,各線ＲＴＰ!H$4+1,FALSE),VLOOKUP($F17,#REF!,各線ＲＴＰ!H$4-1,FALSE)+VLOOKUP($F17,#REF!,各線ＲＴＰ!H$4-1,FALSE)),
"Test"))))</f>
        <v>1</v>
      </c>
      <c r="I17" s="25">
        <f>IF(I$4&lt;=2,VLOOKUP($F17,'Regular Symbol'!$B$3:$E$12,各線ＲＴＰ!I$4+2,FALSE),
IF(B17=0,IF(#REF!="S",VLOOKUP($F17,#REF!,各線ＲＴＰ!I$4+1,FALSE),VLOOKUP($F17,#REF!,各線ＲＴＰ!I$4-1,FALSE)+VLOOKUP($F17,#REF!,各線ＲＴＰ!I$4-1,FALSE)),
IF(B17=1,IF(#REF!="S",VLOOKUP($F17,#REF!,各線ＲＴＰ!I$4+1,FALSE),VLOOKUP($F17,#REF!,各線ＲＴＰ!I$4-1,FALSE)+VLOOKUP($F17,#REF!,各線ＲＴＰ!I$4-1,FALSE)),
IF(B17=2,IF(#REF!="S",VLOOKUP($F17,#REF!,各線ＲＴＰ!I$4+1,FALSE),VLOOKUP($F17,#REF!,各線ＲＴＰ!I$4-1,FALSE)+VLOOKUP($F17,#REF!,各線ＲＴＰ!I$4-1,FALSE)),
"Test"))))</f>
        <v>1</v>
      </c>
      <c r="J17" s="25">
        <f>VLOOKUP($F17,'Regular Symbol'!$B$3:$H$14,各線ＲＴＰ!J$4+2,FALSE)</f>
        <v>1</v>
      </c>
      <c r="K17" s="25">
        <f>VLOOKUP($F17,'Regular Symbol'!$B$3:$H$14,各線ＲＴＰ!K$4+2,FALSE)</f>
        <v>1</v>
      </c>
      <c r="L17" s="25">
        <f>VLOOKUP($F17,'Regular Symbol'!$B$3:$H$14,各線ＲＴＰ!L$4+2,FALSE)</f>
        <v>1</v>
      </c>
      <c r="M17" s="281">
        <f t="shared" si="3"/>
        <v>1</v>
      </c>
      <c r="N17" s="282">
        <f t="shared" si="0"/>
        <v>161051</v>
      </c>
      <c r="O17" s="283">
        <f>VLOOKUP($F17,OverView!$B$49:$G$60,G17+1,FALSE)</f>
        <v>150</v>
      </c>
      <c r="P17" s="204">
        <f t="shared" si="4"/>
        <v>4.6569099229436635E-4</v>
      </c>
      <c r="Q17" s="204">
        <f t="shared" si="5"/>
        <v>6.2092132305915514E-6</v>
      </c>
      <c r="R17" s="296">
        <f t="shared" si="1"/>
        <v>4.6569099229436635E-4</v>
      </c>
      <c r="S17" s="315"/>
    </row>
    <row r="18" spans="1:19">
      <c r="A18" s="1">
        <f t="shared" si="6"/>
        <v>0</v>
      </c>
      <c r="B18" s="1">
        <f t="shared" si="7"/>
        <v>0</v>
      </c>
      <c r="C18" s="1">
        <f t="shared" si="8"/>
        <v>0</v>
      </c>
      <c r="D18" s="1">
        <f t="shared" si="9"/>
        <v>0</v>
      </c>
      <c r="E18" s="1">
        <f t="shared" si="10"/>
        <v>0</v>
      </c>
      <c r="F18" s="165" t="s">
        <v>125</v>
      </c>
      <c r="G18" s="299">
        <v>4</v>
      </c>
      <c r="H18" s="25">
        <f>IF(H$4&lt;=2,VLOOKUP($F18,'Regular Symbol'!$B$3:$E$12,各線ＲＴＰ!H$4+2,FALSE),
IF(A18=0,IF(#REF!="S",VLOOKUP($F18,#REF!,各線ＲＴＰ!H$4+1,FALSE),VLOOKUP($F18,#REF!,各線ＲＴＰ!H$4-1,FALSE)+VLOOKUP($F18,#REF!,各線ＲＴＰ!H$4-1,FALSE)),
IF(A18=1,IF(#REF!="S",VLOOKUP($F18,#REF!,各線ＲＴＰ!H$4+1,FALSE),VLOOKUP($F18,#REF!,各線ＲＴＰ!H$4-1,FALSE)+VLOOKUP($F18,#REF!,各線ＲＴＰ!H$4-1,FALSE)),
IF(A18=2,IF(#REF!="S",VLOOKUP($F18,#REF!,各線ＲＴＰ!H$4+1,FALSE),VLOOKUP($F18,#REF!,各線ＲＴＰ!H$4-1,FALSE)+VLOOKUP($F18,#REF!,各線ＲＴＰ!H$4-1,FALSE)),
"Test"))))</f>
        <v>1</v>
      </c>
      <c r="I18" s="25">
        <f>IF(I$4&lt;=2,VLOOKUP($F18,'Regular Symbol'!$B$3:$E$12,各線ＲＴＰ!I$4+2,FALSE),
IF(B18=0,IF(#REF!="S",VLOOKUP($F18,#REF!,各線ＲＴＰ!I$4+1,FALSE),VLOOKUP($F18,#REF!,各線ＲＴＰ!I$4-1,FALSE)+VLOOKUP($F18,#REF!,各線ＲＴＰ!I$4-1,FALSE)),
IF(B18=1,IF(#REF!="S",VLOOKUP($F18,#REF!,各線ＲＴＰ!I$4+1,FALSE),VLOOKUP($F18,#REF!,各線ＲＴＰ!I$4-1,FALSE)+VLOOKUP($F18,#REF!,各線ＲＴＰ!I$4-1,FALSE)),
IF(B18=2,IF(#REF!="S",VLOOKUP($F18,#REF!,各線ＲＴＰ!I$4+1,FALSE),VLOOKUP($F18,#REF!,各線ＲＴＰ!I$4-1,FALSE)+VLOOKUP($F18,#REF!,各線ＲＴＰ!I$4-1,FALSE)),
"Test"))))</f>
        <v>1</v>
      </c>
      <c r="J18" s="25">
        <f>VLOOKUP($F18,'Regular Symbol'!$B$3:$H$14,各線ＲＴＰ!J$4+2,FALSE)</f>
        <v>1</v>
      </c>
      <c r="K18" s="25">
        <f>VLOOKUP($F18,'Regular Symbol'!$B$3:$H$14,各線ＲＴＰ!K$4+2,FALSE)</f>
        <v>1</v>
      </c>
      <c r="L18" s="300">
        <f>VLOOKUP($F18,'Regular Symbol'!$B$33:$H$42,各線ＲＴＰ!L$4+2,FALSE)</f>
        <v>10</v>
      </c>
      <c r="M18" s="281">
        <f t="shared" si="3"/>
        <v>10</v>
      </c>
      <c r="N18" s="282">
        <f t="shared" si="0"/>
        <v>16105.1</v>
      </c>
      <c r="O18" s="283">
        <f>VLOOKUP($F18,OverView!$B$49:$G$60,G18+1,FALSE)</f>
        <v>400</v>
      </c>
      <c r="P18" s="204">
        <f t="shared" si="4"/>
        <v>1.2418426461183104E-2</v>
      </c>
      <c r="Q18" s="204">
        <f t="shared" si="5"/>
        <v>6.2092132305915519E-5</v>
      </c>
      <c r="R18" s="296">
        <f t="shared" si="1"/>
        <v>1.2418426461183104E-2</v>
      </c>
      <c r="S18" s="315"/>
    </row>
    <row r="19" spans="1:19">
      <c r="A19" s="1">
        <f t="shared" si="6"/>
        <v>0</v>
      </c>
      <c r="B19" s="1">
        <f t="shared" si="7"/>
        <v>0</v>
      </c>
      <c r="C19" s="1">
        <f t="shared" si="8"/>
        <v>0</v>
      </c>
      <c r="D19" s="1">
        <f t="shared" si="9"/>
        <v>0</v>
      </c>
      <c r="E19" s="1">
        <f t="shared" si="10"/>
        <v>0</v>
      </c>
      <c r="F19" s="165" t="s">
        <v>126</v>
      </c>
      <c r="G19" s="299">
        <v>4</v>
      </c>
      <c r="H19" s="25">
        <f>IF(H$4&lt;=2,VLOOKUP($F19,'Regular Symbol'!$B$3:$E$12,各線ＲＴＰ!H$4+2,FALSE),
IF(A19=0,IF(#REF!="S",VLOOKUP($F19,#REF!,各線ＲＴＰ!H$4+1,FALSE),VLOOKUP($F19,#REF!,各線ＲＴＰ!H$4-1,FALSE)+VLOOKUP($F19,#REF!,各線ＲＴＰ!H$4-1,FALSE)),
IF(A19=1,IF(#REF!="S",VLOOKUP($F19,#REF!,各線ＲＴＰ!H$4+1,FALSE),VLOOKUP($F19,#REF!,各線ＲＴＰ!H$4-1,FALSE)+VLOOKUP($F19,#REF!,各線ＲＴＰ!H$4-1,FALSE)),
IF(A19=2,IF(#REF!="S",VLOOKUP($F19,#REF!,各線ＲＴＰ!H$4+1,FALSE),VLOOKUP($F19,#REF!,各線ＲＴＰ!H$4-1,FALSE)+VLOOKUP($F19,#REF!,各線ＲＴＰ!H$4-1,FALSE)),
"Test"))))</f>
        <v>1</v>
      </c>
      <c r="I19" s="25">
        <f>IF(I$4&lt;=2,VLOOKUP($F19,'Regular Symbol'!$B$3:$E$12,各線ＲＴＰ!I$4+2,FALSE),
IF(B19=0,IF(#REF!="S",VLOOKUP($F19,#REF!,各線ＲＴＰ!I$4+1,FALSE),VLOOKUP($F19,#REF!,各線ＲＴＰ!I$4-1,FALSE)+VLOOKUP($F19,#REF!,各線ＲＴＰ!I$4-1,FALSE)),
IF(B19=1,IF(#REF!="S",VLOOKUP($F19,#REF!,各線ＲＴＰ!I$4+1,FALSE),VLOOKUP($F19,#REF!,各線ＲＴＰ!I$4-1,FALSE)+VLOOKUP($F19,#REF!,各線ＲＴＰ!I$4-1,FALSE)),
IF(B19=2,IF(#REF!="S",VLOOKUP($F19,#REF!,各線ＲＴＰ!I$4+1,FALSE),VLOOKUP($F19,#REF!,各線ＲＴＰ!I$4-1,FALSE)+VLOOKUP($F19,#REF!,各線ＲＴＰ!I$4-1,FALSE)),
"Test"))))</f>
        <v>1</v>
      </c>
      <c r="J19" s="25">
        <f>VLOOKUP($F19,'Regular Symbol'!$B$3:$H$14,各線ＲＴＰ!J$4+2,FALSE)</f>
        <v>1</v>
      </c>
      <c r="K19" s="25">
        <f>VLOOKUP($F19,'Regular Symbol'!$B$3:$H$14,各線ＲＴＰ!K$4+2,FALSE)</f>
        <v>1</v>
      </c>
      <c r="L19" s="300">
        <f>VLOOKUP($F19,'Regular Symbol'!$B$33:$H$42,各線ＲＴＰ!L$4+2,FALSE)</f>
        <v>10</v>
      </c>
      <c r="M19" s="281">
        <f t="shared" si="3"/>
        <v>10</v>
      </c>
      <c r="N19" s="282">
        <f t="shared" si="0"/>
        <v>16105.1</v>
      </c>
      <c r="O19" s="283">
        <f>VLOOKUP($F19,OverView!$B$49:$G$60,G19+1,FALSE)</f>
        <v>200</v>
      </c>
      <c r="P19" s="204">
        <f t="shared" si="4"/>
        <v>6.2092132305915518E-3</v>
      </c>
      <c r="Q19" s="204">
        <f t="shared" si="5"/>
        <v>6.2092132305915519E-5</v>
      </c>
      <c r="R19" s="296">
        <f t="shared" si="1"/>
        <v>6.2092132305915518E-3</v>
      </c>
      <c r="S19" s="315"/>
    </row>
    <row r="20" spans="1:19">
      <c r="A20" s="1">
        <f t="shared" si="6"/>
        <v>0</v>
      </c>
      <c r="B20" s="1">
        <f t="shared" si="7"/>
        <v>0</v>
      </c>
      <c r="C20" s="1">
        <f t="shared" si="8"/>
        <v>0</v>
      </c>
      <c r="D20" s="1">
        <f t="shared" si="9"/>
        <v>0</v>
      </c>
      <c r="E20" s="1">
        <f t="shared" si="10"/>
        <v>0</v>
      </c>
      <c r="F20" s="165" t="s">
        <v>127</v>
      </c>
      <c r="G20" s="299">
        <v>4</v>
      </c>
      <c r="H20" s="25">
        <f>IF(H$4&lt;=2,VLOOKUP($F20,'Regular Symbol'!$B$3:$E$12,各線ＲＴＰ!H$4+2,FALSE),
IF(A20=0,IF(#REF!="S",VLOOKUP($F20,#REF!,各線ＲＴＰ!H$4+1,FALSE),VLOOKUP($F20,#REF!,各線ＲＴＰ!H$4-1,FALSE)+VLOOKUP($F20,#REF!,各線ＲＴＰ!H$4-1,FALSE)),
IF(A20=1,IF(#REF!="S",VLOOKUP($F20,#REF!,各線ＲＴＰ!H$4+1,FALSE),VLOOKUP($F20,#REF!,各線ＲＴＰ!H$4-1,FALSE)+VLOOKUP($F20,#REF!,各線ＲＴＰ!H$4-1,FALSE)),
IF(A20=2,IF(#REF!="S",VLOOKUP($F20,#REF!,各線ＲＴＰ!H$4+1,FALSE),VLOOKUP($F20,#REF!,各線ＲＴＰ!H$4-1,FALSE)+VLOOKUP($F20,#REF!,各線ＲＴＰ!H$4-1,FALSE)),
"Test"))))</f>
        <v>1</v>
      </c>
      <c r="I20" s="25">
        <f>IF(I$4&lt;=2,VLOOKUP($F20,'Regular Symbol'!$B$3:$E$12,各線ＲＴＰ!I$4+2,FALSE),
IF(B20=0,IF(#REF!="S",VLOOKUP($F20,#REF!,各線ＲＴＰ!I$4+1,FALSE),VLOOKUP($F20,#REF!,各線ＲＴＰ!I$4-1,FALSE)+VLOOKUP($F20,#REF!,各線ＲＴＰ!I$4-1,FALSE)),
IF(B20=1,IF(#REF!="S",VLOOKUP($F20,#REF!,各線ＲＴＰ!I$4+1,FALSE),VLOOKUP($F20,#REF!,各線ＲＴＰ!I$4-1,FALSE)+VLOOKUP($F20,#REF!,各線ＲＴＰ!I$4-1,FALSE)),
IF(B20=2,IF(#REF!="S",VLOOKUP($F20,#REF!,各線ＲＴＰ!I$4+1,FALSE),VLOOKUP($F20,#REF!,各線ＲＴＰ!I$4-1,FALSE)+VLOOKUP($F20,#REF!,各線ＲＴＰ!I$4-1,FALSE)),
"Test"))))</f>
        <v>1</v>
      </c>
      <c r="J20" s="25">
        <f>VLOOKUP($F20,'Regular Symbol'!$B$3:$H$14,各線ＲＴＰ!J$4+2,FALSE)</f>
        <v>1</v>
      </c>
      <c r="K20" s="25">
        <f>VLOOKUP($F20,'Regular Symbol'!$B$3:$H$14,各線ＲＴＰ!K$4+2,FALSE)</f>
        <v>1</v>
      </c>
      <c r="L20" s="300">
        <f>VLOOKUP($F20,'Regular Symbol'!$B$33:$H$42,各線ＲＴＰ!L$4+2,FALSE)</f>
        <v>10</v>
      </c>
      <c r="M20" s="281">
        <f t="shared" si="3"/>
        <v>10</v>
      </c>
      <c r="N20" s="282">
        <f t="shared" si="0"/>
        <v>16105.1</v>
      </c>
      <c r="O20" s="283">
        <f>VLOOKUP($F20,OverView!$B$49:$G$60,G20+1,FALSE)</f>
        <v>100</v>
      </c>
      <c r="P20" s="204">
        <f t="shared" si="4"/>
        <v>3.1046066152957759E-3</v>
      </c>
      <c r="Q20" s="204">
        <f t="shared" si="5"/>
        <v>6.2092132305915519E-5</v>
      </c>
      <c r="R20" s="296">
        <f t="shared" si="1"/>
        <v>3.1046066152957759E-3</v>
      </c>
      <c r="S20" s="315"/>
    </row>
    <row r="21" spans="1:19">
      <c r="A21" s="1">
        <f t="shared" si="6"/>
        <v>0</v>
      </c>
      <c r="B21" s="1">
        <f t="shared" si="7"/>
        <v>0</v>
      </c>
      <c r="C21" s="1">
        <f t="shared" si="8"/>
        <v>0</v>
      </c>
      <c r="D21" s="1">
        <f t="shared" si="9"/>
        <v>0</v>
      </c>
      <c r="E21" s="1">
        <f t="shared" si="10"/>
        <v>0</v>
      </c>
      <c r="F21" s="165" t="s">
        <v>269</v>
      </c>
      <c r="G21" s="299">
        <v>4</v>
      </c>
      <c r="H21" s="25">
        <f>IF(H$4&lt;=2,VLOOKUP($F21,'Regular Symbol'!$B$3:$E$12,各線ＲＴＰ!H$4+2,FALSE),
IF(A21=0,IF(#REF!="S",VLOOKUP($F21,#REF!,各線ＲＴＰ!H$4+1,FALSE),VLOOKUP($F21,#REF!,各線ＲＴＰ!H$4-1,FALSE)+VLOOKUP($F21,#REF!,各線ＲＴＰ!H$4-1,FALSE)),
IF(A21=1,IF(#REF!="S",VLOOKUP($F21,#REF!,各線ＲＴＰ!H$4+1,FALSE),VLOOKUP($F21,#REF!,各線ＲＴＰ!H$4-1,FALSE)+VLOOKUP($F21,#REF!,各線ＲＴＰ!H$4-1,FALSE)),
IF(A21=2,IF(#REF!="S",VLOOKUP($F21,#REF!,各線ＲＴＰ!H$4+1,FALSE),VLOOKUP($F21,#REF!,各線ＲＴＰ!H$4-1,FALSE)+VLOOKUP($F21,#REF!,各線ＲＴＰ!H$4-1,FALSE)),
"Test"))))</f>
        <v>1</v>
      </c>
      <c r="I21" s="25">
        <f>IF(I$4&lt;=2,VLOOKUP($F21,'Regular Symbol'!$B$3:$E$12,各線ＲＴＰ!I$4+2,FALSE),
IF(B21=0,IF(#REF!="S",VLOOKUP($F21,#REF!,各線ＲＴＰ!I$4+1,FALSE),VLOOKUP($F21,#REF!,各線ＲＴＰ!I$4-1,FALSE)+VLOOKUP($F21,#REF!,各線ＲＴＰ!I$4-1,FALSE)),
IF(B21=1,IF(#REF!="S",VLOOKUP($F21,#REF!,各線ＲＴＰ!I$4+1,FALSE),VLOOKUP($F21,#REF!,各線ＲＴＰ!I$4-1,FALSE)+VLOOKUP($F21,#REF!,各線ＲＴＰ!I$4-1,FALSE)),
IF(B21=2,IF(#REF!="S",VLOOKUP($F21,#REF!,各線ＲＴＰ!I$4+1,FALSE),VLOOKUP($F21,#REF!,各線ＲＴＰ!I$4-1,FALSE)+VLOOKUP($F21,#REF!,各線ＲＴＰ!I$4-1,FALSE)),
"Test"))))</f>
        <v>1</v>
      </c>
      <c r="J21" s="25">
        <f>VLOOKUP($F21,'Regular Symbol'!$B$3:$H$14,各線ＲＴＰ!J$4+2,FALSE)</f>
        <v>1</v>
      </c>
      <c r="K21" s="25">
        <f>VLOOKUP($F21,'Regular Symbol'!$B$3:$H$14,各線ＲＴＰ!K$4+2,FALSE)</f>
        <v>1</v>
      </c>
      <c r="L21" s="300">
        <f>VLOOKUP($F21,'Regular Symbol'!$B$33:$H$42,各線ＲＴＰ!L$4+2,FALSE)</f>
        <v>10</v>
      </c>
      <c r="M21" s="281">
        <f t="shared" si="3"/>
        <v>10</v>
      </c>
      <c r="N21" s="282">
        <f t="shared" si="0"/>
        <v>16105.1</v>
      </c>
      <c r="O21" s="283">
        <f>VLOOKUP($F21,OverView!$B$49:$G$60,G21+1,FALSE)</f>
        <v>80</v>
      </c>
      <c r="P21" s="204">
        <f t="shared" si="4"/>
        <v>2.4836852922366206E-3</v>
      </c>
      <c r="Q21" s="204">
        <f t="shared" si="5"/>
        <v>6.2092132305915519E-5</v>
      </c>
      <c r="R21" s="296">
        <f t="shared" si="1"/>
        <v>2.4836852922366206E-3</v>
      </c>
      <c r="S21" s="315"/>
    </row>
    <row r="22" spans="1:19">
      <c r="A22" s="1">
        <f t="shared" si="6"/>
        <v>0</v>
      </c>
      <c r="B22" s="1">
        <f t="shared" si="7"/>
        <v>0</v>
      </c>
      <c r="C22" s="1">
        <f t="shared" si="8"/>
        <v>0</v>
      </c>
      <c r="D22" s="1">
        <f t="shared" si="9"/>
        <v>0</v>
      </c>
      <c r="E22" s="1">
        <f t="shared" si="10"/>
        <v>0</v>
      </c>
      <c r="F22" s="165" t="s">
        <v>123</v>
      </c>
      <c r="G22" s="299">
        <v>4</v>
      </c>
      <c r="H22" s="25">
        <f>IF(H$4&lt;=2,VLOOKUP($F22,'Regular Symbol'!$B$3:$E$12,各線ＲＴＰ!H$4+2,FALSE),
IF(A22=0,IF(#REF!="S",VLOOKUP($F22,#REF!,各線ＲＴＰ!H$4+1,FALSE),VLOOKUP($F22,#REF!,各線ＲＴＰ!H$4-1,FALSE)+VLOOKUP($F22,#REF!,各線ＲＴＰ!H$4-1,FALSE)),
IF(A22=1,IF(#REF!="S",VLOOKUP($F22,#REF!,各線ＲＴＰ!H$4+1,FALSE),VLOOKUP($F22,#REF!,各線ＲＴＰ!H$4-1,FALSE)+VLOOKUP($F22,#REF!,各線ＲＴＰ!H$4-1,FALSE)),
IF(A22=2,IF(#REF!="S",VLOOKUP($F22,#REF!,各線ＲＴＰ!H$4+1,FALSE),VLOOKUP($F22,#REF!,各線ＲＴＰ!H$4-1,FALSE)+VLOOKUP($F22,#REF!,各線ＲＴＰ!H$4-1,FALSE)),
"Test"))))</f>
        <v>1</v>
      </c>
      <c r="I22" s="25">
        <f>IF(I$4&lt;=2,VLOOKUP($F22,'Regular Symbol'!$B$3:$E$12,各線ＲＴＰ!I$4+2,FALSE),
IF(B22=0,IF(#REF!="S",VLOOKUP($F22,#REF!,各線ＲＴＰ!I$4+1,FALSE),VLOOKUP($F22,#REF!,各線ＲＴＰ!I$4-1,FALSE)+VLOOKUP($F22,#REF!,各線ＲＴＰ!I$4-1,FALSE)),
IF(B22=1,IF(#REF!="S",VLOOKUP($F22,#REF!,各線ＲＴＰ!I$4+1,FALSE),VLOOKUP($F22,#REF!,各線ＲＴＰ!I$4-1,FALSE)+VLOOKUP($F22,#REF!,各線ＲＴＰ!I$4-1,FALSE)),
IF(B22=2,IF(#REF!="S",VLOOKUP($F22,#REF!,各線ＲＴＰ!I$4+1,FALSE),VLOOKUP($F22,#REF!,各線ＲＴＰ!I$4-1,FALSE)+VLOOKUP($F22,#REF!,各線ＲＴＰ!I$4-1,FALSE)),
"Test"))))</f>
        <v>1</v>
      </c>
      <c r="J22" s="25">
        <f>VLOOKUP($F22,'Regular Symbol'!$B$3:$H$14,各線ＲＴＰ!J$4+2,FALSE)</f>
        <v>1</v>
      </c>
      <c r="K22" s="25">
        <f>VLOOKUP($F22,'Regular Symbol'!$B$3:$H$14,各線ＲＴＰ!K$4+2,FALSE)</f>
        <v>1</v>
      </c>
      <c r="L22" s="300">
        <f>VLOOKUP($F22,'Regular Symbol'!$B$33:$H$42,各線ＲＴＰ!L$4+2,FALSE)</f>
        <v>10</v>
      </c>
      <c r="M22" s="281">
        <f t="shared" si="3"/>
        <v>10</v>
      </c>
      <c r="N22" s="282">
        <f t="shared" si="0"/>
        <v>16105.1</v>
      </c>
      <c r="O22" s="283">
        <f>VLOOKUP($F22,OverView!$B$49:$G$60,G22+1,FALSE)</f>
        <v>80</v>
      </c>
      <c r="P22" s="204">
        <f t="shared" si="4"/>
        <v>2.4836852922366206E-3</v>
      </c>
      <c r="Q22" s="204">
        <f t="shared" si="5"/>
        <v>6.2092132305915519E-5</v>
      </c>
      <c r="R22" s="296">
        <f t="shared" si="1"/>
        <v>2.4836852922366206E-3</v>
      </c>
      <c r="S22" s="315"/>
    </row>
    <row r="23" spans="1:19">
      <c r="A23" s="1">
        <f t="shared" si="6"/>
        <v>0</v>
      </c>
      <c r="B23" s="1">
        <f t="shared" si="7"/>
        <v>0</v>
      </c>
      <c r="C23" s="1">
        <f t="shared" si="8"/>
        <v>0</v>
      </c>
      <c r="D23" s="1">
        <f t="shared" si="9"/>
        <v>0</v>
      </c>
      <c r="E23" s="1">
        <f t="shared" si="10"/>
        <v>0</v>
      </c>
      <c r="F23" s="234" t="s">
        <v>67</v>
      </c>
      <c r="G23" s="299">
        <v>4</v>
      </c>
      <c r="H23" s="25">
        <f>IF(H$4&lt;=2,VLOOKUP($F23,'Regular Symbol'!$B$3:$E$12,各線ＲＴＰ!H$4+2,FALSE),
IF(A23=0,IF(#REF!="S",VLOOKUP($F23,#REF!,各線ＲＴＰ!H$4+1,FALSE),VLOOKUP($F23,#REF!,各線ＲＴＰ!H$4-1,FALSE)+VLOOKUP($F23,#REF!,各線ＲＴＰ!H$4-1,FALSE)),
IF(A23=1,IF(#REF!="S",VLOOKUP($F23,#REF!,各線ＲＴＰ!H$4+1,FALSE),VLOOKUP($F23,#REF!,各線ＲＴＰ!H$4-1,FALSE)+VLOOKUP($F23,#REF!,各線ＲＴＰ!H$4-1,FALSE)),
IF(A23=2,IF(#REF!="S",VLOOKUP($F23,#REF!,各線ＲＴＰ!H$4+1,FALSE),VLOOKUP($F23,#REF!,各線ＲＴＰ!H$4-1,FALSE)+VLOOKUP($F23,#REF!,各線ＲＴＰ!H$4-1,FALSE)),
"Test"))))</f>
        <v>1</v>
      </c>
      <c r="I23" s="25">
        <f>IF(I$4&lt;=2,VLOOKUP($F23,'Regular Symbol'!$B$3:$E$12,各線ＲＴＰ!I$4+2,FALSE),
IF(B23=0,IF(#REF!="S",VLOOKUP($F23,#REF!,各線ＲＴＰ!I$4+1,FALSE),VLOOKUP($F23,#REF!,各線ＲＴＰ!I$4-1,FALSE)+VLOOKUP($F23,#REF!,各線ＲＴＰ!I$4-1,FALSE)),
IF(B23=1,IF(#REF!="S",VLOOKUP($F23,#REF!,各線ＲＴＰ!I$4+1,FALSE),VLOOKUP($F23,#REF!,各線ＲＴＰ!I$4-1,FALSE)+VLOOKUP($F23,#REF!,各線ＲＴＰ!I$4-1,FALSE)),
IF(B23=2,IF(#REF!="S",VLOOKUP($F23,#REF!,各線ＲＴＰ!I$4+1,FALSE),VLOOKUP($F23,#REF!,各線ＲＴＰ!I$4-1,FALSE)+VLOOKUP($F23,#REF!,各線ＲＴＰ!I$4-1,FALSE)),
"Test"))))</f>
        <v>1</v>
      </c>
      <c r="J23" s="25">
        <f>VLOOKUP($F23,'Regular Symbol'!$B$3:$H$14,各線ＲＴＰ!J$4+2,FALSE)</f>
        <v>1</v>
      </c>
      <c r="K23" s="25">
        <f>VLOOKUP($F23,'Regular Symbol'!$B$3:$H$14,各線ＲＴＰ!K$4+2,FALSE)</f>
        <v>1</v>
      </c>
      <c r="L23" s="300">
        <f>VLOOKUP($F23,'Regular Symbol'!$B$33:$H$42,各線ＲＴＰ!L$4+2,FALSE)</f>
        <v>10</v>
      </c>
      <c r="M23" s="281">
        <f t="shared" si="3"/>
        <v>10</v>
      </c>
      <c r="N23" s="282">
        <f t="shared" si="0"/>
        <v>16105.1</v>
      </c>
      <c r="O23" s="283">
        <f>VLOOKUP($F23,OverView!$B$49:$G$60,G23+1,FALSE)</f>
        <v>50</v>
      </c>
      <c r="P23" s="204">
        <f t="shared" si="4"/>
        <v>1.552303307647888E-3</v>
      </c>
      <c r="Q23" s="204">
        <f t="shared" si="5"/>
        <v>6.2092132305915519E-5</v>
      </c>
      <c r="R23" s="296">
        <f t="shared" si="1"/>
        <v>1.552303307647888E-3</v>
      </c>
      <c r="S23" s="315"/>
    </row>
    <row r="24" spans="1:19">
      <c r="A24" s="1">
        <f t="shared" si="6"/>
        <v>0</v>
      </c>
      <c r="B24" s="1">
        <f t="shared" si="7"/>
        <v>0</v>
      </c>
      <c r="C24" s="1">
        <f t="shared" si="8"/>
        <v>0</v>
      </c>
      <c r="D24" s="1">
        <f t="shared" si="9"/>
        <v>0</v>
      </c>
      <c r="E24" s="1">
        <f t="shared" si="10"/>
        <v>0</v>
      </c>
      <c r="F24" s="234" t="s">
        <v>162</v>
      </c>
      <c r="G24" s="299">
        <v>4</v>
      </c>
      <c r="H24" s="25">
        <f>IF(H$4&lt;=2,VLOOKUP($F24,'Regular Symbol'!$B$3:$E$12,各線ＲＴＰ!H$4+2,FALSE),
IF(A24=0,IF(#REF!="S",VLOOKUP($F24,#REF!,各線ＲＴＰ!H$4+1,FALSE),VLOOKUP($F24,#REF!,各線ＲＴＰ!H$4-1,FALSE)+VLOOKUP($F24,#REF!,各線ＲＴＰ!H$4-1,FALSE)),
IF(A24=1,IF(#REF!="S",VLOOKUP($F24,#REF!,各線ＲＴＰ!H$4+1,FALSE),VLOOKUP($F24,#REF!,各線ＲＴＰ!H$4-1,FALSE)+VLOOKUP($F24,#REF!,各線ＲＴＰ!H$4-1,FALSE)),
IF(A24=2,IF(#REF!="S",VLOOKUP($F24,#REF!,各線ＲＴＰ!H$4+1,FALSE),VLOOKUP($F24,#REF!,各線ＲＴＰ!H$4-1,FALSE)+VLOOKUP($F24,#REF!,各線ＲＴＰ!H$4-1,FALSE)),
"Test"))))</f>
        <v>1</v>
      </c>
      <c r="I24" s="25">
        <f>IF(I$4&lt;=2,VLOOKUP($F24,'Regular Symbol'!$B$3:$E$12,各線ＲＴＰ!I$4+2,FALSE),
IF(B24=0,IF(#REF!="S",VLOOKUP($F24,#REF!,各線ＲＴＰ!I$4+1,FALSE),VLOOKUP($F24,#REF!,各線ＲＴＰ!I$4-1,FALSE)+VLOOKUP($F24,#REF!,各線ＲＴＰ!I$4-1,FALSE)),
IF(B24=1,IF(#REF!="S",VLOOKUP($F24,#REF!,各線ＲＴＰ!I$4+1,FALSE),VLOOKUP($F24,#REF!,各線ＲＴＰ!I$4-1,FALSE)+VLOOKUP($F24,#REF!,各線ＲＴＰ!I$4-1,FALSE)),
IF(B24=2,IF(#REF!="S",VLOOKUP($F24,#REF!,各線ＲＴＰ!I$4+1,FALSE),VLOOKUP($F24,#REF!,各線ＲＴＰ!I$4-1,FALSE)+VLOOKUP($F24,#REF!,各線ＲＴＰ!I$4-1,FALSE)),
"Test"))))</f>
        <v>1</v>
      </c>
      <c r="J24" s="25">
        <f>VLOOKUP($F24,'Regular Symbol'!$B$3:$H$14,各線ＲＴＰ!J$4+2,FALSE)</f>
        <v>1</v>
      </c>
      <c r="K24" s="25">
        <f>VLOOKUP($F24,'Regular Symbol'!$B$3:$H$14,各線ＲＴＰ!K$4+2,FALSE)</f>
        <v>1</v>
      </c>
      <c r="L24" s="300">
        <f>VLOOKUP($F24,'Regular Symbol'!$B$33:$H$42,各線ＲＴＰ!L$4+2,FALSE)</f>
        <v>10</v>
      </c>
      <c r="M24" s="281">
        <f t="shared" si="3"/>
        <v>10</v>
      </c>
      <c r="N24" s="282">
        <f t="shared" si="0"/>
        <v>16105.1</v>
      </c>
      <c r="O24" s="283">
        <f>VLOOKUP($F24,OverView!$B$49:$G$60,G24+1,FALSE)</f>
        <v>50</v>
      </c>
      <c r="P24" s="204">
        <f t="shared" si="4"/>
        <v>1.552303307647888E-3</v>
      </c>
      <c r="Q24" s="204">
        <f t="shared" si="5"/>
        <v>6.2092132305915519E-5</v>
      </c>
      <c r="R24" s="296">
        <f t="shared" si="1"/>
        <v>1.552303307647888E-3</v>
      </c>
      <c r="S24" s="315"/>
    </row>
    <row r="25" spans="1:19">
      <c r="A25" s="1">
        <f t="shared" si="6"/>
        <v>0</v>
      </c>
      <c r="B25" s="1">
        <f t="shared" si="7"/>
        <v>0</v>
      </c>
      <c r="C25" s="1">
        <f t="shared" si="8"/>
        <v>0</v>
      </c>
      <c r="D25" s="1">
        <f t="shared" si="9"/>
        <v>0</v>
      </c>
      <c r="E25" s="1">
        <f t="shared" si="10"/>
        <v>0</v>
      </c>
      <c r="F25" s="234" t="s">
        <v>163</v>
      </c>
      <c r="G25" s="299">
        <v>4</v>
      </c>
      <c r="H25" s="25">
        <f>IF(H$4&lt;=2,VLOOKUP($F25,'Regular Symbol'!$B$3:$E$12,各線ＲＴＰ!H$4+2,FALSE),
IF(A25=0,IF(#REF!="S",VLOOKUP($F25,#REF!,各線ＲＴＰ!H$4+1,FALSE),VLOOKUP($F25,#REF!,各線ＲＴＰ!H$4-1,FALSE)+VLOOKUP($F25,#REF!,各線ＲＴＰ!H$4-1,FALSE)),
IF(A25=1,IF(#REF!="S",VLOOKUP($F25,#REF!,各線ＲＴＰ!H$4+1,FALSE),VLOOKUP($F25,#REF!,各線ＲＴＰ!H$4-1,FALSE)+VLOOKUP($F25,#REF!,各線ＲＴＰ!H$4-1,FALSE)),
IF(A25=2,IF(#REF!="S",VLOOKUP($F25,#REF!,各線ＲＴＰ!H$4+1,FALSE),VLOOKUP($F25,#REF!,各線ＲＴＰ!H$4-1,FALSE)+VLOOKUP($F25,#REF!,各線ＲＴＰ!H$4-1,FALSE)),
"Test"))))</f>
        <v>1</v>
      </c>
      <c r="I25" s="25">
        <f>IF(I$4&lt;=2,VLOOKUP($F25,'Regular Symbol'!$B$3:$E$12,各線ＲＴＰ!I$4+2,FALSE),
IF(B25=0,IF(#REF!="S",VLOOKUP($F25,#REF!,各線ＲＴＰ!I$4+1,FALSE),VLOOKUP($F25,#REF!,各線ＲＴＰ!I$4-1,FALSE)+VLOOKUP($F25,#REF!,各線ＲＴＰ!I$4-1,FALSE)),
IF(B25=1,IF(#REF!="S",VLOOKUP($F25,#REF!,各線ＲＴＰ!I$4+1,FALSE),VLOOKUP($F25,#REF!,各線ＲＴＰ!I$4-1,FALSE)+VLOOKUP($F25,#REF!,各線ＲＴＰ!I$4-1,FALSE)),
IF(B25=2,IF(#REF!="S",VLOOKUP($F25,#REF!,各線ＲＴＰ!I$4+1,FALSE),VLOOKUP($F25,#REF!,各線ＲＴＰ!I$4-1,FALSE)+VLOOKUP($F25,#REF!,各線ＲＴＰ!I$4-1,FALSE)),
"Test"))))</f>
        <v>1</v>
      </c>
      <c r="J25" s="25">
        <f>VLOOKUP($F25,'Regular Symbol'!$B$3:$H$14,各線ＲＴＰ!J$4+2,FALSE)</f>
        <v>1</v>
      </c>
      <c r="K25" s="25">
        <f>VLOOKUP($F25,'Regular Symbol'!$B$3:$H$14,各線ＲＴＰ!K$4+2,FALSE)</f>
        <v>1</v>
      </c>
      <c r="L25" s="300">
        <f>VLOOKUP($F25,'Regular Symbol'!$B$33:$H$42,各線ＲＴＰ!L$4+2,FALSE)</f>
        <v>10</v>
      </c>
      <c r="M25" s="281">
        <f t="shared" si="3"/>
        <v>10</v>
      </c>
      <c r="N25" s="282">
        <f t="shared" si="0"/>
        <v>16105.1</v>
      </c>
      <c r="O25" s="283">
        <f>VLOOKUP($F25,OverView!$B$49:$G$60,G25+1,FALSE)</f>
        <v>40</v>
      </c>
      <c r="P25" s="204">
        <f t="shared" si="4"/>
        <v>1.2418426461183103E-3</v>
      </c>
      <c r="Q25" s="204">
        <f t="shared" si="5"/>
        <v>6.2092132305915519E-5</v>
      </c>
      <c r="R25" s="296">
        <f t="shared" si="1"/>
        <v>1.2418426461183103E-3</v>
      </c>
      <c r="S25" s="315"/>
    </row>
    <row r="26" spans="1:19">
      <c r="A26" s="1">
        <f t="shared" si="6"/>
        <v>0</v>
      </c>
      <c r="B26" s="1">
        <f t="shared" si="7"/>
        <v>0</v>
      </c>
      <c r="C26" s="1">
        <f t="shared" si="8"/>
        <v>0</v>
      </c>
      <c r="D26" s="1">
        <f t="shared" si="9"/>
        <v>0</v>
      </c>
      <c r="E26" s="1">
        <f t="shared" si="10"/>
        <v>0</v>
      </c>
      <c r="F26" s="234" t="s">
        <v>164</v>
      </c>
      <c r="G26" s="299">
        <v>4</v>
      </c>
      <c r="H26" s="25">
        <f>IF(H$4&lt;=2,VLOOKUP($F26,'Regular Symbol'!$B$3:$E$12,各線ＲＴＰ!H$4+2,FALSE),
IF(A26=0,IF(#REF!="S",VLOOKUP($F26,#REF!,各線ＲＴＰ!H$4+1,FALSE),VLOOKUP($F26,#REF!,各線ＲＴＰ!H$4-1,FALSE)+VLOOKUP($F26,#REF!,各線ＲＴＰ!H$4-1,FALSE)),
IF(A26=1,IF(#REF!="S",VLOOKUP($F26,#REF!,各線ＲＴＰ!H$4+1,FALSE),VLOOKUP($F26,#REF!,各線ＲＴＰ!H$4-1,FALSE)+VLOOKUP($F26,#REF!,各線ＲＴＰ!H$4-1,FALSE)),
IF(A26=2,IF(#REF!="S",VLOOKUP($F26,#REF!,各線ＲＴＰ!H$4+1,FALSE),VLOOKUP($F26,#REF!,各線ＲＴＰ!H$4-1,FALSE)+VLOOKUP($F26,#REF!,各線ＲＴＰ!H$4-1,FALSE)),
"Test"))))</f>
        <v>1</v>
      </c>
      <c r="I26" s="25">
        <f>IF(I$4&lt;=2,VLOOKUP($F26,'Regular Symbol'!$B$3:$E$12,各線ＲＴＰ!I$4+2,FALSE),
IF(B26=0,IF(#REF!="S",VLOOKUP($F26,#REF!,各線ＲＴＰ!I$4+1,FALSE),VLOOKUP($F26,#REF!,各線ＲＴＰ!I$4-1,FALSE)+VLOOKUP($F26,#REF!,各線ＲＴＰ!I$4-1,FALSE)),
IF(B26=1,IF(#REF!="S",VLOOKUP($F26,#REF!,各線ＲＴＰ!I$4+1,FALSE),VLOOKUP($F26,#REF!,各線ＲＴＰ!I$4-1,FALSE)+VLOOKUP($F26,#REF!,各線ＲＴＰ!I$4-1,FALSE)),
IF(B26=2,IF(#REF!="S",VLOOKUP($F26,#REF!,各線ＲＴＰ!I$4+1,FALSE),VLOOKUP($F26,#REF!,各線ＲＴＰ!I$4-1,FALSE)+VLOOKUP($F26,#REF!,各線ＲＴＰ!I$4-1,FALSE)),
"Test"))))</f>
        <v>1</v>
      </c>
      <c r="J26" s="25">
        <f>VLOOKUP($F26,'Regular Symbol'!$B$3:$H$14,各線ＲＴＰ!J$4+2,FALSE)</f>
        <v>1</v>
      </c>
      <c r="K26" s="25">
        <f>VLOOKUP($F26,'Regular Symbol'!$B$3:$H$14,各線ＲＴＰ!K$4+2,FALSE)</f>
        <v>1</v>
      </c>
      <c r="L26" s="300">
        <f>VLOOKUP($F26,'Regular Symbol'!$B$33:$H$42,各線ＲＴＰ!L$4+2,FALSE)</f>
        <v>10</v>
      </c>
      <c r="M26" s="281">
        <f t="shared" si="3"/>
        <v>10</v>
      </c>
      <c r="N26" s="282">
        <f t="shared" si="0"/>
        <v>16105.1</v>
      </c>
      <c r="O26" s="283">
        <f>VLOOKUP($F26,OverView!$B$49:$G$60,G26+1,FALSE)</f>
        <v>30</v>
      </c>
      <c r="P26" s="204">
        <f t="shared" si="4"/>
        <v>9.3138198458873282E-4</v>
      </c>
      <c r="Q26" s="204">
        <f t="shared" si="5"/>
        <v>6.2092132305915519E-5</v>
      </c>
      <c r="R26" s="296">
        <f t="shared" si="1"/>
        <v>9.3138198458873282E-4</v>
      </c>
      <c r="S26" s="315"/>
    </row>
    <row r="27" spans="1:19">
      <c r="A27" s="1">
        <f t="shared" si="6"/>
        <v>0</v>
      </c>
      <c r="B27" s="1">
        <f t="shared" si="7"/>
        <v>0</v>
      </c>
      <c r="C27" s="1">
        <f t="shared" si="8"/>
        <v>0</v>
      </c>
      <c r="D27" s="1">
        <f t="shared" si="9"/>
        <v>0</v>
      </c>
      <c r="E27" s="1">
        <f t="shared" si="10"/>
        <v>0</v>
      </c>
      <c r="F27" s="234" t="s">
        <v>160</v>
      </c>
      <c r="G27" s="299">
        <v>4</v>
      </c>
      <c r="H27" s="25">
        <f>IF(H$4&lt;=2,VLOOKUP($F27,'Regular Symbol'!$B$3:$E$12,各線ＲＴＰ!H$4+2,FALSE),
IF(A27=0,IF(#REF!="S",VLOOKUP($F27,#REF!,各線ＲＴＰ!H$4+1,FALSE),VLOOKUP($F27,#REF!,各線ＲＴＰ!H$4-1,FALSE)+VLOOKUP($F27,#REF!,各線ＲＴＰ!H$4-1,FALSE)),
IF(A27=1,IF(#REF!="S",VLOOKUP($F27,#REF!,各線ＲＴＰ!H$4+1,FALSE),VLOOKUP($F27,#REF!,各線ＲＴＰ!H$4-1,FALSE)+VLOOKUP($F27,#REF!,各線ＲＴＰ!H$4-1,FALSE)),
IF(A27=2,IF(#REF!="S",VLOOKUP($F27,#REF!,各線ＲＴＰ!H$4+1,FALSE),VLOOKUP($F27,#REF!,各線ＲＴＰ!H$4-1,FALSE)+VLOOKUP($F27,#REF!,各線ＲＴＰ!H$4-1,FALSE)),
"Test"))))</f>
        <v>1</v>
      </c>
      <c r="I27" s="25">
        <f>IF(I$4&lt;=2,VLOOKUP($F27,'Regular Symbol'!$B$3:$E$12,各線ＲＴＰ!I$4+2,FALSE),
IF(B27=0,IF(#REF!="S",VLOOKUP($F27,#REF!,各線ＲＴＰ!I$4+1,FALSE),VLOOKUP($F27,#REF!,各線ＲＴＰ!I$4-1,FALSE)+VLOOKUP($F27,#REF!,各線ＲＴＰ!I$4-1,FALSE)),
IF(B27=1,IF(#REF!="S",VLOOKUP($F27,#REF!,各線ＲＴＰ!I$4+1,FALSE),VLOOKUP($F27,#REF!,各線ＲＴＰ!I$4-1,FALSE)+VLOOKUP($F27,#REF!,各線ＲＴＰ!I$4-1,FALSE)),
IF(B27=2,IF(#REF!="S",VLOOKUP($F27,#REF!,各線ＲＴＰ!I$4+1,FALSE),VLOOKUP($F27,#REF!,各線ＲＴＰ!I$4-1,FALSE)+VLOOKUP($F27,#REF!,各線ＲＴＰ!I$4-1,FALSE)),
"Test"))))</f>
        <v>1</v>
      </c>
      <c r="J27" s="25">
        <f>VLOOKUP($F27,'Regular Symbol'!$B$3:$H$14,各線ＲＴＰ!J$4+2,FALSE)</f>
        <v>1</v>
      </c>
      <c r="K27" s="25">
        <f>VLOOKUP($F27,'Regular Symbol'!$B$3:$H$14,各線ＲＴＰ!K$4+2,FALSE)</f>
        <v>1</v>
      </c>
      <c r="L27" s="300">
        <f>VLOOKUP($F27,'Regular Symbol'!$B$33:$H$42,各線ＲＴＰ!L$4+2,FALSE)</f>
        <v>10</v>
      </c>
      <c r="M27" s="281">
        <f t="shared" si="3"/>
        <v>10</v>
      </c>
      <c r="N27" s="282">
        <f t="shared" si="0"/>
        <v>16105.1</v>
      </c>
      <c r="O27" s="283">
        <f>VLOOKUP($F27,OverView!$B$49:$G$60,G27+1,FALSE)</f>
        <v>30</v>
      </c>
      <c r="P27" s="204">
        <f t="shared" si="4"/>
        <v>9.3138198458873282E-4</v>
      </c>
      <c r="Q27" s="204">
        <f t="shared" si="5"/>
        <v>6.2092132305915519E-5</v>
      </c>
      <c r="R27" s="296">
        <f t="shared" si="1"/>
        <v>9.3138198458873282E-4</v>
      </c>
      <c r="S27" s="315"/>
    </row>
    <row r="28" spans="1:19">
      <c r="A28" s="1">
        <f t="shared" si="6"/>
        <v>0</v>
      </c>
      <c r="B28" s="1">
        <f t="shared" si="7"/>
        <v>0</v>
      </c>
      <c r="C28" s="1">
        <f t="shared" si="8"/>
        <v>0</v>
      </c>
      <c r="D28" s="1">
        <f t="shared" si="9"/>
        <v>0</v>
      </c>
      <c r="E28" s="1">
        <f t="shared" si="10"/>
        <v>0</v>
      </c>
      <c r="F28" s="165" t="s">
        <v>125</v>
      </c>
      <c r="G28" s="255">
        <v>3</v>
      </c>
      <c r="H28" s="25">
        <f>IF(H$4&lt;=2,VLOOKUP($F28,'Regular Symbol'!$B$3:$E$12,各線ＲＴＰ!H$4+2,FALSE),
IF(A28=0,IF(#REF!="S",VLOOKUP($F28,#REF!,各線ＲＴＰ!H$4+1,FALSE),VLOOKUP($F28,#REF!,各線ＲＴＰ!H$4-1,FALSE)+VLOOKUP($F28,#REF!,各線ＲＴＰ!H$4-1,FALSE)),
IF(A28=1,IF(#REF!="S",VLOOKUP($F28,#REF!,各線ＲＴＰ!H$4+1,FALSE),VLOOKUP($F28,#REF!,各線ＲＴＰ!H$4-1,FALSE)+VLOOKUP($F28,#REF!,各線ＲＴＰ!H$4-1,FALSE)),
IF(A28=2,IF(#REF!="S",VLOOKUP($F28,#REF!,各線ＲＴＰ!H$4+1,FALSE),VLOOKUP($F28,#REF!,各線ＲＴＰ!H$4-1,FALSE)+VLOOKUP($F28,#REF!,各線ＲＴＰ!H$4-1,FALSE)),
"Test"))))</f>
        <v>1</v>
      </c>
      <c r="I28" s="25">
        <f>IF(I$4&lt;=2,VLOOKUP($F28,'Regular Symbol'!$B$3:$E$12,各線ＲＴＰ!I$4+2,FALSE),
IF(B28=0,IF(#REF!="S",VLOOKUP($F28,#REF!,各線ＲＴＰ!I$4+1,FALSE),VLOOKUP($F28,#REF!,各線ＲＴＰ!I$4-1,FALSE)+VLOOKUP($F28,#REF!,各線ＲＴＰ!I$4-1,FALSE)),
IF(B28=1,IF(#REF!="S",VLOOKUP($F28,#REF!,各線ＲＴＰ!I$4+1,FALSE),VLOOKUP($F28,#REF!,各線ＲＴＰ!I$4-1,FALSE)+VLOOKUP($F28,#REF!,各線ＲＴＰ!I$4-1,FALSE)),
IF(B28=2,IF(#REF!="S",VLOOKUP($F28,#REF!,各線ＲＴＰ!I$4+1,FALSE),VLOOKUP($F28,#REF!,各線ＲＴＰ!I$4-1,FALSE)+VLOOKUP($F28,#REF!,各線ＲＴＰ!I$4-1,FALSE)),
"Test"))))</f>
        <v>1</v>
      </c>
      <c r="J28" s="25">
        <f>VLOOKUP($F28,'Regular Symbol'!$B$3:$H$14,各線ＲＴＰ!J$4+2,FALSE)</f>
        <v>1</v>
      </c>
      <c r="K28" s="300">
        <f>VLOOKUP($F28,'Regular Symbol'!$B$33:$H$42,各線ＲＴＰ!K$4+2,FALSE)</f>
        <v>10</v>
      </c>
      <c r="L28" s="301">
        <f>'Regular Symbol'!$H$16</f>
        <v>11</v>
      </c>
      <c r="M28" s="281">
        <f t="shared" si="3"/>
        <v>110</v>
      </c>
      <c r="N28" s="282">
        <f t="shared" si="0"/>
        <v>1464.1</v>
      </c>
      <c r="O28" s="283">
        <f>VLOOKUP($F28,OverView!$B$49:$G$60,G28+1,FALSE)</f>
        <v>100</v>
      </c>
      <c r="P28" s="204">
        <f t="shared" si="4"/>
        <v>3.4150672768253537E-2</v>
      </c>
      <c r="Q28" s="204">
        <f t="shared" si="5"/>
        <v>6.8301345536507074E-4</v>
      </c>
      <c r="R28" s="296">
        <f t="shared" si="1"/>
        <v>3.4150672768253537E-2</v>
      </c>
      <c r="S28" s="315"/>
    </row>
    <row r="29" spans="1:19">
      <c r="A29" s="1">
        <f t="shared" si="6"/>
        <v>0</v>
      </c>
      <c r="B29" s="1">
        <f t="shared" si="7"/>
        <v>0</v>
      </c>
      <c r="C29" s="1">
        <f t="shared" si="8"/>
        <v>0</v>
      </c>
      <c r="D29" s="1">
        <f t="shared" si="9"/>
        <v>0</v>
      </c>
      <c r="E29" s="1">
        <f t="shared" si="10"/>
        <v>0</v>
      </c>
      <c r="F29" s="165" t="s">
        <v>126</v>
      </c>
      <c r="G29" s="255">
        <v>3</v>
      </c>
      <c r="H29" s="25">
        <f>IF(H$4&lt;=2,VLOOKUP($F29,'Regular Symbol'!$B$3:$E$12,各線ＲＴＰ!H$4+2,FALSE),
IF(A29=0,IF(#REF!="S",VLOOKUP($F29,#REF!,各線ＲＴＰ!H$4+1,FALSE),VLOOKUP($F29,#REF!,各線ＲＴＰ!H$4-1,FALSE)+VLOOKUP($F29,#REF!,各線ＲＴＰ!H$4-1,FALSE)),
IF(A29=1,IF(#REF!="S",VLOOKUP($F29,#REF!,各線ＲＴＰ!H$4+1,FALSE),VLOOKUP($F29,#REF!,各線ＲＴＰ!H$4-1,FALSE)+VLOOKUP($F29,#REF!,各線ＲＴＰ!H$4-1,FALSE)),
IF(A29=2,IF(#REF!="S",VLOOKUP($F29,#REF!,各線ＲＴＰ!H$4+1,FALSE),VLOOKUP($F29,#REF!,各線ＲＴＰ!H$4-1,FALSE)+VLOOKUP($F29,#REF!,各線ＲＴＰ!H$4-1,FALSE)),
"Test"))))</f>
        <v>1</v>
      </c>
      <c r="I29" s="25">
        <f>IF(I$4&lt;=2,VLOOKUP($F29,'Regular Symbol'!$B$3:$E$12,各線ＲＴＰ!I$4+2,FALSE),
IF(B29=0,IF(#REF!="S",VLOOKUP($F29,#REF!,各線ＲＴＰ!I$4+1,FALSE),VLOOKUP($F29,#REF!,各線ＲＴＰ!I$4-1,FALSE)+VLOOKUP($F29,#REF!,各線ＲＴＰ!I$4-1,FALSE)),
IF(B29=1,IF(#REF!="S",VLOOKUP($F29,#REF!,各線ＲＴＰ!I$4+1,FALSE),VLOOKUP($F29,#REF!,各線ＲＴＰ!I$4-1,FALSE)+VLOOKUP($F29,#REF!,各線ＲＴＰ!I$4-1,FALSE)),
IF(B29=2,IF(#REF!="S",VLOOKUP($F29,#REF!,各線ＲＴＰ!I$4+1,FALSE),VLOOKUP($F29,#REF!,各線ＲＴＰ!I$4-1,FALSE)+VLOOKUP($F29,#REF!,各線ＲＴＰ!I$4-1,FALSE)),
"Test"))))</f>
        <v>1</v>
      </c>
      <c r="J29" s="25">
        <f>VLOOKUP($F29,'Regular Symbol'!$B$3:$H$14,各線ＲＴＰ!J$4+2,FALSE)</f>
        <v>1</v>
      </c>
      <c r="K29" s="300">
        <f>VLOOKUP(F29,'Regular Symbol'!$B$33:$H$42,各線ＲＴＰ!K$4+2,FALSE)</f>
        <v>10</v>
      </c>
      <c r="L29" s="301">
        <f>'Regular Symbol'!$H$16</f>
        <v>11</v>
      </c>
      <c r="M29" s="281">
        <f t="shared" si="3"/>
        <v>110</v>
      </c>
      <c r="N29" s="282">
        <f t="shared" si="0"/>
        <v>1464.1</v>
      </c>
      <c r="O29" s="283">
        <f>VLOOKUP($F29,OverView!$B$49:$G$60,G29+1,FALSE)</f>
        <v>80</v>
      </c>
      <c r="P29" s="204">
        <f t="shared" si="4"/>
        <v>2.732053821460283E-2</v>
      </c>
      <c r="Q29" s="204">
        <f t="shared" si="5"/>
        <v>6.8301345536507074E-4</v>
      </c>
      <c r="R29" s="296">
        <f t="shared" si="1"/>
        <v>2.732053821460283E-2</v>
      </c>
      <c r="S29" s="315"/>
    </row>
    <row r="30" spans="1:19">
      <c r="A30" s="1">
        <f t="shared" si="6"/>
        <v>0</v>
      </c>
      <c r="B30" s="1">
        <f t="shared" si="7"/>
        <v>0</v>
      </c>
      <c r="C30" s="1">
        <f t="shared" si="8"/>
        <v>0</v>
      </c>
      <c r="D30" s="1">
        <f t="shared" si="9"/>
        <v>0</v>
      </c>
      <c r="E30" s="1">
        <f t="shared" si="10"/>
        <v>0</v>
      </c>
      <c r="F30" s="165" t="s">
        <v>127</v>
      </c>
      <c r="G30" s="255">
        <v>3</v>
      </c>
      <c r="H30" s="25">
        <f>IF(H$4&lt;=2,VLOOKUP($F30,'Regular Symbol'!$B$3:$E$12,各線ＲＴＰ!H$4+2,FALSE),
IF(A30=0,IF(#REF!="S",VLOOKUP($F30,#REF!,各線ＲＴＰ!H$4+1,FALSE),VLOOKUP($F30,#REF!,各線ＲＴＰ!H$4-1,FALSE)+VLOOKUP($F30,#REF!,各線ＲＴＰ!H$4-1,FALSE)),
IF(A30=1,IF(#REF!="S",VLOOKUP($F30,#REF!,各線ＲＴＰ!H$4+1,FALSE),VLOOKUP($F30,#REF!,各線ＲＴＰ!H$4-1,FALSE)+VLOOKUP($F30,#REF!,各線ＲＴＰ!H$4-1,FALSE)),
IF(A30=2,IF(#REF!="S",VLOOKUP($F30,#REF!,各線ＲＴＰ!H$4+1,FALSE),VLOOKUP($F30,#REF!,各線ＲＴＰ!H$4-1,FALSE)+VLOOKUP($F30,#REF!,各線ＲＴＰ!H$4-1,FALSE)),
"Test"))))</f>
        <v>1</v>
      </c>
      <c r="I30" s="25">
        <f>IF(I$4&lt;=2,VLOOKUP($F30,'Regular Symbol'!$B$3:$E$12,各線ＲＴＰ!I$4+2,FALSE),
IF(B30=0,IF(#REF!="S",VLOOKUP($F30,#REF!,各線ＲＴＰ!I$4+1,FALSE),VLOOKUP($F30,#REF!,各線ＲＴＰ!I$4-1,FALSE)+VLOOKUP($F30,#REF!,各線ＲＴＰ!I$4-1,FALSE)),
IF(B30=1,IF(#REF!="S",VLOOKUP($F30,#REF!,各線ＲＴＰ!I$4+1,FALSE),VLOOKUP($F30,#REF!,各線ＲＴＰ!I$4-1,FALSE)+VLOOKUP($F30,#REF!,各線ＲＴＰ!I$4-1,FALSE)),
IF(B30=2,IF(#REF!="S",VLOOKUP($F30,#REF!,各線ＲＴＰ!I$4+1,FALSE),VLOOKUP($F30,#REF!,各線ＲＴＰ!I$4-1,FALSE)+VLOOKUP($F30,#REF!,各線ＲＴＰ!I$4-1,FALSE)),
"Test"))))</f>
        <v>1</v>
      </c>
      <c r="J30" s="25">
        <f>VLOOKUP($F30,'Regular Symbol'!$B$3:$H$14,各線ＲＴＰ!J$4+2,FALSE)</f>
        <v>1</v>
      </c>
      <c r="K30" s="300">
        <f>VLOOKUP(F30,'Regular Symbol'!$B$33:$H$42,各線ＲＴＰ!K$4+2,FALSE)</f>
        <v>10</v>
      </c>
      <c r="L30" s="301">
        <f>'Regular Symbol'!$H$16</f>
        <v>11</v>
      </c>
      <c r="M30" s="281">
        <f t="shared" si="3"/>
        <v>110</v>
      </c>
      <c r="N30" s="282">
        <f t="shared" si="0"/>
        <v>1464.1</v>
      </c>
      <c r="O30" s="283">
        <f>VLOOKUP($F30,OverView!$B$49:$G$60,G30+1,FALSE)</f>
        <v>50</v>
      </c>
      <c r="P30" s="204">
        <f t="shared" si="4"/>
        <v>1.7075336384126769E-2</v>
      </c>
      <c r="Q30" s="204">
        <f t="shared" si="5"/>
        <v>6.8301345536507074E-4</v>
      </c>
      <c r="R30" s="296">
        <f t="shared" si="1"/>
        <v>1.7075336384126769E-2</v>
      </c>
      <c r="S30" s="315"/>
    </row>
    <row r="31" spans="1:19">
      <c r="A31" s="1">
        <f t="shared" si="6"/>
        <v>0</v>
      </c>
      <c r="B31" s="1">
        <f t="shared" si="7"/>
        <v>0</v>
      </c>
      <c r="C31" s="1">
        <f t="shared" si="8"/>
        <v>0</v>
      </c>
      <c r="D31" s="1">
        <f t="shared" si="9"/>
        <v>0</v>
      </c>
      <c r="E31" s="1">
        <f t="shared" si="10"/>
        <v>0</v>
      </c>
      <c r="F31" s="165" t="s">
        <v>269</v>
      </c>
      <c r="G31" s="255">
        <v>3</v>
      </c>
      <c r="H31" s="25">
        <f>IF(H$4&lt;=2,VLOOKUP($F31,'Regular Symbol'!$B$3:$E$12,各線ＲＴＰ!H$4+2,FALSE),
IF(A31=0,IF(#REF!="S",VLOOKUP($F31,#REF!,各線ＲＴＰ!H$4+1,FALSE),VLOOKUP($F31,#REF!,各線ＲＴＰ!H$4-1,FALSE)+VLOOKUP($F31,#REF!,各線ＲＴＰ!H$4-1,FALSE)),
IF(A31=1,IF(#REF!="S",VLOOKUP($F31,#REF!,各線ＲＴＰ!H$4+1,FALSE),VLOOKUP($F31,#REF!,各線ＲＴＰ!H$4-1,FALSE)+VLOOKUP($F31,#REF!,各線ＲＴＰ!H$4-1,FALSE)),
IF(A31=2,IF(#REF!="S",VLOOKUP($F31,#REF!,各線ＲＴＰ!H$4+1,FALSE),VLOOKUP($F31,#REF!,各線ＲＴＰ!H$4-1,FALSE)+VLOOKUP($F31,#REF!,各線ＲＴＰ!H$4-1,FALSE)),
"Test"))))</f>
        <v>1</v>
      </c>
      <c r="I31" s="25">
        <f>IF(I$4&lt;=2,VLOOKUP($F31,'Regular Symbol'!$B$3:$E$12,各線ＲＴＰ!I$4+2,FALSE),
IF(B31=0,IF(#REF!="S",VLOOKUP($F31,#REF!,各線ＲＴＰ!I$4+1,FALSE),VLOOKUP($F31,#REF!,各線ＲＴＰ!I$4-1,FALSE)+VLOOKUP($F31,#REF!,各線ＲＴＰ!I$4-1,FALSE)),
IF(B31=1,IF(#REF!="S",VLOOKUP($F31,#REF!,各線ＲＴＰ!I$4+1,FALSE),VLOOKUP($F31,#REF!,各線ＲＴＰ!I$4-1,FALSE)+VLOOKUP($F31,#REF!,各線ＲＴＰ!I$4-1,FALSE)),
IF(B31=2,IF(#REF!="S",VLOOKUP($F31,#REF!,各線ＲＴＰ!I$4+1,FALSE),VLOOKUP($F31,#REF!,各線ＲＴＰ!I$4-1,FALSE)+VLOOKUP($F31,#REF!,各線ＲＴＰ!I$4-1,FALSE)),
"Test"))))</f>
        <v>1</v>
      </c>
      <c r="J31" s="25">
        <f>VLOOKUP($F31,'Regular Symbol'!$B$3:$H$14,各線ＲＴＰ!J$4+2,FALSE)</f>
        <v>1</v>
      </c>
      <c r="K31" s="300">
        <f>VLOOKUP(F31,'Regular Symbol'!$B$33:$H$42,各線ＲＴＰ!K$4+2,FALSE)</f>
        <v>10</v>
      </c>
      <c r="L31" s="301">
        <f>'Regular Symbol'!$H$16</f>
        <v>11</v>
      </c>
      <c r="M31" s="281">
        <f t="shared" si="3"/>
        <v>110</v>
      </c>
      <c r="N31" s="282">
        <f t="shared" si="0"/>
        <v>1464.1</v>
      </c>
      <c r="O31" s="283">
        <f>VLOOKUP($F31,OverView!$B$49:$G$60,G31+1,FALSE)</f>
        <v>40</v>
      </c>
      <c r="P31" s="204">
        <f t="shared" si="4"/>
        <v>1.3660269107301415E-2</v>
      </c>
      <c r="Q31" s="204">
        <f t="shared" si="5"/>
        <v>6.8301345536507074E-4</v>
      </c>
      <c r="R31" s="296">
        <f t="shared" si="1"/>
        <v>1.3660269107301415E-2</v>
      </c>
      <c r="S31" s="315"/>
    </row>
    <row r="32" spans="1:19">
      <c r="A32" s="1">
        <f t="shared" si="6"/>
        <v>0</v>
      </c>
      <c r="B32" s="1">
        <f t="shared" si="7"/>
        <v>0</v>
      </c>
      <c r="C32" s="1">
        <f t="shared" si="8"/>
        <v>0</v>
      </c>
      <c r="D32" s="1">
        <f t="shared" si="9"/>
        <v>0</v>
      </c>
      <c r="E32" s="1">
        <f t="shared" si="10"/>
        <v>0</v>
      </c>
      <c r="F32" s="165" t="s">
        <v>123</v>
      </c>
      <c r="G32" s="255">
        <v>3</v>
      </c>
      <c r="H32" s="25">
        <f>IF(H$4&lt;=2,VLOOKUP($F32,'Regular Symbol'!$B$3:$E$12,各線ＲＴＰ!H$4+2,FALSE),
IF(A32=0,IF(#REF!="S",VLOOKUP($F32,#REF!,各線ＲＴＰ!H$4+1,FALSE),VLOOKUP($F32,#REF!,各線ＲＴＰ!H$4-1,FALSE)+VLOOKUP($F32,#REF!,各線ＲＴＰ!H$4-1,FALSE)),
IF(A32=1,IF(#REF!="S",VLOOKUP($F32,#REF!,各線ＲＴＰ!H$4+1,FALSE),VLOOKUP($F32,#REF!,各線ＲＴＰ!H$4-1,FALSE)+VLOOKUP($F32,#REF!,各線ＲＴＰ!H$4-1,FALSE)),
IF(A32=2,IF(#REF!="S",VLOOKUP($F32,#REF!,各線ＲＴＰ!H$4+1,FALSE),VLOOKUP($F32,#REF!,各線ＲＴＰ!H$4-1,FALSE)+VLOOKUP($F32,#REF!,各線ＲＴＰ!H$4-1,FALSE)),
"Test"))))</f>
        <v>1</v>
      </c>
      <c r="I32" s="25">
        <f>IF(I$4&lt;=2,VLOOKUP($F32,'Regular Symbol'!$B$3:$E$12,各線ＲＴＰ!I$4+2,FALSE),
IF(B32=0,IF(#REF!="S",VLOOKUP($F32,#REF!,各線ＲＴＰ!I$4+1,FALSE),VLOOKUP($F32,#REF!,各線ＲＴＰ!I$4-1,FALSE)+VLOOKUP($F32,#REF!,各線ＲＴＰ!I$4-1,FALSE)),
IF(B32=1,IF(#REF!="S",VLOOKUP($F32,#REF!,各線ＲＴＰ!I$4+1,FALSE),VLOOKUP($F32,#REF!,各線ＲＴＰ!I$4-1,FALSE)+VLOOKUP($F32,#REF!,各線ＲＴＰ!I$4-1,FALSE)),
IF(B32=2,IF(#REF!="S",VLOOKUP($F32,#REF!,各線ＲＴＰ!I$4+1,FALSE),VLOOKUP($F32,#REF!,各線ＲＴＰ!I$4-1,FALSE)+VLOOKUP($F32,#REF!,各線ＲＴＰ!I$4-1,FALSE)),
"Test"))))</f>
        <v>1</v>
      </c>
      <c r="J32" s="25">
        <f>VLOOKUP($F32,'Regular Symbol'!$B$3:$H$14,各線ＲＴＰ!J$4+2,FALSE)</f>
        <v>1</v>
      </c>
      <c r="K32" s="300">
        <f>VLOOKUP(F32,'Regular Symbol'!$B$33:$H$42,各線ＲＴＰ!K$4+2,FALSE)</f>
        <v>10</v>
      </c>
      <c r="L32" s="301">
        <f>'Regular Symbol'!$H$16</f>
        <v>11</v>
      </c>
      <c r="M32" s="281">
        <f t="shared" si="3"/>
        <v>110</v>
      </c>
      <c r="N32" s="282">
        <f t="shared" si="0"/>
        <v>1464.1</v>
      </c>
      <c r="O32" s="283">
        <f>VLOOKUP($F32,OverView!$B$49:$G$60,G32+1,FALSE)</f>
        <v>40</v>
      </c>
      <c r="P32" s="204">
        <f t="shared" si="4"/>
        <v>1.3660269107301415E-2</v>
      </c>
      <c r="Q32" s="204">
        <f t="shared" si="5"/>
        <v>6.8301345536507074E-4</v>
      </c>
      <c r="R32" s="296">
        <f t="shared" si="1"/>
        <v>1.3660269107301415E-2</v>
      </c>
      <c r="S32" s="315"/>
    </row>
    <row r="33" spans="1:37">
      <c r="A33" s="1">
        <f t="shared" si="6"/>
        <v>0</v>
      </c>
      <c r="B33" s="1">
        <f t="shared" si="7"/>
        <v>0</v>
      </c>
      <c r="C33" s="1">
        <f t="shared" si="8"/>
        <v>0</v>
      </c>
      <c r="D33" s="1">
        <f t="shared" si="9"/>
        <v>0</v>
      </c>
      <c r="E33" s="1">
        <f t="shared" si="10"/>
        <v>0</v>
      </c>
      <c r="F33" s="234" t="s">
        <v>67</v>
      </c>
      <c r="G33" s="255">
        <v>3</v>
      </c>
      <c r="H33" s="25">
        <f>IF(H$4&lt;=2,VLOOKUP($F33,'Regular Symbol'!$B$3:$E$12,各線ＲＴＰ!H$4+2,FALSE),
IF(A33=0,IF(#REF!="S",VLOOKUP($F33,#REF!,各線ＲＴＰ!H$4+1,FALSE),VLOOKUP($F33,#REF!,各線ＲＴＰ!H$4-1,FALSE)+VLOOKUP($F33,#REF!,各線ＲＴＰ!H$4-1,FALSE)),
IF(A33=1,IF(#REF!="S",VLOOKUP($F33,#REF!,各線ＲＴＰ!H$4+1,FALSE),VLOOKUP($F33,#REF!,各線ＲＴＰ!H$4-1,FALSE)+VLOOKUP($F33,#REF!,各線ＲＴＰ!H$4-1,FALSE)),
IF(A33=2,IF(#REF!="S",VLOOKUP($F33,#REF!,各線ＲＴＰ!H$4+1,FALSE),VLOOKUP($F33,#REF!,各線ＲＴＰ!H$4-1,FALSE)+VLOOKUP($F33,#REF!,各線ＲＴＰ!H$4-1,FALSE)),
"Test"))))</f>
        <v>1</v>
      </c>
      <c r="I33" s="25">
        <f>IF(I$4&lt;=2,VLOOKUP($F33,'Regular Symbol'!$B$3:$E$12,各線ＲＴＰ!I$4+2,FALSE),
IF(B33=0,IF(#REF!="S",VLOOKUP($F33,#REF!,各線ＲＴＰ!I$4+1,FALSE),VLOOKUP($F33,#REF!,各線ＲＴＰ!I$4-1,FALSE)+VLOOKUP($F33,#REF!,各線ＲＴＰ!I$4-1,FALSE)),
IF(B33=1,IF(#REF!="S",VLOOKUP($F33,#REF!,各線ＲＴＰ!I$4+1,FALSE),VLOOKUP($F33,#REF!,各線ＲＴＰ!I$4-1,FALSE)+VLOOKUP($F33,#REF!,各線ＲＴＰ!I$4-1,FALSE)),
IF(B33=2,IF(#REF!="S",VLOOKUP($F33,#REF!,各線ＲＴＰ!I$4+1,FALSE),VLOOKUP($F33,#REF!,各線ＲＴＰ!I$4-1,FALSE)+VLOOKUP($F33,#REF!,各線ＲＴＰ!I$4-1,FALSE)),
"Test"))))</f>
        <v>1</v>
      </c>
      <c r="J33" s="25">
        <f>VLOOKUP($F33,'Regular Symbol'!$B$3:$H$14,各線ＲＴＰ!J$4+2,FALSE)</f>
        <v>1</v>
      </c>
      <c r="K33" s="300">
        <f>VLOOKUP(F33,'Regular Symbol'!$B$33:$H$42,各線ＲＴＰ!K$4+2,FALSE)</f>
        <v>10</v>
      </c>
      <c r="L33" s="301">
        <f>'Regular Symbol'!$H$16</f>
        <v>11</v>
      </c>
      <c r="M33" s="281">
        <f t="shared" si="3"/>
        <v>110</v>
      </c>
      <c r="N33" s="282">
        <f t="shared" si="0"/>
        <v>1464.1</v>
      </c>
      <c r="O33" s="283">
        <f>VLOOKUP($F33,OverView!$B$49:$G$60,G33+1,FALSE)</f>
        <v>20</v>
      </c>
      <c r="P33" s="204">
        <f t="shared" si="4"/>
        <v>6.8301345536507076E-3</v>
      </c>
      <c r="Q33" s="204">
        <f t="shared" si="5"/>
        <v>6.8301345536507074E-4</v>
      </c>
      <c r="R33" s="296">
        <f t="shared" si="1"/>
        <v>6.8301345536507076E-3</v>
      </c>
      <c r="S33" s="315"/>
    </row>
    <row r="34" spans="1:37">
      <c r="A34" s="1">
        <f t="shared" si="6"/>
        <v>0</v>
      </c>
      <c r="B34" s="1">
        <f t="shared" si="7"/>
        <v>0</v>
      </c>
      <c r="C34" s="1">
        <f t="shared" si="8"/>
        <v>0</v>
      </c>
      <c r="D34" s="1">
        <f t="shared" si="9"/>
        <v>0</v>
      </c>
      <c r="E34" s="1">
        <f t="shared" si="10"/>
        <v>0</v>
      </c>
      <c r="F34" s="234" t="s">
        <v>162</v>
      </c>
      <c r="G34" s="255">
        <v>3</v>
      </c>
      <c r="H34" s="25">
        <f>IF(H$4&lt;=2,VLOOKUP($F34,'Regular Symbol'!$B$3:$E$12,各線ＲＴＰ!H$4+2,FALSE),
IF(A34=0,IF(#REF!="S",VLOOKUP($F34,#REF!,各線ＲＴＰ!H$4+1,FALSE),VLOOKUP($F34,#REF!,各線ＲＴＰ!H$4-1,FALSE)+VLOOKUP($F34,#REF!,各線ＲＴＰ!H$4-1,FALSE)),
IF(A34=1,IF(#REF!="S",VLOOKUP($F34,#REF!,各線ＲＴＰ!H$4+1,FALSE),VLOOKUP($F34,#REF!,各線ＲＴＰ!H$4-1,FALSE)+VLOOKUP($F34,#REF!,各線ＲＴＰ!H$4-1,FALSE)),
IF(A34=2,IF(#REF!="S",VLOOKUP($F34,#REF!,各線ＲＴＰ!H$4+1,FALSE),VLOOKUP($F34,#REF!,各線ＲＴＰ!H$4-1,FALSE)+VLOOKUP($F34,#REF!,各線ＲＴＰ!H$4-1,FALSE)),
"Test"))))</f>
        <v>1</v>
      </c>
      <c r="I34" s="25">
        <f>IF(I$4&lt;=2,VLOOKUP($F34,'Regular Symbol'!$B$3:$E$12,各線ＲＴＰ!I$4+2,FALSE),
IF(B34=0,IF(#REF!="S",VLOOKUP($F34,#REF!,各線ＲＴＰ!I$4+1,FALSE),VLOOKUP($F34,#REF!,各線ＲＴＰ!I$4-1,FALSE)+VLOOKUP($F34,#REF!,各線ＲＴＰ!I$4-1,FALSE)),
IF(B34=1,IF(#REF!="S",VLOOKUP($F34,#REF!,各線ＲＴＰ!I$4+1,FALSE),VLOOKUP($F34,#REF!,各線ＲＴＰ!I$4-1,FALSE)+VLOOKUP($F34,#REF!,各線ＲＴＰ!I$4-1,FALSE)),
IF(B34=2,IF(#REF!="S",VLOOKUP($F34,#REF!,各線ＲＴＰ!I$4+1,FALSE),VLOOKUP($F34,#REF!,各線ＲＴＰ!I$4-1,FALSE)+VLOOKUP($F34,#REF!,各線ＲＴＰ!I$4-1,FALSE)),
"Test"))))</f>
        <v>1</v>
      </c>
      <c r="J34" s="25">
        <f>VLOOKUP($F34,'Regular Symbol'!$B$3:$H$14,各線ＲＴＰ!J$4+2,FALSE)</f>
        <v>1</v>
      </c>
      <c r="K34" s="300">
        <f>VLOOKUP(F34,'Regular Symbol'!$B$33:$H$42,各線ＲＴＰ!K$4+2,FALSE)</f>
        <v>10</v>
      </c>
      <c r="L34" s="301">
        <f>'Regular Symbol'!$H$16</f>
        <v>11</v>
      </c>
      <c r="M34" s="281">
        <f t="shared" si="3"/>
        <v>110</v>
      </c>
      <c r="N34" s="282">
        <f t="shared" si="0"/>
        <v>1464.1</v>
      </c>
      <c r="O34" s="283">
        <f>VLOOKUP($F34,OverView!$B$49:$G$60,G34+1,FALSE)</f>
        <v>20</v>
      </c>
      <c r="P34" s="204">
        <f t="shared" si="4"/>
        <v>6.8301345536507076E-3</v>
      </c>
      <c r="Q34" s="204">
        <f t="shared" si="5"/>
        <v>6.8301345536507074E-4</v>
      </c>
      <c r="R34" s="296">
        <f t="shared" si="1"/>
        <v>6.8301345536507076E-3</v>
      </c>
      <c r="S34" s="315"/>
      <c r="AK34" s="322"/>
    </row>
    <row r="35" spans="1:37">
      <c r="A35" s="1">
        <f t="shared" si="6"/>
        <v>0</v>
      </c>
      <c r="B35" s="1">
        <f t="shared" si="7"/>
        <v>0</v>
      </c>
      <c r="C35" s="1">
        <f t="shared" si="8"/>
        <v>0</v>
      </c>
      <c r="D35" s="1">
        <f t="shared" si="9"/>
        <v>0</v>
      </c>
      <c r="E35" s="1">
        <f t="shared" si="10"/>
        <v>0</v>
      </c>
      <c r="F35" s="234" t="s">
        <v>163</v>
      </c>
      <c r="G35" s="255">
        <v>3</v>
      </c>
      <c r="H35" s="25">
        <f>IF(H$4&lt;=2,VLOOKUP($F35,'Regular Symbol'!$B$3:$E$12,各線ＲＴＰ!H$4+2,FALSE),
IF(A35=0,IF(#REF!="S",VLOOKUP($F35,#REF!,各線ＲＴＰ!H$4+1,FALSE),VLOOKUP($F35,#REF!,各線ＲＴＰ!H$4-1,FALSE)+VLOOKUP($F35,#REF!,各線ＲＴＰ!H$4-1,FALSE)),
IF(A35=1,IF(#REF!="S",VLOOKUP($F35,#REF!,各線ＲＴＰ!H$4+1,FALSE),VLOOKUP($F35,#REF!,各線ＲＴＰ!H$4-1,FALSE)+VLOOKUP($F35,#REF!,各線ＲＴＰ!H$4-1,FALSE)),
IF(A35=2,IF(#REF!="S",VLOOKUP($F35,#REF!,各線ＲＴＰ!H$4+1,FALSE),VLOOKUP($F35,#REF!,各線ＲＴＰ!H$4-1,FALSE)+VLOOKUP($F35,#REF!,各線ＲＴＰ!H$4-1,FALSE)),
"Test"))))</f>
        <v>1</v>
      </c>
      <c r="I35" s="25">
        <f>IF(I$4&lt;=2,VLOOKUP($F35,'Regular Symbol'!$B$3:$E$12,各線ＲＴＰ!I$4+2,FALSE),
IF(B35=0,IF(#REF!="S",VLOOKUP($F35,#REF!,各線ＲＴＰ!I$4+1,FALSE),VLOOKUP($F35,#REF!,各線ＲＴＰ!I$4-1,FALSE)+VLOOKUP($F35,#REF!,各線ＲＴＰ!I$4-1,FALSE)),
IF(B35=1,IF(#REF!="S",VLOOKUP($F35,#REF!,各線ＲＴＰ!I$4+1,FALSE),VLOOKUP($F35,#REF!,各線ＲＴＰ!I$4-1,FALSE)+VLOOKUP($F35,#REF!,各線ＲＴＰ!I$4-1,FALSE)),
IF(B35=2,IF(#REF!="S",VLOOKUP($F35,#REF!,各線ＲＴＰ!I$4+1,FALSE),VLOOKUP($F35,#REF!,各線ＲＴＰ!I$4-1,FALSE)+VLOOKUP($F35,#REF!,各線ＲＴＰ!I$4-1,FALSE)),
"Test"))))</f>
        <v>1</v>
      </c>
      <c r="J35" s="25">
        <f>VLOOKUP($F35,'Regular Symbol'!$B$3:$H$14,各線ＲＴＰ!J$4+2,FALSE)</f>
        <v>1</v>
      </c>
      <c r="K35" s="300">
        <f>VLOOKUP(F35,'Regular Symbol'!$B$33:$H$42,各線ＲＴＰ!K$4+2,FALSE)</f>
        <v>10</v>
      </c>
      <c r="L35" s="301">
        <f>'Regular Symbol'!$H$16</f>
        <v>11</v>
      </c>
      <c r="M35" s="281">
        <f t="shared" si="3"/>
        <v>110</v>
      </c>
      <c r="N35" s="282">
        <f t="shared" si="0"/>
        <v>1464.1</v>
      </c>
      <c r="O35" s="283">
        <f>VLOOKUP($F35,OverView!$B$49:$G$60,G35+1,FALSE)</f>
        <v>10</v>
      </c>
      <c r="P35" s="204">
        <f t="shared" si="4"/>
        <v>3.4150672768253538E-3</v>
      </c>
      <c r="Q35" s="204">
        <f t="shared" si="5"/>
        <v>6.8301345536507074E-4</v>
      </c>
      <c r="R35" s="296">
        <f t="shared" si="1"/>
        <v>3.4150672768253538E-3</v>
      </c>
      <c r="S35" s="315"/>
    </row>
    <row r="36" spans="1:37">
      <c r="A36" s="1">
        <f t="shared" si="6"/>
        <v>0</v>
      </c>
      <c r="B36" s="1">
        <f t="shared" si="7"/>
        <v>0</v>
      </c>
      <c r="C36" s="1">
        <f t="shared" si="8"/>
        <v>0</v>
      </c>
      <c r="D36" s="1">
        <f t="shared" si="9"/>
        <v>0</v>
      </c>
      <c r="E36" s="1">
        <f t="shared" si="10"/>
        <v>0</v>
      </c>
      <c r="F36" s="234" t="s">
        <v>164</v>
      </c>
      <c r="G36" s="255">
        <v>3</v>
      </c>
      <c r="H36" s="25">
        <f>IF(H$4&lt;=2,VLOOKUP($F36,'Regular Symbol'!$B$3:$E$12,各線ＲＴＰ!H$4+2,FALSE),
IF(A36=0,IF(#REF!="S",VLOOKUP($F36,#REF!,各線ＲＴＰ!H$4+1,FALSE),VLOOKUP($F36,#REF!,各線ＲＴＰ!H$4-1,FALSE)+VLOOKUP($F36,#REF!,各線ＲＴＰ!H$4-1,FALSE)),
IF(A36=1,IF(#REF!="S",VLOOKUP($F36,#REF!,各線ＲＴＰ!H$4+1,FALSE),VLOOKUP($F36,#REF!,各線ＲＴＰ!H$4-1,FALSE)+VLOOKUP($F36,#REF!,各線ＲＴＰ!H$4-1,FALSE)),
IF(A36=2,IF(#REF!="S",VLOOKUP($F36,#REF!,各線ＲＴＰ!H$4+1,FALSE),VLOOKUP($F36,#REF!,各線ＲＴＰ!H$4-1,FALSE)+VLOOKUP($F36,#REF!,各線ＲＴＰ!H$4-1,FALSE)),
"Test"))))</f>
        <v>1</v>
      </c>
      <c r="I36" s="25">
        <f>IF(I$4&lt;=2,VLOOKUP($F36,'Regular Symbol'!$B$3:$E$12,各線ＲＴＰ!I$4+2,FALSE),
IF(B36=0,IF(#REF!="S",VLOOKUP($F36,#REF!,各線ＲＴＰ!I$4+1,FALSE),VLOOKUP($F36,#REF!,各線ＲＴＰ!I$4-1,FALSE)+VLOOKUP($F36,#REF!,各線ＲＴＰ!I$4-1,FALSE)),
IF(B36=1,IF(#REF!="S",VLOOKUP($F36,#REF!,各線ＲＴＰ!I$4+1,FALSE),VLOOKUP($F36,#REF!,各線ＲＴＰ!I$4-1,FALSE)+VLOOKUP($F36,#REF!,各線ＲＴＰ!I$4-1,FALSE)),
IF(B36=2,IF(#REF!="S",VLOOKUP($F36,#REF!,各線ＲＴＰ!I$4+1,FALSE),VLOOKUP($F36,#REF!,各線ＲＴＰ!I$4-1,FALSE)+VLOOKUP($F36,#REF!,各線ＲＴＰ!I$4-1,FALSE)),
"Test"))))</f>
        <v>1</v>
      </c>
      <c r="J36" s="25">
        <f>VLOOKUP($F36,'Regular Symbol'!$B$3:$H$14,各線ＲＴＰ!J$4+2,FALSE)</f>
        <v>1</v>
      </c>
      <c r="K36" s="300">
        <f>VLOOKUP(F36,'Regular Symbol'!$B$33:$H$42,各線ＲＴＰ!K$4+2,FALSE)</f>
        <v>10</v>
      </c>
      <c r="L36" s="301">
        <f>'Regular Symbol'!$H$16</f>
        <v>11</v>
      </c>
      <c r="M36" s="281">
        <f t="shared" si="3"/>
        <v>110</v>
      </c>
      <c r="N36" s="282">
        <f t="shared" si="0"/>
        <v>1464.1</v>
      </c>
      <c r="O36" s="283">
        <f>VLOOKUP($F36,OverView!$B$49:$G$60,G36+1,FALSE)</f>
        <v>10</v>
      </c>
      <c r="P36" s="204">
        <f t="shared" si="4"/>
        <v>3.4150672768253538E-3</v>
      </c>
      <c r="Q36" s="204">
        <f t="shared" si="5"/>
        <v>6.8301345536507074E-4</v>
      </c>
      <c r="R36" s="296">
        <f t="shared" si="1"/>
        <v>3.4150672768253538E-3</v>
      </c>
      <c r="S36" s="315"/>
    </row>
    <row r="37" spans="1:37">
      <c r="A37" s="1">
        <f t="shared" si="6"/>
        <v>0</v>
      </c>
      <c r="B37" s="1">
        <f t="shared" si="7"/>
        <v>0</v>
      </c>
      <c r="C37" s="1">
        <f t="shared" si="8"/>
        <v>0</v>
      </c>
      <c r="D37" s="1">
        <f t="shared" si="9"/>
        <v>0</v>
      </c>
      <c r="E37" s="1">
        <f t="shared" si="10"/>
        <v>0</v>
      </c>
      <c r="F37" s="234" t="s">
        <v>160</v>
      </c>
      <c r="G37" s="255">
        <v>3</v>
      </c>
      <c r="H37" s="25">
        <f>IF(H$4&lt;=2,VLOOKUP($F37,'Regular Symbol'!$B$3:$E$12,各線ＲＴＰ!H$4+2,FALSE),
IF(A37=0,IF(#REF!="S",VLOOKUP($F37,#REF!,各線ＲＴＰ!H$4+1,FALSE),VLOOKUP($F37,#REF!,各線ＲＴＰ!H$4-1,FALSE)+VLOOKUP($F37,#REF!,各線ＲＴＰ!H$4-1,FALSE)),
IF(A37=1,IF(#REF!="S",VLOOKUP($F37,#REF!,各線ＲＴＰ!H$4+1,FALSE),VLOOKUP($F37,#REF!,各線ＲＴＰ!H$4-1,FALSE)+VLOOKUP($F37,#REF!,各線ＲＴＰ!H$4-1,FALSE)),
IF(A37=2,IF(#REF!="S",VLOOKUP($F37,#REF!,各線ＲＴＰ!H$4+1,FALSE),VLOOKUP($F37,#REF!,各線ＲＴＰ!H$4-1,FALSE)+VLOOKUP($F37,#REF!,各線ＲＴＰ!H$4-1,FALSE)),
"Test"))))</f>
        <v>1</v>
      </c>
      <c r="I37" s="25">
        <f>IF(I$4&lt;=2,VLOOKUP($F37,'Regular Symbol'!$B$3:$E$12,各線ＲＴＰ!I$4+2,FALSE),
IF(B37=0,IF(#REF!="S",VLOOKUP($F37,#REF!,各線ＲＴＰ!I$4+1,FALSE),VLOOKUP($F37,#REF!,各線ＲＴＰ!I$4-1,FALSE)+VLOOKUP($F37,#REF!,各線ＲＴＰ!I$4-1,FALSE)),
IF(B37=1,IF(#REF!="S",VLOOKUP($F37,#REF!,各線ＲＴＰ!I$4+1,FALSE),VLOOKUP($F37,#REF!,各線ＲＴＰ!I$4-1,FALSE)+VLOOKUP($F37,#REF!,各線ＲＴＰ!I$4-1,FALSE)),
IF(B37=2,IF(#REF!="S",VLOOKUP($F37,#REF!,各線ＲＴＰ!I$4+1,FALSE),VLOOKUP($F37,#REF!,各線ＲＴＰ!I$4-1,FALSE)+VLOOKUP($F37,#REF!,各線ＲＴＰ!I$4-1,FALSE)),
"Test"))))</f>
        <v>1</v>
      </c>
      <c r="J37" s="25">
        <f>VLOOKUP($F37,'Regular Symbol'!$B$3:$H$14,各線ＲＴＰ!J$4+2,FALSE)</f>
        <v>1</v>
      </c>
      <c r="K37" s="300">
        <f>VLOOKUP(F37,'Regular Symbol'!$B$33:$H$42,各線ＲＴＰ!K$4+2,FALSE)</f>
        <v>10</v>
      </c>
      <c r="L37" s="301">
        <f>'Regular Symbol'!$H$16</f>
        <v>11</v>
      </c>
      <c r="M37" s="281">
        <f t="shared" si="3"/>
        <v>110</v>
      </c>
      <c r="N37" s="282">
        <f t="shared" si="0"/>
        <v>1464.1</v>
      </c>
      <c r="O37" s="283">
        <f>VLOOKUP($F37,OverView!$B$49:$G$60,G37+1,FALSE)</f>
        <v>10</v>
      </c>
      <c r="P37" s="204">
        <f t="shared" si="4"/>
        <v>3.4150672768253538E-3</v>
      </c>
      <c r="Q37" s="204">
        <f t="shared" si="5"/>
        <v>6.8301345536507074E-4</v>
      </c>
      <c r="R37" s="296">
        <f t="shared" si="1"/>
        <v>3.4150672768253538E-3</v>
      </c>
      <c r="S37" s="315"/>
    </row>
    <row r="38" spans="1:37">
      <c r="F38" s="166"/>
      <c r="G38" s="166"/>
      <c r="H38" s="166"/>
      <c r="I38" s="166"/>
      <c r="J38" s="166"/>
      <c r="K38" s="166"/>
      <c r="L38" s="166"/>
      <c r="M38" s="166"/>
      <c r="N38" s="166"/>
      <c r="O38" s="231" t="s">
        <v>114</v>
      </c>
      <c r="P38" s="232">
        <f>SUM(P8:P37)*H6</f>
        <v>0.18441363294856913</v>
      </c>
      <c r="R38" s="166"/>
    </row>
    <row r="39" spans="1:37" s="295" customFormat="1" ht="16" thickBot="1"/>
    <row r="40" spans="1:37">
      <c r="V40" s="18" t="s">
        <v>265</v>
      </c>
      <c r="W40" s="18">
        <v>1</v>
      </c>
      <c r="X40" s="18">
        <v>2</v>
      </c>
      <c r="Y40" s="16">
        <v>3</v>
      </c>
      <c r="Z40" s="16">
        <v>4</v>
      </c>
      <c r="AA40" s="16">
        <v>5</v>
      </c>
      <c r="AB40" s="16"/>
      <c r="AC40" s="16"/>
      <c r="AD40" s="16"/>
      <c r="AE40" s="16"/>
      <c r="AF40" s="16"/>
      <c r="AG40" s="16"/>
    </row>
    <row r="41" spans="1:37">
      <c r="V41" s="18"/>
      <c r="W41" s="18">
        <f>OverView!C26</f>
        <v>3</v>
      </c>
      <c r="X41" s="168">
        <f>OverView!D26</f>
        <v>3</v>
      </c>
      <c r="Y41" s="168">
        <f>OverView!E26</f>
        <v>3</v>
      </c>
      <c r="Z41" s="168">
        <f>OverView!F26</f>
        <v>3</v>
      </c>
      <c r="AA41" s="168">
        <f>OverView!G26</f>
        <v>3</v>
      </c>
      <c r="AB41" s="16"/>
      <c r="AC41" s="16"/>
      <c r="AD41" s="16"/>
      <c r="AE41" s="16"/>
      <c r="AF41" s="16"/>
      <c r="AG41" s="16"/>
    </row>
    <row r="42" spans="1:37">
      <c r="V42" s="18"/>
      <c r="W42" s="18"/>
      <c r="X42" s="18"/>
      <c r="Y42" s="16"/>
      <c r="Z42" s="16"/>
      <c r="AA42" s="16"/>
      <c r="AB42" s="16"/>
      <c r="AC42" s="16"/>
      <c r="AD42" s="16"/>
      <c r="AE42" s="16"/>
      <c r="AF42" s="16"/>
      <c r="AG42" s="16"/>
    </row>
    <row r="43" spans="1:37">
      <c r="V43" s="18"/>
      <c r="W43" s="18"/>
      <c r="X43" s="18"/>
      <c r="Y43" s="16"/>
      <c r="Z43" s="16"/>
      <c r="AA43" s="16"/>
      <c r="AB43" s="16"/>
      <c r="AC43" s="16"/>
      <c r="AD43" s="16"/>
      <c r="AE43" s="16"/>
      <c r="AF43" s="16"/>
      <c r="AG43" s="16"/>
    </row>
    <row r="44" spans="1:37">
      <c r="V44" s="18"/>
      <c r="W44" s="18"/>
      <c r="X44" s="18"/>
      <c r="Y44" s="16"/>
      <c r="Z44" s="16"/>
      <c r="AA44" s="16"/>
      <c r="AB44" s="16"/>
      <c r="AC44" s="16"/>
      <c r="AD44" s="16"/>
      <c r="AE44" s="16"/>
      <c r="AF44" s="16"/>
      <c r="AG44" s="16"/>
    </row>
    <row r="45" spans="1:37">
      <c r="V45" s="18"/>
      <c r="W45" s="18"/>
      <c r="X45" s="18"/>
      <c r="Y45" s="16"/>
      <c r="Z45" s="16"/>
      <c r="AA45" s="16"/>
      <c r="AB45" s="16"/>
      <c r="AC45" s="16"/>
      <c r="AD45" s="16"/>
      <c r="AE45" s="16"/>
      <c r="AF45" s="16"/>
      <c r="AG45" s="16"/>
    </row>
    <row r="46" spans="1:37">
      <c r="V46" s="16"/>
      <c r="W46" s="18"/>
      <c r="X46" s="18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:37">
      <c r="V47" s="166" t="s">
        <v>255</v>
      </c>
      <c r="W47" s="168"/>
      <c r="X47" s="168"/>
      <c r="Y47" s="166"/>
      <c r="Z47" s="166"/>
      <c r="AA47" s="166"/>
      <c r="AB47" s="166"/>
      <c r="AC47" s="166"/>
      <c r="AD47" s="166"/>
      <c r="AE47" s="166"/>
      <c r="AF47" s="166"/>
      <c r="AG47" s="166"/>
    </row>
    <row r="48" spans="1:37">
      <c r="V48" s="255"/>
      <c r="W48" s="255"/>
      <c r="X48" s="255"/>
      <c r="Y48" s="255"/>
      <c r="Z48" s="255"/>
      <c r="AA48" s="255" t="s">
        <v>0</v>
      </c>
      <c r="AB48" s="255" t="s">
        <v>4</v>
      </c>
      <c r="AC48" s="255" t="s">
        <v>1</v>
      </c>
      <c r="AD48" s="255" t="s">
        <v>2</v>
      </c>
      <c r="AE48" s="255" t="s">
        <v>3</v>
      </c>
      <c r="AF48" s="256" t="s">
        <v>256</v>
      </c>
      <c r="AG48" s="256" t="s">
        <v>257</v>
      </c>
    </row>
    <row r="49" spans="22:33">
      <c r="V49" s="257" t="s">
        <v>44</v>
      </c>
      <c r="W49" s="257" t="s">
        <v>44</v>
      </c>
      <c r="X49" s="257" t="s">
        <v>44</v>
      </c>
      <c r="Y49" s="257" t="s">
        <v>44</v>
      </c>
      <c r="Z49" s="257" t="s">
        <v>44</v>
      </c>
      <c r="AA49" s="255">
        <f>IF(V49="S1",VLOOKUP(V49,'Regular Symbol'!$B$3:$H$16,各線ＲＴＰ!W$40+2,FALSE)*W$41,'Regular Symbol'!D$16-VLOOKUP("S1",'Regular Symbol'!$B$3:$H$16,各線ＲＴＰ!W$40+2,FALSE)*W$41)</f>
        <v>3</v>
      </c>
      <c r="AB49" s="255">
        <f>IF(W49="S1",VLOOKUP(W49,'Regular Symbol'!$B$3:$H$16,各線ＲＴＰ!X$40+2,FALSE)*X$41,'Regular Symbol'!E$16-VLOOKUP("S1",'Regular Symbol'!$B$3:$H$16,各線ＲＴＰ!X$40+2,FALSE)*X$41)</f>
        <v>3</v>
      </c>
      <c r="AC49" s="255">
        <f>IF(X49="S1",VLOOKUP(X49,'Regular Symbol'!$B$3:$H$16,各線ＲＴＰ!Y$40+2,FALSE)*Y$41,'Regular Symbol'!F$16-VLOOKUP("S1",'Regular Symbol'!$B$3:$H$16,各線ＲＴＰ!Y$40+2,FALSE)*Y$41)</f>
        <v>3</v>
      </c>
      <c r="AD49" s="255">
        <f>IF(Y49="S1",VLOOKUP(Y49,'Regular Symbol'!$B$3:$H$16,各線ＲＴＰ!Z$40+2,FALSE)*Z$41,'Regular Symbol'!G$16-VLOOKUP("S1",'Regular Symbol'!$B$3:$H$16,各線ＲＴＰ!Z$40+2,FALSE)*Z$41)</f>
        <v>3</v>
      </c>
      <c r="AE49" s="255">
        <f>IF(Z49="S1",VLOOKUP(Z49,'Regular Symbol'!$B$3:$H$16,各線ＲＴＰ!AA$40+2,FALSE)*AA$41,'Regular Symbol'!H$16-VLOOKUP("S1",'Regular Symbol'!$B$3:$H$16,各線ＲＴＰ!AA$40+2,FALSE)*AA$41)</f>
        <v>3</v>
      </c>
      <c r="AF49" s="258">
        <f t="shared" ref="AF49:AF55" si="11">PRODUCT(AA49,AB49,AC49,AD49,AE49)</f>
        <v>243</v>
      </c>
      <c r="AG49" s="17">
        <f>AF49/PayCombo!$C$5</f>
        <v>1.5088388150337471E-3</v>
      </c>
    </row>
    <row r="50" spans="22:33">
      <c r="V50" s="259" t="s">
        <v>44</v>
      </c>
      <c r="W50" s="259" t="s">
        <v>44</v>
      </c>
      <c r="X50" s="259" t="s">
        <v>44</v>
      </c>
      <c r="Y50" s="259" t="s">
        <v>44</v>
      </c>
      <c r="Z50" s="259" t="s">
        <v>258</v>
      </c>
      <c r="AA50" s="255">
        <f>IF(V50="S1",VLOOKUP(V50,'Regular Symbol'!$B$3:$H$16,各線ＲＴＰ!W$40+2,FALSE)*W$41,'Regular Symbol'!D$16-VLOOKUP("S1",'Regular Symbol'!$B$3:$H$16,各線ＲＴＰ!W$40+2,FALSE)*W$41)</f>
        <v>3</v>
      </c>
      <c r="AB50" s="255">
        <f>IF(W50="S1",VLOOKUP(W50,'Regular Symbol'!$B$3:$H$16,各線ＲＴＰ!X$40+2,FALSE)*X$41,'Regular Symbol'!E$16-VLOOKUP("S1",'Regular Symbol'!$B$3:$H$16,各線ＲＴＰ!X$40+2,FALSE)*X$41)</f>
        <v>3</v>
      </c>
      <c r="AC50" s="255">
        <f>IF(X50="S1",VLOOKUP(X50,'Regular Symbol'!$B$3:$H$16,各線ＲＴＰ!Y$40+2,FALSE)*Y$41,'Regular Symbol'!F$16-VLOOKUP("S1",'Regular Symbol'!$B$3:$H$16,各線ＲＴＰ!Y$40+2,FALSE)*Y$41)</f>
        <v>3</v>
      </c>
      <c r="AD50" s="255">
        <f>IF(Y50="S1",VLOOKUP(Y50,'Regular Symbol'!$B$3:$H$16,各線ＲＴＰ!Z$40+2,FALSE)*Z$41,'Regular Symbol'!G$16-VLOOKUP("S1",'Regular Symbol'!$B$3:$H$16,各線ＲＴＰ!Z$40+2,FALSE)*Z$41)</f>
        <v>3</v>
      </c>
      <c r="AE50" s="255">
        <f>IF(Z50="S1",VLOOKUP(Z50,'Regular Symbol'!$B$3:$H$16,各線ＲＴＰ!AA$40+2,FALSE)*AA$41,'Regular Symbol'!H$16-VLOOKUP("S1",'Regular Symbol'!$B$3:$H$16,各線ＲＴＰ!AA$40+2,FALSE)*AA$41)</f>
        <v>8</v>
      </c>
      <c r="AF50" s="258">
        <f t="shared" si="11"/>
        <v>648</v>
      </c>
      <c r="AG50" s="17">
        <f>AF50/PayCombo!$C$5</f>
        <v>4.0235701734233258E-3</v>
      </c>
    </row>
    <row r="51" spans="22:33">
      <c r="V51" s="259" t="s">
        <v>44</v>
      </c>
      <c r="W51" s="259" t="s">
        <v>44</v>
      </c>
      <c r="X51" s="259" t="s">
        <v>44</v>
      </c>
      <c r="Y51" s="259" t="s">
        <v>258</v>
      </c>
      <c r="Z51" s="259" t="s">
        <v>44</v>
      </c>
      <c r="AA51" s="255">
        <f>IF(V51="S1",VLOOKUP(V51,'Regular Symbol'!$B$3:$H$16,各線ＲＴＰ!W$40+2,FALSE)*W$41,'Regular Symbol'!D$16-VLOOKUP("S1",'Regular Symbol'!$B$3:$H$16,各線ＲＴＰ!W$40+2,FALSE)*W$41)</f>
        <v>3</v>
      </c>
      <c r="AB51" s="255">
        <f>IF(W51="S1",VLOOKUP(W51,'Regular Symbol'!$B$3:$H$16,各線ＲＴＰ!X$40+2,FALSE)*X$41,'Regular Symbol'!E$16-VLOOKUP("S1",'Regular Symbol'!$B$3:$H$16,各線ＲＴＰ!X$40+2,FALSE)*X$41)</f>
        <v>3</v>
      </c>
      <c r="AC51" s="255">
        <f>IF(X51="S1",VLOOKUP(X51,'Regular Symbol'!$B$3:$H$16,各線ＲＴＰ!Y$40+2,FALSE)*Y$41,'Regular Symbol'!F$16-VLOOKUP("S1",'Regular Symbol'!$B$3:$H$16,各線ＲＴＰ!Y$40+2,FALSE)*Y$41)</f>
        <v>3</v>
      </c>
      <c r="AD51" s="255">
        <f>IF(Y51="S1",VLOOKUP(Y51,'Regular Symbol'!$B$3:$H$16,各線ＲＴＰ!Z$40+2,FALSE)*Z$41,'Regular Symbol'!G$16-VLOOKUP("S1",'Regular Symbol'!$B$3:$H$16,各線ＲＴＰ!Z$40+2,FALSE)*Z$41)</f>
        <v>8</v>
      </c>
      <c r="AE51" s="255">
        <f>IF(Z51="S1",VLOOKUP(Z51,'Regular Symbol'!$B$3:$H$16,各線ＲＴＰ!AA$40+2,FALSE)*AA$41,'Regular Symbol'!H$16-VLOOKUP("S1",'Regular Symbol'!$B$3:$H$16,各線ＲＴＰ!AA$40+2,FALSE)*AA$41)</f>
        <v>3</v>
      </c>
      <c r="AF51" s="258"/>
      <c r="AG51" s="17">
        <f>AF51/PayCombo!$C$5</f>
        <v>0</v>
      </c>
    </row>
    <row r="52" spans="22:33">
      <c r="V52" s="259" t="s">
        <v>44</v>
      </c>
      <c r="W52" s="259" t="s">
        <v>44</v>
      </c>
      <c r="X52" s="259" t="s">
        <v>258</v>
      </c>
      <c r="Y52" s="259" t="s">
        <v>44</v>
      </c>
      <c r="Z52" s="259" t="s">
        <v>44</v>
      </c>
      <c r="AA52" s="255">
        <f>IF(V52="S1",VLOOKUP(V52,'Regular Symbol'!$B$3:$H$16,各線ＲＴＰ!W$40+2,FALSE)*W$41,'Regular Symbol'!D$16-VLOOKUP("S1",'Regular Symbol'!$B$3:$H$16,各線ＲＴＰ!W$40+2,FALSE)*W$41)</f>
        <v>3</v>
      </c>
      <c r="AB52" s="255">
        <f>IF(W52="S1",VLOOKUP(W52,'Regular Symbol'!$B$3:$H$16,各線ＲＴＰ!X$40+2,FALSE)*X$41,'Regular Symbol'!E$16-VLOOKUP("S1",'Regular Symbol'!$B$3:$H$16,各線ＲＴＰ!X$40+2,FALSE)*X$41)</f>
        <v>3</v>
      </c>
      <c r="AC52" s="255">
        <f>IF(X52="S1",VLOOKUP(X52,'Regular Symbol'!$B$3:$H$16,各線ＲＴＰ!Y$40+2,FALSE)*Y$41,'Regular Symbol'!F$16-VLOOKUP("S1",'Regular Symbol'!$B$3:$H$16,各線ＲＴＰ!Y$40+2,FALSE)*Y$41)</f>
        <v>8</v>
      </c>
      <c r="AD52" s="255">
        <f>IF(Y52="S1",VLOOKUP(Y52,'Regular Symbol'!$B$3:$H$16,各線ＲＴＰ!Z$40+2,FALSE)*Z$41,'Regular Symbol'!G$16-VLOOKUP("S1",'Regular Symbol'!$B$3:$H$16,各線ＲＴＰ!Z$40+2,FALSE)*Z$41)</f>
        <v>3</v>
      </c>
      <c r="AE52" s="255">
        <f>IF(Z52="S1",VLOOKUP(Z52,'Regular Symbol'!$B$3:$H$16,各線ＲＴＰ!AA$40+2,FALSE)*AA$41,'Regular Symbol'!H$16-VLOOKUP("S1",'Regular Symbol'!$B$3:$H$16,各線ＲＴＰ!AA$40+2,FALSE)*AA$41)</f>
        <v>3</v>
      </c>
      <c r="AF52" s="258"/>
      <c r="AG52" s="17">
        <f>AF52/PayCombo!$C$5</f>
        <v>0</v>
      </c>
    </row>
    <row r="53" spans="22:33">
      <c r="V53" s="259" t="s">
        <v>44</v>
      </c>
      <c r="W53" s="259" t="s">
        <v>258</v>
      </c>
      <c r="X53" s="259" t="s">
        <v>44</v>
      </c>
      <c r="Y53" s="259" t="s">
        <v>44</v>
      </c>
      <c r="Z53" s="259" t="s">
        <v>44</v>
      </c>
      <c r="AA53" s="255">
        <f>IF(V53="S1",VLOOKUP(V53,'Regular Symbol'!$B$3:$H$16,各線ＲＴＰ!W$40+2,FALSE)*W$41,'Regular Symbol'!D$16-VLOOKUP("S1",'Regular Symbol'!$B$3:$H$16,各線ＲＴＰ!W$40+2,FALSE)*W$41)</f>
        <v>3</v>
      </c>
      <c r="AB53" s="255">
        <f>IF(W53="S1",VLOOKUP(W53,'Regular Symbol'!$B$3:$H$16,各線ＲＴＰ!X$40+2,FALSE)*X$41,'Regular Symbol'!E$16-VLOOKUP("S1",'Regular Symbol'!$B$3:$H$16,各線ＲＴＰ!X$40+2,FALSE)*X$41)</f>
        <v>8</v>
      </c>
      <c r="AC53" s="255">
        <f>IF(X53="S1",VLOOKUP(X53,'Regular Symbol'!$B$3:$H$16,各線ＲＴＰ!Y$40+2,FALSE)*Y$41,'Regular Symbol'!F$16-VLOOKUP("S1",'Regular Symbol'!$B$3:$H$16,各線ＲＴＰ!Y$40+2,FALSE)*Y$41)</f>
        <v>3</v>
      </c>
      <c r="AD53" s="255">
        <f>IF(Y53="S1",VLOOKUP(Y53,'Regular Symbol'!$B$3:$H$16,各線ＲＴＰ!Z$40+2,FALSE)*Z$41,'Regular Symbol'!G$16-VLOOKUP("S1",'Regular Symbol'!$B$3:$H$16,各線ＲＴＰ!Z$40+2,FALSE)*Z$41)</f>
        <v>3</v>
      </c>
      <c r="AE53" s="255">
        <f>IF(Z53="S1",VLOOKUP(Z53,'Regular Symbol'!$B$3:$H$16,各線ＲＴＰ!AA$40+2,FALSE)*AA$41,'Regular Symbol'!H$16-VLOOKUP("S1",'Regular Symbol'!$B$3:$H$16,各線ＲＴＰ!AA$40+2,FALSE)*AA$41)</f>
        <v>3</v>
      </c>
      <c r="AF53" s="258"/>
      <c r="AG53" s="17">
        <f>AF53/PayCombo!$C$5</f>
        <v>0</v>
      </c>
    </row>
    <row r="54" spans="22:33">
      <c r="V54" s="259" t="s">
        <v>258</v>
      </c>
      <c r="W54" s="259" t="s">
        <v>44</v>
      </c>
      <c r="X54" s="259" t="s">
        <v>44</v>
      </c>
      <c r="Y54" s="259" t="s">
        <v>44</v>
      </c>
      <c r="Z54" s="259" t="s">
        <v>44</v>
      </c>
      <c r="AA54" s="255">
        <f>IF(V54="S1",VLOOKUP(V54,'Regular Symbol'!$B$3:$H$16,各線ＲＴＰ!W$40+2,FALSE)*W$41,'Regular Symbol'!D$16-VLOOKUP("S1",'Regular Symbol'!$B$3:$H$16,各線ＲＴＰ!W$40+2,FALSE)*W$41)</f>
        <v>8</v>
      </c>
      <c r="AB54" s="255">
        <f>IF(W54="S1",VLOOKUP(W54,'Regular Symbol'!$B$3:$H$16,各線ＲＴＰ!X$40+2,FALSE)*X$41,'Regular Symbol'!E$16-VLOOKUP("S1",'Regular Symbol'!$B$3:$H$16,各線ＲＴＰ!X$40+2,FALSE)*X$41)</f>
        <v>3</v>
      </c>
      <c r="AC54" s="255">
        <f>IF(X54="S1",VLOOKUP(X54,'Regular Symbol'!$B$3:$H$16,各線ＲＴＰ!Y$40+2,FALSE)*Y$41,'Regular Symbol'!F$16-VLOOKUP("S1",'Regular Symbol'!$B$3:$H$16,各線ＲＴＰ!Y$40+2,FALSE)*Y$41)</f>
        <v>3</v>
      </c>
      <c r="AD54" s="255">
        <f>IF(Y54="S1",VLOOKUP(Y54,'Regular Symbol'!$B$3:$H$16,各線ＲＴＰ!Z$40+2,FALSE)*Z$41,'Regular Symbol'!G$16-VLOOKUP("S1",'Regular Symbol'!$B$3:$H$16,各線ＲＴＰ!Z$40+2,FALSE)*Z$41)</f>
        <v>3</v>
      </c>
      <c r="AE54" s="255">
        <f>IF(Z54="S1",VLOOKUP(Z54,'Regular Symbol'!$B$3:$H$16,各線ＲＴＰ!AA$40+2,FALSE)*AA$41,'Regular Symbol'!H$16-VLOOKUP("S1",'Regular Symbol'!$B$3:$H$16,各線ＲＴＰ!AA$40+2,FALSE)*AA$41)</f>
        <v>3</v>
      </c>
      <c r="AF54" s="258"/>
      <c r="AG54" s="17">
        <f>AF54/PayCombo!$C$5</f>
        <v>0</v>
      </c>
    </row>
    <row r="55" spans="22:33">
      <c r="V55" s="260" t="s">
        <v>44</v>
      </c>
      <c r="W55" s="260" t="s">
        <v>44</v>
      </c>
      <c r="X55" s="260" t="s">
        <v>44</v>
      </c>
      <c r="Y55" s="260" t="s">
        <v>258</v>
      </c>
      <c r="Z55" s="260" t="s">
        <v>258</v>
      </c>
      <c r="AA55" s="255">
        <f>IF(V55="S1",VLOOKUP(V55,'Regular Symbol'!$B$3:$H$16,各線ＲＴＰ!W$40+2,FALSE)*W$41,'Regular Symbol'!D$16-VLOOKUP("S1",'Regular Symbol'!$B$3:$H$16,各線ＲＴＰ!W$40+2,FALSE)*W$41)</f>
        <v>3</v>
      </c>
      <c r="AB55" s="255">
        <f>IF(W55="S1",VLOOKUP(W55,'Regular Symbol'!$B$3:$H$16,各線ＲＴＰ!X$40+2,FALSE)*X$41,'Regular Symbol'!E$16-VLOOKUP("S1",'Regular Symbol'!$B$3:$H$16,各線ＲＴＰ!X$40+2,FALSE)*X$41)</f>
        <v>3</v>
      </c>
      <c r="AC55" s="255">
        <f>IF(X55="S1",VLOOKUP(X55,'Regular Symbol'!$B$3:$H$16,各線ＲＴＰ!Y$40+2,FALSE)*Y$41,'Regular Symbol'!F$16-VLOOKUP("S1",'Regular Symbol'!$B$3:$H$16,各線ＲＴＰ!Y$40+2,FALSE)*Y$41)</f>
        <v>3</v>
      </c>
      <c r="AD55" s="255">
        <f>IF(Y55="S1",VLOOKUP(Y55,'Regular Symbol'!$B$3:$H$16,各線ＲＴＰ!Z$40+2,FALSE)*Z$41,'Regular Symbol'!G$16-VLOOKUP("S1",'Regular Symbol'!$B$3:$H$16,各線ＲＴＰ!Z$40+2,FALSE)*Z$41)</f>
        <v>8</v>
      </c>
      <c r="AE55" s="255">
        <f>IF(Z55="S1",VLOOKUP(Z55,'Regular Symbol'!$B$3:$H$16,各線ＲＴＰ!AA$40+2,FALSE)*AA$41,'Regular Symbol'!H$16-VLOOKUP("S1",'Regular Symbol'!$B$3:$H$16,各線ＲＴＰ!AA$40+2,FALSE)*AA$41)</f>
        <v>8</v>
      </c>
      <c r="AF55" s="258">
        <f t="shared" si="11"/>
        <v>1728</v>
      </c>
      <c r="AG55" s="17">
        <f>AF55/PayCombo!$C$5</f>
        <v>1.0729520462462202E-2</v>
      </c>
    </row>
    <row r="56" spans="22:33">
      <c r="V56" s="260" t="s">
        <v>44</v>
      </c>
      <c r="W56" s="260" t="s">
        <v>44</v>
      </c>
      <c r="X56" s="260" t="s">
        <v>258</v>
      </c>
      <c r="Y56" s="260" t="s">
        <v>44</v>
      </c>
      <c r="Z56" s="260" t="s">
        <v>258</v>
      </c>
      <c r="AA56" s="255">
        <f>IF(V56="S1",VLOOKUP(V56,'Regular Symbol'!$B$3:$H$16,各線ＲＴＰ!W$40+2,FALSE)*W$41,'Regular Symbol'!D$16-VLOOKUP("S1",'Regular Symbol'!$B$3:$H$16,各線ＲＴＰ!W$40+2,FALSE)*W$41)</f>
        <v>3</v>
      </c>
      <c r="AB56" s="255">
        <f>IF(W56="S1",VLOOKUP(W56,'Regular Symbol'!$B$3:$H$16,各線ＲＴＰ!X$40+2,FALSE)*X$41,'Regular Symbol'!E$16-VLOOKUP("S1",'Regular Symbol'!$B$3:$H$16,各線ＲＴＰ!X$40+2,FALSE)*X$41)</f>
        <v>3</v>
      </c>
      <c r="AC56" s="255">
        <f>IF(X56="S1",VLOOKUP(X56,'Regular Symbol'!$B$3:$H$16,各線ＲＴＰ!Y$40+2,FALSE)*Y$41,'Regular Symbol'!F$16-VLOOKUP("S1",'Regular Symbol'!$B$3:$H$16,各線ＲＴＰ!Y$40+2,FALSE)*Y$41)</f>
        <v>8</v>
      </c>
      <c r="AD56" s="255">
        <f>IF(Y56="S1",VLOOKUP(Y56,'Regular Symbol'!$B$3:$H$16,各線ＲＴＰ!Z$40+2,FALSE)*Z$41,'Regular Symbol'!G$16-VLOOKUP("S1",'Regular Symbol'!$B$3:$H$16,各線ＲＴＰ!Z$40+2,FALSE)*Z$41)</f>
        <v>3</v>
      </c>
      <c r="AE56" s="255">
        <f>IF(Z56="S1",VLOOKUP(Z56,'Regular Symbol'!$B$3:$H$16,各線ＲＴＰ!AA$40+2,FALSE)*AA$41,'Regular Symbol'!H$16-VLOOKUP("S1",'Regular Symbol'!$B$3:$H$16,各線ＲＴＰ!AA$40+2,FALSE)*AA$41)</f>
        <v>8</v>
      </c>
      <c r="AF56" s="258"/>
      <c r="AG56" s="17">
        <f>AF56/PayCombo!$C$5</f>
        <v>0</v>
      </c>
    </row>
    <row r="57" spans="22:33">
      <c r="V57" s="260" t="s">
        <v>44</v>
      </c>
      <c r="W57" s="260" t="s">
        <v>44</v>
      </c>
      <c r="X57" s="260" t="s">
        <v>258</v>
      </c>
      <c r="Y57" s="260" t="s">
        <v>258</v>
      </c>
      <c r="Z57" s="260" t="s">
        <v>44</v>
      </c>
      <c r="AA57" s="255">
        <f>IF(V57="S1",VLOOKUP(V57,'Regular Symbol'!$B$3:$H$16,各線ＲＴＰ!W$40+2,FALSE)*W$41,'Regular Symbol'!D$16-VLOOKUP("S1",'Regular Symbol'!$B$3:$H$16,各線ＲＴＰ!W$40+2,FALSE)*W$41)</f>
        <v>3</v>
      </c>
      <c r="AB57" s="255">
        <f>IF(W57="S1",VLOOKUP(W57,'Regular Symbol'!$B$3:$H$16,各線ＲＴＰ!X$40+2,FALSE)*X$41,'Regular Symbol'!E$16-VLOOKUP("S1",'Regular Symbol'!$B$3:$H$16,各線ＲＴＰ!X$40+2,FALSE)*X$41)</f>
        <v>3</v>
      </c>
      <c r="AC57" s="255">
        <f>IF(X57="S1",VLOOKUP(X57,'Regular Symbol'!$B$3:$H$16,各線ＲＴＰ!Y$40+2,FALSE)*Y$41,'Regular Symbol'!F$16-VLOOKUP("S1",'Regular Symbol'!$B$3:$H$16,各線ＲＴＰ!Y$40+2,FALSE)*Y$41)</f>
        <v>8</v>
      </c>
      <c r="AD57" s="255">
        <f>IF(Y57="S1",VLOOKUP(Y57,'Regular Symbol'!$B$3:$H$16,各線ＲＴＰ!Z$40+2,FALSE)*Z$41,'Regular Symbol'!G$16-VLOOKUP("S1",'Regular Symbol'!$B$3:$H$16,各線ＲＴＰ!Z$40+2,FALSE)*Z$41)</f>
        <v>8</v>
      </c>
      <c r="AE57" s="255">
        <f>IF(Z57="S1",VLOOKUP(Z57,'Regular Symbol'!$B$3:$H$16,各線ＲＴＰ!AA$40+2,FALSE)*AA$41,'Regular Symbol'!H$16-VLOOKUP("S1",'Regular Symbol'!$B$3:$H$16,各線ＲＴＰ!AA$40+2,FALSE)*AA$41)</f>
        <v>3</v>
      </c>
      <c r="AF57" s="258"/>
      <c r="AG57" s="17">
        <f>AF57/PayCombo!$C$5</f>
        <v>0</v>
      </c>
    </row>
    <row r="58" spans="22:33">
      <c r="V58" s="260" t="s">
        <v>44</v>
      </c>
      <c r="W58" s="260" t="s">
        <v>258</v>
      </c>
      <c r="X58" s="260" t="s">
        <v>44</v>
      </c>
      <c r="Y58" s="260" t="s">
        <v>44</v>
      </c>
      <c r="Z58" s="260" t="s">
        <v>258</v>
      </c>
      <c r="AA58" s="255">
        <f>IF(V58="S1",VLOOKUP(V58,'Regular Symbol'!$B$3:$H$16,各線ＲＴＰ!W$40+2,FALSE)*W$41,'Regular Symbol'!D$16-VLOOKUP("S1",'Regular Symbol'!$B$3:$H$16,各線ＲＴＰ!W$40+2,FALSE)*W$41)</f>
        <v>3</v>
      </c>
      <c r="AB58" s="255">
        <f>IF(W58="S1",VLOOKUP(W58,'Regular Symbol'!$B$3:$H$16,各線ＲＴＰ!X$40+2,FALSE)*X$41,'Regular Symbol'!E$16-VLOOKUP("S1",'Regular Symbol'!$B$3:$H$16,各線ＲＴＰ!X$40+2,FALSE)*X$41)</f>
        <v>8</v>
      </c>
      <c r="AC58" s="255">
        <f>IF(X58="S1",VLOOKUP(X58,'Regular Symbol'!$B$3:$H$16,各線ＲＴＰ!Y$40+2,FALSE)*Y$41,'Regular Symbol'!F$16-VLOOKUP("S1",'Regular Symbol'!$B$3:$H$16,各線ＲＴＰ!Y$40+2,FALSE)*Y$41)</f>
        <v>3</v>
      </c>
      <c r="AD58" s="255">
        <f>IF(Y58="S1",VLOOKUP(Y58,'Regular Symbol'!$B$3:$H$16,各線ＲＴＰ!Z$40+2,FALSE)*Z$41,'Regular Symbol'!G$16-VLOOKUP("S1",'Regular Symbol'!$B$3:$H$16,各線ＲＴＰ!Z$40+2,FALSE)*Z$41)</f>
        <v>3</v>
      </c>
      <c r="AE58" s="255">
        <f>IF(Z58="S1",VLOOKUP(Z58,'Regular Symbol'!$B$3:$H$16,各線ＲＴＰ!AA$40+2,FALSE)*AA$41,'Regular Symbol'!H$16-VLOOKUP("S1",'Regular Symbol'!$B$3:$H$16,各線ＲＴＰ!AA$40+2,FALSE)*AA$41)</f>
        <v>8</v>
      </c>
      <c r="AF58" s="258"/>
      <c r="AG58" s="17">
        <f>AF58/PayCombo!$C$5</f>
        <v>0</v>
      </c>
    </row>
    <row r="59" spans="22:33">
      <c r="V59" s="260" t="s">
        <v>44</v>
      </c>
      <c r="W59" s="260" t="s">
        <v>258</v>
      </c>
      <c r="X59" s="260" t="s">
        <v>44</v>
      </c>
      <c r="Y59" s="260" t="s">
        <v>258</v>
      </c>
      <c r="Z59" s="260" t="s">
        <v>44</v>
      </c>
      <c r="AA59" s="255">
        <f>IF(V59="S1",VLOOKUP(V59,'Regular Symbol'!$B$3:$H$16,各線ＲＴＰ!W$40+2,FALSE)*W$41,'Regular Symbol'!D$16-VLOOKUP("S1",'Regular Symbol'!$B$3:$H$16,各線ＲＴＰ!W$40+2,FALSE)*W$41)</f>
        <v>3</v>
      </c>
      <c r="AB59" s="255">
        <f>IF(W59="S1",VLOOKUP(W59,'Regular Symbol'!$B$3:$H$16,各線ＲＴＰ!X$40+2,FALSE)*X$41,'Regular Symbol'!E$16-VLOOKUP("S1",'Regular Symbol'!$B$3:$H$16,各線ＲＴＰ!X$40+2,FALSE)*X$41)</f>
        <v>8</v>
      </c>
      <c r="AC59" s="255">
        <f>IF(X59="S1",VLOOKUP(X59,'Regular Symbol'!$B$3:$H$16,各線ＲＴＰ!Y$40+2,FALSE)*Y$41,'Regular Symbol'!F$16-VLOOKUP("S1",'Regular Symbol'!$B$3:$H$16,各線ＲＴＰ!Y$40+2,FALSE)*Y$41)</f>
        <v>3</v>
      </c>
      <c r="AD59" s="255">
        <f>IF(Y59="S1",VLOOKUP(Y59,'Regular Symbol'!$B$3:$H$16,各線ＲＴＰ!Z$40+2,FALSE)*Z$41,'Regular Symbol'!G$16-VLOOKUP("S1",'Regular Symbol'!$B$3:$H$16,各線ＲＴＰ!Z$40+2,FALSE)*Z$41)</f>
        <v>8</v>
      </c>
      <c r="AE59" s="255">
        <f>IF(Z59="S1",VLOOKUP(Z59,'Regular Symbol'!$B$3:$H$16,各線ＲＴＰ!AA$40+2,FALSE)*AA$41,'Regular Symbol'!H$16-VLOOKUP("S1",'Regular Symbol'!$B$3:$H$16,各線ＲＴＰ!AA$40+2,FALSE)*AA$41)</f>
        <v>3</v>
      </c>
      <c r="AF59" s="258"/>
      <c r="AG59" s="17">
        <f>AF59/PayCombo!$C$5</f>
        <v>0</v>
      </c>
    </row>
    <row r="60" spans="22:33">
      <c r="V60" s="260" t="s">
        <v>44</v>
      </c>
      <c r="W60" s="260" t="s">
        <v>258</v>
      </c>
      <c r="X60" s="260" t="s">
        <v>258</v>
      </c>
      <c r="Y60" s="260" t="s">
        <v>44</v>
      </c>
      <c r="Z60" s="260" t="s">
        <v>44</v>
      </c>
      <c r="AA60" s="255">
        <f>IF(V60="S1",VLOOKUP(V60,'Regular Symbol'!$B$3:$H$16,各線ＲＴＰ!W$40+2,FALSE)*W$41,'Regular Symbol'!D$16-VLOOKUP("S1",'Regular Symbol'!$B$3:$H$16,各線ＲＴＰ!W$40+2,FALSE)*W$41)</f>
        <v>3</v>
      </c>
      <c r="AB60" s="255">
        <f>IF(W60="S1",VLOOKUP(W60,'Regular Symbol'!$B$3:$H$16,各線ＲＴＰ!X$40+2,FALSE)*X$41,'Regular Symbol'!E$16-VLOOKUP("S1",'Regular Symbol'!$B$3:$H$16,各線ＲＴＰ!X$40+2,FALSE)*X$41)</f>
        <v>8</v>
      </c>
      <c r="AC60" s="255">
        <f>IF(X60="S1",VLOOKUP(X60,'Regular Symbol'!$B$3:$H$16,各線ＲＴＰ!Y$40+2,FALSE)*Y$41,'Regular Symbol'!F$16-VLOOKUP("S1",'Regular Symbol'!$B$3:$H$16,各線ＲＴＰ!Y$40+2,FALSE)*Y$41)</f>
        <v>8</v>
      </c>
      <c r="AD60" s="255">
        <f>IF(Y60="S1",VLOOKUP(Y60,'Regular Symbol'!$B$3:$H$16,各線ＲＴＰ!Z$40+2,FALSE)*Z$41,'Regular Symbol'!G$16-VLOOKUP("S1",'Regular Symbol'!$B$3:$H$16,各線ＲＴＰ!Z$40+2,FALSE)*Z$41)</f>
        <v>3</v>
      </c>
      <c r="AE60" s="255">
        <f>IF(Z60="S1",VLOOKUP(Z60,'Regular Symbol'!$B$3:$H$16,各線ＲＴＰ!AA$40+2,FALSE)*AA$41,'Regular Symbol'!H$16-VLOOKUP("S1",'Regular Symbol'!$B$3:$H$16,各線ＲＴＰ!AA$40+2,FALSE)*AA$41)</f>
        <v>3</v>
      </c>
      <c r="AF60" s="258"/>
      <c r="AG60" s="17">
        <f>AF60/PayCombo!$C$5</f>
        <v>0</v>
      </c>
    </row>
    <row r="61" spans="22:33">
      <c r="V61" s="260" t="s">
        <v>258</v>
      </c>
      <c r="W61" s="260" t="s">
        <v>44</v>
      </c>
      <c r="X61" s="260" t="s">
        <v>44</v>
      </c>
      <c r="Y61" s="260" t="s">
        <v>44</v>
      </c>
      <c r="Z61" s="260" t="s">
        <v>258</v>
      </c>
      <c r="AA61" s="255">
        <f>IF(V61="S1",VLOOKUP(V61,'Regular Symbol'!$B$3:$H$16,各線ＲＴＰ!W$40+2,FALSE)*W$41,'Regular Symbol'!D$16-VLOOKUP("S1",'Regular Symbol'!$B$3:$H$16,各線ＲＴＰ!W$40+2,FALSE)*W$41)</f>
        <v>8</v>
      </c>
      <c r="AB61" s="255">
        <f>IF(W61="S1",VLOOKUP(W61,'Regular Symbol'!$B$3:$H$16,各線ＲＴＰ!X$40+2,FALSE)*X$41,'Regular Symbol'!E$16-VLOOKUP("S1",'Regular Symbol'!$B$3:$H$16,各線ＲＴＰ!X$40+2,FALSE)*X$41)</f>
        <v>3</v>
      </c>
      <c r="AC61" s="255">
        <f>IF(X61="S1",VLOOKUP(X61,'Regular Symbol'!$B$3:$H$16,各線ＲＴＰ!Y$40+2,FALSE)*Y$41,'Regular Symbol'!F$16-VLOOKUP("S1",'Regular Symbol'!$B$3:$H$16,各線ＲＴＰ!Y$40+2,FALSE)*Y$41)</f>
        <v>3</v>
      </c>
      <c r="AD61" s="255">
        <f>IF(Y61="S1",VLOOKUP(Y61,'Regular Symbol'!$B$3:$H$16,各線ＲＴＰ!Z$40+2,FALSE)*Z$41,'Regular Symbol'!G$16-VLOOKUP("S1",'Regular Symbol'!$B$3:$H$16,各線ＲＴＰ!Z$40+2,FALSE)*Z$41)</f>
        <v>3</v>
      </c>
      <c r="AE61" s="255">
        <f>IF(Z61="S1",VLOOKUP(Z61,'Regular Symbol'!$B$3:$H$16,各線ＲＴＰ!AA$40+2,FALSE)*AA$41,'Regular Symbol'!H$16-VLOOKUP("S1",'Regular Symbol'!$B$3:$H$16,各線ＲＴＰ!AA$40+2,FALSE)*AA$41)</f>
        <v>8</v>
      </c>
      <c r="AF61" s="258"/>
      <c r="AG61" s="17">
        <f>AF61/PayCombo!$C$5</f>
        <v>0</v>
      </c>
    </row>
    <row r="62" spans="22:33">
      <c r="V62" s="260" t="s">
        <v>258</v>
      </c>
      <c r="W62" s="260" t="s">
        <v>44</v>
      </c>
      <c r="X62" s="260" t="s">
        <v>44</v>
      </c>
      <c r="Y62" s="260" t="s">
        <v>258</v>
      </c>
      <c r="Z62" s="260" t="s">
        <v>44</v>
      </c>
      <c r="AA62" s="255">
        <f>IF(V62="S1",VLOOKUP(V62,'Regular Symbol'!$B$3:$H$16,各線ＲＴＰ!W$40+2,FALSE)*W$41,'Regular Symbol'!D$16-VLOOKUP("S1",'Regular Symbol'!$B$3:$H$16,各線ＲＴＰ!W$40+2,FALSE)*W$41)</f>
        <v>8</v>
      </c>
      <c r="AB62" s="255">
        <f>IF(W62="S1",VLOOKUP(W62,'Regular Symbol'!$B$3:$H$16,各線ＲＴＰ!X$40+2,FALSE)*X$41,'Regular Symbol'!E$16-VLOOKUP("S1",'Regular Symbol'!$B$3:$H$16,各線ＲＴＰ!X$40+2,FALSE)*X$41)</f>
        <v>3</v>
      </c>
      <c r="AC62" s="255">
        <f>IF(X62="S1",VLOOKUP(X62,'Regular Symbol'!$B$3:$H$16,各線ＲＴＰ!Y$40+2,FALSE)*Y$41,'Regular Symbol'!F$16-VLOOKUP("S1",'Regular Symbol'!$B$3:$H$16,各線ＲＴＰ!Y$40+2,FALSE)*Y$41)</f>
        <v>3</v>
      </c>
      <c r="AD62" s="255">
        <f>IF(Y62="S1",VLOOKUP(Y62,'Regular Symbol'!$B$3:$H$16,各線ＲＴＰ!Z$40+2,FALSE)*Z$41,'Regular Symbol'!G$16-VLOOKUP("S1",'Regular Symbol'!$B$3:$H$16,各線ＲＴＰ!Z$40+2,FALSE)*Z$41)</f>
        <v>8</v>
      </c>
      <c r="AE62" s="255">
        <f>IF(Z62="S1",VLOOKUP(Z62,'Regular Symbol'!$B$3:$H$16,各線ＲＴＰ!AA$40+2,FALSE)*AA$41,'Regular Symbol'!H$16-VLOOKUP("S1",'Regular Symbol'!$B$3:$H$16,各線ＲＴＰ!AA$40+2,FALSE)*AA$41)</f>
        <v>3</v>
      </c>
      <c r="AF62" s="258"/>
      <c r="AG62" s="17">
        <f>AF62/PayCombo!$C$5</f>
        <v>0</v>
      </c>
    </row>
    <row r="63" spans="22:33">
      <c r="V63" s="260" t="s">
        <v>258</v>
      </c>
      <c r="W63" s="260" t="s">
        <v>44</v>
      </c>
      <c r="X63" s="260" t="s">
        <v>258</v>
      </c>
      <c r="Y63" s="260" t="s">
        <v>44</v>
      </c>
      <c r="Z63" s="260" t="s">
        <v>44</v>
      </c>
      <c r="AA63" s="255">
        <f>IF(V63="S1",VLOOKUP(V63,'Regular Symbol'!$B$3:$H$16,各線ＲＴＰ!W$40+2,FALSE)*W$41,'Regular Symbol'!D$16-VLOOKUP("S1",'Regular Symbol'!$B$3:$H$16,各線ＲＴＰ!W$40+2,FALSE)*W$41)</f>
        <v>8</v>
      </c>
      <c r="AB63" s="255">
        <f>IF(W63="S1",VLOOKUP(W63,'Regular Symbol'!$B$3:$H$16,各線ＲＴＰ!X$40+2,FALSE)*X$41,'Regular Symbol'!E$16-VLOOKUP("S1",'Regular Symbol'!$B$3:$H$16,各線ＲＴＰ!X$40+2,FALSE)*X$41)</f>
        <v>3</v>
      </c>
      <c r="AC63" s="255">
        <f>IF(X63="S1",VLOOKUP(X63,'Regular Symbol'!$B$3:$H$16,各線ＲＴＰ!Y$40+2,FALSE)*Y$41,'Regular Symbol'!F$16-VLOOKUP("S1",'Regular Symbol'!$B$3:$H$16,各線ＲＴＰ!Y$40+2,FALSE)*Y$41)</f>
        <v>8</v>
      </c>
      <c r="AD63" s="255">
        <f>IF(Y63="S1",VLOOKUP(Y63,'Regular Symbol'!$B$3:$H$16,各線ＲＴＰ!Z$40+2,FALSE)*Z$41,'Regular Symbol'!G$16-VLOOKUP("S1",'Regular Symbol'!$B$3:$H$16,各線ＲＴＰ!Z$40+2,FALSE)*Z$41)</f>
        <v>3</v>
      </c>
      <c r="AE63" s="255">
        <f>IF(Z63="S1",VLOOKUP(Z63,'Regular Symbol'!$B$3:$H$16,各線ＲＴＰ!AA$40+2,FALSE)*AA$41,'Regular Symbol'!H$16-VLOOKUP("S1",'Regular Symbol'!$B$3:$H$16,各線ＲＴＰ!AA$40+2,FALSE)*AA$41)</f>
        <v>3</v>
      </c>
      <c r="AF63" s="258"/>
      <c r="AG63" s="17">
        <f>AF63/PayCombo!$C$5</f>
        <v>0</v>
      </c>
    </row>
    <row r="64" spans="22:33">
      <c r="V64" s="260" t="s">
        <v>258</v>
      </c>
      <c r="W64" s="260" t="s">
        <v>258</v>
      </c>
      <c r="X64" s="260" t="s">
        <v>44</v>
      </c>
      <c r="Y64" s="260" t="s">
        <v>44</v>
      </c>
      <c r="Z64" s="260" t="s">
        <v>44</v>
      </c>
      <c r="AA64" s="255">
        <f>IF(V64="S1",VLOOKUP(V64,'Regular Symbol'!$B$3:$H$16,各線ＲＴＰ!W$40+2,FALSE)*W$41,'Regular Symbol'!D$16-VLOOKUP("S1",'Regular Symbol'!$B$3:$H$16,各線ＲＴＰ!W$40+2,FALSE)*W$41)</f>
        <v>8</v>
      </c>
      <c r="AB64" s="255">
        <f>IF(W64="S1",VLOOKUP(W64,'Regular Symbol'!$B$3:$H$16,各線ＲＴＰ!X$40+2,FALSE)*X$41,'Regular Symbol'!E$16-VLOOKUP("S1",'Regular Symbol'!$B$3:$H$16,各線ＲＴＰ!X$40+2,FALSE)*X$41)</f>
        <v>8</v>
      </c>
      <c r="AC64" s="255">
        <f>IF(X64="S1",VLOOKUP(X64,'Regular Symbol'!$B$3:$H$16,各線ＲＴＰ!Y$40+2,FALSE)*Y$41,'Regular Symbol'!F$16-VLOOKUP("S1",'Regular Symbol'!$B$3:$H$16,各線ＲＴＰ!Y$40+2,FALSE)*Y$41)</f>
        <v>3</v>
      </c>
      <c r="AD64" s="255">
        <f>IF(Y64="S1",VLOOKUP(Y64,'Regular Symbol'!$B$3:$H$16,各線ＲＴＰ!Z$40+2,FALSE)*Z$41,'Regular Symbol'!G$16-VLOOKUP("S1",'Regular Symbol'!$B$3:$H$16,各線ＲＴＰ!Z$40+2,FALSE)*Z$41)</f>
        <v>3</v>
      </c>
      <c r="AE64" s="255">
        <f>IF(Z64="S1",VLOOKUP(Z64,'Regular Symbol'!$B$3:$H$16,各線ＲＴＰ!AA$40+2,FALSE)*AA$41,'Regular Symbol'!H$16-VLOOKUP("S1",'Regular Symbol'!$B$3:$H$16,各線ＲＴＰ!AA$40+2,FALSE)*AA$41)</f>
        <v>3</v>
      </c>
      <c r="AF64" s="258"/>
      <c r="AG64" s="17">
        <f>AF64/PayCombo!$C$5</f>
        <v>0</v>
      </c>
    </row>
    <row r="65" spans="21:35">
      <c r="V65" s="18"/>
      <c r="W65" s="18"/>
      <c r="X65" s="18"/>
      <c r="Y65" s="16"/>
      <c r="Z65" s="16"/>
      <c r="AA65" s="16"/>
      <c r="AB65" s="16"/>
      <c r="AC65" s="16"/>
      <c r="AD65" s="16"/>
      <c r="AE65" s="16"/>
      <c r="AF65" s="16"/>
      <c r="AG65" s="16"/>
    </row>
    <row r="66" spans="21:35">
      <c r="V66" s="166"/>
      <c r="W66" s="166"/>
      <c r="X66" s="166" t="s">
        <v>284</v>
      </c>
      <c r="Y66" s="166"/>
      <c r="Z66" s="166"/>
      <c r="AA66" s="166"/>
      <c r="AB66" s="166"/>
      <c r="AC66" s="166"/>
      <c r="AD66" s="166"/>
      <c r="AE66" s="166"/>
      <c r="AF66" s="166"/>
      <c r="AG66" s="166"/>
    </row>
    <row r="67" spans="21:35">
      <c r="U67" s="328" t="s">
        <v>285</v>
      </c>
      <c r="V67" s="255" t="s">
        <v>44</v>
      </c>
      <c r="W67" s="269">
        <v>5</v>
      </c>
      <c r="X67" s="3">
        <v>25</v>
      </c>
      <c r="Y67" s="281">
        <f>AF49</f>
        <v>243</v>
      </c>
      <c r="Z67" s="282">
        <f>PayCombo!$C$5/Y67</f>
        <v>662.76131687242798</v>
      </c>
      <c r="AA67" s="283">
        <v>200</v>
      </c>
      <c r="AB67" s="204">
        <f>AD67</f>
        <v>0.3017677630067494</v>
      </c>
      <c r="AC67" s="204">
        <f>1/Z67</f>
        <v>1.5088388150337471E-3</v>
      </c>
      <c r="AD67" s="296">
        <f>AC67*AA67</f>
        <v>0.3017677630067494</v>
      </c>
      <c r="AE67" s="166"/>
      <c r="AF67" s="18" t="s">
        <v>264</v>
      </c>
      <c r="AG67" s="265">
        <f>SUM(AB67:AB69)</f>
        <v>0.36346250566590704</v>
      </c>
      <c r="AH67" s="16"/>
      <c r="AI67" s="188">
        <f>X67*AC67*$AI$76</f>
        <v>3.7852454892935185E-2</v>
      </c>
    </row>
    <row r="68" spans="21:35">
      <c r="U68" s="328"/>
      <c r="V68" s="255" t="s">
        <v>44</v>
      </c>
      <c r="W68" s="269">
        <v>4</v>
      </c>
      <c r="X68" s="3">
        <v>15</v>
      </c>
      <c r="Y68" s="284">
        <f>SUM(AF50:AF54)</f>
        <v>648</v>
      </c>
      <c r="Z68" s="282">
        <f>PayCombo!$C$5/Y68</f>
        <v>248.53549382716051</v>
      </c>
      <c r="AA68" s="283">
        <v>10</v>
      </c>
      <c r="AB68" s="204">
        <f>AD68</f>
        <v>4.0235701734233249E-2</v>
      </c>
      <c r="AC68" s="204">
        <f>1/Z68</f>
        <v>4.0235701734233249E-3</v>
      </c>
      <c r="AD68" s="296">
        <f>AC68*AA68</f>
        <v>4.0235701734233249E-2</v>
      </c>
      <c r="AE68" s="166"/>
      <c r="AF68" s="108" t="s">
        <v>263</v>
      </c>
      <c r="AG68" s="265">
        <f>SUM(AC67:AC69)</f>
        <v>1.6261929450919275E-2</v>
      </c>
      <c r="AH68" s="16"/>
      <c r="AI68" s="188">
        <f>X68*AC68*$AI$76</f>
        <v>6.0563927828696289E-2</v>
      </c>
    </row>
    <row r="69" spans="21:35">
      <c r="U69" s="328"/>
      <c r="V69" s="255" t="s">
        <v>44</v>
      </c>
      <c r="W69" s="269">
        <v>3</v>
      </c>
      <c r="X69" s="3">
        <v>10</v>
      </c>
      <c r="Y69" s="284">
        <f>SUM(AF55:AF64)</f>
        <v>1728</v>
      </c>
      <c r="Z69" s="282">
        <f>PayCombo!$C$5/Y69</f>
        <v>93.20081018518519</v>
      </c>
      <c r="AA69" s="283">
        <v>2</v>
      </c>
      <c r="AB69" s="204">
        <f>AD69</f>
        <v>2.1459040924924403E-2</v>
      </c>
      <c r="AC69" s="204">
        <f>1/Z69</f>
        <v>1.0729520462462202E-2</v>
      </c>
      <c r="AD69" s="296">
        <f>AC69*AA69</f>
        <v>2.1459040924924403E-2</v>
      </c>
      <c r="AE69" s="166"/>
      <c r="AF69" s="188" t="s">
        <v>115</v>
      </c>
      <c r="AG69" s="188">
        <f>SUM(AI67:AI69)*AD76</f>
        <v>0.67515091594204135</v>
      </c>
      <c r="AI69" s="188">
        <f>X69*AC69*$AI$76</f>
        <v>0.10766920502879342</v>
      </c>
    </row>
    <row r="70" spans="21:35"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G70" s="318"/>
    </row>
    <row r="71" spans="21:35"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 spans="21:35">
      <c r="V72" s="18"/>
      <c r="W72" s="18"/>
      <c r="X72" s="16"/>
      <c r="Y72" s="16"/>
      <c r="Z72" s="16"/>
      <c r="AA72" s="16"/>
    </row>
    <row r="73" spans="21:35">
      <c r="U73" s="328" t="s">
        <v>286</v>
      </c>
      <c r="V73" s="319" t="str">
        <f>[2]各線ＲＴＰ!AA28</f>
        <v>S1</v>
      </c>
      <c r="W73" s="321">
        <f>[2]各線ＲＴＰ!AB28</f>
        <v>5</v>
      </c>
      <c r="X73" s="319">
        <f>[2]各線ＲＴＰ!AC28</f>
        <v>25</v>
      </c>
      <c r="Y73" s="319">
        <f>[2]各線ＲＴＰ!AD28</f>
        <v>243</v>
      </c>
      <c r="Z73" s="319">
        <f>[2]各線ＲＴＰ!AE28</f>
        <v>26240421.925925925</v>
      </c>
      <c r="AA73" s="319">
        <f>[2]各線ＲＴＰ!AF28</f>
        <v>200</v>
      </c>
      <c r="AB73" s="320">
        <f>[2]各線ＲＴＰ!AG28</f>
        <v>7.6218286643629403E-6</v>
      </c>
      <c r="AC73" s="320">
        <f>[2]各線ＲＴＰ!AH28</f>
        <v>3.81091433218147E-8</v>
      </c>
      <c r="AD73" s="320">
        <f>[2]各線ＲＴＰ!AI28</f>
        <v>7.6218286643629403E-6</v>
      </c>
      <c r="AF73" s="168" t="s">
        <v>264</v>
      </c>
      <c r="AG73" s="265">
        <f>SUM(AB73:AB75)</f>
        <v>7.4207817615940777E-4</v>
      </c>
      <c r="AI73" s="188">
        <f>X73*AC73</f>
        <v>9.5272858304536754E-7</v>
      </c>
    </row>
    <row r="74" spans="21:35">
      <c r="U74" s="328"/>
      <c r="V74" s="319" t="str">
        <f>[2]各線ＲＴＰ!AA29</f>
        <v>S1</v>
      </c>
      <c r="W74" s="321">
        <f>[2]各線ＲＴＰ!AB29</f>
        <v>4</v>
      </c>
      <c r="X74" s="319">
        <f>[2]各線ＲＴＰ!AC29</f>
        <v>15</v>
      </c>
      <c r="Y74" s="319">
        <f>[2]各線ＲＴＰ!AD29</f>
        <v>36369</v>
      </c>
      <c r="Z74" s="319">
        <f>[2]各線ＲＴＰ!AE29</f>
        <v>175325.75897055183</v>
      </c>
      <c r="AA74" s="319">
        <f>[2]各線ＲＴＰ!AF29</f>
        <v>10</v>
      </c>
      <c r="AB74" s="320">
        <f>[2]各線ＲＴＰ!AG29</f>
        <v>5.7036684504982671E-5</v>
      </c>
      <c r="AC74" s="320">
        <f>[2]各線ＲＴＰ!AH29</f>
        <v>5.7036684504982669E-6</v>
      </c>
      <c r="AD74" s="320">
        <f>[2]各線ＲＴＰ!AI29</f>
        <v>5.7036684504982671E-5</v>
      </c>
      <c r="AF74" s="108" t="s">
        <v>263</v>
      </c>
      <c r="AG74" s="265">
        <f>SUM(AC73:AC75)</f>
        <v>3.4445160908885115E-4</v>
      </c>
      <c r="AI74" s="188">
        <f t="shared" ref="AI74" si="12">X74*AC74</f>
        <v>8.5555026757474007E-5</v>
      </c>
    </row>
    <row r="75" spans="21:35">
      <c r="U75" s="328"/>
      <c r="V75" s="319" t="str">
        <f>[2]各線ＲＴＰ!AA30</f>
        <v>S1</v>
      </c>
      <c r="W75" s="321">
        <f>[2]各線ＲＴＰ!AB30</f>
        <v>3</v>
      </c>
      <c r="X75" s="319">
        <f>[2]各線ＲＴＰ!AC30</f>
        <v>10</v>
      </c>
      <c r="Y75" s="319">
        <f>[2]各線ＲＴＰ!AD30</f>
        <v>2159757</v>
      </c>
      <c r="Z75" s="319">
        <f>[2]各線ＲＴＰ!AE30</f>
        <v>2952.379609372721</v>
      </c>
      <c r="AA75" s="319">
        <f>[2]各線ＲＴＰ!AF30</f>
        <v>2</v>
      </c>
      <c r="AB75" s="320">
        <f>[2]各線ＲＴＰ!AG30</f>
        <v>6.7741966299006212E-4</v>
      </c>
      <c r="AC75" s="320">
        <f>[2]各線ＲＴＰ!AH30</f>
        <v>3.3870983149503106E-4</v>
      </c>
      <c r="AD75" s="320">
        <f>[2]各線ＲＴＰ!AI30</f>
        <v>6.7741966299006212E-4</v>
      </c>
      <c r="AI75" s="188">
        <f>X75*AC75</f>
        <v>3.3870983149503105E-3</v>
      </c>
    </row>
    <row r="76" spans="21:35">
      <c r="AC76" s="188" t="s">
        <v>287</v>
      </c>
      <c r="AD76" s="317">
        <f>[2]各線ＲＴＰ!$O$3</f>
        <v>3.2760705069762905</v>
      </c>
      <c r="AI76" s="188">
        <f>1/(1-AI73-AI74-AI75)</f>
        <v>1.0034857140678362</v>
      </c>
    </row>
  </sheetData>
  <mergeCells count="4">
    <mergeCell ref="U67:U69"/>
    <mergeCell ref="U73:U75"/>
    <mergeCell ref="H5:L5"/>
    <mergeCell ref="H6:L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3"/>
  <dimension ref="A2:R81"/>
  <sheetViews>
    <sheetView zoomScale="125" zoomScaleNormal="125" workbookViewId="0">
      <pane ySplit="6" topLeftCell="A7" activePane="bottomLeft" state="frozen"/>
      <selection pane="bottomLeft" activeCell="O1" sqref="O1:Z34"/>
    </sheetView>
  </sheetViews>
  <sheetFormatPr baseColWidth="10" defaultColWidth="9" defaultRowHeight="13"/>
  <cols>
    <col min="1" max="1" width="9" style="166"/>
    <col min="2" max="2" width="19.83203125" style="16" customWidth="1"/>
    <col min="3" max="4" width="11.1640625" style="16" customWidth="1"/>
    <col min="5" max="5" width="11" style="16" customWidth="1"/>
    <col min="6" max="6" width="12" style="16" bestFit="1" customWidth="1"/>
    <col min="7" max="7" width="9" style="16" customWidth="1"/>
    <col min="8" max="8" width="13.6640625" style="16" bestFit="1" customWidth="1"/>
    <col min="9" max="9" width="10" style="16" customWidth="1"/>
    <col min="10" max="10" width="8.5" style="16" customWidth="1"/>
    <col min="11" max="11" width="14.1640625" style="16" customWidth="1"/>
    <col min="12" max="12" width="30.1640625" style="16" bestFit="1" customWidth="1"/>
    <col min="13" max="13" width="13.33203125" style="16" customWidth="1"/>
    <col min="14" max="14" width="17.6640625" style="166" customWidth="1"/>
    <col min="15" max="15" width="12.1640625" style="18" bestFit="1" customWidth="1"/>
    <col min="16" max="17" width="9" style="18"/>
    <col min="18" max="24" width="9" style="16"/>
    <col min="25" max="25" width="13.6640625" style="16" bestFit="1" customWidth="1"/>
    <col min="26" max="26" width="10" style="16" bestFit="1" customWidth="1"/>
    <col min="27" max="16384" width="9" style="16"/>
  </cols>
  <sheetData>
    <row r="2" spans="1:14">
      <c r="B2" s="16" t="s">
        <v>45</v>
      </c>
      <c r="C2" s="16" t="s">
        <v>46</v>
      </c>
      <c r="D2" s="16" t="s">
        <v>47</v>
      </c>
      <c r="E2" s="16" t="s">
        <v>48</v>
      </c>
      <c r="F2" s="16" t="s">
        <v>49</v>
      </c>
    </row>
    <row r="3" spans="1:14">
      <c r="C3" s="16">
        <f>OverView!B17</f>
        <v>1</v>
      </c>
      <c r="D3" s="16" t="s">
        <v>228</v>
      </c>
      <c r="E3" s="27">
        <f>SUM(K7:K36)</f>
        <v>0.18441363294856913</v>
      </c>
      <c r="F3" s="17">
        <f>SUM(L7:L36)</f>
        <v>7.5131480090157785E-3</v>
      </c>
    </row>
    <row r="4" spans="1:14">
      <c r="B4" s="16">
        <v>38.357828887770339</v>
      </c>
    </row>
    <row r="5" spans="1:14" ht="14">
      <c r="B5" s="25" t="s">
        <v>25</v>
      </c>
      <c r="C5" s="333">
        <f>PRODUCT('Regular Symbol'!D16:'Regular Symbol'!H16)</f>
        <v>161051</v>
      </c>
      <c r="D5" s="333"/>
      <c r="E5" s="333"/>
      <c r="F5" s="333"/>
      <c r="G5" s="333"/>
      <c r="H5" s="11"/>
      <c r="I5" s="12"/>
      <c r="J5" s="13"/>
      <c r="K5" s="14"/>
      <c r="L5" s="15"/>
      <c r="M5" s="19"/>
      <c r="N5" s="169"/>
    </row>
    <row r="6" spans="1:14" ht="14">
      <c r="A6" s="166" t="s">
        <v>7</v>
      </c>
      <c r="B6" s="157" t="s">
        <v>267</v>
      </c>
      <c r="C6" s="157">
        <v>1</v>
      </c>
      <c r="D6" s="157">
        <v>2</v>
      </c>
      <c r="E6" s="157">
        <v>3</v>
      </c>
      <c r="F6" s="157">
        <v>4</v>
      </c>
      <c r="G6" s="157">
        <v>5</v>
      </c>
      <c r="H6" s="157" t="s">
        <v>30</v>
      </c>
      <c r="I6" s="276" t="s">
        <v>31</v>
      </c>
      <c r="J6" s="277" t="s">
        <v>32</v>
      </c>
      <c r="K6" s="278" t="s">
        <v>33</v>
      </c>
      <c r="L6" s="279" t="s">
        <v>34</v>
      </c>
      <c r="M6" s="280" t="s">
        <v>109</v>
      </c>
      <c r="N6" s="178"/>
    </row>
    <row r="7" spans="1:14" ht="15">
      <c r="A7" s="165" t="s">
        <v>125</v>
      </c>
      <c r="B7" s="271">
        <v>5</v>
      </c>
      <c r="C7" s="25">
        <f>IF(C$6&lt;=$B7,VLOOKUP($A7,'Regular Symbol'!$B$20:$H$29,PayCombo!C$6+2,FALSE),IF(C$6-$B7=1,VLOOKUP($A7,'Regular Symbol'!$B$33:$H$42,PayCombo!C$6+2,FALSE),'Regular Symbol'!D$16))</f>
        <v>1</v>
      </c>
      <c r="D7" s="25">
        <f>IF(D$6&lt;=$B7,VLOOKUP($A7,'Regular Symbol'!$B$20:$H$29,PayCombo!D$6+2,FALSE),IF(D$6-$B7=1,VLOOKUP($A7,'Regular Symbol'!$B$33:$H$42,PayCombo!D$6+2,FALSE),'Regular Symbol'!E$16))</f>
        <v>1</v>
      </c>
      <c r="E7" s="25">
        <f>IF(E$6&lt;=$B7,VLOOKUP($A7,'Regular Symbol'!$B$20:$H$29,PayCombo!E$6+2,FALSE),IF(E$6-$B7=1,VLOOKUP($A7,'Regular Symbol'!$B$33:$H$42,PayCombo!E$6+2,FALSE),'Regular Symbol'!F$16))</f>
        <v>1</v>
      </c>
      <c r="F7" s="25">
        <f>IF(F$6&lt;=$B7,VLOOKUP($A7,'Regular Symbol'!$B$20:$H$29,PayCombo!F$6+2,FALSE),IF(F$6-$B7=1,VLOOKUP($A7,'Regular Symbol'!$B$33:$H$42,PayCombo!F$6+2,FALSE),'Regular Symbol'!G$16))</f>
        <v>1</v>
      </c>
      <c r="G7" s="25">
        <f>IF(G$6&lt;=$B7,VLOOKUP($A7,'Regular Symbol'!$B$20:$H$29,PayCombo!G$6+2,FALSE),IF(G$6-$B7=1,VLOOKUP($A7,'Regular Symbol'!$B$33:$H$42,PayCombo!G$6+2,FALSE),'Regular Symbol'!H$16))</f>
        <v>1</v>
      </c>
      <c r="H7" s="281">
        <f>PRODUCT(C7:G7)</f>
        <v>1</v>
      </c>
      <c r="I7" s="282">
        <f t="shared" ref="I7:I8" si="0">$C$5/H7</f>
        <v>161051</v>
      </c>
      <c r="J7" s="283">
        <f>VLOOKUP($A7,OverView!$B$49:$G$60,PayCombo!$B7+1,FALSE)</f>
        <v>4000</v>
      </c>
      <c r="K7" s="204">
        <f>M7</f>
        <v>1.2418426461183104E-2</v>
      </c>
      <c r="L7" s="204">
        <f t="shared" ref="L7:L8" si="1">1/I7</f>
        <v>6.2092132305915514E-6</v>
      </c>
      <c r="M7" s="296">
        <f t="shared" ref="M7:M36" si="2">L7*J7/2</f>
        <v>1.2418426461183104E-2</v>
      </c>
      <c r="N7" s="108"/>
    </row>
    <row r="8" spans="1:14" ht="15">
      <c r="A8" s="165" t="s">
        <v>126</v>
      </c>
      <c r="B8" s="271">
        <v>5</v>
      </c>
      <c r="C8" s="25">
        <f>IF(C$6&lt;=$B8,VLOOKUP($A8,'Regular Symbol'!$B$20:$H$29,PayCombo!C$6+2,FALSE),IF(C$6-$B8=1,VLOOKUP($A8,'Regular Symbol'!$B$33:$H$42,PayCombo!C$6+2,FALSE),'Regular Symbol'!D$16))</f>
        <v>1</v>
      </c>
      <c r="D8" s="25">
        <f>IF(D$6&lt;=$B8,VLOOKUP($A8,'Regular Symbol'!$B$20:$H$29,PayCombo!D$6+2,FALSE),IF(D$6-$B8=1,VLOOKUP($A8,'Regular Symbol'!$B$33:$H$42,PayCombo!D$6+2,FALSE),'Regular Symbol'!E$16))</f>
        <v>1</v>
      </c>
      <c r="E8" s="25">
        <f>IF(E$6&lt;=$B8,VLOOKUP($A8,'Regular Symbol'!$B$20:$H$29,PayCombo!E$6+2,FALSE),IF(E$6-$B8=1,VLOOKUP($A8,'Regular Symbol'!$B$33:$H$42,PayCombo!E$6+2,FALSE),'Regular Symbol'!F$16))</f>
        <v>1</v>
      </c>
      <c r="F8" s="25">
        <f>IF(F$6&lt;=$B8,VLOOKUP($A8,'Regular Symbol'!$B$20:$H$29,PayCombo!F$6+2,FALSE),IF(F$6-$B8=1,VLOOKUP($A8,'Regular Symbol'!$B$33:$H$42,PayCombo!F$6+2,FALSE),'Regular Symbol'!G$16))</f>
        <v>1</v>
      </c>
      <c r="G8" s="25">
        <f>IF(G$6&lt;=$B8,VLOOKUP($A8,'Regular Symbol'!$B$20:$H$29,PayCombo!G$6+2,FALSE),IF(G$6-$B8=1,VLOOKUP($A8,'Regular Symbol'!$B$33:$H$42,PayCombo!G$6+2,FALSE),'Regular Symbol'!H$16))</f>
        <v>1</v>
      </c>
      <c r="H8" s="281">
        <f t="shared" ref="H8:H36" si="3">PRODUCT(C8:G8)</f>
        <v>1</v>
      </c>
      <c r="I8" s="282">
        <f t="shared" si="0"/>
        <v>161051</v>
      </c>
      <c r="J8" s="283">
        <f>VLOOKUP($A8,OverView!$B$49:$G$60,PayCombo!$B8+1,FALSE)</f>
        <v>1000</v>
      </c>
      <c r="K8" s="204">
        <f t="shared" ref="K8:K36" si="4">M8</f>
        <v>3.1046066152957759E-3</v>
      </c>
      <c r="L8" s="204">
        <f t="shared" si="1"/>
        <v>6.2092132305915514E-6</v>
      </c>
      <c r="M8" s="296">
        <f t="shared" si="2"/>
        <v>3.1046066152957759E-3</v>
      </c>
      <c r="N8" s="108"/>
    </row>
    <row r="9" spans="1:14" ht="15">
      <c r="A9" s="165" t="s">
        <v>127</v>
      </c>
      <c r="B9" s="271">
        <v>5</v>
      </c>
      <c r="C9" s="25">
        <f>IF(C$6&lt;=$B9,VLOOKUP($A9,'Regular Symbol'!$B$20:$H$29,PayCombo!C$6+2,FALSE),IF(C$6-$B9=1,VLOOKUP($A9,'Regular Symbol'!$B$33:$H$42,PayCombo!C$6+2,FALSE),'Regular Symbol'!D$16))</f>
        <v>1</v>
      </c>
      <c r="D9" s="25">
        <f>IF(D$6&lt;=$B9,VLOOKUP($A9,'Regular Symbol'!$B$20:$H$29,PayCombo!D$6+2,FALSE),IF(D$6-$B9=1,VLOOKUP($A9,'Regular Symbol'!$B$33:$H$42,PayCombo!D$6+2,FALSE),'Regular Symbol'!E$16))</f>
        <v>1</v>
      </c>
      <c r="E9" s="25">
        <f>IF(E$6&lt;=$B9,VLOOKUP($A9,'Regular Symbol'!$B$20:$H$29,PayCombo!E$6+2,FALSE),IF(E$6-$B9=1,VLOOKUP($A9,'Regular Symbol'!$B$33:$H$42,PayCombo!E$6+2,FALSE),'Regular Symbol'!F$16))</f>
        <v>1</v>
      </c>
      <c r="F9" s="25">
        <f>IF(F$6&lt;=$B9,VLOOKUP($A9,'Regular Symbol'!$B$20:$H$29,PayCombo!F$6+2,FALSE),IF(F$6-$B9=1,VLOOKUP($A9,'Regular Symbol'!$B$33:$H$42,PayCombo!F$6+2,FALSE),'Regular Symbol'!G$16))</f>
        <v>1</v>
      </c>
      <c r="G9" s="25">
        <f>IF(G$6&lt;=$B9,VLOOKUP($A9,'Regular Symbol'!$B$20:$H$29,PayCombo!G$6+2,FALSE),IF(G$6-$B9=1,VLOOKUP($A9,'Regular Symbol'!$B$33:$H$42,PayCombo!G$6+2,FALSE),'Regular Symbol'!H$16))</f>
        <v>1</v>
      </c>
      <c r="H9" s="281">
        <f t="shared" si="3"/>
        <v>1</v>
      </c>
      <c r="I9" s="282">
        <f t="shared" ref="I9:I26" si="5">$C$5/H9</f>
        <v>161051</v>
      </c>
      <c r="J9" s="283">
        <f>VLOOKUP($A9,OverView!$B$49:$G$60,PayCombo!$B9+1,FALSE)</f>
        <v>500</v>
      </c>
      <c r="K9" s="204">
        <f t="shared" si="4"/>
        <v>1.552303307647888E-3</v>
      </c>
      <c r="L9" s="204">
        <f t="shared" ref="L9:L26" si="6">1/I9</f>
        <v>6.2092132305915514E-6</v>
      </c>
      <c r="M9" s="296">
        <f t="shared" si="2"/>
        <v>1.552303307647888E-3</v>
      </c>
      <c r="N9" s="108"/>
    </row>
    <row r="10" spans="1:14" ht="15">
      <c r="A10" s="165" t="s">
        <v>269</v>
      </c>
      <c r="B10" s="271">
        <v>5</v>
      </c>
      <c r="C10" s="25">
        <f>IF(C$6&lt;=$B10,VLOOKUP($A10,'Regular Symbol'!$B$20:$H$29,PayCombo!C$6+2,FALSE),IF(C$6-$B10=1,VLOOKUP($A10,'Regular Symbol'!$B$33:$H$42,PayCombo!C$6+2,FALSE),'Regular Symbol'!D$16))</f>
        <v>1</v>
      </c>
      <c r="D10" s="25">
        <f>IF(D$6&lt;=$B10,VLOOKUP($A10,'Regular Symbol'!$B$20:$H$29,PayCombo!D$6+2,FALSE),IF(D$6-$B10=1,VLOOKUP($A10,'Regular Symbol'!$B$33:$H$42,PayCombo!D$6+2,FALSE),'Regular Symbol'!E$16))</f>
        <v>1</v>
      </c>
      <c r="E10" s="25">
        <f>IF(E$6&lt;=$B10,VLOOKUP($A10,'Regular Symbol'!$B$20:$H$29,PayCombo!E$6+2,FALSE),IF(E$6-$B10=1,VLOOKUP($A10,'Regular Symbol'!$B$33:$H$42,PayCombo!E$6+2,FALSE),'Regular Symbol'!F$16))</f>
        <v>1</v>
      </c>
      <c r="F10" s="25">
        <f>IF(F$6&lt;=$B10,VLOOKUP($A10,'Regular Symbol'!$B$20:$H$29,PayCombo!F$6+2,FALSE),IF(F$6-$B10=1,VLOOKUP($A10,'Regular Symbol'!$B$33:$H$42,PayCombo!F$6+2,FALSE),'Regular Symbol'!G$16))</f>
        <v>1</v>
      </c>
      <c r="G10" s="25">
        <f>IF(G$6&lt;=$B10,VLOOKUP($A10,'Regular Symbol'!$B$20:$H$29,PayCombo!G$6+2,FALSE),IF(G$6-$B10=1,VLOOKUP($A10,'Regular Symbol'!$B$33:$H$42,PayCombo!G$6+2,FALSE),'Regular Symbol'!H$16))</f>
        <v>1</v>
      </c>
      <c r="H10" s="281">
        <f t="shared" si="3"/>
        <v>1</v>
      </c>
      <c r="I10" s="282">
        <f t="shared" si="5"/>
        <v>161051</v>
      </c>
      <c r="J10" s="283">
        <f>VLOOKUP($A10,OverView!$B$49:$G$60,PayCombo!$B10+1,FALSE)</f>
        <v>300</v>
      </c>
      <c r="K10" s="204">
        <f t="shared" si="4"/>
        <v>9.3138198458873271E-4</v>
      </c>
      <c r="L10" s="204">
        <f t="shared" si="6"/>
        <v>6.2092132305915514E-6</v>
      </c>
      <c r="M10" s="296">
        <f t="shared" si="2"/>
        <v>9.3138198458873271E-4</v>
      </c>
      <c r="N10" s="108"/>
    </row>
    <row r="11" spans="1:14" ht="15">
      <c r="A11" s="165" t="s">
        <v>123</v>
      </c>
      <c r="B11" s="271">
        <v>5</v>
      </c>
      <c r="C11" s="25">
        <f>IF(C$6&lt;=$B11,VLOOKUP($A11,'Regular Symbol'!$B$20:$H$29,PayCombo!C$6+2,FALSE),IF(C$6-$B11=1,VLOOKUP($A11,'Regular Symbol'!$B$33:$H$42,PayCombo!C$6+2,FALSE),'Regular Symbol'!D$16))</f>
        <v>1</v>
      </c>
      <c r="D11" s="25">
        <f>IF(D$6&lt;=$B11,VLOOKUP($A11,'Regular Symbol'!$B$20:$H$29,PayCombo!D$6+2,FALSE),IF(D$6-$B11=1,VLOOKUP($A11,'Regular Symbol'!$B$33:$H$42,PayCombo!D$6+2,FALSE),'Regular Symbol'!E$16))</f>
        <v>1</v>
      </c>
      <c r="E11" s="25">
        <f>IF(E$6&lt;=$B11,VLOOKUP($A11,'Regular Symbol'!$B$20:$H$29,PayCombo!E$6+2,FALSE),IF(E$6-$B11=1,VLOOKUP($A11,'Regular Symbol'!$B$33:$H$42,PayCombo!E$6+2,FALSE),'Regular Symbol'!F$16))</f>
        <v>1</v>
      </c>
      <c r="F11" s="25">
        <f>IF(F$6&lt;=$B11,VLOOKUP($A11,'Regular Symbol'!$B$20:$H$29,PayCombo!F$6+2,FALSE),IF(F$6-$B11=1,VLOOKUP($A11,'Regular Symbol'!$B$33:$H$42,PayCombo!F$6+2,FALSE),'Regular Symbol'!G$16))</f>
        <v>1</v>
      </c>
      <c r="G11" s="25">
        <f>IF(G$6&lt;=$B11,VLOOKUP($A11,'Regular Symbol'!$B$20:$H$29,PayCombo!G$6+2,FALSE),IF(G$6-$B11=1,VLOOKUP($A11,'Regular Symbol'!$B$33:$H$42,PayCombo!G$6+2,FALSE),'Regular Symbol'!H$16))</f>
        <v>1</v>
      </c>
      <c r="H11" s="281">
        <f t="shared" si="3"/>
        <v>1</v>
      </c>
      <c r="I11" s="282">
        <f t="shared" si="5"/>
        <v>161051</v>
      </c>
      <c r="J11" s="283">
        <f>VLOOKUP($A11,OverView!$B$49:$G$60,PayCombo!$B11+1,FALSE)</f>
        <v>300</v>
      </c>
      <c r="K11" s="204">
        <f t="shared" si="4"/>
        <v>9.3138198458873271E-4</v>
      </c>
      <c r="L11" s="204">
        <f t="shared" si="6"/>
        <v>6.2092132305915514E-6</v>
      </c>
      <c r="M11" s="296">
        <f t="shared" si="2"/>
        <v>9.3138198458873271E-4</v>
      </c>
      <c r="N11" s="108"/>
    </row>
    <row r="12" spans="1:14" s="166" customFormat="1" ht="15">
      <c r="A12" s="234" t="s">
        <v>67</v>
      </c>
      <c r="B12" s="271">
        <v>5</v>
      </c>
      <c r="C12" s="25">
        <f>IF(C$6&lt;=$B12,VLOOKUP($A12,'Regular Symbol'!$B$20:$H$29,PayCombo!C$6+2,FALSE),IF(C$6-$B12=1,VLOOKUP($A12,'Regular Symbol'!$B$33:$H$42,PayCombo!C$6+2,FALSE),'Regular Symbol'!D$16))</f>
        <v>1</v>
      </c>
      <c r="D12" s="25">
        <f>IF(D$6&lt;=$B12,VLOOKUP($A12,'Regular Symbol'!$B$20:$H$29,PayCombo!D$6+2,FALSE),IF(D$6-$B12=1,VLOOKUP($A12,'Regular Symbol'!$B$33:$H$42,PayCombo!D$6+2,FALSE),'Regular Symbol'!E$16))</f>
        <v>1</v>
      </c>
      <c r="E12" s="25">
        <f>IF(E$6&lt;=$B12,VLOOKUP($A12,'Regular Symbol'!$B$20:$H$29,PayCombo!E$6+2,FALSE),IF(E$6-$B12=1,VLOOKUP($A12,'Regular Symbol'!$B$33:$H$42,PayCombo!E$6+2,FALSE),'Regular Symbol'!F$16))</f>
        <v>1</v>
      </c>
      <c r="F12" s="25">
        <f>IF(F$6&lt;=$B12,VLOOKUP($A12,'Regular Symbol'!$B$20:$H$29,PayCombo!F$6+2,FALSE),IF(F$6-$B12=1,VLOOKUP($A12,'Regular Symbol'!$B$33:$H$42,PayCombo!F$6+2,FALSE),'Regular Symbol'!G$16))</f>
        <v>1</v>
      </c>
      <c r="G12" s="25">
        <f>IF(G$6&lt;=$B12,VLOOKUP($A12,'Regular Symbol'!$B$20:$H$29,PayCombo!G$6+2,FALSE),IF(G$6-$B12=1,VLOOKUP($A12,'Regular Symbol'!$B$33:$H$42,PayCombo!G$6+2,FALSE),'Regular Symbol'!H$16))</f>
        <v>1</v>
      </c>
      <c r="H12" s="281">
        <f t="shared" si="3"/>
        <v>1</v>
      </c>
      <c r="I12" s="282">
        <f t="shared" si="5"/>
        <v>161051</v>
      </c>
      <c r="J12" s="283">
        <f>VLOOKUP($A12,OverView!$B$49:$G$60,PayCombo!$B12+1,FALSE)</f>
        <v>200</v>
      </c>
      <c r="K12" s="204">
        <f t="shared" si="4"/>
        <v>6.2092132305915514E-4</v>
      </c>
      <c r="L12" s="204">
        <f t="shared" si="6"/>
        <v>6.2092132305915514E-6</v>
      </c>
      <c r="M12" s="296">
        <f t="shared" si="2"/>
        <v>6.2092132305915514E-4</v>
      </c>
      <c r="N12" s="108"/>
    </row>
    <row r="13" spans="1:14" s="166" customFormat="1" ht="15">
      <c r="A13" s="234" t="s">
        <v>162</v>
      </c>
      <c r="B13" s="271">
        <v>5</v>
      </c>
      <c r="C13" s="25">
        <f>IF(C$6&lt;=$B13,VLOOKUP($A13,'Regular Symbol'!$B$20:$H$29,PayCombo!C$6+2,FALSE),IF(C$6-$B13=1,VLOOKUP($A13,'Regular Symbol'!$B$33:$H$42,PayCombo!C$6+2,FALSE),'Regular Symbol'!D$16))</f>
        <v>1</v>
      </c>
      <c r="D13" s="25">
        <f>IF(D$6&lt;=$B13,VLOOKUP($A13,'Regular Symbol'!$B$20:$H$29,PayCombo!D$6+2,FALSE),IF(D$6-$B13=1,VLOOKUP($A13,'Regular Symbol'!$B$33:$H$42,PayCombo!D$6+2,FALSE),'Regular Symbol'!E$16))</f>
        <v>1</v>
      </c>
      <c r="E13" s="25">
        <f>IF(E$6&lt;=$B13,VLOOKUP($A13,'Regular Symbol'!$B$20:$H$29,PayCombo!E$6+2,FALSE),IF(E$6-$B13=1,VLOOKUP($A13,'Regular Symbol'!$B$33:$H$42,PayCombo!E$6+2,FALSE),'Regular Symbol'!F$16))</f>
        <v>1</v>
      </c>
      <c r="F13" s="25">
        <f>IF(F$6&lt;=$B13,VLOOKUP($A13,'Regular Symbol'!$B$20:$H$29,PayCombo!F$6+2,FALSE),IF(F$6-$B13=1,VLOOKUP($A13,'Regular Symbol'!$B$33:$H$42,PayCombo!F$6+2,FALSE),'Regular Symbol'!G$16))</f>
        <v>1</v>
      </c>
      <c r="G13" s="25">
        <f>IF(G$6&lt;=$B13,VLOOKUP($A13,'Regular Symbol'!$B$20:$H$29,PayCombo!G$6+2,FALSE),IF(G$6-$B13=1,VLOOKUP($A13,'Regular Symbol'!$B$33:$H$42,PayCombo!G$6+2,FALSE),'Regular Symbol'!H$16))</f>
        <v>1</v>
      </c>
      <c r="H13" s="281">
        <f t="shared" si="3"/>
        <v>1</v>
      </c>
      <c r="I13" s="282">
        <f t="shared" si="5"/>
        <v>161051</v>
      </c>
      <c r="J13" s="283">
        <f>VLOOKUP($A13,OverView!$B$49:$G$60,PayCombo!$B13+1,FALSE)</f>
        <v>200</v>
      </c>
      <c r="K13" s="204">
        <f t="shared" si="4"/>
        <v>6.2092132305915514E-4</v>
      </c>
      <c r="L13" s="204">
        <f t="shared" si="6"/>
        <v>6.2092132305915514E-6</v>
      </c>
      <c r="M13" s="296">
        <f t="shared" si="2"/>
        <v>6.2092132305915514E-4</v>
      </c>
      <c r="N13" s="108"/>
    </row>
    <row r="14" spans="1:14" s="166" customFormat="1" ht="15">
      <c r="A14" s="234" t="s">
        <v>163</v>
      </c>
      <c r="B14" s="271">
        <v>5</v>
      </c>
      <c r="C14" s="25">
        <f>IF(C$6&lt;=$B14,VLOOKUP($A14,'Regular Symbol'!$B$20:$H$29,PayCombo!C$6+2,FALSE),IF(C$6-$B14=1,VLOOKUP($A14,'Regular Symbol'!$B$33:$H$42,PayCombo!C$6+2,FALSE),'Regular Symbol'!D$16))</f>
        <v>1</v>
      </c>
      <c r="D14" s="25">
        <f>IF(D$6&lt;=$B14,VLOOKUP($A14,'Regular Symbol'!$B$20:$H$29,PayCombo!D$6+2,FALSE),IF(D$6-$B14=1,VLOOKUP($A14,'Regular Symbol'!$B$33:$H$42,PayCombo!D$6+2,FALSE),'Regular Symbol'!E$16))</f>
        <v>1</v>
      </c>
      <c r="E14" s="25">
        <f>IF(E$6&lt;=$B14,VLOOKUP($A14,'Regular Symbol'!$B$20:$H$29,PayCombo!E$6+2,FALSE),IF(E$6-$B14=1,VLOOKUP($A14,'Regular Symbol'!$B$33:$H$42,PayCombo!E$6+2,FALSE),'Regular Symbol'!F$16))</f>
        <v>1</v>
      </c>
      <c r="F14" s="25">
        <f>IF(F$6&lt;=$B14,VLOOKUP($A14,'Regular Symbol'!$B$20:$H$29,PayCombo!F$6+2,FALSE),IF(F$6-$B14=1,VLOOKUP($A14,'Regular Symbol'!$B$33:$H$42,PayCombo!F$6+2,FALSE),'Regular Symbol'!G$16))</f>
        <v>1</v>
      </c>
      <c r="G14" s="25">
        <f>IF(G$6&lt;=$B14,VLOOKUP($A14,'Regular Symbol'!$B$20:$H$29,PayCombo!G$6+2,FALSE),IF(G$6-$B14=1,VLOOKUP($A14,'Regular Symbol'!$B$33:$H$42,PayCombo!G$6+2,FALSE),'Regular Symbol'!H$16))</f>
        <v>1</v>
      </c>
      <c r="H14" s="281">
        <f t="shared" si="3"/>
        <v>1</v>
      </c>
      <c r="I14" s="282">
        <f t="shared" si="5"/>
        <v>161051</v>
      </c>
      <c r="J14" s="283">
        <f>VLOOKUP($A14,OverView!$B$49:$G$60,PayCombo!$B14+1,FALSE)</f>
        <v>200</v>
      </c>
      <c r="K14" s="204">
        <f t="shared" si="4"/>
        <v>6.2092132305915514E-4</v>
      </c>
      <c r="L14" s="204">
        <f t="shared" si="6"/>
        <v>6.2092132305915514E-6</v>
      </c>
      <c r="M14" s="296">
        <f t="shared" si="2"/>
        <v>6.2092132305915514E-4</v>
      </c>
      <c r="N14" s="108"/>
    </row>
    <row r="15" spans="1:14" s="166" customFormat="1" ht="15">
      <c r="A15" s="234" t="s">
        <v>164</v>
      </c>
      <c r="B15" s="271">
        <v>5</v>
      </c>
      <c r="C15" s="25">
        <f>IF(C$6&lt;=$B15,VLOOKUP($A15,'Regular Symbol'!$B$20:$H$29,PayCombo!C$6+2,FALSE),IF(C$6-$B15=1,VLOOKUP($A15,'Regular Symbol'!$B$33:$H$42,PayCombo!C$6+2,FALSE),'Regular Symbol'!D$16))</f>
        <v>1</v>
      </c>
      <c r="D15" s="25">
        <f>IF(D$6&lt;=$B15,VLOOKUP($A15,'Regular Symbol'!$B$20:$H$29,PayCombo!D$6+2,FALSE),IF(D$6-$B15=1,VLOOKUP($A15,'Regular Symbol'!$B$33:$H$42,PayCombo!D$6+2,FALSE),'Regular Symbol'!E$16))</f>
        <v>1</v>
      </c>
      <c r="E15" s="25">
        <f>IF(E$6&lt;=$B15,VLOOKUP($A15,'Regular Symbol'!$B$20:$H$29,PayCombo!E$6+2,FALSE),IF(E$6-$B15=1,VLOOKUP($A15,'Regular Symbol'!$B$33:$H$42,PayCombo!E$6+2,FALSE),'Regular Symbol'!F$16))</f>
        <v>1</v>
      </c>
      <c r="F15" s="25">
        <f>IF(F$6&lt;=$B15,VLOOKUP($A15,'Regular Symbol'!$B$20:$H$29,PayCombo!F$6+2,FALSE),IF(F$6-$B15=1,VLOOKUP($A15,'Regular Symbol'!$B$33:$H$42,PayCombo!F$6+2,FALSE),'Regular Symbol'!G$16))</f>
        <v>1</v>
      </c>
      <c r="G15" s="25">
        <f>IF(G$6&lt;=$B15,VLOOKUP($A15,'Regular Symbol'!$B$20:$H$29,PayCombo!G$6+2,FALSE),IF(G$6-$B15=1,VLOOKUP($A15,'Regular Symbol'!$B$33:$H$42,PayCombo!G$6+2,FALSE),'Regular Symbol'!H$16))</f>
        <v>1</v>
      </c>
      <c r="H15" s="281">
        <f t="shared" si="3"/>
        <v>1</v>
      </c>
      <c r="I15" s="282">
        <f t="shared" si="5"/>
        <v>161051</v>
      </c>
      <c r="J15" s="283">
        <f>VLOOKUP($A15,OverView!$B$49:$G$60,PayCombo!$B15+1,FALSE)</f>
        <v>150</v>
      </c>
      <c r="K15" s="204">
        <f t="shared" si="4"/>
        <v>4.6569099229436635E-4</v>
      </c>
      <c r="L15" s="204">
        <f t="shared" si="6"/>
        <v>6.2092132305915514E-6</v>
      </c>
      <c r="M15" s="296">
        <f t="shared" si="2"/>
        <v>4.6569099229436635E-4</v>
      </c>
      <c r="N15" s="108"/>
    </row>
    <row r="16" spans="1:14" ht="15">
      <c r="A16" s="234" t="s">
        <v>160</v>
      </c>
      <c r="B16" s="271">
        <v>5</v>
      </c>
      <c r="C16" s="25">
        <f>IF(C$6&lt;=$B16,VLOOKUP($A16,'Regular Symbol'!$B$20:$H$29,PayCombo!C$6+2,FALSE),IF(C$6-$B16=1,VLOOKUP($A16,'Regular Symbol'!$B$33:$H$42,PayCombo!C$6+2,FALSE),'Regular Symbol'!D$16))</f>
        <v>1</v>
      </c>
      <c r="D16" s="25">
        <f>IF(D$6&lt;=$B16,VLOOKUP($A16,'Regular Symbol'!$B$20:$H$29,PayCombo!D$6+2,FALSE),IF(D$6-$B16=1,VLOOKUP($A16,'Regular Symbol'!$B$33:$H$42,PayCombo!D$6+2,FALSE),'Regular Symbol'!E$16))</f>
        <v>1</v>
      </c>
      <c r="E16" s="25">
        <f>IF(E$6&lt;=$B16,VLOOKUP($A16,'Regular Symbol'!$B$20:$H$29,PayCombo!E$6+2,FALSE),IF(E$6-$B16=1,VLOOKUP($A16,'Regular Symbol'!$B$33:$H$42,PayCombo!E$6+2,FALSE),'Regular Symbol'!F$16))</f>
        <v>1</v>
      </c>
      <c r="F16" s="25">
        <f>IF(F$6&lt;=$B16,VLOOKUP($A16,'Regular Symbol'!$B$20:$H$29,PayCombo!F$6+2,FALSE),IF(F$6-$B16=1,VLOOKUP($A16,'Regular Symbol'!$B$33:$H$42,PayCombo!F$6+2,FALSE),'Regular Symbol'!G$16))</f>
        <v>1</v>
      </c>
      <c r="G16" s="25">
        <f>IF(G$6&lt;=$B16,VLOOKUP($A16,'Regular Symbol'!$B$20:$H$29,PayCombo!G$6+2,FALSE),IF(G$6-$B16=1,VLOOKUP($A16,'Regular Symbol'!$B$33:$H$42,PayCombo!G$6+2,FALSE),'Regular Symbol'!H$16))</f>
        <v>1</v>
      </c>
      <c r="H16" s="281">
        <f t="shared" si="3"/>
        <v>1</v>
      </c>
      <c r="I16" s="282">
        <f t="shared" si="5"/>
        <v>161051</v>
      </c>
      <c r="J16" s="283">
        <f>VLOOKUP($A16,OverView!$B$49:$G$60,PayCombo!$B16+1,FALSE)</f>
        <v>150</v>
      </c>
      <c r="K16" s="204">
        <f t="shared" si="4"/>
        <v>4.6569099229436635E-4</v>
      </c>
      <c r="L16" s="204">
        <f t="shared" si="6"/>
        <v>6.2092132305915514E-6</v>
      </c>
      <c r="M16" s="296">
        <f t="shared" si="2"/>
        <v>4.6569099229436635E-4</v>
      </c>
      <c r="N16" s="108"/>
    </row>
    <row r="17" spans="1:14" ht="15">
      <c r="A17" s="165" t="s">
        <v>125</v>
      </c>
      <c r="B17" s="271">
        <v>4</v>
      </c>
      <c r="C17" s="25">
        <f>IF(C$6&lt;=$B17,VLOOKUP($A17,'Regular Symbol'!$B$20:$H$29,PayCombo!C$6+2,FALSE),IF(C$6-$B17=1,VLOOKUP($A17,'Regular Symbol'!$B$33:$H$42,PayCombo!C$6+2,FALSE),'Regular Symbol'!D$16))</f>
        <v>1</v>
      </c>
      <c r="D17" s="25">
        <f>IF(D$6&lt;=$B17,VLOOKUP($A17,'Regular Symbol'!$B$20:$H$29,PayCombo!D$6+2,FALSE),IF(D$6-$B17=1,VLOOKUP($A17,'Regular Symbol'!$B$33:$H$42,PayCombo!D$6+2,FALSE),'Regular Symbol'!E$16))</f>
        <v>1</v>
      </c>
      <c r="E17" s="25">
        <f>IF(E$6&lt;=$B17,VLOOKUP($A17,'Regular Symbol'!$B$20:$H$29,PayCombo!E$6+2,FALSE),IF(E$6-$B17=1,VLOOKUP($A17,'Regular Symbol'!$B$33:$H$42,PayCombo!E$6+2,FALSE),'Regular Symbol'!F$16))</f>
        <v>1</v>
      </c>
      <c r="F17" s="25">
        <f>IF(F$6&lt;=$B17,VLOOKUP($A17,'Regular Symbol'!$B$20:$H$29,PayCombo!F$6+2,FALSE),IF(F$6-$B17=1,VLOOKUP($A17,'Regular Symbol'!$B$33:$H$42,PayCombo!F$6+2,FALSE),'Regular Symbol'!G$16))</f>
        <v>1</v>
      </c>
      <c r="G17" s="25">
        <f>IF(G$6&lt;=$B17,VLOOKUP($A17,'Regular Symbol'!$B$20:$H$29,PayCombo!G$6+2,FALSE),IF(G$6-$B17=1,VLOOKUP($A17,'Regular Symbol'!$B$33:$H$42,PayCombo!G$6+2,FALSE),'Regular Symbol'!H$16))</f>
        <v>10</v>
      </c>
      <c r="H17" s="281">
        <f t="shared" si="3"/>
        <v>10</v>
      </c>
      <c r="I17" s="282">
        <f t="shared" si="5"/>
        <v>16105.1</v>
      </c>
      <c r="J17" s="283">
        <f>VLOOKUP($A17,OverView!$B$49:$G$60,PayCombo!$B17+1,FALSE)</f>
        <v>400</v>
      </c>
      <c r="K17" s="204">
        <f t="shared" si="4"/>
        <v>1.2418426461183104E-2</v>
      </c>
      <c r="L17" s="204">
        <f t="shared" si="6"/>
        <v>6.2092132305915519E-5</v>
      </c>
      <c r="M17" s="296">
        <f t="shared" si="2"/>
        <v>1.2418426461183104E-2</v>
      </c>
      <c r="N17" s="108"/>
    </row>
    <row r="18" spans="1:14" ht="15">
      <c r="A18" s="165" t="s">
        <v>126</v>
      </c>
      <c r="B18" s="271">
        <v>4</v>
      </c>
      <c r="C18" s="25">
        <f>IF(C$6&lt;=$B18,VLOOKUP($A18,'Regular Symbol'!$B$20:$H$29,PayCombo!C$6+2,FALSE),IF(C$6-$B18=1,VLOOKUP($A18,'Regular Symbol'!$B$33:$H$42,PayCombo!C$6+2,FALSE),'Regular Symbol'!D$16))</f>
        <v>1</v>
      </c>
      <c r="D18" s="25">
        <f>IF(D$6&lt;=$B18,VLOOKUP($A18,'Regular Symbol'!$B$20:$H$29,PayCombo!D$6+2,FALSE),IF(D$6-$B18=1,VLOOKUP($A18,'Regular Symbol'!$B$33:$H$42,PayCombo!D$6+2,FALSE),'Regular Symbol'!E$16))</f>
        <v>1</v>
      </c>
      <c r="E18" s="25">
        <f>IF(E$6&lt;=$B18,VLOOKUP($A18,'Regular Symbol'!$B$20:$H$29,PayCombo!E$6+2,FALSE),IF(E$6-$B18=1,VLOOKUP($A18,'Regular Symbol'!$B$33:$H$42,PayCombo!E$6+2,FALSE),'Regular Symbol'!F$16))</f>
        <v>1</v>
      </c>
      <c r="F18" s="25">
        <f>IF(F$6&lt;=$B18,VLOOKUP($A18,'Regular Symbol'!$B$20:$H$29,PayCombo!F$6+2,FALSE),IF(F$6-$B18=1,VLOOKUP($A18,'Regular Symbol'!$B$33:$H$42,PayCombo!F$6+2,FALSE),'Regular Symbol'!G$16))</f>
        <v>1</v>
      </c>
      <c r="G18" s="25">
        <f>IF(G$6&lt;=$B18,VLOOKUP($A18,'Regular Symbol'!$B$20:$H$29,PayCombo!G$6+2,FALSE),IF(G$6-$B18=1,VLOOKUP($A18,'Regular Symbol'!$B$33:$H$42,PayCombo!G$6+2,FALSE),'Regular Symbol'!H$16))</f>
        <v>10</v>
      </c>
      <c r="H18" s="281">
        <f t="shared" si="3"/>
        <v>10</v>
      </c>
      <c r="I18" s="282">
        <f t="shared" si="5"/>
        <v>16105.1</v>
      </c>
      <c r="J18" s="283">
        <f>VLOOKUP($A18,OverView!$B$49:$G$60,PayCombo!$B18+1,FALSE)</f>
        <v>200</v>
      </c>
      <c r="K18" s="204">
        <f t="shared" si="4"/>
        <v>6.2092132305915518E-3</v>
      </c>
      <c r="L18" s="204">
        <f t="shared" si="6"/>
        <v>6.2092132305915519E-5</v>
      </c>
      <c r="M18" s="296">
        <f t="shared" si="2"/>
        <v>6.2092132305915518E-3</v>
      </c>
      <c r="N18" s="108"/>
    </row>
    <row r="19" spans="1:14" ht="15">
      <c r="A19" s="165" t="s">
        <v>127</v>
      </c>
      <c r="B19" s="271">
        <v>4</v>
      </c>
      <c r="C19" s="25">
        <f>IF(C$6&lt;=$B19,VLOOKUP($A19,'Regular Symbol'!$B$20:$H$29,PayCombo!C$6+2,FALSE),IF(C$6-$B19=1,VLOOKUP($A19,'Regular Symbol'!$B$33:$H$42,PayCombo!C$6+2,FALSE),'Regular Symbol'!D$16))</f>
        <v>1</v>
      </c>
      <c r="D19" s="25">
        <f>IF(D$6&lt;=$B19,VLOOKUP($A19,'Regular Symbol'!$B$20:$H$29,PayCombo!D$6+2,FALSE),IF(D$6-$B19=1,VLOOKUP($A19,'Regular Symbol'!$B$33:$H$42,PayCombo!D$6+2,FALSE),'Regular Symbol'!E$16))</f>
        <v>1</v>
      </c>
      <c r="E19" s="25">
        <f>IF(E$6&lt;=$B19,VLOOKUP($A19,'Regular Symbol'!$B$20:$H$29,PayCombo!E$6+2,FALSE),IF(E$6-$B19=1,VLOOKUP($A19,'Regular Symbol'!$B$33:$H$42,PayCombo!E$6+2,FALSE),'Regular Symbol'!F$16))</f>
        <v>1</v>
      </c>
      <c r="F19" s="25">
        <f>IF(F$6&lt;=$B19,VLOOKUP($A19,'Regular Symbol'!$B$20:$H$29,PayCombo!F$6+2,FALSE),IF(F$6-$B19=1,VLOOKUP($A19,'Regular Symbol'!$B$33:$H$42,PayCombo!F$6+2,FALSE),'Regular Symbol'!G$16))</f>
        <v>1</v>
      </c>
      <c r="G19" s="25">
        <f>IF(G$6&lt;=$B19,VLOOKUP($A19,'Regular Symbol'!$B$20:$H$29,PayCombo!G$6+2,FALSE),IF(G$6-$B19=1,VLOOKUP($A19,'Regular Symbol'!$B$33:$H$42,PayCombo!G$6+2,FALSE),'Regular Symbol'!H$16))</f>
        <v>10</v>
      </c>
      <c r="H19" s="281">
        <f t="shared" si="3"/>
        <v>10</v>
      </c>
      <c r="I19" s="282">
        <f t="shared" si="5"/>
        <v>16105.1</v>
      </c>
      <c r="J19" s="283">
        <f>VLOOKUP($A19,OverView!$B$49:$G$60,PayCombo!$B19+1,FALSE)</f>
        <v>100</v>
      </c>
      <c r="K19" s="204">
        <f t="shared" si="4"/>
        <v>3.1046066152957759E-3</v>
      </c>
      <c r="L19" s="204">
        <f t="shared" si="6"/>
        <v>6.2092132305915519E-5</v>
      </c>
      <c r="M19" s="296">
        <f t="shared" si="2"/>
        <v>3.1046066152957759E-3</v>
      </c>
      <c r="N19" s="108"/>
    </row>
    <row r="20" spans="1:14" ht="15">
      <c r="A20" s="165" t="s">
        <v>269</v>
      </c>
      <c r="B20" s="271">
        <v>4</v>
      </c>
      <c r="C20" s="25">
        <f>IF(C$6&lt;=$B20,VLOOKUP($A20,'Regular Symbol'!$B$20:$H$29,PayCombo!C$6+2,FALSE),IF(C$6-$B20=1,VLOOKUP($A20,'Regular Symbol'!$B$33:$H$42,PayCombo!C$6+2,FALSE),'Regular Symbol'!D$16))</f>
        <v>1</v>
      </c>
      <c r="D20" s="25">
        <f>IF(D$6&lt;=$B20,VLOOKUP($A20,'Regular Symbol'!$B$20:$H$29,PayCombo!D$6+2,FALSE),IF(D$6-$B20=1,VLOOKUP($A20,'Regular Symbol'!$B$33:$H$42,PayCombo!D$6+2,FALSE),'Regular Symbol'!E$16))</f>
        <v>1</v>
      </c>
      <c r="E20" s="25">
        <f>IF(E$6&lt;=$B20,VLOOKUP($A20,'Regular Symbol'!$B$20:$H$29,PayCombo!E$6+2,FALSE),IF(E$6-$B20=1,VLOOKUP($A20,'Regular Symbol'!$B$33:$H$42,PayCombo!E$6+2,FALSE),'Regular Symbol'!F$16))</f>
        <v>1</v>
      </c>
      <c r="F20" s="25">
        <f>IF(F$6&lt;=$B20,VLOOKUP($A20,'Regular Symbol'!$B$20:$H$29,PayCombo!F$6+2,FALSE),IF(F$6-$B20=1,VLOOKUP($A20,'Regular Symbol'!$B$33:$H$42,PayCombo!F$6+2,FALSE),'Regular Symbol'!G$16))</f>
        <v>1</v>
      </c>
      <c r="G20" s="25">
        <f>IF(G$6&lt;=$B20,VLOOKUP($A20,'Regular Symbol'!$B$20:$H$29,PayCombo!G$6+2,FALSE),IF(G$6-$B20=1,VLOOKUP($A20,'Regular Symbol'!$B$33:$H$42,PayCombo!G$6+2,FALSE),'Regular Symbol'!H$16))</f>
        <v>10</v>
      </c>
      <c r="H20" s="281">
        <f t="shared" si="3"/>
        <v>10</v>
      </c>
      <c r="I20" s="282">
        <f t="shared" si="5"/>
        <v>16105.1</v>
      </c>
      <c r="J20" s="283">
        <f>VLOOKUP($A20,OverView!$B$49:$G$60,PayCombo!$B20+1,FALSE)</f>
        <v>80</v>
      </c>
      <c r="K20" s="204">
        <f t="shared" si="4"/>
        <v>2.4836852922366206E-3</v>
      </c>
      <c r="L20" s="204">
        <f t="shared" si="6"/>
        <v>6.2092132305915519E-5</v>
      </c>
      <c r="M20" s="296">
        <f t="shared" si="2"/>
        <v>2.4836852922366206E-3</v>
      </c>
      <c r="N20" s="108"/>
    </row>
    <row r="21" spans="1:14" s="166" customFormat="1" ht="15">
      <c r="A21" s="165" t="s">
        <v>123</v>
      </c>
      <c r="B21" s="271">
        <v>4</v>
      </c>
      <c r="C21" s="25">
        <f>IF(C$6&lt;=$B21,VLOOKUP($A21,'Regular Symbol'!$B$20:$H$29,PayCombo!C$6+2,FALSE),IF(C$6-$B21=1,VLOOKUP($A21,'Regular Symbol'!$B$33:$H$42,PayCombo!C$6+2,FALSE),'Regular Symbol'!D$16))</f>
        <v>1</v>
      </c>
      <c r="D21" s="25">
        <f>IF(D$6&lt;=$B21,VLOOKUP($A21,'Regular Symbol'!$B$20:$H$29,PayCombo!D$6+2,FALSE),IF(D$6-$B21=1,VLOOKUP($A21,'Regular Symbol'!$B$33:$H$42,PayCombo!D$6+2,FALSE),'Regular Symbol'!E$16))</f>
        <v>1</v>
      </c>
      <c r="E21" s="25">
        <f>IF(E$6&lt;=$B21,VLOOKUP($A21,'Regular Symbol'!$B$20:$H$29,PayCombo!E$6+2,FALSE),IF(E$6-$B21=1,VLOOKUP($A21,'Regular Symbol'!$B$33:$H$42,PayCombo!E$6+2,FALSE),'Regular Symbol'!F$16))</f>
        <v>1</v>
      </c>
      <c r="F21" s="25">
        <f>IF(F$6&lt;=$B21,VLOOKUP($A21,'Regular Symbol'!$B$20:$H$29,PayCombo!F$6+2,FALSE),IF(F$6-$B21=1,VLOOKUP($A21,'Regular Symbol'!$B$33:$H$42,PayCombo!F$6+2,FALSE),'Regular Symbol'!G$16))</f>
        <v>1</v>
      </c>
      <c r="G21" s="25">
        <f>IF(G$6&lt;=$B21,VLOOKUP($A21,'Regular Symbol'!$B$20:$H$29,PayCombo!G$6+2,FALSE),IF(G$6-$B21=1,VLOOKUP($A21,'Regular Symbol'!$B$33:$H$42,PayCombo!G$6+2,FALSE),'Regular Symbol'!H$16))</f>
        <v>10</v>
      </c>
      <c r="H21" s="281">
        <f t="shared" si="3"/>
        <v>10</v>
      </c>
      <c r="I21" s="282">
        <f t="shared" si="5"/>
        <v>16105.1</v>
      </c>
      <c r="J21" s="283">
        <f>VLOOKUP($A21,OverView!$B$49:$G$60,PayCombo!$B21+1,FALSE)</f>
        <v>80</v>
      </c>
      <c r="K21" s="204">
        <f t="shared" si="4"/>
        <v>2.4836852922366206E-3</v>
      </c>
      <c r="L21" s="204">
        <f t="shared" si="6"/>
        <v>6.2092132305915519E-5</v>
      </c>
      <c r="M21" s="296">
        <f t="shared" si="2"/>
        <v>2.4836852922366206E-3</v>
      </c>
      <c r="N21" s="108"/>
    </row>
    <row r="22" spans="1:14" ht="15">
      <c r="A22" s="234" t="s">
        <v>67</v>
      </c>
      <c r="B22" s="271">
        <v>4</v>
      </c>
      <c r="C22" s="25">
        <f>IF(C$6&lt;=$B22,VLOOKUP($A22,'Regular Symbol'!$B$20:$H$29,PayCombo!C$6+2,FALSE),IF(C$6-$B22=1,VLOOKUP($A22,'Regular Symbol'!$B$33:$H$42,PayCombo!C$6+2,FALSE),'Regular Symbol'!D$16))</f>
        <v>1</v>
      </c>
      <c r="D22" s="25">
        <f>IF(D$6&lt;=$B22,VLOOKUP($A22,'Regular Symbol'!$B$20:$H$29,PayCombo!D$6+2,FALSE),IF(D$6-$B22=1,VLOOKUP($A22,'Regular Symbol'!$B$33:$H$42,PayCombo!D$6+2,FALSE),'Regular Symbol'!E$16))</f>
        <v>1</v>
      </c>
      <c r="E22" s="25">
        <f>IF(E$6&lt;=$B22,VLOOKUP($A22,'Regular Symbol'!$B$20:$H$29,PayCombo!E$6+2,FALSE),IF(E$6-$B22=1,VLOOKUP($A22,'Regular Symbol'!$B$33:$H$42,PayCombo!E$6+2,FALSE),'Regular Symbol'!F$16))</f>
        <v>1</v>
      </c>
      <c r="F22" s="25">
        <f>IF(F$6&lt;=$B22,VLOOKUP($A22,'Regular Symbol'!$B$20:$H$29,PayCombo!F$6+2,FALSE),IF(F$6-$B22=1,VLOOKUP($A22,'Regular Symbol'!$B$33:$H$42,PayCombo!F$6+2,FALSE),'Regular Symbol'!G$16))</f>
        <v>1</v>
      </c>
      <c r="G22" s="25">
        <f>IF(G$6&lt;=$B22,VLOOKUP($A22,'Regular Symbol'!$B$20:$H$29,PayCombo!G$6+2,FALSE),IF(G$6-$B22=1,VLOOKUP($A22,'Regular Symbol'!$B$33:$H$42,PayCombo!G$6+2,FALSE),'Regular Symbol'!H$16))</f>
        <v>10</v>
      </c>
      <c r="H22" s="281">
        <f t="shared" si="3"/>
        <v>10</v>
      </c>
      <c r="I22" s="282">
        <f t="shared" si="5"/>
        <v>16105.1</v>
      </c>
      <c r="J22" s="283">
        <f>VLOOKUP($A22,OverView!$B$49:$G$60,PayCombo!$B22+1,FALSE)</f>
        <v>50</v>
      </c>
      <c r="K22" s="204">
        <f t="shared" si="4"/>
        <v>1.552303307647888E-3</v>
      </c>
      <c r="L22" s="204">
        <f t="shared" si="6"/>
        <v>6.2092132305915519E-5</v>
      </c>
      <c r="M22" s="296">
        <f t="shared" si="2"/>
        <v>1.552303307647888E-3</v>
      </c>
      <c r="N22" s="108"/>
    </row>
    <row r="23" spans="1:14" ht="15">
      <c r="A23" s="234" t="s">
        <v>162</v>
      </c>
      <c r="B23" s="271">
        <v>4</v>
      </c>
      <c r="C23" s="25">
        <f>IF(C$6&lt;=$B23,VLOOKUP($A23,'Regular Symbol'!$B$20:$H$29,PayCombo!C$6+2,FALSE),IF(C$6-$B23=1,VLOOKUP($A23,'Regular Symbol'!$B$33:$H$42,PayCombo!C$6+2,FALSE),'Regular Symbol'!D$16))</f>
        <v>1</v>
      </c>
      <c r="D23" s="25">
        <f>IF(D$6&lt;=$B23,VLOOKUP($A23,'Regular Symbol'!$B$20:$H$29,PayCombo!D$6+2,FALSE),IF(D$6-$B23=1,VLOOKUP($A23,'Regular Symbol'!$B$33:$H$42,PayCombo!D$6+2,FALSE),'Regular Symbol'!E$16))</f>
        <v>1</v>
      </c>
      <c r="E23" s="25">
        <f>IF(E$6&lt;=$B23,VLOOKUP($A23,'Regular Symbol'!$B$20:$H$29,PayCombo!E$6+2,FALSE),IF(E$6-$B23=1,VLOOKUP($A23,'Regular Symbol'!$B$33:$H$42,PayCombo!E$6+2,FALSE),'Regular Symbol'!F$16))</f>
        <v>1</v>
      </c>
      <c r="F23" s="25">
        <f>IF(F$6&lt;=$B23,VLOOKUP($A23,'Regular Symbol'!$B$20:$H$29,PayCombo!F$6+2,FALSE),IF(F$6-$B23=1,VLOOKUP($A23,'Regular Symbol'!$B$33:$H$42,PayCombo!F$6+2,FALSE),'Regular Symbol'!G$16))</f>
        <v>1</v>
      </c>
      <c r="G23" s="25">
        <f>IF(G$6&lt;=$B23,VLOOKUP($A23,'Regular Symbol'!$B$20:$H$29,PayCombo!G$6+2,FALSE),IF(G$6-$B23=1,VLOOKUP($A23,'Regular Symbol'!$B$33:$H$42,PayCombo!G$6+2,FALSE),'Regular Symbol'!H$16))</f>
        <v>10</v>
      </c>
      <c r="H23" s="281">
        <f t="shared" si="3"/>
        <v>10</v>
      </c>
      <c r="I23" s="282">
        <f t="shared" si="5"/>
        <v>16105.1</v>
      </c>
      <c r="J23" s="283">
        <f>VLOOKUP($A23,OverView!$B$49:$G$60,PayCombo!$B23+1,FALSE)</f>
        <v>50</v>
      </c>
      <c r="K23" s="204">
        <f t="shared" si="4"/>
        <v>1.552303307647888E-3</v>
      </c>
      <c r="L23" s="204">
        <f t="shared" si="6"/>
        <v>6.2092132305915519E-5</v>
      </c>
      <c r="M23" s="296">
        <f t="shared" si="2"/>
        <v>1.552303307647888E-3</v>
      </c>
      <c r="N23" s="108"/>
    </row>
    <row r="24" spans="1:14" s="79" customFormat="1" ht="15">
      <c r="A24" s="234" t="s">
        <v>163</v>
      </c>
      <c r="B24" s="271">
        <v>4</v>
      </c>
      <c r="C24" s="25">
        <f>IF(C$6&lt;=$B24,VLOOKUP($A24,'Regular Symbol'!$B$20:$H$29,PayCombo!C$6+2,FALSE),IF(C$6-$B24=1,VLOOKUP($A24,'Regular Symbol'!$B$33:$H$42,PayCombo!C$6+2,FALSE),'Regular Symbol'!D$16))</f>
        <v>1</v>
      </c>
      <c r="D24" s="25">
        <f>IF(D$6&lt;=$B24,VLOOKUP($A24,'Regular Symbol'!$B$20:$H$29,PayCombo!D$6+2,FALSE),IF(D$6-$B24=1,VLOOKUP($A24,'Regular Symbol'!$B$33:$H$42,PayCombo!D$6+2,FALSE),'Regular Symbol'!E$16))</f>
        <v>1</v>
      </c>
      <c r="E24" s="25">
        <f>IF(E$6&lt;=$B24,VLOOKUP($A24,'Regular Symbol'!$B$20:$H$29,PayCombo!E$6+2,FALSE),IF(E$6-$B24=1,VLOOKUP($A24,'Regular Symbol'!$B$33:$H$42,PayCombo!E$6+2,FALSE),'Regular Symbol'!F$16))</f>
        <v>1</v>
      </c>
      <c r="F24" s="25">
        <f>IF(F$6&lt;=$B24,VLOOKUP($A24,'Regular Symbol'!$B$20:$H$29,PayCombo!F$6+2,FALSE),IF(F$6-$B24=1,VLOOKUP($A24,'Regular Symbol'!$B$33:$H$42,PayCombo!F$6+2,FALSE),'Regular Symbol'!G$16))</f>
        <v>1</v>
      </c>
      <c r="G24" s="25">
        <f>IF(G$6&lt;=$B24,VLOOKUP($A24,'Regular Symbol'!$B$20:$H$29,PayCombo!G$6+2,FALSE),IF(G$6-$B24=1,VLOOKUP($A24,'Regular Symbol'!$B$33:$H$42,PayCombo!G$6+2,FALSE),'Regular Symbol'!H$16))</f>
        <v>10</v>
      </c>
      <c r="H24" s="281">
        <f t="shared" si="3"/>
        <v>10</v>
      </c>
      <c r="I24" s="282">
        <f t="shared" si="5"/>
        <v>16105.1</v>
      </c>
      <c r="J24" s="283">
        <f>VLOOKUP($A24,OverView!$B$49:$G$60,PayCombo!$B24+1,FALSE)</f>
        <v>40</v>
      </c>
      <c r="K24" s="204">
        <f t="shared" si="4"/>
        <v>1.2418426461183103E-3</v>
      </c>
      <c r="L24" s="204">
        <f t="shared" si="6"/>
        <v>6.2092132305915519E-5</v>
      </c>
      <c r="M24" s="296">
        <f t="shared" si="2"/>
        <v>1.2418426461183103E-3</v>
      </c>
      <c r="N24" s="108"/>
    </row>
    <row r="25" spans="1:14" ht="15">
      <c r="A25" s="234" t="s">
        <v>164</v>
      </c>
      <c r="B25" s="271">
        <v>4</v>
      </c>
      <c r="C25" s="25">
        <f>IF(C$6&lt;=$B25,VLOOKUP($A25,'Regular Symbol'!$B$20:$H$29,PayCombo!C$6+2,FALSE),IF(C$6-$B25=1,VLOOKUP($A25,'Regular Symbol'!$B$33:$H$42,PayCombo!C$6+2,FALSE),'Regular Symbol'!D$16))</f>
        <v>1</v>
      </c>
      <c r="D25" s="25">
        <f>IF(D$6&lt;=$B25,VLOOKUP($A25,'Regular Symbol'!$B$20:$H$29,PayCombo!D$6+2,FALSE),IF(D$6-$B25=1,VLOOKUP($A25,'Regular Symbol'!$B$33:$H$42,PayCombo!D$6+2,FALSE),'Regular Symbol'!E$16))</f>
        <v>1</v>
      </c>
      <c r="E25" s="25">
        <f>IF(E$6&lt;=$B25,VLOOKUP($A25,'Regular Symbol'!$B$20:$H$29,PayCombo!E$6+2,FALSE),IF(E$6-$B25=1,VLOOKUP($A25,'Regular Symbol'!$B$33:$H$42,PayCombo!E$6+2,FALSE),'Regular Symbol'!F$16))</f>
        <v>1</v>
      </c>
      <c r="F25" s="25">
        <f>IF(F$6&lt;=$B25,VLOOKUP($A25,'Regular Symbol'!$B$20:$H$29,PayCombo!F$6+2,FALSE),IF(F$6-$B25=1,VLOOKUP($A25,'Regular Symbol'!$B$33:$H$42,PayCombo!F$6+2,FALSE),'Regular Symbol'!G$16))</f>
        <v>1</v>
      </c>
      <c r="G25" s="25">
        <f>IF(G$6&lt;=$B25,VLOOKUP($A25,'Regular Symbol'!$B$20:$H$29,PayCombo!G$6+2,FALSE),IF(G$6-$B25=1,VLOOKUP($A25,'Regular Symbol'!$B$33:$H$42,PayCombo!G$6+2,FALSE),'Regular Symbol'!H$16))</f>
        <v>10</v>
      </c>
      <c r="H25" s="281">
        <f t="shared" si="3"/>
        <v>10</v>
      </c>
      <c r="I25" s="282">
        <f t="shared" si="5"/>
        <v>16105.1</v>
      </c>
      <c r="J25" s="283">
        <f>VLOOKUP($A25,OverView!$B$49:$G$60,PayCombo!$B25+1,FALSE)</f>
        <v>30</v>
      </c>
      <c r="K25" s="204">
        <f t="shared" si="4"/>
        <v>9.3138198458873282E-4</v>
      </c>
      <c r="L25" s="204">
        <f t="shared" si="6"/>
        <v>6.2092132305915519E-5</v>
      </c>
      <c r="M25" s="296">
        <f t="shared" si="2"/>
        <v>9.3138198458873282E-4</v>
      </c>
      <c r="N25" s="108"/>
    </row>
    <row r="26" spans="1:14" ht="15">
      <c r="A26" s="234" t="s">
        <v>160</v>
      </c>
      <c r="B26" s="271">
        <v>4</v>
      </c>
      <c r="C26" s="25">
        <f>IF(C$6&lt;=$B26,VLOOKUP($A26,'Regular Symbol'!$B$20:$H$29,PayCombo!C$6+2,FALSE),IF(C$6-$B26=1,VLOOKUP($A26,'Regular Symbol'!$B$33:$H$42,PayCombo!C$6+2,FALSE),'Regular Symbol'!D$16))</f>
        <v>1</v>
      </c>
      <c r="D26" s="25">
        <f>IF(D$6&lt;=$B26,VLOOKUP($A26,'Regular Symbol'!$B$20:$H$29,PayCombo!D$6+2,FALSE),IF(D$6-$B26=1,VLOOKUP($A26,'Regular Symbol'!$B$33:$H$42,PayCombo!D$6+2,FALSE),'Regular Symbol'!E$16))</f>
        <v>1</v>
      </c>
      <c r="E26" s="25">
        <f>IF(E$6&lt;=$B26,VLOOKUP($A26,'Regular Symbol'!$B$20:$H$29,PayCombo!E$6+2,FALSE),IF(E$6-$B26=1,VLOOKUP($A26,'Regular Symbol'!$B$33:$H$42,PayCombo!E$6+2,FALSE),'Regular Symbol'!F$16))</f>
        <v>1</v>
      </c>
      <c r="F26" s="25">
        <f>IF(F$6&lt;=$B26,VLOOKUP($A26,'Regular Symbol'!$B$20:$H$29,PayCombo!F$6+2,FALSE),IF(F$6-$B26=1,VLOOKUP($A26,'Regular Symbol'!$B$33:$H$42,PayCombo!F$6+2,FALSE),'Regular Symbol'!G$16))</f>
        <v>1</v>
      </c>
      <c r="G26" s="25">
        <f>IF(G$6&lt;=$B26,VLOOKUP($A26,'Regular Symbol'!$B$20:$H$29,PayCombo!G$6+2,FALSE),IF(G$6-$B26=1,VLOOKUP($A26,'Regular Symbol'!$B$33:$H$42,PayCombo!G$6+2,FALSE),'Regular Symbol'!H$16))</f>
        <v>10</v>
      </c>
      <c r="H26" s="281">
        <f t="shared" si="3"/>
        <v>10</v>
      </c>
      <c r="I26" s="282">
        <f t="shared" si="5"/>
        <v>16105.1</v>
      </c>
      <c r="J26" s="283">
        <f>VLOOKUP($A26,OverView!$B$49:$G$60,PayCombo!$B26+1,FALSE)</f>
        <v>30</v>
      </c>
      <c r="K26" s="204">
        <f t="shared" si="4"/>
        <v>9.3138198458873282E-4</v>
      </c>
      <c r="L26" s="204">
        <f t="shared" si="6"/>
        <v>6.2092132305915519E-5</v>
      </c>
      <c r="M26" s="296">
        <f t="shared" si="2"/>
        <v>9.3138198458873282E-4</v>
      </c>
      <c r="N26" s="108"/>
    </row>
    <row r="27" spans="1:14" s="166" customFormat="1" ht="15">
      <c r="A27" s="165" t="s">
        <v>125</v>
      </c>
      <c r="B27" s="255">
        <v>3</v>
      </c>
      <c r="C27" s="25">
        <f>IF(C$6&lt;=$B27,VLOOKUP($A27,'Regular Symbol'!$B$20:$H$29,PayCombo!C$6+2,FALSE),IF(C$6-$B27=1,VLOOKUP($A27,'Regular Symbol'!$B$33:$H$42,PayCombo!C$6+2,FALSE),'Regular Symbol'!D$16))</f>
        <v>1</v>
      </c>
      <c r="D27" s="25">
        <f>IF(D$6&lt;=$B27,VLOOKUP($A27,'Regular Symbol'!$B$20:$H$29,PayCombo!D$6+2,FALSE),IF(D$6-$B27=1,VLOOKUP($A27,'Regular Symbol'!$B$33:$H$42,PayCombo!D$6+2,FALSE),'Regular Symbol'!E$16))</f>
        <v>1</v>
      </c>
      <c r="E27" s="25">
        <f>IF(E$6&lt;=$B27,VLOOKUP($A27,'Regular Symbol'!$B$20:$H$29,PayCombo!E$6+2,FALSE),IF(E$6-$B27=1,VLOOKUP($A27,'Regular Symbol'!$B$33:$H$42,PayCombo!E$6+2,FALSE),'Regular Symbol'!F$16))</f>
        <v>1</v>
      </c>
      <c r="F27" s="25">
        <f>IF(F$6&lt;=$B27,VLOOKUP($A27,'Regular Symbol'!$B$20:$H$29,PayCombo!F$6+2,FALSE),IF(F$6-$B27=1,VLOOKUP($A27,'Regular Symbol'!$B$33:$H$42,PayCombo!F$6+2,FALSE),'Regular Symbol'!G$16))</f>
        <v>10</v>
      </c>
      <c r="G27" s="25">
        <f>IF(G$6&lt;=$B27,VLOOKUP($A27,'Regular Symbol'!$B$20:$H$29,PayCombo!G$6+2,FALSE),IF(G$6-$B27=1,VLOOKUP($A27,'Regular Symbol'!$B$33:$H$42,PayCombo!G$6+2,FALSE),'Regular Symbol'!H$16))</f>
        <v>11</v>
      </c>
      <c r="H27" s="281">
        <f t="shared" si="3"/>
        <v>110</v>
      </c>
      <c r="I27" s="282">
        <f t="shared" ref="I27:I36" si="7">$C$5/H27</f>
        <v>1464.1</v>
      </c>
      <c r="J27" s="283">
        <f>VLOOKUP($A27,OverView!$B$49:$G$60,PayCombo!$B27+1,FALSE)</f>
        <v>100</v>
      </c>
      <c r="K27" s="204">
        <f t="shared" si="4"/>
        <v>3.4150672768253537E-2</v>
      </c>
      <c r="L27" s="204">
        <f t="shared" ref="L27:L36" si="8">1/I27</f>
        <v>6.8301345536507074E-4</v>
      </c>
      <c r="M27" s="296">
        <f t="shared" si="2"/>
        <v>3.4150672768253537E-2</v>
      </c>
    </row>
    <row r="28" spans="1:14" s="166" customFormat="1" ht="15">
      <c r="A28" s="165" t="s">
        <v>126</v>
      </c>
      <c r="B28" s="255">
        <v>3</v>
      </c>
      <c r="C28" s="25">
        <f>IF(C$6&lt;=$B28,VLOOKUP($A28,'Regular Symbol'!$B$20:$H$29,PayCombo!C$6+2,FALSE),IF(C$6-$B28=1,VLOOKUP($A28,'Regular Symbol'!$B$33:$H$42,PayCombo!C$6+2,FALSE),'Regular Symbol'!D$16))</f>
        <v>1</v>
      </c>
      <c r="D28" s="25">
        <f>IF(D$6&lt;=$B28,VLOOKUP($A28,'Regular Symbol'!$B$20:$H$29,PayCombo!D$6+2,FALSE),IF(D$6-$B28=1,VLOOKUP($A28,'Regular Symbol'!$B$33:$H$42,PayCombo!D$6+2,FALSE),'Regular Symbol'!E$16))</f>
        <v>1</v>
      </c>
      <c r="E28" s="25">
        <f>IF(E$6&lt;=$B28,VLOOKUP($A28,'Regular Symbol'!$B$20:$H$29,PayCombo!E$6+2,FALSE),IF(E$6-$B28=1,VLOOKUP($A28,'Regular Symbol'!$B$33:$H$42,PayCombo!E$6+2,FALSE),'Regular Symbol'!F$16))</f>
        <v>1</v>
      </c>
      <c r="F28" s="25">
        <f>IF(F$6&lt;=$B28,VLOOKUP($A28,'Regular Symbol'!$B$20:$H$29,PayCombo!F$6+2,FALSE),IF(F$6-$B28=1,VLOOKUP($A28,'Regular Symbol'!$B$33:$H$42,PayCombo!F$6+2,FALSE),'Regular Symbol'!G$16))</f>
        <v>10</v>
      </c>
      <c r="G28" s="25">
        <f>IF(G$6&lt;=$B28,VLOOKUP($A28,'Regular Symbol'!$B$20:$H$29,PayCombo!G$6+2,FALSE),IF(G$6-$B28=1,VLOOKUP($A28,'Regular Symbol'!$B$33:$H$42,PayCombo!G$6+2,FALSE),'Regular Symbol'!H$16))</f>
        <v>11</v>
      </c>
      <c r="H28" s="281">
        <f t="shared" si="3"/>
        <v>110</v>
      </c>
      <c r="I28" s="282">
        <f t="shared" si="7"/>
        <v>1464.1</v>
      </c>
      <c r="J28" s="283">
        <f>VLOOKUP($A28,OverView!$B$49:$G$60,PayCombo!$B28+1,FALSE)</f>
        <v>80</v>
      </c>
      <c r="K28" s="204">
        <f t="shared" si="4"/>
        <v>2.732053821460283E-2</v>
      </c>
      <c r="L28" s="204">
        <f t="shared" si="8"/>
        <v>6.8301345536507074E-4</v>
      </c>
      <c r="M28" s="296">
        <f t="shared" si="2"/>
        <v>2.732053821460283E-2</v>
      </c>
    </row>
    <row r="29" spans="1:14" s="166" customFormat="1" ht="15">
      <c r="A29" s="165" t="s">
        <v>127</v>
      </c>
      <c r="B29" s="255">
        <v>3</v>
      </c>
      <c r="C29" s="25">
        <f>IF(C$6&lt;=$B29,VLOOKUP($A29,'Regular Symbol'!$B$20:$H$29,PayCombo!C$6+2,FALSE),IF(C$6-$B29=1,VLOOKUP($A29,'Regular Symbol'!$B$33:$H$42,PayCombo!C$6+2,FALSE),'Regular Symbol'!D$16))</f>
        <v>1</v>
      </c>
      <c r="D29" s="25">
        <f>IF(D$6&lt;=$B29,VLOOKUP($A29,'Regular Symbol'!$B$20:$H$29,PayCombo!D$6+2,FALSE),IF(D$6-$B29=1,VLOOKUP($A29,'Regular Symbol'!$B$33:$H$42,PayCombo!D$6+2,FALSE),'Regular Symbol'!E$16))</f>
        <v>1</v>
      </c>
      <c r="E29" s="25">
        <f>IF(E$6&lt;=$B29,VLOOKUP($A29,'Regular Symbol'!$B$20:$H$29,PayCombo!E$6+2,FALSE),IF(E$6-$B29=1,VLOOKUP($A29,'Regular Symbol'!$B$33:$H$42,PayCombo!E$6+2,FALSE),'Regular Symbol'!F$16))</f>
        <v>1</v>
      </c>
      <c r="F29" s="25">
        <f>IF(F$6&lt;=$B29,VLOOKUP($A29,'Regular Symbol'!$B$20:$H$29,PayCombo!F$6+2,FALSE),IF(F$6-$B29=1,VLOOKUP($A29,'Regular Symbol'!$B$33:$H$42,PayCombo!F$6+2,FALSE),'Regular Symbol'!G$16))</f>
        <v>10</v>
      </c>
      <c r="G29" s="25">
        <f>IF(G$6&lt;=$B29,VLOOKUP($A29,'Regular Symbol'!$B$20:$H$29,PayCombo!G$6+2,FALSE),IF(G$6-$B29=1,VLOOKUP($A29,'Regular Symbol'!$B$33:$H$42,PayCombo!G$6+2,FALSE),'Regular Symbol'!H$16))</f>
        <v>11</v>
      </c>
      <c r="H29" s="281">
        <f t="shared" si="3"/>
        <v>110</v>
      </c>
      <c r="I29" s="282">
        <f t="shared" si="7"/>
        <v>1464.1</v>
      </c>
      <c r="J29" s="283">
        <f>VLOOKUP($A29,OverView!$B$49:$G$60,PayCombo!$B29+1,FALSE)</f>
        <v>50</v>
      </c>
      <c r="K29" s="204">
        <f t="shared" si="4"/>
        <v>1.7075336384126769E-2</v>
      </c>
      <c r="L29" s="204">
        <f t="shared" si="8"/>
        <v>6.8301345536507074E-4</v>
      </c>
      <c r="M29" s="296">
        <f t="shared" si="2"/>
        <v>1.7075336384126769E-2</v>
      </c>
    </row>
    <row r="30" spans="1:14" s="166" customFormat="1" ht="15">
      <c r="A30" s="165" t="s">
        <v>269</v>
      </c>
      <c r="B30" s="255">
        <v>3</v>
      </c>
      <c r="C30" s="25">
        <f>IF(C$6&lt;=$B30,VLOOKUP($A30,'Regular Symbol'!$B$20:$H$29,PayCombo!C$6+2,FALSE),IF(C$6-$B30=1,VLOOKUP($A30,'Regular Symbol'!$B$33:$H$42,PayCombo!C$6+2,FALSE),'Regular Symbol'!D$16))</f>
        <v>1</v>
      </c>
      <c r="D30" s="25">
        <f>IF(D$6&lt;=$B30,VLOOKUP($A30,'Regular Symbol'!$B$20:$H$29,PayCombo!D$6+2,FALSE),IF(D$6-$B30=1,VLOOKUP($A30,'Regular Symbol'!$B$33:$H$42,PayCombo!D$6+2,FALSE),'Regular Symbol'!E$16))</f>
        <v>1</v>
      </c>
      <c r="E30" s="25">
        <f>IF(E$6&lt;=$B30,VLOOKUP($A30,'Regular Symbol'!$B$20:$H$29,PayCombo!E$6+2,FALSE),IF(E$6-$B30=1,VLOOKUP($A30,'Regular Symbol'!$B$33:$H$42,PayCombo!E$6+2,FALSE),'Regular Symbol'!F$16))</f>
        <v>1</v>
      </c>
      <c r="F30" s="25">
        <f>IF(F$6&lt;=$B30,VLOOKUP($A30,'Regular Symbol'!$B$20:$H$29,PayCombo!F$6+2,FALSE),IF(F$6-$B30=1,VLOOKUP($A30,'Regular Symbol'!$B$33:$H$42,PayCombo!F$6+2,FALSE),'Regular Symbol'!G$16))</f>
        <v>10</v>
      </c>
      <c r="G30" s="25">
        <f>IF(G$6&lt;=$B30,VLOOKUP($A30,'Regular Symbol'!$B$20:$H$29,PayCombo!G$6+2,FALSE),IF(G$6-$B30=1,VLOOKUP($A30,'Regular Symbol'!$B$33:$H$42,PayCombo!G$6+2,FALSE),'Regular Symbol'!H$16))</f>
        <v>11</v>
      </c>
      <c r="H30" s="281">
        <f t="shared" si="3"/>
        <v>110</v>
      </c>
      <c r="I30" s="282">
        <f t="shared" si="7"/>
        <v>1464.1</v>
      </c>
      <c r="J30" s="283">
        <f>VLOOKUP($A30,OverView!$B$49:$G$60,PayCombo!$B30+1,FALSE)</f>
        <v>40</v>
      </c>
      <c r="K30" s="204">
        <f t="shared" si="4"/>
        <v>1.3660269107301415E-2</v>
      </c>
      <c r="L30" s="204">
        <f t="shared" si="8"/>
        <v>6.8301345536507074E-4</v>
      </c>
      <c r="M30" s="296">
        <f t="shared" si="2"/>
        <v>1.3660269107301415E-2</v>
      </c>
    </row>
    <row r="31" spans="1:14" ht="15">
      <c r="A31" s="165" t="s">
        <v>123</v>
      </c>
      <c r="B31" s="255">
        <v>3</v>
      </c>
      <c r="C31" s="25">
        <f>IF(C$6&lt;=$B31,VLOOKUP($A31,'Regular Symbol'!$B$20:$H$29,PayCombo!C$6+2,FALSE),IF(C$6-$B31=1,VLOOKUP($A31,'Regular Symbol'!$B$33:$H$42,PayCombo!C$6+2,FALSE),'Regular Symbol'!D$16))</f>
        <v>1</v>
      </c>
      <c r="D31" s="25">
        <f>IF(D$6&lt;=$B31,VLOOKUP($A31,'Regular Symbol'!$B$20:$H$29,PayCombo!D$6+2,FALSE),IF(D$6-$B31=1,VLOOKUP($A31,'Regular Symbol'!$B$33:$H$42,PayCombo!D$6+2,FALSE),'Regular Symbol'!E$16))</f>
        <v>1</v>
      </c>
      <c r="E31" s="25">
        <f>IF(E$6&lt;=$B31,VLOOKUP($A31,'Regular Symbol'!$B$20:$H$29,PayCombo!E$6+2,FALSE),IF(E$6-$B31=1,VLOOKUP($A31,'Regular Symbol'!$B$33:$H$42,PayCombo!E$6+2,FALSE),'Regular Symbol'!F$16))</f>
        <v>1</v>
      </c>
      <c r="F31" s="25">
        <f>IF(F$6&lt;=$B31,VLOOKUP($A31,'Regular Symbol'!$B$20:$H$29,PayCombo!F$6+2,FALSE),IF(F$6-$B31=1,VLOOKUP($A31,'Regular Symbol'!$B$33:$H$42,PayCombo!F$6+2,FALSE),'Regular Symbol'!G$16))</f>
        <v>10</v>
      </c>
      <c r="G31" s="25">
        <f>IF(G$6&lt;=$B31,VLOOKUP($A31,'Regular Symbol'!$B$20:$H$29,PayCombo!G$6+2,FALSE),IF(G$6-$B31=1,VLOOKUP($A31,'Regular Symbol'!$B$33:$H$42,PayCombo!G$6+2,FALSE),'Regular Symbol'!H$16))</f>
        <v>11</v>
      </c>
      <c r="H31" s="281">
        <f t="shared" si="3"/>
        <v>110</v>
      </c>
      <c r="I31" s="282">
        <f t="shared" si="7"/>
        <v>1464.1</v>
      </c>
      <c r="J31" s="283">
        <f>VLOOKUP($A31,OverView!$B$49:$G$60,PayCombo!$B31+1,FALSE)</f>
        <v>40</v>
      </c>
      <c r="K31" s="204">
        <f t="shared" si="4"/>
        <v>1.3660269107301415E-2</v>
      </c>
      <c r="L31" s="204">
        <f t="shared" si="8"/>
        <v>6.8301345536507074E-4</v>
      </c>
      <c r="M31" s="296">
        <f t="shared" si="2"/>
        <v>1.3660269107301415E-2</v>
      </c>
    </row>
    <row r="32" spans="1:14" ht="15">
      <c r="A32" s="234" t="s">
        <v>67</v>
      </c>
      <c r="B32" s="255">
        <v>3</v>
      </c>
      <c r="C32" s="25">
        <f>IF(C$6&lt;=$B32,VLOOKUP($A32,'Regular Symbol'!$B$20:$H$29,PayCombo!C$6+2,FALSE),IF(C$6-$B32=1,VLOOKUP($A32,'Regular Symbol'!$B$33:$H$42,PayCombo!C$6+2,FALSE),'Regular Symbol'!D$16))</f>
        <v>1</v>
      </c>
      <c r="D32" s="25">
        <f>IF(D$6&lt;=$B32,VLOOKUP($A32,'Regular Symbol'!$B$20:$H$29,PayCombo!D$6+2,FALSE),IF(D$6-$B32=1,VLOOKUP($A32,'Regular Symbol'!$B$33:$H$42,PayCombo!D$6+2,FALSE),'Regular Symbol'!E$16))</f>
        <v>1</v>
      </c>
      <c r="E32" s="25">
        <f>IF(E$6&lt;=$B32,VLOOKUP($A32,'Regular Symbol'!$B$20:$H$29,PayCombo!E$6+2,FALSE),IF(E$6-$B32=1,VLOOKUP($A32,'Regular Symbol'!$B$33:$H$42,PayCombo!E$6+2,FALSE),'Regular Symbol'!F$16))</f>
        <v>1</v>
      </c>
      <c r="F32" s="25">
        <f>IF(F$6&lt;=$B32,VLOOKUP($A32,'Regular Symbol'!$B$20:$H$29,PayCombo!F$6+2,FALSE),IF(F$6-$B32=1,VLOOKUP($A32,'Regular Symbol'!$B$33:$H$42,PayCombo!F$6+2,FALSE),'Regular Symbol'!G$16))</f>
        <v>10</v>
      </c>
      <c r="G32" s="25">
        <f>IF(G$6&lt;=$B32,VLOOKUP($A32,'Regular Symbol'!$B$20:$H$29,PayCombo!G$6+2,FALSE),IF(G$6-$B32=1,VLOOKUP($A32,'Regular Symbol'!$B$33:$H$42,PayCombo!G$6+2,FALSE),'Regular Symbol'!H$16))</f>
        <v>11</v>
      </c>
      <c r="H32" s="281">
        <f t="shared" si="3"/>
        <v>110</v>
      </c>
      <c r="I32" s="282">
        <f t="shared" si="7"/>
        <v>1464.1</v>
      </c>
      <c r="J32" s="283">
        <f>VLOOKUP($A32,OverView!$B$49:$G$60,PayCombo!$B32+1,FALSE)</f>
        <v>20</v>
      </c>
      <c r="K32" s="204">
        <f t="shared" si="4"/>
        <v>6.8301345536507076E-3</v>
      </c>
      <c r="L32" s="204">
        <f t="shared" si="8"/>
        <v>6.8301345536507074E-4</v>
      </c>
      <c r="M32" s="296">
        <f t="shared" si="2"/>
        <v>6.8301345536507076E-3</v>
      </c>
    </row>
    <row r="33" spans="1:17" ht="15">
      <c r="A33" s="234" t="s">
        <v>162</v>
      </c>
      <c r="B33" s="255">
        <v>3</v>
      </c>
      <c r="C33" s="25">
        <f>IF(C$6&lt;=$B33,VLOOKUP($A33,'Regular Symbol'!$B$20:$H$29,PayCombo!C$6+2,FALSE),IF(C$6-$B33=1,VLOOKUP($A33,'Regular Symbol'!$B$33:$H$42,PayCombo!C$6+2,FALSE),'Regular Symbol'!D$16))</f>
        <v>1</v>
      </c>
      <c r="D33" s="25">
        <f>IF(D$6&lt;=$B33,VLOOKUP($A33,'Regular Symbol'!$B$20:$H$29,PayCombo!D$6+2,FALSE),IF(D$6-$B33=1,VLOOKUP($A33,'Regular Symbol'!$B$33:$H$42,PayCombo!D$6+2,FALSE),'Regular Symbol'!E$16))</f>
        <v>1</v>
      </c>
      <c r="E33" s="25">
        <f>IF(E$6&lt;=$B33,VLOOKUP($A33,'Regular Symbol'!$B$20:$H$29,PayCombo!E$6+2,FALSE),IF(E$6-$B33=1,VLOOKUP($A33,'Regular Symbol'!$B$33:$H$42,PayCombo!E$6+2,FALSE),'Regular Symbol'!F$16))</f>
        <v>1</v>
      </c>
      <c r="F33" s="25">
        <f>IF(F$6&lt;=$B33,VLOOKUP($A33,'Regular Symbol'!$B$20:$H$29,PayCombo!F$6+2,FALSE),IF(F$6-$B33=1,VLOOKUP($A33,'Regular Symbol'!$B$33:$H$42,PayCombo!F$6+2,FALSE),'Regular Symbol'!G$16))</f>
        <v>10</v>
      </c>
      <c r="G33" s="25">
        <f>IF(G$6&lt;=$B33,VLOOKUP($A33,'Regular Symbol'!$B$20:$H$29,PayCombo!G$6+2,FALSE),IF(G$6-$B33=1,VLOOKUP($A33,'Regular Symbol'!$B$33:$H$42,PayCombo!G$6+2,FALSE),'Regular Symbol'!H$16))</f>
        <v>11</v>
      </c>
      <c r="H33" s="281">
        <f t="shared" si="3"/>
        <v>110</v>
      </c>
      <c r="I33" s="282">
        <f t="shared" si="7"/>
        <v>1464.1</v>
      </c>
      <c r="J33" s="283">
        <f>VLOOKUP($A33,OverView!$B$49:$G$60,PayCombo!$B33+1,FALSE)</f>
        <v>20</v>
      </c>
      <c r="K33" s="204">
        <f t="shared" si="4"/>
        <v>6.8301345536507076E-3</v>
      </c>
      <c r="L33" s="204">
        <f t="shared" si="8"/>
        <v>6.8301345536507074E-4</v>
      </c>
      <c r="M33" s="296">
        <f t="shared" si="2"/>
        <v>6.8301345536507076E-3</v>
      </c>
    </row>
    <row r="34" spans="1:17" ht="15">
      <c r="A34" s="234" t="s">
        <v>163</v>
      </c>
      <c r="B34" s="255">
        <v>3</v>
      </c>
      <c r="C34" s="25">
        <f>IF(C$6&lt;=$B34,VLOOKUP($A34,'Regular Symbol'!$B$20:$H$29,PayCombo!C$6+2,FALSE),IF(C$6-$B34=1,VLOOKUP($A34,'Regular Symbol'!$B$33:$H$42,PayCombo!C$6+2,FALSE),'Regular Symbol'!D$16))</f>
        <v>1</v>
      </c>
      <c r="D34" s="25">
        <f>IF(D$6&lt;=$B34,VLOOKUP($A34,'Regular Symbol'!$B$20:$H$29,PayCombo!D$6+2,FALSE),IF(D$6-$B34=1,VLOOKUP($A34,'Regular Symbol'!$B$33:$H$42,PayCombo!D$6+2,FALSE),'Regular Symbol'!E$16))</f>
        <v>1</v>
      </c>
      <c r="E34" s="25">
        <f>IF(E$6&lt;=$B34,VLOOKUP($A34,'Regular Symbol'!$B$20:$H$29,PayCombo!E$6+2,FALSE),IF(E$6-$B34=1,VLOOKUP($A34,'Regular Symbol'!$B$33:$H$42,PayCombo!E$6+2,FALSE),'Regular Symbol'!F$16))</f>
        <v>1</v>
      </c>
      <c r="F34" s="25">
        <f>IF(F$6&lt;=$B34,VLOOKUP($A34,'Regular Symbol'!$B$20:$H$29,PayCombo!F$6+2,FALSE),IF(F$6-$B34=1,VLOOKUP($A34,'Regular Symbol'!$B$33:$H$42,PayCombo!F$6+2,FALSE),'Regular Symbol'!G$16))</f>
        <v>10</v>
      </c>
      <c r="G34" s="25">
        <f>IF(G$6&lt;=$B34,VLOOKUP($A34,'Regular Symbol'!$B$20:$H$29,PayCombo!G$6+2,FALSE),IF(G$6-$B34=1,VLOOKUP($A34,'Regular Symbol'!$B$33:$H$42,PayCombo!G$6+2,FALSE),'Regular Symbol'!H$16))</f>
        <v>11</v>
      </c>
      <c r="H34" s="281">
        <f t="shared" si="3"/>
        <v>110</v>
      </c>
      <c r="I34" s="282">
        <f t="shared" si="7"/>
        <v>1464.1</v>
      </c>
      <c r="J34" s="283">
        <f>VLOOKUP($A34,OverView!$B$49:$G$60,PayCombo!$B34+1,FALSE)</f>
        <v>10</v>
      </c>
      <c r="K34" s="204">
        <f t="shared" si="4"/>
        <v>3.4150672768253538E-3</v>
      </c>
      <c r="L34" s="204">
        <f t="shared" si="8"/>
        <v>6.8301345536507074E-4</v>
      </c>
      <c r="M34" s="296">
        <f t="shared" si="2"/>
        <v>3.4150672768253538E-3</v>
      </c>
    </row>
    <row r="35" spans="1:17" ht="15">
      <c r="A35" s="234" t="s">
        <v>164</v>
      </c>
      <c r="B35" s="255">
        <v>3</v>
      </c>
      <c r="C35" s="25">
        <f>IF(C$6&lt;=$B35,VLOOKUP($A35,'Regular Symbol'!$B$20:$H$29,PayCombo!C$6+2,FALSE),IF(C$6-$B35=1,VLOOKUP($A35,'Regular Symbol'!$B$33:$H$42,PayCombo!C$6+2,FALSE),'Regular Symbol'!D$16))</f>
        <v>1</v>
      </c>
      <c r="D35" s="25">
        <f>IF(D$6&lt;=$B35,VLOOKUP($A35,'Regular Symbol'!$B$20:$H$29,PayCombo!D$6+2,FALSE),IF(D$6-$B35=1,VLOOKUP($A35,'Regular Symbol'!$B$33:$H$42,PayCombo!D$6+2,FALSE),'Regular Symbol'!E$16))</f>
        <v>1</v>
      </c>
      <c r="E35" s="25">
        <f>IF(E$6&lt;=$B35,VLOOKUP($A35,'Regular Symbol'!$B$20:$H$29,PayCombo!E$6+2,FALSE),IF(E$6-$B35=1,VLOOKUP($A35,'Regular Symbol'!$B$33:$H$42,PayCombo!E$6+2,FALSE),'Regular Symbol'!F$16))</f>
        <v>1</v>
      </c>
      <c r="F35" s="25">
        <f>IF(F$6&lt;=$B35,VLOOKUP($A35,'Regular Symbol'!$B$20:$H$29,PayCombo!F$6+2,FALSE),IF(F$6-$B35=1,VLOOKUP($A35,'Regular Symbol'!$B$33:$H$42,PayCombo!F$6+2,FALSE),'Regular Symbol'!G$16))</f>
        <v>10</v>
      </c>
      <c r="G35" s="25">
        <f>IF(G$6&lt;=$B35,VLOOKUP($A35,'Regular Symbol'!$B$20:$H$29,PayCombo!G$6+2,FALSE),IF(G$6-$B35=1,VLOOKUP($A35,'Regular Symbol'!$B$33:$H$42,PayCombo!G$6+2,FALSE),'Regular Symbol'!H$16))</f>
        <v>11</v>
      </c>
      <c r="H35" s="281">
        <f t="shared" si="3"/>
        <v>110</v>
      </c>
      <c r="I35" s="282">
        <f t="shared" si="7"/>
        <v>1464.1</v>
      </c>
      <c r="J35" s="283">
        <f>VLOOKUP($A35,OverView!$B$49:$G$60,PayCombo!$B35+1,FALSE)</f>
        <v>10</v>
      </c>
      <c r="K35" s="204">
        <f t="shared" si="4"/>
        <v>3.4150672768253538E-3</v>
      </c>
      <c r="L35" s="204">
        <f t="shared" si="8"/>
        <v>6.8301345536507074E-4</v>
      </c>
      <c r="M35" s="296">
        <f t="shared" si="2"/>
        <v>3.4150672768253538E-3</v>
      </c>
      <c r="O35" s="16"/>
      <c r="P35" s="16"/>
      <c r="Q35" s="16"/>
    </row>
    <row r="36" spans="1:17" s="166" customFormat="1" ht="15">
      <c r="A36" s="234" t="s">
        <v>160</v>
      </c>
      <c r="B36" s="255">
        <v>3</v>
      </c>
      <c r="C36" s="25">
        <f>IF(C$6&lt;=$B36,VLOOKUP($A36,'Regular Symbol'!$B$20:$H$29,PayCombo!C$6+2,FALSE),IF(C$6-$B36=1,VLOOKUP($A36,'Regular Symbol'!$B$33:$H$42,PayCombo!C$6+2,FALSE),'Regular Symbol'!D$16))</f>
        <v>1</v>
      </c>
      <c r="D36" s="25">
        <f>IF(D$6&lt;=$B36,VLOOKUP($A36,'Regular Symbol'!$B$20:$H$29,PayCombo!D$6+2,FALSE),IF(D$6-$B36=1,VLOOKUP($A36,'Regular Symbol'!$B$33:$H$42,PayCombo!D$6+2,FALSE),'Regular Symbol'!E$16))</f>
        <v>1</v>
      </c>
      <c r="E36" s="25">
        <f>IF(E$6&lt;=$B36,VLOOKUP($A36,'Regular Symbol'!$B$20:$H$29,PayCombo!E$6+2,FALSE),IF(E$6-$B36=1,VLOOKUP($A36,'Regular Symbol'!$B$33:$H$42,PayCombo!E$6+2,FALSE),'Regular Symbol'!F$16))</f>
        <v>1</v>
      </c>
      <c r="F36" s="25">
        <f>IF(F$6&lt;=$B36,VLOOKUP($A36,'Regular Symbol'!$B$20:$H$29,PayCombo!F$6+2,FALSE),IF(F$6-$B36=1,VLOOKUP($A36,'Regular Symbol'!$B$33:$H$42,PayCombo!F$6+2,FALSE),'Regular Symbol'!G$16))</f>
        <v>10</v>
      </c>
      <c r="G36" s="25">
        <f>IF(G$6&lt;=$B36,VLOOKUP($A36,'Regular Symbol'!$B$20:$H$29,PayCombo!G$6+2,FALSE),IF(G$6-$B36=1,VLOOKUP($A36,'Regular Symbol'!$B$33:$H$42,PayCombo!G$6+2,FALSE),'Regular Symbol'!H$16))</f>
        <v>11</v>
      </c>
      <c r="H36" s="281">
        <f t="shared" si="3"/>
        <v>110</v>
      </c>
      <c r="I36" s="282">
        <f t="shared" si="7"/>
        <v>1464.1</v>
      </c>
      <c r="J36" s="283">
        <f>VLOOKUP($A36,OverView!$B$49:$G$60,PayCombo!$B36+1,FALSE)</f>
        <v>10</v>
      </c>
      <c r="K36" s="204">
        <f t="shared" si="4"/>
        <v>3.4150672768253538E-3</v>
      </c>
      <c r="L36" s="204">
        <f t="shared" si="8"/>
        <v>6.8301345536507074E-4</v>
      </c>
      <c r="M36" s="296">
        <f t="shared" si="2"/>
        <v>3.4150672768253538E-3</v>
      </c>
      <c r="O36" s="168"/>
      <c r="P36" s="168"/>
      <c r="Q36" s="168"/>
    </row>
    <row r="37" spans="1:17" s="166" customFormat="1">
      <c r="K37" s="231" t="s">
        <v>114</v>
      </c>
      <c r="L37" s="232">
        <f>SUM(K7:K38)</f>
        <v>0.18441363294856913</v>
      </c>
      <c r="N37" s="108"/>
      <c r="O37" s="168"/>
      <c r="P37" s="168"/>
      <c r="Q37" s="168"/>
    </row>
    <row r="38" spans="1:17" s="166" customFormat="1">
      <c r="K38" s="187"/>
      <c r="L38" s="186"/>
      <c r="N38" s="108"/>
      <c r="O38" s="168"/>
      <c r="P38" s="168"/>
      <c r="Q38" s="168"/>
    </row>
    <row r="39" spans="1:17" s="166" customFormat="1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08"/>
      <c r="O39" s="168"/>
      <c r="P39" s="168"/>
      <c r="Q39" s="168"/>
    </row>
    <row r="40" spans="1:17">
      <c r="B40" s="19"/>
      <c r="C40" s="213"/>
      <c r="D40" s="211"/>
      <c r="E40" s="19"/>
      <c r="H40" s="108"/>
      <c r="I40" s="108"/>
      <c r="J40" s="18"/>
      <c r="K40" s="18"/>
      <c r="L40" s="18"/>
      <c r="N40" s="108"/>
    </row>
    <row r="41" spans="1:17">
      <c r="B41" s="169"/>
      <c r="C41" s="169"/>
      <c r="D41" s="169"/>
      <c r="E41" s="169"/>
      <c r="H41" s="217"/>
      <c r="I41" s="108"/>
      <c r="J41" s="18"/>
      <c r="K41" s="18"/>
      <c r="L41" s="18"/>
      <c r="N41" s="16"/>
      <c r="O41" s="16"/>
      <c r="P41" s="16"/>
      <c r="Q41" s="16"/>
    </row>
    <row r="42" spans="1:17">
      <c r="B42" s="169"/>
      <c r="C42" s="169"/>
      <c r="D42" s="169"/>
      <c r="E42" s="169"/>
      <c r="F42" s="189"/>
      <c r="G42" s="190"/>
      <c r="H42" s="169"/>
      <c r="I42" s="108"/>
      <c r="J42" s="18"/>
      <c r="K42" s="18"/>
      <c r="L42" s="18"/>
      <c r="N42" s="16"/>
      <c r="O42" s="16"/>
      <c r="P42" s="16"/>
      <c r="Q42" s="16"/>
    </row>
    <row r="43" spans="1:17">
      <c r="B43" s="169"/>
      <c r="C43" s="169"/>
      <c r="D43" s="169"/>
      <c r="E43" s="169"/>
      <c r="F43" s="166"/>
      <c r="G43" s="29"/>
      <c r="H43" s="190"/>
      <c r="I43" s="108"/>
      <c r="J43" s="18"/>
      <c r="K43" s="18"/>
      <c r="L43" s="18"/>
      <c r="N43" s="16"/>
      <c r="O43" s="16"/>
      <c r="P43" s="16"/>
      <c r="Q43" s="16"/>
    </row>
    <row r="44" spans="1:17">
      <c r="B44" s="202"/>
      <c r="C44" s="169"/>
      <c r="D44" s="169"/>
      <c r="E44" s="169"/>
      <c r="F44" s="166"/>
      <c r="G44" s="29"/>
      <c r="H44" s="243"/>
      <c r="I44" s="108"/>
      <c r="J44" s="166"/>
      <c r="K44" s="166"/>
      <c r="L44" s="166"/>
      <c r="M44" s="166"/>
      <c r="N44" s="16"/>
      <c r="O44" s="16"/>
      <c r="P44" s="16"/>
      <c r="Q44" s="16"/>
    </row>
    <row r="45" spans="1:17" s="166" customFormat="1">
      <c r="B45" s="169"/>
      <c r="C45" s="169"/>
      <c r="D45" s="169"/>
      <c r="E45" s="169"/>
      <c r="G45" s="16"/>
      <c r="H45" s="243"/>
      <c r="I45" s="108"/>
    </row>
    <row r="46" spans="1:17" s="166" customFormat="1">
      <c r="B46" s="169"/>
      <c r="C46" s="169"/>
      <c r="D46" s="169"/>
      <c r="E46" s="169"/>
      <c r="F46" s="191"/>
      <c r="G46" s="294"/>
    </row>
    <row r="47" spans="1:17" s="166" customFormat="1">
      <c r="B47" s="16"/>
      <c r="C47" s="16"/>
      <c r="D47" s="16"/>
      <c r="E47" s="16"/>
      <c r="G47" s="16"/>
      <c r="H47" s="16"/>
      <c r="I47" s="16"/>
      <c r="J47" s="189"/>
      <c r="K47" s="18"/>
      <c r="L47" s="298"/>
      <c r="M47" s="168"/>
    </row>
    <row r="48" spans="1:17" s="166" customFormat="1">
      <c r="B48" s="16"/>
      <c r="C48" s="16"/>
      <c r="D48" s="16"/>
      <c r="E48" s="16"/>
      <c r="F48" s="244"/>
      <c r="G48" s="16"/>
      <c r="H48" s="16"/>
      <c r="I48" s="16"/>
      <c r="K48" s="18"/>
      <c r="L48" s="18"/>
      <c r="M48" s="18"/>
      <c r="N48" s="108"/>
    </row>
    <row r="49" spans="1:17">
      <c r="J49" s="166"/>
      <c r="K49" s="18"/>
      <c r="L49" s="18"/>
      <c r="M49" s="18"/>
      <c r="N49" s="242"/>
    </row>
    <row r="50" spans="1:17">
      <c r="J50" s="166"/>
      <c r="M50" s="18"/>
      <c r="N50" s="242"/>
    </row>
    <row r="51" spans="1:17">
      <c r="C51" s="166"/>
      <c r="D51" s="18"/>
      <c r="E51" s="18"/>
      <c r="F51" s="18"/>
      <c r="G51" s="108"/>
      <c r="H51" s="18"/>
      <c r="I51" s="18"/>
      <c r="J51" s="18"/>
      <c r="N51" s="108"/>
    </row>
    <row r="52" spans="1:17">
      <c r="G52" s="108"/>
      <c r="H52" s="18"/>
      <c r="I52" s="18"/>
      <c r="J52" s="18"/>
      <c r="K52" s="166"/>
      <c r="L52" s="166"/>
      <c r="N52" s="16"/>
      <c r="O52" s="16"/>
      <c r="P52" s="16"/>
      <c r="Q52" s="16"/>
    </row>
    <row r="53" spans="1:17" ht="26">
      <c r="E53" s="297"/>
      <c r="G53" s="108"/>
      <c r="H53" s="168"/>
      <c r="I53" s="168"/>
      <c r="J53" s="168"/>
      <c r="M53" s="166"/>
      <c r="N53" s="16"/>
      <c r="O53" s="16"/>
      <c r="P53" s="16"/>
      <c r="Q53" s="16"/>
    </row>
    <row r="54" spans="1:17" s="166" customFormat="1">
      <c r="B54" s="16"/>
      <c r="C54" s="16"/>
      <c r="D54" s="16"/>
      <c r="E54" s="16"/>
      <c r="F54" s="16"/>
      <c r="G54" s="334"/>
      <c r="H54" s="16"/>
      <c r="I54" s="16"/>
      <c r="J54" s="16"/>
      <c r="M54" s="16"/>
    </row>
    <row r="55" spans="1:17">
      <c r="G55" s="334"/>
      <c r="H55" s="166"/>
      <c r="I55" s="166"/>
      <c r="J55" s="166"/>
      <c r="K55" s="166"/>
      <c r="L55" s="166"/>
      <c r="M55" s="166"/>
      <c r="N55" s="16"/>
      <c r="O55" s="16"/>
      <c r="P55" s="16"/>
      <c r="Q55" s="16"/>
    </row>
    <row r="56" spans="1:17" s="166" customFormat="1">
      <c r="B56" s="16"/>
      <c r="C56" s="16"/>
      <c r="D56" s="16"/>
      <c r="E56" s="16"/>
      <c r="F56" s="16"/>
      <c r="G56" s="334"/>
      <c r="K56" s="79"/>
      <c r="L56" s="79"/>
    </row>
    <row r="57" spans="1:17" s="166" customFormat="1">
      <c r="B57" s="16"/>
      <c r="C57" s="16"/>
      <c r="D57" s="16"/>
      <c r="E57" s="16"/>
      <c r="F57" s="16"/>
      <c r="G57" s="108"/>
      <c r="H57" s="79"/>
      <c r="I57" s="79"/>
      <c r="J57" s="79"/>
      <c r="M57" s="79"/>
    </row>
    <row r="58" spans="1:17" s="79" customFormat="1">
      <c r="A58" s="166"/>
      <c r="B58" s="16"/>
      <c r="C58" s="16"/>
      <c r="D58" s="16"/>
      <c r="E58" s="16"/>
      <c r="F58" s="16"/>
      <c r="G58" s="217"/>
      <c r="H58" s="166"/>
      <c r="I58" s="166"/>
      <c r="J58" s="166"/>
      <c r="K58" s="16"/>
      <c r="L58" s="16"/>
      <c r="M58" s="166"/>
    </row>
    <row r="59" spans="1:17" s="166" customFormat="1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7" s="166" customFormat="1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217"/>
      <c r="O60" s="263"/>
    </row>
    <row r="61" spans="1:17" s="166" customFormat="1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P61" s="168"/>
      <c r="Q61" s="168"/>
    </row>
    <row r="62" spans="1:17" s="166" customFormat="1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7"/>
      <c r="O62" s="168"/>
      <c r="P62" s="168"/>
      <c r="Q62" s="168"/>
    </row>
    <row r="63" spans="1:17" s="166" customFormat="1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7"/>
      <c r="O63" s="168"/>
      <c r="P63" s="168"/>
      <c r="Q63" s="168"/>
    </row>
    <row r="64" spans="1:17" s="166" customFormat="1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227"/>
      <c r="O64" s="227"/>
      <c r="P64" s="168"/>
      <c r="Q64" s="168"/>
    </row>
    <row r="65" spans="2:18" s="166" customFormat="1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243"/>
      <c r="O65" s="243"/>
      <c r="P65" s="168"/>
      <c r="Q65" s="168"/>
    </row>
    <row r="66" spans="2:18" s="166" customFormat="1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P66" s="168"/>
      <c r="Q66" s="168"/>
    </row>
    <row r="67" spans="2:18" s="166" customFormat="1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89"/>
      <c r="O67" s="191"/>
      <c r="P67" s="168"/>
      <c r="Q67" s="168"/>
    </row>
    <row r="68" spans="2:18" s="166" customFormat="1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89"/>
      <c r="O68" s="191"/>
      <c r="P68" s="168"/>
      <c r="Q68" s="168"/>
    </row>
    <row r="69" spans="2:18" s="166" customFormat="1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90"/>
      <c r="O69" s="190"/>
      <c r="P69" s="168"/>
      <c r="Q69" s="168"/>
    </row>
    <row r="70" spans="2:18" s="166" customFormat="1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89"/>
      <c r="O70" s="191"/>
      <c r="P70" s="168"/>
      <c r="Q70" s="168"/>
    </row>
    <row r="71" spans="2:18" s="166" customFormat="1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89"/>
      <c r="O71" s="191"/>
      <c r="P71" s="168"/>
      <c r="Q71" s="168"/>
    </row>
    <row r="72" spans="2:18" s="166" customFormat="1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89"/>
      <c r="O72" s="191"/>
      <c r="P72" s="168"/>
      <c r="Q72" s="168"/>
    </row>
    <row r="73" spans="2:18" s="166" customFormat="1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</row>
    <row r="74" spans="2:18" s="166" customFormat="1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</row>
    <row r="75" spans="2:18" s="166" customFormat="1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 spans="2:18">
      <c r="N76" s="16"/>
      <c r="O76" s="16"/>
      <c r="P76" s="16"/>
      <c r="Q76" s="16"/>
    </row>
    <row r="77" spans="2:18" s="166" customFormat="1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</row>
    <row r="78" spans="2:18">
      <c r="N78" s="16"/>
      <c r="O78" s="16"/>
      <c r="P78" s="16"/>
      <c r="Q78" s="16"/>
    </row>
    <row r="79" spans="2:18">
      <c r="N79" s="16"/>
      <c r="O79" s="16"/>
      <c r="P79" s="16"/>
      <c r="Q79" s="16"/>
    </row>
    <row r="80" spans="2:18">
      <c r="N80" s="16"/>
      <c r="O80" s="16"/>
      <c r="P80" s="16"/>
      <c r="Q80" s="16"/>
    </row>
    <row r="81" spans="14:17">
      <c r="N81" s="16"/>
      <c r="O81" s="16"/>
      <c r="P81" s="16"/>
      <c r="Q81" s="16"/>
    </row>
  </sheetData>
  <mergeCells count="2">
    <mergeCell ref="C5:G5"/>
    <mergeCell ref="G54:G5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CBA2-3C29-9D4D-9E7F-FDC933505EA7}">
  <dimension ref="A1:CS78"/>
  <sheetViews>
    <sheetView topLeftCell="A4" zoomScale="125" workbookViewId="0">
      <pane xSplit="7" topLeftCell="H1" activePane="topRight" state="frozen"/>
      <selection pane="topRight" activeCell="E62" sqref="E62:E71"/>
    </sheetView>
  </sheetViews>
  <sheetFormatPr baseColWidth="10" defaultRowHeight="15"/>
  <cols>
    <col min="1" max="1" width="7.5" style="222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7" max="16384" width="10.83203125" style="188"/>
  </cols>
  <sheetData>
    <row r="1" spans="1:97">
      <c r="I1" s="3" t="s">
        <v>122</v>
      </c>
      <c r="J1" s="3" t="s">
        <v>125</v>
      </c>
      <c r="K1" s="3"/>
      <c r="L1" s="3"/>
      <c r="M1" s="3"/>
      <c r="O1" s="3" t="s">
        <v>227</v>
      </c>
      <c r="P1" s="3" t="s">
        <v>126</v>
      </c>
      <c r="Q1" s="3"/>
      <c r="R1" s="3"/>
      <c r="S1" s="3"/>
      <c r="U1" s="3" t="s">
        <v>227</v>
      </c>
      <c r="V1" s="3" t="s">
        <v>127</v>
      </c>
      <c r="W1" s="3"/>
      <c r="X1" s="3"/>
      <c r="Y1" s="3"/>
      <c r="AA1" s="3" t="s">
        <v>227</v>
      </c>
      <c r="AB1" s="3" t="s">
        <v>128</v>
      </c>
      <c r="AC1" s="3"/>
      <c r="AD1" s="3"/>
      <c r="AE1" s="3"/>
      <c r="AG1" s="3" t="s">
        <v>227</v>
      </c>
      <c r="AH1" s="3" t="s">
        <v>103</v>
      </c>
      <c r="AI1" s="3"/>
      <c r="AJ1" s="3"/>
      <c r="AK1" s="3"/>
      <c r="AM1" s="3" t="s">
        <v>227</v>
      </c>
      <c r="AN1" s="3" t="s">
        <v>110</v>
      </c>
      <c r="AO1" s="3"/>
      <c r="AP1" s="3"/>
      <c r="AQ1" s="3"/>
      <c r="AS1" s="3" t="s">
        <v>227</v>
      </c>
      <c r="AT1" s="3" t="s">
        <v>111</v>
      </c>
      <c r="AU1" s="3"/>
      <c r="AV1" s="3"/>
      <c r="AW1" s="3"/>
      <c r="AY1" s="3" t="s">
        <v>227</v>
      </c>
      <c r="AZ1" s="3" t="s">
        <v>112</v>
      </c>
      <c r="BA1" s="3"/>
      <c r="BB1" s="3"/>
      <c r="BC1" s="3"/>
      <c r="BE1" s="3" t="s">
        <v>227</v>
      </c>
      <c r="BF1" s="3" t="s">
        <v>113</v>
      </c>
      <c r="BG1" s="3"/>
      <c r="BH1" s="3"/>
      <c r="BI1" s="3"/>
      <c r="BK1" s="3" t="s">
        <v>227</v>
      </c>
      <c r="BL1" s="1" t="s">
        <v>159</v>
      </c>
      <c r="BM1" s="3"/>
      <c r="BN1" s="3"/>
      <c r="BO1" s="3"/>
      <c r="BQ1" s="3" t="s">
        <v>227</v>
      </c>
      <c r="BR1" s="1" t="s">
        <v>162</v>
      </c>
      <c r="BS1" s="3"/>
      <c r="BT1" s="3"/>
      <c r="BU1" s="3"/>
      <c r="BW1" s="3" t="s">
        <v>227</v>
      </c>
      <c r="BX1" s="1" t="s">
        <v>163</v>
      </c>
      <c r="BY1" s="3"/>
      <c r="BZ1" s="3"/>
      <c r="CA1" s="3"/>
      <c r="CC1" s="3" t="s">
        <v>227</v>
      </c>
      <c r="CD1" s="1" t="s">
        <v>164</v>
      </c>
      <c r="CE1" s="3"/>
      <c r="CF1" s="3"/>
      <c r="CG1" s="3"/>
      <c r="CI1" s="3" t="s">
        <v>227</v>
      </c>
      <c r="CJ1" s="1" t="s">
        <v>160</v>
      </c>
      <c r="CK1" s="3"/>
      <c r="CL1" s="3"/>
      <c r="CM1" s="3"/>
      <c r="CO1" s="3" t="s">
        <v>227</v>
      </c>
      <c r="CP1" s="1" t="s">
        <v>161</v>
      </c>
      <c r="CQ1" s="3"/>
      <c r="CR1" s="3"/>
      <c r="CS1" s="3"/>
    </row>
    <row r="2" spans="1:97">
      <c r="A2" s="222" t="str">
        <f>'Regular Symbol'!L1</f>
        <v>Symbol</v>
      </c>
      <c r="B2" s="1" t="str">
        <f>'Regular Symbol'!M1</f>
        <v>Main</v>
      </c>
      <c r="C2" s="1">
        <f>'Regular Symbol'!N1</f>
        <v>0</v>
      </c>
      <c r="D2" s="1">
        <f>'Regular Symbol'!O1</f>
        <v>0</v>
      </c>
      <c r="E2" s="1">
        <f>'Regular Symbol'!P1</f>
        <v>0</v>
      </c>
      <c r="F2" s="1">
        <f>'Regular Symbol'!Q1</f>
        <v>0</v>
      </c>
      <c r="I2" s="3"/>
      <c r="J2" s="3"/>
      <c r="K2" s="3"/>
      <c r="L2" s="3"/>
      <c r="M2" s="3"/>
      <c r="O2" s="3"/>
      <c r="P2" s="3"/>
      <c r="Q2" s="3"/>
      <c r="R2" s="3"/>
      <c r="S2" s="3"/>
      <c r="U2" s="3"/>
      <c r="V2" s="3"/>
      <c r="W2" s="3"/>
      <c r="X2" s="3"/>
      <c r="Y2" s="3"/>
      <c r="AA2" s="3"/>
      <c r="AB2" s="3"/>
      <c r="AC2" s="3"/>
      <c r="AD2" s="3"/>
      <c r="AE2" s="3"/>
      <c r="AG2" s="3"/>
      <c r="AH2" s="3"/>
      <c r="AI2" s="3"/>
      <c r="AJ2" s="3"/>
      <c r="AK2" s="3"/>
      <c r="AM2" s="3"/>
      <c r="AN2" s="3"/>
      <c r="AO2" s="3"/>
      <c r="AP2" s="3"/>
      <c r="AQ2" s="3"/>
      <c r="AS2" s="3"/>
      <c r="AT2" s="3"/>
      <c r="AU2" s="3"/>
      <c r="AV2" s="3"/>
      <c r="AW2" s="3"/>
      <c r="AY2" s="3"/>
      <c r="AZ2" s="3"/>
      <c r="BA2" s="3"/>
      <c r="BB2" s="3"/>
      <c r="BC2" s="3"/>
      <c r="BE2" s="3"/>
      <c r="BF2" s="3"/>
      <c r="BG2" s="3"/>
      <c r="BH2" s="3"/>
      <c r="BI2" s="3"/>
      <c r="BK2" s="3"/>
      <c r="BL2" s="3"/>
      <c r="BM2" s="3"/>
      <c r="BN2" s="3"/>
      <c r="BO2" s="3"/>
      <c r="BQ2" s="3"/>
      <c r="BR2" s="3"/>
      <c r="BS2" s="3"/>
      <c r="BT2" s="3"/>
      <c r="BU2" s="3"/>
      <c r="BW2" s="3"/>
      <c r="BX2" s="3"/>
      <c r="BY2" s="3"/>
      <c r="BZ2" s="3"/>
      <c r="CA2" s="3"/>
      <c r="CC2" s="3"/>
      <c r="CD2" s="3"/>
      <c r="CE2" s="3"/>
      <c r="CF2" s="3"/>
      <c r="CG2" s="3"/>
      <c r="CI2" s="3"/>
      <c r="CJ2" s="3"/>
      <c r="CK2" s="3"/>
      <c r="CL2" s="3"/>
      <c r="CM2" s="3"/>
      <c r="CO2" s="3"/>
      <c r="CP2" s="3"/>
      <c r="CQ2" s="3"/>
      <c r="CR2" s="3"/>
      <c r="CS2" s="3"/>
    </row>
    <row r="3" spans="1:97">
      <c r="B3" s="221" t="str">
        <f>'Regular Symbol'!M2</f>
        <v>R1</v>
      </c>
      <c r="C3" s="221" t="str">
        <f>'Regular Symbol'!N2</f>
        <v>R2</v>
      </c>
      <c r="D3" s="221" t="str">
        <f>'Regular Symbol'!O2</f>
        <v>R3</v>
      </c>
      <c r="E3" s="221" t="str">
        <f>'Regular Symbol'!P2</f>
        <v>R4</v>
      </c>
      <c r="F3" s="221" t="str">
        <f>'Regular Symbol'!Q2</f>
        <v>R5</v>
      </c>
      <c r="I3" s="87" t="s">
        <v>0</v>
      </c>
      <c r="J3" s="87" t="s">
        <v>21</v>
      </c>
      <c r="K3" s="87" t="s">
        <v>22</v>
      </c>
      <c r="L3" s="87" t="s">
        <v>23</v>
      </c>
      <c r="M3" s="87" t="s">
        <v>24</v>
      </c>
      <c r="O3" s="87" t="s">
        <v>0</v>
      </c>
      <c r="P3" s="87" t="s">
        <v>21</v>
      </c>
      <c r="Q3" s="87" t="s">
        <v>22</v>
      </c>
      <c r="R3" s="87" t="s">
        <v>23</v>
      </c>
      <c r="S3" s="87" t="s">
        <v>24</v>
      </c>
      <c r="U3" s="87" t="s">
        <v>0</v>
      </c>
      <c r="V3" s="87" t="s">
        <v>21</v>
      </c>
      <c r="W3" s="87" t="s">
        <v>22</v>
      </c>
      <c r="X3" s="87" t="s">
        <v>23</v>
      </c>
      <c r="Y3" s="87" t="s">
        <v>24</v>
      </c>
      <c r="AA3" s="87" t="s">
        <v>0</v>
      </c>
      <c r="AB3" s="87" t="s">
        <v>21</v>
      </c>
      <c r="AC3" s="87" t="s">
        <v>22</v>
      </c>
      <c r="AD3" s="87" t="s">
        <v>23</v>
      </c>
      <c r="AE3" s="87" t="s">
        <v>24</v>
      </c>
      <c r="AG3" s="87" t="s">
        <v>0</v>
      </c>
      <c r="AH3" s="87" t="s">
        <v>21</v>
      </c>
      <c r="AI3" s="87" t="s">
        <v>22</v>
      </c>
      <c r="AJ3" s="87" t="s">
        <v>23</v>
      </c>
      <c r="AK3" s="87" t="s">
        <v>24</v>
      </c>
      <c r="AM3" s="87" t="s">
        <v>0</v>
      </c>
      <c r="AN3" s="87" t="s">
        <v>21</v>
      </c>
      <c r="AO3" s="87" t="s">
        <v>22</v>
      </c>
      <c r="AP3" s="87" t="s">
        <v>23</v>
      </c>
      <c r="AQ3" s="87" t="s">
        <v>24</v>
      </c>
      <c r="AS3" s="87" t="s">
        <v>0</v>
      </c>
      <c r="AT3" s="87" t="s">
        <v>21</v>
      </c>
      <c r="AU3" s="87" t="s">
        <v>22</v>
      </c>
      <c r="AV3" s="87" t="s">
        <v>23</v>
      </c>
      <c r="AW3" s="87" t="s">
        <v>24</v>
      </c>
      <c r="AY3" s="87" t="s">
        <v>0</v>
      </c>
      <c r="AZ3" s="87" t="s">
        <v>21</v>
      </c>
      <c r="BA3" s="87" t="s">
        <v>22</v>
      </c>
      <c r="BB3" s="87" t="s">
        <v>23</v>
      </c>
      <c r="BC3" s="87" t="s">
        <v>24</v>
      </c>
      <c r="BE3" s="87" t="s">
        <v>0</v>
      </c>
      <c r="BF3" s="87" t="s">
        <v>21</v>
      </c>
      <c r="BG3" s="87" t="s">
        <v>22</v>
      </c>
      <c r="BH3" s="87" t="s">
        <v>23</v>
      </c>
      <c r="BI3" s="87" t="s">
        <v>24</v>
      </c>
      <c r="BK3" s="87" t="s">
        <v>0</v>
      </c>
      <c r="BL3" s="87" t="s">
        <v>21</v>
      </c>
      <c r="BM3" s="87" t="s">
        <v>22</v>
      </c>
      <c r="BN3" s="87" t="s">
        <v>23</v>
      </c>
      <c r="BO3" s="87" t="s">
        <v>24</v>
      </c>
      <c r="BQ3" s="87" t="s">
        <v>0</v>
      </c>
      <c r="BR3" s="87" t="s">
        <v>21</v>
      </c>
      <c r="BS3" s="87" t="s">
        <v>22</v>
      </c>
      <c r="BT3" s="87" t="s">
        <v>23</v>
      </c>
      <c r="BU3" s="87" t="s">
        <v>24</v>
      </c>
      <c r="BW3" s="87" t="s">
        <v>0</v>
      </c>
      <c r="BX3" s="87" t="s">
        <v>21</v>
      </c>
      <c r="BY3" s="87" t="s">
        <v>22</v>
      </c>
      <c r="BZ3" s="87" t="s">
        <v>23</v>
      </c>
      <c r="CA3" s="87" t="s">
        <v>24</v>
      </c>
      <c r="CC3" s="87" t="s">
        <v>0</v>
      </c>
      <c r="CD3" s="87" t="s">
        <v>21</v>
      </c>
      <c r="CE3" s="87" t="s">
        <v>22</v>
      </c>
      <c r="CF3" s="87" t="s">
        <v>23</v>
      </c>
      <c r="CG3" s="87" t="s">
        <v>24</v>
      </c>
      <c r="CI3" s="87" t="s">
        <v>0</v>
      </c>
      <c r="CJ3" s="87" t="s">
        <v>21</v>
      </c>
      <c r="CK3" s="87" t="s">
        <v>22</v>
      </c>
      <c r="CL3" s="87" t="s">
        <v>23</v>
      </c>
      <c r="CM3" s="87" t="s">
        <v>24</v>
      </c>
      <c r="CO3" s="87" t="s">
        <v>0</v>
      </c>
      <c r="CP3" s="87" t="s">
        <v>21</v>
      </c>
      <c r="CQ3" s="87" t="s">
        <v>22</v>
      </c>
      <c r="CR3" s="87" t="s">
        <v>23</v>
      </c>
      <c r="CS3" s="87" t="s">
        <v>24</v>
      </c>
    </row>
    <row r="4" spans="1:97">
      <c r="A4" s="222">
        <f>'BNRegular Symbol'!K3</f>
        <v>0</v>
      </c>
      <c r="B4" s="1" t="str">
        <f>'BNRegular Symbol'!L3</f>
        <v>M4</v>
      </c>
      <c r="C4" s="1" t="str">
        <f>'BNRegular Symbol'!M3</f>
        <v>M2</v>
      </c>
      <c r="D4" s="1" t="str">
        <f>'BNRegular Symbol'!N3</f>
        <v>M2</v>
      </c>
      <c r="E4" s="1" t="str">
        <f>'BNRegular Symbol'!O3</f>
        <v>M1</v>
      </c>
      <c r="F4" s="1" t="str">
        <f>'BNRegular Symbol'!P3</f>
        <v>M1</v>
      </c>
      <c r="I4" s="3">
        <f>IF(B4=0,"",IF(OR(B4=$I$1,B4=$J$1,B5=$I$1,B5=$J$1,B6=$I$1,B6=$J$1),0,1))</f>
        <v>1</v>
      </c>
      <c r="J4" s="3">
        <f t="shared" ref="J4:M4" si="0">IF(C4=0,"",IF(OR(C4=$I$1,C4=$J$1,C5=$I$1,C5=$J$1,C6=$I$1,C6=$J$1),0,1))</f>
        <v>1</v>
      </c>
      <c r="K4" s="3">
        <f t="shared" si="0"/>
        <v>1</v>
      </c>
      <c r="L4" s="3">
        <f t="shared" si="0"/>
        <v>0</v>
      </c>
      <c r="M4" s="3">
        <f t="shared" si="0"/>
        <v>0</v>
      </c>
      <c r="O4" s="3">
        <f>IF(B4=0,"",IF(OR(B4=$O$1,B4=$P$1,B5=$O$1,B5=$P$1,B6=$O$1,B6=$P$1),0,1))</f>
        <v>1</v>
      </c>
      <c r="P4" s="3">
        <f t="shared" ref="P4:S19" si="1">IF(C4=0,"",IF(OR(C4=$O$1,C4=$P$1,C5=$O$1,C5=$P$1,C6=$O$1,C6=$P$1),0,1))</f>
        <v>0</v>
      </c>
      <c r="Q4" s="3">
        <f t="shared" si="1"/>
        <v>0</v>
      </c>
      <c r="R4" s="3">
        <f t="shared" si="1"/>
        <v>1</v>
      </c>
      <c r="S4" s="3">
        <f t="shared" si="1"/>
        <v>0</v>
      </c>
      <c r="U4" s="3">
        <f>IF(B4=0,"",IF(OR(B4=$U$1,B4=$V$1,B5=$U$1,B5=$V$1,B6=$U$1,,B6=$V$1),0,1))</f>
        <v>1</v>
      </c>
      <c r="V4" s="3">
        <f t="shared" ref="V4:Y19" si="2">IF(C4=0,"",IF(OR(C4=$U$1,C4=$V$1,C5=$U$1,C5=$V$1,C6=$U$1,,C6=$V$1),0,1))</f>
        <v>1</v>
      </c>
      <c r="W4" s="3">
        <f t="shared" si="2"/>
        <v>1</v>
      </c>
      <c r="X4" s="3">
        <f t="shared" si="2"/>
        <v>1</v>
      </c>
      <c r="Y4" s="3">
        <f t="shared" si="2"/>
        <v>1</v>
      </c>
      <c r="AA4" s="3">
        <f>IF(B4=0,"",IF(OR(B4=$AA$1,B4=$AB$1,B5=$AA$1,B5=$AB$1,B6=$AA$1,B6=$AB$1),0,1))</f>
        <v>0</v>
      </c>
      <c r="AB4" s="3">
        <f t="shared" ref="AB4:AE19" si="3">IF(C4=0,"",IF(OR(C4=$AA$1,C4=$AB$1,C5=$AA$1,C5=$AB$1,C6=$AA$1,C6=$AB$1),0,1))</f>
        <v>1</v>
      </c>
      <c r="AC4" s="3">
        <f t="shared" si="3"/>
        <v>1</v>
      </c>
      <c r="AD4" s="3">
        <f t="shared" si="3"/>
        <v>0</v>
      </c>
      <c r="AE4" s="3">
        <f t="shared" si="3"/>
        <v>1</v>
      </c>
      <c r="AG4" s="3">
        <f>IF(B4=0,"",IF(OR(B4=$AG$1,B4=$AH$1,B5=$AG$1,B5=$AH$1,B6=$AG$1,B6=$AH$1),0,1))</f>
        <v>1</v>
      </c>
      <c r="AH4" s="3">
        <f t="shared" ref="AH4:AK19" si="4">IF(C4=0,"",IF(OR(C4=$AG$1,C4=$AH$1,C5=$AG$1,C5=$AH$1,C6=$AG$1,C6=$AH$1),0,1))</f>
        <v>1</v>
      </c>
      <c r="AI4" s="3">
        <f t="shared" si="4"/>
        <v>0</v>
      </c>
      <c r="AJ4" s="3">
        <f>IF(E4=0,"",IF(OR(E4=$AG$1,E4=$AH$1,E5=$AG$1,E5=$AH$1,E6=$AG$1,E6=$AH$1),0,1))</f>
        <v>1</v>
      </c>
      <c r="AK4" s="3">
        <f t="shared" si="4"/>
        <v>0</v>
      </c>
      <c r="AM4" s="3">
        <f>IF(B4=0,"",IF(OR(B4=$AG$1,B4=$AN$1,B5=$AG$1,B5=$AN$1,B6=$AG$1,B6=$AN$1),0,1))</f>
        <v>1</v>
      </c>
      <c r="AN4" s="3">
        <f t="shared" ref="AN4:AQ19" si="5">IF(C4=0,"",IF(OR(C4=$AG$1,C4=$AN$1,C5=$AG$1,C5=$AN$1,C6=$AG$1,C6=$AN$1),0,1))</f>
        <v>1</v>
      </c>
      <c r="AO4" s="3">
        <f>IF(D4=0,"",IF(OR(D4=$AG$1,D4=$AN$1,D5=$AG$1,D5=$AN$1,D6=$AG$1,D6=$AN$1),0,1))</f>
        <v>1</v>
      </c>
      <c r="AP4" s="3">
        <f t="shared" si="5"/>
        <v>1</v>
      </c>
      <c r="AQ4" s="3">
        <f t="shared" si="5"/>
        <v>1</v>
      </c>
      <c r="AS4" s="3">
        <f>IF(B4=0,"",IF(OR(B4=$AG$1,B4=$AT$1,B5=$AG$1,B5=$AT$1,B6=$AG$1,B6=$AT$1),0,1))</f>
        <v>1</v>
      </c>
      <c r="AT4" s="3">
        <f t="shared" ref="AT4:AW19" si="6">IF(C4=0,"",IF(OR(C4=$AG$1,C4=$AT$1,C5=$AG$1,C5=$AT$1,C6=$AG$1,C6=$AT$1),0,1))</f>
        <v>1</v>
      </c>
      <c r="AU4" s="3">
        <f>IF(D4=0,"",IF(OR(D4=$AG$1,D4=$AT$1,D5=$AG$1,D5=$AT$1,D6=$AG$1,D6=$AT$1),0,1))</f>
        <v>1</v>
      </c>
      <c r="AV4" s="3">
        <f t="shared" si="6"/>
        <v>1</v>
      </c>
      <c r="AW4" s="3">
        <f t="shared" si="6"/>
        <v>1</v>
      </c>
      <c r="AY4" s="3">
        <f>IF(B4=0,"",IF(OR(B4=$AG$1,B4=$AZ$1,B5=$AG$1,B5=$AZ$1,B6=$AG$1,B6=$AZ$1),0,1))</f>
        <v>1</v>
      </c>
      <c r="AZ4" s="3">
        <f>IF(C4=0,"",IF(OR(C4=$AG$1,C4=$AZ$1,C5=$AG$1,C5=$AZ$1,C6=$AG$1,C6=$AZ$1),0,1))</f>
        <v>1</v>
      </c>
      <c r="BA4" s="3">
        <f t="shared" ref="AZ4:BC19" si="7">IF(D4=0,"",IF(OR(D4=$AG$1,D4=$AZ$1,D5=$AG$1,D5=$AZ$1,D6=$AG$1,D6=$AZ$1),0,1))</f>
        <v>1</v>
      </c>
      <c r="BB4" s="3">
        <f t="shared" si="7"/>
        <v>1</v>
      </c>
      <c r="BC4" s="3">
        <f t="shared" si="7"/>
        <v>1</v>
      </c>
      <c r="BE4" s="3">
        <f>IF(B4=0,"",IF(OR(B4=$AG$1,B4=$BF$1,B5=$AG$1,B5=$BF$1,B6=$AG$1,B6=$BF$1),0,1))</f>
        <v>1</v>
      </c>
      <c r="BF4" s="3">
        <f t="shared" ref="BF4:BI19" si="8">IF(C4=0,"",IF(OR(C4=$AG$1,C4=$BF$1,C5=$AG$1,C5=$BF$1,C6=$AG$1,C6=$BF$1),0,1))</f>
        <v>1</v>
      </c>
      <c r="BG4" s="3">
        <f t="shared" si="8"/>
        <v>1</v>
      </c>
      <c r="BH4" s="3">
        <f t="shared" si="8"/>
        <v>1</v>
      </c>
      <c r="BI4" s="3">
        <f t="shared" si="8"/>
        <v>1</v>
      </c>
      <c r="BK4" s="3">
        <f>IF(B4=0,"",IF(OR(B4=$BK$1,B4=$BL$1,B5=$BK$1,B5=$BL$1,B6=$BK$1,B6=$BL$1),0,1))</f>
        <v>1</v>
      </c>
      <c r="BL4" s="3">
        <f t="shared" ref="BL4:BO19" si="9">IF(C4=0,"",IF(OR(C4=$BK$1,C4=$BL$1,C5=$BK$1,C5=$BL$1,C6=$BK$1,C6=$BL$1),0,1))</f>
        <v>1</v>
      </c>
      <c r="BM4" s="3">
        <f t="shared" si="9"/>
        <v>1</v>
      </c>
      <c r="BN4" s="3">
        <f t="shared" si="9"/>
        <v>1</v>
      </c>
      <c r="BO4" s="3">
        <f t="shared" si="9"/>
        <v>1</v>
      </c>
      <c r="BQ4" s="3">
        <f>IF(B4=0,"",IF(OR(B4=$BQ$1,B5=$BQ$1,B6=$BQ$1,B4=$BR$1,B5=$BR$1,B6=$BR$1),0,1))</f>
        <v>1</v>
      </c>
      <c r="BR4" s="3">
        <f t="shared" ref="BR4:BU19" si="10">IF(C4=0,"",IF(OR(C4=$BQ$1,C5=$BQ$1,C6=$BQ$1,C4=$BR$1,C5=$BR$1,C6=$BR$1),0,1))</f>
        <v>1</v>
      </c>
      <c r="BS4" s="3">
        <f t="shared" si="10"/>
        <v>1</v>
      </c>
      <c r="BT4" s="3">
        <f t="shared" si="10"/>
        <v>1</v>
      </c>
      <c r="BU4" s="3">
        <f t="shared" si="10"/>
        <v>1</v>
      </c>
      <c r="BW4" s="3">
        <f>IF(B4=0,"",IF(OR(B4=$BQ$1,B5=$BQ$1,B6=$BQ$1,B4=$BX$1,B5=$BX$1,B6=$BX$1),0,1))</f>
        <v>1</v>
      </c>
      <c r="BX4" s="3">
        <f t="shared" ref="BX4:CA19" si="11">IF(C4=0,"",IF(OR(C4=$BQ$1,C5=$BQ$1,C6=$BQ$1,C4=$BX$1,C5=$BX$1,C6=$BX$1),0,1))</f>
        <v>1</v>
      </c>
      <c r="BY4" s="3">
        <f t="shared" si="11"/>
        <v>1</v>
      </c>
      <c r="BZ4" s="3">
        <f t="shared" si="11"/>
        <v>1</v>
      </c>
      <c r="CA4" s="3">
        <f t="shared" si="11"/>
        <v>1</v>
      </c>
      <c r="CC4" s="3">
        <f>IF(B4=0,"",IF(OR(B4=$BQ$1,B5=$BQ$1,B6=$BQ$1,B4=$CD$1,B5=$CD$1,B6=$CD$1),0,1))</f>
        <v>1</v>
      </c>
      <c r="CD4" s="3">
        <f t="shared" ref="CD4:CG19" si="12">IF(C4=0,"",IF(OR(C4=$BQ$1,C5=$BQ$1,C6=$BQ$1,C4=$CD$1,C5=$CD$1,C6=$CD$1),0,1))</f>
        <v>1</v>
      </c>
      <c r="CE4" s="3">
        <f t="shared" si="12"/>
        <v>1</v>
      </c>
      <c r="CF4" s="3">
        <f t="shared" si="12"/>
        <v>1</v>
      </c>
      <c r="CG4" s="3">
        <f t="shared" si="12"/>
        <v>1</v>
      </c>
      <c r="CI4" s="3">
        <f>IF(B4=0,"",IF(OR(B4=$BQ$1,B5=$BQ$1,B6=$BQ$1,B4=$CJ$1,B5=$CJ$1,B6=$CJ$1),0,1))</f>
        <v>1</v>
      </c>
      <c r="CJ4" s="3">
        <f t="shared" ref="CJ4:CM19" si="13">IF(C4=0,"",IF(OR(C4=$BQ$1,C5=$BQ$1,C6=$BQ$1,C4=$CJ$1,C5=$CJ$1,C6=$CJ$1),0,1))</f>
        <v>1</v>
      </c>
      <c r="CK4" s="3">
        <f t="shared" si="13"/>
        <v>1</v>
      </c>
      <c r="CL4" s="3">
        <f t="shared" si="13"/>
        <v>1</v>
      </c>
      <c r="CM4" s="3">
        <f t="shared" si="13"/>
        <v>1</v>
      </c>
      <c r="CO4" s="3">
        <f>IF(B4=0,"",IF(OR(B4=$BQ$1,B5=$BQ$1,B6=$BQ$1,B4=$CP$1,B5=$CP$1,B6=$CP$1),0,1))</f>
        <v>1</v>
      </c>
      <c r="CP4" s="3">
        <f t="shared" ref="CP4:CS19" si="14">IF(C4=0,"",IF(OR(C4=$BQ$1,C5=$BQ$1,C6=$BQ$1,C4=$CP$1,C5=$CP$1,C6=$CP$1),0,1))</f>
        <v>1</v>
      </c>
      <c r="CQ4" s="3">
        <f t="shared" si="14"/>
        <v>1</v>
      </c>
      <c r="CR4" s="3">
        <f t="shared" si="14"/>
        <v>1</v>
      </c>
      <c r="CS4" s="3">
        <f t="shared" si="14"/>
        <v>1</v>
      </c>
    </row>
    <row r="5" spans="1:97">
      <c r="A5" s="222">
        <f>'BNRegular Symbol'!K4</f>
        <v>1</v>
      </c>
      <c r="B5" s="1" t="str">
        <f>'BNRegular Symbol'!L4</f>
        <v>M4</v>
      </c>
      <c r="C5" s="1" t="str">
        <f>'BNRegular Symbol'!M4</f>
        <v>M2</v>
      </c>
      <c r="D5" s="1" t="str">
        <f>'BNRegular Symbol'!N4</f>
        <v>M5</v>
      </c>
      <c r="E5" s="1" t="str">
        <f>'BNRegular Symbol'!O4</f>
        <v>M4</v>
      </c>
      <c r="F5" s="1" t="str">
        <f>'BNRegular Symbol'!P4</f>
        <v>M2</v>
      </c>
      <c r="I5" s="3">
        <f t="shared" ref="I5:I59" si="15">IF(B5=0,"",IF(OR(B5=$I$1,B5=$J$1,B6=$I$1,B6=$J$1,B7=$I$1,B7=$J$1),0,1))</f>
        <v>1</v>
      </c>
      <c r="J5" s="3">
        <f t="shared" ref="J5:J59" si="16">IF(C5=0,"",IF(OR(C5=$I$1,C5=$J$1,C6=$I$1,C6=$J$1,C7=$I$1,C7=$J$1),0,1))</f>
        <v>1</v>
      </c>
      <c r="K5" s="3">
        <f t="shared" ref="K5:K59" si="17">IF(D5=0,"",IF(OR(D5=$I$1,D5=$J$1,D6=$I$1,D6=$J$1,D7=$I$1,D7=$J$1),0,1))</f>
        <v>1</v>
      </c>
      <c r="L5" s="3">
        <f t="shared" ref="L5:L59" si="18">IF(E5=0,"",IF(OR(E5=$I$1,E5=$J$1,E6=$I$1,E6=$J$1,E7=$I$1,E7=$J$1),0,1))</f>
        <v>1</v>
      </c>
      <c r="M5" s="3">
        <f t="shared" ref="M5:M59" si="19">IF(F5=0,"",IF(OR(F5=$I$1,F5=$J$1,F6=$I$1,F6=$J$1,F7=$I$1,F7=$J$1),0,1))</f>
        <v>1</v>
      </c>
      <c r="O5" s="3">
        <f t="shared" ref="O5:S20" si="20">IF(B5=0,"",IF(OR(B5=$O$1,B5=$P$1,B6=$O$1,B6=$P$1,B7=$O$1,B7=$P$1),0,1))</f>
        <v>0</v>
      </c>
      <c r="P5" s="3">
        <f t="shared" si="1"/>
        <v>0</v>
      </c>
      <c r="Q5" s="3">
        <f t="shared" si="1"/>
        <v>1</v>
      </c>
      <c r="R5" s="3">
        <f t="shared" si="1"/>
        <v>1</v>
      </c>
      <c r="S5" s="3">
        <f t="shared" si="1"/>
        <v>0</v>
      </c>
      <c r="U5" s="3">
        <f t="shared" ref="U5:U68" si="21">IF(B5=0,"",IF(OR(B5=$U$1,B5=$V$1,B6=$U$1,B6=$V$1,B7=$U$1,,B7=$V$1),0,1))</f>
        <v>1</v>
      </c>
      <c r="V5" s="3">
        <f t="shared" si="2"/>
        <v>0</v>
      </c>
      <c r="W5" s="3">
        <f t="shared" si="2"/>
        <v>1</v>
      </c>
      <c r="X5" s="3">
        <f t="shared" si="2"/>
        <v>1</v>
      </c>
      <c r="Y5" s="3">
        <f t="shared" si="2"/>
        <v>0</v>
      </c>
      <c r="AA5" s="3">
        <f t="shared" ref="AA5:AA68" si="22">IF(B5=0,"",IF(OR(B5=$AA$1,B5=$AB$1,B6=$AA$1,B6=$AB$1,B7=$AA$1,B7=$AB$1),0,1))</f>
        <v>0</v>
      </c>
      <c r="AB5" s="3">
        <f t="shared" si="3"/>
        <v>1</v>
      </c>
      <c r="AC5" s="3">
        <f t="shared" si="3"/>
        <v>1</v>
      </c>
      <c r="AD5" s="3">
        <f t="shared" si="3"/>
        <v>0</v>
      </c>
      <c r="AE5" s="3">
        <f t="shared" si="3"/>
        <v>1</v>
      </c>
      <c r="AG5" s="3">
        <f t="shared" ref="AG5:AG68" si="23">IF(B5=0,"",IF(OR(B5=$AG$1,B5=$AH$1,B6=$AG$1,B6=$AH$1,B7=$AG$1,B7=$AH$1),0,1))</f>
        <v>1</v>
      </c>
      <c r="AH5" s="3">
        <f t="shared" si="4"/>
        <v>1</v>
      </c>
      <c r="AI5" s="3">
        <f t="shared" si="4"/>
        <v>0</v>
      </c>
      <c r="AJ5" s="3">
        <f>IF(E5=0,"",IF(OR(E5=$AG$1,E5=$AH$1,E6=$AG$1,E6=$AH$1,E7=$AG$1,E7=$AH$1),0,1))</f>
        <v>1</v>
      </c>
      <c r="AK5" s="3">
        <f t="shared" si="4"/>
        <v>0</v>
      </c>
      <c r="AM5" s="3">
        <f t="shared" ref="AM5:AQ20" si="24">IF(B5=0,"",IF(OR(B5=$AG$1,B5=$AN$1,B6=$AG$1,B6=$AN$1,B7=$AG$1,B7=$AN$1),0,1))</f>
        <v>1</v>
      </c>
      <c r="AN5" s="3">
        <f t="shared" si="5"/>
        <v>1</v>
      </c>
      <c r="AO5" s="3">
        <f t="shared" si="5"/>
        <v>1</v>
      </c>
      <c r="AP5" s="3">
        <f t="shared" si="5"/>
        <v>1</v>
      </c>
      <c r="AQ5" s="3">
        <f t="shared" si="5"/>
        <v>1</v>
      </c>
      <c r="AS5" s="3">
        <f t="shared" ref="AS5:AW20" si="25">IF(B5=0,"",IF(OR(B5=$AG$1,B5=$AT$1,B6=$AG$1,B6=$AT$1,B7=$AG$1,B7=$AT$1),0,1))</f>
        <v>1</v>
      </c>
      <c r="AT5" s="3">
        <f t="shared" si="6"/>
        <v>1</v>
      </c>
      <c r="AU5" s="3">
        <f t="shared" si="6"/>
        <v>1</v>
      </c>
      <c r="AV5" s="3">
        <f t="shared" si="6"/>
        <v>1</v>
      </c>
      <c r="AW5" s="3">
        <f t="shared" si="6"/>
        <v>1</v>
      </c>
      <c r="AY5" s="3">
        <f t="shared" ref="AY5:BC20" si="26">IF(B5=0,"",IF(OR(B5=$AG$1,B5=$AZ$1,B6=$AG$1,B6=$AZ$1,B7=$AG$1,B7=$AZ$1),0,1))</f>
        <v>1</v>
      </c>
      <c r="AZ5" s="3">
        <f t="shared" si="7"/>
        <v>1</v>
      </c>
      <c r="BA5" s="3">
        <f t="shared" si="7"/>
        <v>1</v>
      </c>
      <c r="BB5" s="3">
        <f t="shared" si="7"/>
        <v>1</v>
      </c>
      <c r="BC5" s="3">
        <f t="shared" si="7"/>
        <v>1</v>
      </c>
      <c r="BE5" s="3">
        <f t="shared" ref="BE5:BI20" si="27">IF(B5=0,"",IF(OR(B5=$AG$1,B5=$BF$1,B6=$AG$1,B6=$BF$1,B7=$AG$1,B7=$BF$1),0,1))</f>
        <v>1</v>
      </c>
      <c r="BF5" s="3">
        <f t="shared" si="8"/>
        <v>1</v>
      </c>
      <c r="BG5" s="3">
        <f t="shared" si="8"/>
        <v>1</v>
      </c>
      <c r="BH5" s="3">
        <f t="shared" si="8"/>
        <v>1</v>
      </c>
      <c r="BI5" s="3">
        <f t="shared" si="8"/>
        <v>1</v>
      </c>
      <c r="BK5" s="3">
        <f t="shared" ref="BK5:BK68" si="28">IF(B5=0,"",IF(OR(B5=$BK$1,B5=$BL$1,B6=$BK$1,B6=$BL$1,B7=$BK$1,B7=$BL$1),0,1))</f>
        <v>1</v>
      </c>
      <c r="BL5" s="3">
        <f t="shared" si="9"/>
        <v>1</v>
      </c>
      <c r="BM5" s="3">
        <f t="shared" si="9"/>
        <v>1</v>
      </c>
      <c r="BN5" s="3">
        <f t="shared" si="9"/>
        <v>1</v>
      </c>
      <c r="BO5" s="3">
        <f t="shared" si="9"/>
        <v>1</v>
      </c>
      <c r="BQ5" s="3">
        <f t="shared" ref="BQ5:BQ68" si="29">IF(B5=0,"",IF(OR(B5=$BQ$1,B6=$BQ$1,B7=$BQ$1,B5=$BR$1,B6=$BR$1,B7=$BR$1),0,1))</f>
        <v>1</v>
      </c>
      <c r="BR5" s="3">
        <f t="shared" si="10"/>
        <v>1</v>
      </c>
      <c r="BS5" s="3">
        <f t="shared" si="10"/>
        <v>1</v>
      </c>
      <c r="BT5" s="3">
        <f t="shared" si="10"/>
        <v>1</v>
      </c>
      <c r="BU5" s="3">
        <f t="shared" si="10"/>
        <v>1</v>
      </c>
      <c r="BW5" s="3">
        <f t="shared" ref="BW5:BW68" si="30">IF(B5=0,"",IF(OR(B5=$BQ$1,B6=$BQ$1,B7=$BQ$1,B5=$BX$1,B6=$BX$1,B7=$BX$1),0,1))</f>
        <v>1</v>
      </c>
      <c r="BX5" s="3">
        <f t="shared" si="11"/>
        <v>1</v>
      </c>
      <c r="BY5" s="3">
        <f t="shared" si="11"/>
        <v>1</v>
      </c>
      <c r="BZ5" s="3">
        <f t="shared" si="11"/>
        <v>1</v>
      </c>
      <c r="CA5" s="3">
        <f t="shared" si="11"/>
        <v>1</v>
      </c>
      <c r="CC5" s="3">
        <f t="shared" ref="CC5:CC68" si="31">IF(B5=0,"",IF(OR(B5=$BQ$1,B6=$BQ$1,B7=$BQ$1,B5=$CD$1,B6=$CD$1,B7=$CD$1),0,1))</f>
        <v>1</v>
      </c>
      <c r="CD5" s="3">
        <f t="shared" si="12"/>
        <v>1</v>
      </c>
      <c r="CE5" s="3">
        <f t="shared" si="12"/>
        <v>1</v>
      </c>
      <c r="CF5" s="3">
        <f t="shared" si="12"/>
        <v>1</v>
      </c>
      <c r="CG5" s="3">
        <f t="shared" si="12"/>
        <v>1</v>
      </c>
      <c r="CI5" s="3">
        <f t="shared" ref="CI5:CI68" si="32">IF(B5=0,"",IF(OR(B5=$BQ$1,B6=$BQ$1,B7=$BQ$1,B5=$CJ$1,B6=$CJ$1,B7=$CJ$1),0,1))</f>
        <v>1</v>
      </c>
      <c r="CJ5" s="3">
        <f t="shared" si="13"/>
        <v>1</v>
      </c>
      <c r="CK5" s="3">
        <f t="shared" si="13"/>
        <v>1</v>
      </c>
      <c r="CL5" s="3">
        <f t="shared" si="13"/>
        <v>1</v>
      </c>
      <c r="CM5" s="3">
        <f t="shared" si="13"/>
        <v>1</v>
      </c>
      <c r="CO5" s="3">
        <f t="shared" ref="CO5:CO68" si="33">IF(B5=0,"",IF(OR(B5=$BQ$1,B6=$BQ$1,B7=$BQ$1,B5=$CP$1,B6=$CP$1,B7=$CP$1),0,1))</f>
        <v>1</v>
      </c>
      <c r="CP5" s="3">
        <f t="shared" si="14"/>
        <v>1</v>
      </c>
      <c r="CQ5" s="3">
        <f t="shared" si="14"/>
        <v>1</v>
      </c>
      <c r="CR5" s="3">
        <f t="shared" si="14"/>
        <v>1</v>
      </c>
      <c r="CS5" s="3">
        <f t="shared" si="14"/>
        <v>1</v>
      </c>
    </row>
    <row r="6" spans="1:97">
      <c r="A6" s="222">
        <f>'BNRegular Symbol'!K5</f>
        <v>2</v>
      </c>
      <c r="B6" s="1" t="str">
        <f>'BNRegular Symbol'!L5</f>
        <v>M4</v>
      </c>
      <c r="C6" s="1" t="str">
        <f>'BNRegular Symbol'!M5</f>
        <v>M2</v>
      </c>
      <c r="D6" s="1" t="str">
        <f>'BNRegular Symbol'!N5</f>
        <v>M5</v>
      </c>
      <c r="E6" s="1" t="str">
        <f>'BNRegular Symbol'!O5</f>
        <v>M4</v>
      </c>
      <c r="F6" s="1" t="str">
        <f>'BNRegular Symbol'!P5</f>
        <v>M5</v>
      </c>
      <c r="I6" s="3">
        <f t="shared" si="15"/>
        <v>1</v>
      </c>
      <c r="J6" s="3">
        <f t="shared" si="16"/>
        <v>1</v>
      </c>
      <c r="K6" s="3">
        <f t="shared" si="17"/>
        <v>1</v>
      </c>
      <c r="L6" s="3">
        <f t="shared" si="18"/>
        <v>1</v>
      </c>
      <c r="M6" s="3">
        <f t="shared" si="19"/>
        <v>1</v>
      </c>
      <c r="O6" s="3">
        <f t="shared" si="20"/>
        <v>0</v>
      </c>
      <c r="P6" s="3">
        <f t="shared" si="1"/>
        <v>0</v>
      </c>
      <c r="Q6" s="3">
        <f t="shared" si="1"/>
        <v>1</v>
      </c>
      <c r="R6" s="3">
        <f t="shared" si="1"/>
        <v>0</v>
      </c>
      <c r="S6" s="3">
        <f t="shared" si="1"/>
        <v>0</v>
      </c>
      <c r="U6" s="3">
        <f t="shared" si="21"/>
        <v>1</v>
      </c>
      <c r="V6" s="3">
        <f t="shared" si="2"/>
        <v>0</v>
      </c>
      <c r="W6" s="3">
        <f t="shared" si="2"/>
        <v>0</v>
      </c>
      <c r="X6" s="3">
        <f t="shared" si="2"/>
        <v>1</v>
      </c>
      <c r="Y6" s="3">
        <f t="shared" si="2"/>
        <v>0</v>
      </c>
      <c r="AA6" s="3">
        <f t="shared" si="22"/>
        <v>0</v>
      </c>
      <c r="AB6" s="3">
        <f t="shared" si="3"/>
        <v>1</v>
      </c>
      <c r="AC6" s="3">
        <f t="shared" si="3"/>
        <v>1</v>
      </c>
      <c r="AD6" s="3">
        <f t="shared" si="3"/>
        <v>0</v>
      </c>
      <c r="AE6" s="3">
        <f t="shared" si="3"/>
        <v>1</v>
      </c>
      <c r="AG6" s="3">
        <f t="shared" si="23"/>
        <v>1</v>
      </c>
      <c r="AH6" s="3">
        <f t="shared" si="4"/>
        <v>1</v>
      </c>
      <c r="AI6" s="3">
        <f t="shared" si="4"/>
        <v>0</v>
      </c>
      <c r="AJ6" s="3">
        <f t="shared" si="4"/>
        <v>1</v>
      </c>
      <c r="AK6" s="3">
        <f t="shared" si="4"/>
        <v>0</v>
      </c>
      <c r="AM6" s="3">
        <f t="shared" si="24"/>
        <v>1</v>
      </c>
      <c r="AN6" s="3">
        <f t="shared" si="5"/>
        <v>1</v>
      </c>
      <c r="AO6" s="3">
        <f t="shared" si="5"/>
        <v>1</v>
      </c>
      <c r="AP6" s="3">
        <f t="shared" si="5"/>
        <v>1</v>
      </c>
      <c r="AQ6" s="3">
        <f t="shared" si="5"/>
        <v>1</v>
      </c>
      <c r="AS6" s="3">
        <f t="shared" si="25"/>
        <v>1</v>
      </c>
      <c r="AT6" s="3">
        <f t="shared" si="6"/>
        <v>1</v>
      </c>
      <c r="AU6" s="3">
        <f t="shared" si="6"/>
        <v>1</v>
      </c>
      <c r="AV6" s="3">
        <f t="shared" si="6"/>
        <v>1</v>
      </c>
      <c r="AW6" s="3">
        <f t="shared" si="6"/>
        <v>1</v>
      </c>
      <c r="AY6" s="3">
        <f t="shared" si="26"/>
        <v>1</v>
      </c>
      <c r="AZ6" s="3">
        <f t="shared" si="7"/>
        <v>1</v>
      </c>
      <c r="BA6" s="3">
        <f t="shared" si="7"/>
        <v>1</v>
      </c>
      <c r="BB6" s="3">
        <f t="shared" si="7"/>
        <v>1</v>
      </c>
      <c r="BC6" s="3">
        <f t="shared" si="7"/>
        <v>1</v>
      </c>
      <c r="BE6" s="3">
        <f t="shared" si="27"/>
        <v>1</v>
      </c>
      <c r="BF6" s="3">
        <f t="shared" si="8"/>
        <v>1</v>
      </c>
      <c r="BG6" s="3">
        <f t="shared" si="8"/>
        <v>1</v>
      </c>
      <c r="BH6" s="3">
        <f t="shared" si="8"/>
        <v>1</v>
      </c>
      <c r="BI6" s="3">
        <f t="shared" si="8"/>
        <v>1</v>
      </c>
      <c r="BK6" s="3">
        <f t="shared" si="28"/>
        <v>1</v>
      </c>
      <c r="BL6" s="3">
        <f t="shared" si="9"/>
        <v>1</v>
      </c>
      <c r="BM6" s="3">
        <f t="shared" si="9"/>
        <v>1</v>
      </c>
      <c r="BN6" s="3">
        <f t="shared" si="9"/>
        <v>1</v>
      </c>
      <c r="BO6" s="3">
        <f t="shared" si="9"/>
        <v>1</v>
      </c>
      <c r="BQ6" s="3">
        <f t="shared" si="29"/>
        <v>1</v>
      </c>
      <c r="BR6" s="3">
        <f t="shared" si="10"/>
        <v>1</v>
      </c>
      <c r="BS6" s="3">
        <f t="shared" si="10"/>
        <v>1</v>
      </c>
      <c r="BT6" s="3">
        <f t="shared" si="10"/>
        <v>1</v>
      </c>
      <c r="BU6" s="3">
        <f t="shared" si="10"/>
        <v>1</v>
      </c>
      <c r="BW6" s="3">
        <f t="shared" si="30"/>
        <v>1</v>
      </c>
      <c r="BX6" s="3">
        <f t="shared" si="11"/>
        <v>1</v>
      </c>
      <c r="BY6" s="3">
        <f t="shared" si="11"/>
        <v>1</v>
      </c>
      <c r="BZ6" s="3">
        <f t="shared" si="11"/>
        <v>1</v>
      </c>
      <c r="CA6" s="3">
        <f t="shared" si="11"/>
        <v>1</v>
      </c>
      <c r="CC6" s="3">
        <f t="shared" si="31"/>
        <v>1</v>
      </c>
      <c r="CD6" s="3">
        <f t="shared" si="12"/>
        <v>1</v>
      </c>
      <c r="CE6" s="3">
        <f t="shared" si="12"/>
        <v>1</v>
      </c>
      <c r="CF6" s="3">
        <f t="shared" si="12"/>
        <v>1</v>
      </c>
      <c r="CG6" s="3">
        <f t="shared" si="12"/>
        <v>1</v>
      </c>
      <c r="CI6" s="3">
        <f t="shared" si="32"/>
        <v>1</v>
      </c>
      <c r="CJ6" s="3">
        <f t="shared" si="13"/>
        <v>1</v>
      </c>
      <c r="CK6" s="3">
        <f t="shared" si="13"/>
        <v>1</v>
      </c>
      <c r="CL6" s="3">
        <f t="shared" si="13"/>
        <v>1</v>
      </c>
      <c r="CM6" s="3">
        <f t="shared" si="13"/>
        <v>1</v>
      </c>
      <c r="CO6" s="3">
        <f t="shared" si="33"/>
        <v>1</v>
      </c>
      <c r="CP6" s="3">
        <f t="shared" si="14"/>
        <v>1</v>
      </c>
      <c r="CQ6" s="3">
        <f t="shared" si="14"/>
        <v>1</v>
      </c>
      <c r="CR6" s="3">
        <f t="shared" si="14"/>
        <v>1</v>
      </c>
      <c r="CS6" s="3">
        <f t="shared" si="14"/>
        <v>1</v>
      </c>
    </row>
    <row r="7" spans="1:97">
      <c r="A7" s="222">
        <f>'BNRegular Symbol'!K6</f>
        <v>3</v>
      </c>
      <c r="B7" s="1" t="str">
        <f>'BNRegular Symbol'!L6</f>
        <v>M2</v>
      </c>
      <c r="C7" s="1" t="str">
        <f>'BNRegular Symbol'!M6</f>
        <v>M3</v>
      </c>
      <c r="D7" s="1" t="str">
        <f>'BNRegular Symbol'!N6</f>
        <v>S1</v>
      </c>
      <c r="E7" s="1" t="str">
        <f>'BNRegular Symbol'!O6</f>
        <v>M4</v>
      </c>
      <c r="F7" s="1" t="str">
        <f>'BNRegular Symbol'!P6</f>
        <v>M3</v>
      </c>
      <c r="I7" s="3">
        <f t="shared" si="15"/>
        <v>1</v>
      </c>
      <c r="J7" s="3">
        <f t="shared" si="16"/>
        <v>1</v>
      </c>
      <c r="K7" s="3">
        <f t="shared" si="17"/>
        <v>1</v>
      </c>
      <c r="L7" s="3">
        <f t="shared" si="18"/>
        <v>1</v>
      </c>
      <c r="M7" s="3">
        <f t="shared" si="19"/>
        <v>1</v>
      </c>
      <c r="O7" s="3">
        <f t="shared" si="20"/>
        <v>0</v>
      </c>
      <c r="P7" s="3">
        <f t="shared" si="1"/>
        <v>1</v>
      </c>
      <c r="Q7" s="3">
        <f t="shared" si="1"/>
        <v>1</v>
      </c>
      <c r="R7" s="3">
        <f t="shared" si="1"/>
        <v>0</v>
      </c>
      <c r="S7" s="3">
        <f t="shared" si="1"/>
        <v>0</v>
      </c>
      <c r="U7" s="3">
        <f t="shared" si="21"/>
        <v>0</v>
      </c>
      <c r="V7" s="3">
        <f t="shared" si="2"/>
        <v>0</v>
      </c>
      <c r="W7" s="3">
        <f t="shared" si="2"/>
        <v>0</v>
      </c>
      <c r="X7" s="3">
        <f t="shared" si="2"/>
        <v>1</v>
      </c>
      <c r="Y7" s="3">
        <f t="shared" si="2"/>
        <v>0</v>
      </c>
      <c r="AA7" s="3">
        <f t="shared" si="22"/>
        <v>1</v>
      </c>
      <c r="AB7" s="3">
        <f t="shared" si="3"/>
        <v>1</v>
      </c>
      <c r="AC7" s="3">
        <f t="shared" si="3"/>
        <v>1</v>
      </c>
      <c r="AD7" s="3">
        <f t="shared" si="3"/>
        <v>0</v>
      </c>
      <c r="AE7" s="3">
        <f t="shared" si="3"/>
        <v>0</v>
      </c>
      <c r="AG7" s="3">
        <f t="shared" si="23"/>
        <v>1</v>
      </c>
      <c r="AH7" s="3">
        <f t="shared" si="4"/>
        <v>1</v>
      </c>
      <c r="AI7" s="3">
        <f t="shared" si="4"/>
        <v>1</v>
      </c>
      <c r="AJ7" s="3">
        <f t="shared" si="4"/>
        <v>1</v>
      </c>
      <c r="AK7" s="3">
        <f t="shared" si="4"/>
        <v>1</v>
      </c>
      <c r="AM7" s="3">
        <f t="shared" si="24"/>
        <v>1</v>
      </c>
      <c r="AN7" s="3">
        <f t="shared" si="5"/>
        <v>1</v>
      </c>
      <c r="AO7" s="3">
        <f t="shared" si="5"/>
        <v>1</v>
      </c>
      <c r="AP7" s="3">
        <f t="shared" si="5"/>
        <v>1</v>
      </c>
      <c r="AQ7" s="3">
        <f t="shared" si="5"/>
        <v>1</v>
      </c>
      <c r="AS7" s="3">
        <f t="shared" si="25"/>
        <v>1</v>
      </c>
      <c r="AT7" s="3">
        <f t="shared" si="6"/>
        <v>1</v>
      </c>
      <c r="AU7" s="3">
        <f t="shared" si="6"/>
        <v>1</v>
      </c>
      <c r="AV7" s="3">
        <f t="shared" si="6"/>
        <v>1</v>
      </c>
      <c r="AW7" s="3">
        <f t="shared" si="6"/>
        <v>1</v>
      </c>
      <c r="AY7" s="3">
        <f t="shared" si="26"/>
        <v>1</v>
      </c>
      <c r="AZ7" s="3">
        <f t="shared" si="7"/>
        <v>1</v>
      </c>
      <c r="BA7" s="3">
        <f t="shared" si="7"/>
        <v>1</v>
      </c>
      <c r="BB7" s="3">
        <f t="shared" si="7"/>
        <v>1</v>
      </c>
      <c r="BC7" s="3">
        <f t="shared" si="7"/>
        <v>1</v>
      </c>
      <c r="BE7" s="3">
        <f t="shared" si="27"/>
        <v>1</v>
      </c>
      <c r="BF7" s="3">
        <f t="shared" si="8"/>
        <v>1</v>
      </c>
      <c r="BG7" s="3">
        <f t="shared" si="8"/>
        <v>1</v>
      </c>
      <c r="BH7" s="3">
        <f t="shared" si="8"/>
        <v>1</v>
      </c>
      <c r="BI7" s="3">
        <f t="shared" si="8"/>
        <v>1</v>
      </c>
      <c r="BK7" s="3">
        <f t="shared" si="28"/>
        <v>1</v>
      </c>
      <c r="BL7" s="3">
        <f t="shared" si="9"/>
        <v>1</v>
      </c>
      <c r="BM7" s="3">
        <f t="shared" si="9"/>
        <v>1</v>
      </c>
      <c r="BN7" s="3">
        <f t="shared" si="9"/>
        <v>1</v>
      </c>
      <c r="BO7" s="3">
        <f t="shared" si="9"/>
        <v>1</v>
      </c>
      <c r="BQ7" s="3">
        <f t="shared" si="29"/>
        <v>1</v>
      </c>
      <c r="BR7" s="3">
        <f t="shared" si="10"/>
        <v>1</v>
      </c>
      <c r="BS7" s="3">
        <f t="shared" si="10"/>
        <v>1</v>
      </c>
      <c r="BT7" s="3">
        <f t="shared" si="10"/>
        <v>1</v>
      </c>
      <c r="BU7" s="3">
        <f t="shared" si="10"/>
        <v>1</v>
      </c>
      <c r="BW7" s="3">
        <f t="shared" si="30"/>
        <v>1</v>
      </c>
      <c r="BX7" s="3">
        <f t="shared" si="11"/>
        <v>1</v>
      </c>
      <c r="BY7" s="3">
        <f t="shared" si="11"/>
        <v>1</v>
      </c>
      <c r="BZ7" s="3">
        <f t="shared" si="11"/>
        <v>1</v>
      </c>
      <c r="CA7" s="3">
        <f t="shared" si="11"/>
        <v>1</v>
      </c>
      <c r="CC7" s="3">
        <f t="shared" si="31"/>
        <v>1</v>
      </c>
      <c r="CD7" s="3">
        <f t="shared" si="12"/>
        <v>1</v>
      </c>
      <c r="CE7" s="3">
        <f t="shared" si="12"/>
        <v>1</v>
      </c>
      <c r="CF7" s="3">
        <f t="shared" si="12"/>
        <v>1</v>
      </c>
      <c r="CG7" s="3">
        <f t="shared" si="12"/>
        <v>1</v>
      </c>
      <c r="CI7" s="3">
        <f t="shared" si="32"/>
        <v>1</v>
      </c>
      <c r="CJ7" s="3">
        <f t="shared" si="13"/>
        <v>1</v>
      </c>
      <c r="CK7" s="3">
        <f t="shared" si="13"/>
        <v>1</v>
      </c>
      <c r="CL7" s="3">
        <f t="shared" si="13"/>
        <v>1</v>
      </c>
      <c r="CM7" s="3">
        <f t="shared" si="13"/>
        <v>1</v>
      </c>
      <c r="CO7" s="3">
        <f t="shared" si="33"/>
        <v>1</v>
      </c>
      <c r="CP7" s="3">
        <f t="shared" si="14"/>
        <v>1</v>
      </c>
      <c r="CQ7" s="3">
        <f t="shared" si="14"/>
        <v>1</v>
      </c>
      <c r="CR7" s="3">
        <f t="shared" si="14"/>
        <v>1</v>
      </c>
      <c r="CS7" s="3">
        <f t="shared" si="14"/>
        <v>1</v>
      </c>
    </row>
    <row r="8" spans="1:97">
      <c r="A8" s="222">
        <f>'BNRegular Symbol'!K7</f>
        <v>4</v>
      </c>
      <c r="B8" s="1" t="str">
        <f>'BNRegular Symbol'!L7</f>
        <v>M2</v>
      </c>
      <c r="C8" s="1" t="str">
        <f>'BNRegular Symbol'!M7</f>
        <v>M3</v>
      </c>
      <c r="D8" s="1" t="str">
        <f>'BNRegular Symbol'!N7</f>
        <v>M3</v>
      </c>
      <c r="E8" s="1" t="str">
        <f>'BNRegular Symbol'!O7</f>
        <v>M2</v>
      </c>
      <c r="F8" s="1" t="str">
        <f>'BNRegular Symbol'!P7</f>
        <v>M2</v>
      </c>
      <c r="I8" s="3">
        <f t="shared" si="15"/>
        <v>1</v>
      </c>
      <c r="J8" s="3">
        <f t="shared" si="16"/>
        <v>1</v>
      </c>
      <c r="K8" s="3">
        <f t="shared" si="17"/>
        <v>1</v>
      </c>
      <c r="L8" s="3">
        <f t="shared" si="18"/>
        <v>1</v>
      </c>
      <c r="M8" s="3">
        <f t="shared" si="19"/>
        <v>1</v>
      </c>
      <c r="O8" s="3">
        <f t="shared" si="20"/>
        <v>0</v>
      </c>
      <c r="P8" s="3">
        <f t="shared" si="1"/>
        <v>1</v>
      </c>
      <c r="Q8" s="3">
        <f t="shared" si="1"/>
        <v>1</v>
      </c>
      <c r="R8" s="3">
        <f t="shared" si="1"/>
        <v>0</v>
      </c>
      <c r="S8" s="3">
        <f t="shared" si="1"/>
        <v>0</v>
      </c>
      <c r="U8" s="3">
        <f t="shared" si="21"/>
        <v>0</v>
      </c>
      <c r="V8" s="3">
        <f t="shared" si="2"/>
        <v>0</v>
      </c>
      <c r="W8" s="3">
        <f t="shared" si="2"/>
        <v>0</v>
      </c>
      <c r="X8" s="3">
        <f t="shared" si="2"/>
        <v>1</v>
      </c>
      <c r="Y8" s="3">
        <f t="shared" si="2"/>
        <v>0</v>
      </c>
      <c r="AA8" s="3">
        <f t="shared" si="22"/>
        <v>1</v>
      </c>
      <c r="AB8" s="3">
        <f t="shared" si="3"/>
        <v>1</v>
      </c>
      <c r="AC8" s="3">
        <f t="shared" si="3"/>
        <v>1</v>
      </c>
      <c r="AD8" s="3">
        <f t="shared" si="3"/>
        <v>1</v>
      </c>
      <c r="AE8" s="3">
        <f t="shared" si="3"/>
        <v>0</v>
      </c>
      <c r="AG8" s="3">
        <f t="shared" si="23"/>
        <v>1</v>
      </c>
      <c r="AH8" s="3">
        <f t="shared" si="4"/>
        <v>0</v>
      </c>
      <c r="AI8" s="3">
        <f t="shared" si="4"/>
        <v>1</v>
      </c>
      <c r="AJ8" s="3">
        <f t="shared" si="4"/>
        <v>0</v>
      </c>
      <c r="AK8" s="3">
        <f t="shared" si="4"/>
        <v>1</v>
      </c>
      <c r="AM8" s="3">
        <f t="shared" si="24"/>
        <v>1</v>
      </c>
      <c r="AN8" s="3">
        <f t="shared" si="5"/>
        <v>1</v>
      </c>
      <c r="AO8" s="3">
        <f t="shared" si="5"/>
        <v>1</v>
      </c>
      <c r="AP8" s="3">
        <f t="shared" si="5"/>
        <v>1</v>
      </c>
      <c r="AQ8" s="3">
        <f t="shared" si="5"/>
        <v>1</v>
      </c>
      <c r="AS8" s="3">
        <f t="shared" si="25"/>
        <v>1</v>
      </c>
      <c r="AT8" s="3">
        <f t="shared" si="6"/>
        <v>1</v>
      </c>
      <c r="AU8" s="3">
        <f t="shared" si="6"/>
        <v>1</v>
      </c>
      <c r="AV8" s="3">
        <f t="shared" si="6"/>
        <v>1</v>
      </c>
      <c r="AW8" s="3">
        <f t="shared" si="6"/>
        <v>1</v>
      </c>
      <c r="AY8" s="3">
        <f t="shared" si="26"/>
        <v>1</v>
      </c>
      <c r="AZ8" s="3">
        <f t="shared" si="7"/>
        <v>1</v>
      </c>
      <c r="BA8" s="3">
        <f t="shared" si="7"/>
        <v>1</v>
      </c>
      <c r="BB8" s="3">
        <f t="shared" si="7"/>
        <v>1</v>
      </c>
      <c r="BC8" s="3">
        <f t="shared" si="7"/>
        <v>1</v>
      </c>
      <c r="BE8" s="3">
        <f t="shared" si="27"/>
        <v>1</v>
      </c>
      <c r="BF8" s="3">
        <f t="shared" si="8"/>
        <v>1</v>
      </c>
      <c r="BG8" s="3">
        <f t="shared" si="8"/>
        <v>1</v>
      </c>
      <c r="BH8" s="3">
        <f t="shared" si="8"/>
        <v>1</v>
      </c>
      <c r="BI8" s="3">
        <f t="shared" si="8"/>
        <v>1</v>
      </c>
      <c r="BK8" s="3">
        <f t="shared" si="28"/>
        <v>1</v>
      </c>
      <c r="BL8" s="3">
        <f t="shared" si="9"/>
        <v>1</v>
      </c>
      <c r="BM8" s="3">
        <f t="shared" si="9"/>
        <v>1</v>
      </c>
      <c r="BN8" s="3">
        <f t="shared" si="9"/>
        <v>1</v>
      </c>
      <c r="BO8" s="3">
        <f t="shared" si="9"/>
        <v>1</v>
      </c>
      <c r="BQ8" s="3">
        <f t="shared" si="29"/>
        <v>1</v>
      </c>
      <c r="BR8" s="3">
        <f t="shared" si="10"/>
        <v>1</v>
      </c>
      <c r="BS8" s="3">
        <f t="shared" si="10"/>
        <v>1</v>
      </c>
      <c r="BT8" s="3">
        <f t="shared" si="10"/>
        <v>1</v>
      </c>
      <c r="BU8" s="3">
        <f t="shared" si="10"/>
        <v>1</v>
      </c>
      <c r="BW8" s="3">
        <f t="shared" si="30"/>
        <v>1</v>
      </c>
      <c r="BX8" s="3">
        <f t="shared" si="11"/>
        <v>1</v>
      </c>
      <c r="BY8" s="3">
        <f t="shared" si="11"/>
        <v>1</v>
      </c>
      <c r="BZ8" s="3">
        <f t="shared" si="11"/>
        <v>1</v>
      </c>
      <c r="CA8" s="3">
        <f t="shared" si="11"/>
        <v>1</v>
      </c>
      <c r="CC8" s="3">
        <f t="shared" si="31"/>
        <v>1</v>
      </c>
      <c r="CD8" s="3">
        <f t="shared" si="12"/>
        <v>1</v>
      </c>
      <c r="CE8" s="3">
        <f t="shared" si="12"/>
        <v>1</v>
      </c>
      <c r="CF8" s="3">
        <f t="shared" si="12"/>
        <v>1</v>
      </c>
      <c r="CG8" s="3">
        <f t="shared" si="12"/>
        <v>1</v>
      </c>
      <c r="CI8" s="3">
        <f t="shared" si="32"/>
        <v>1</v>
      </c>
      <c r="CJ8" s="3">
        <f t="shared" si="13"/>
        <v>1</v>
      </c>
      <c r="CK8" s="3">
        <f t="shared" si="13"/>
        <v>1</v>
      </c>
      <c r="CL8" s="3">
        <f t="shared" si="13"/>
        <v>1</v>
      </c>
      <c r="CM8" s="3">
        <f t="shared" si="13"/>
        <v>1</v>
      </c>
      <c r="CO8" s="3">
        <f t="shared" si="33"/>
        <v>1</v>
      </c>
      <c r="CP8" s="3">
        <f t="shared" si="14"/>
        <v>1</v>
      </c>
      <c r="CQ8" s="3">
        <f t="shared" si="14"/>
        <v>1</v>
      </c>
      <c r="CR8" s="3">
        <f t="shared" si="14"/>
        <v>1</v>
      </c>
      <c r="CS8" s="3">
        <f t="shared" si="14"/>
        <v>1</v>
      </c>
    </row>
    <row r="9" spans="1:97">
      <c r="A9" s="222">
        <f>'BNRegular Symbol'!K8</f>
        <v>5</v>
      </c>
      <c r="B9" s="1" t="str">
        <f>'BNRegular Symbol'!L8</f>
        <v>M3</v>
      </c>
      <c r="C9" s="1" t="str">
        <f>'BNRegular Symbol'!M8</f>
        <v>M3</v>
      </c>
      <c r="D9" s="1" t="str">
        <f>'BNRegular Symbol'!N8</f>
        <v>M3</v>
      </c>
      <c r="E9" s="1" t="str">
        <f>'BNRegular Symbol'!O8</f>
        <v>M2</v>
      </c>
      <c r="F9" s="1" t="str">
        <f>'BNRegular Symbol'!P8</f>
        <v>M4</v>
      </c>
      <c r="I9" s="3">
        <f t="shared" si="15"/>
        <v>1</v>
      </c>
      <c r="J9" s="3">
        <f t="shared" si="16"/>
        <v>1</v>
      </c>
      <c r="K9" s="3">
        <f t="shared" si="17"/>
        <v>1</v>
      </c>
      <c r="L9" s="3">
        <f t="shared" si="18"/>
        <v>1</v>
      </c>
      <c r="M9" s="3">
        <f t="shared" si="19"/>
        <v>1</v>
      </c>
      <c r="O9" s="3">
        <f t="shared" si="20"/>
        <v>1</v>
      </c>
      <c r="P9" s="3">
        <f t="shared" si="1"/>
        <v>1</v>
      </c>
      <c r="Q9" s="3">
        <f t="shared" si="1"/>
        <v>0</v>
      </c>
      <c r="R9" s="3">
        <f t="shared" si="1"/>
        <v>0</v>
      </c>
      <c r="S9" s="3">
        <f t="shared" si="1"/>
        <v>1</v>
      </c>
      <c r="U9" s="3">
        <f t="shared" si="21"/>
        <v>0</v>
      </c>
      <c r="V9" s="3">
        <f t="shared" si="2"/>
        <v>0</v>
      </c>
      <c r="W9" s="3">
        <f t="shared" si="2"/>
        <v>0</v>
      </c>
      <c r="X9" s="3">
        <f t="shared" si="2"/>
        <v>1</v>
      </c>
      <c r="Y9" s="3">
        <f t="shared" si="2"/>
        <v>0</v>
      </c>
      <c r="AA9" s="3">
        <f t="shared" si="22"/>
        <v>1</v>
      </c>
      <c r="AB9" s="3">
        <f t="shared" si="3"/>
        <v>1</v>
      </c>
      <c r="AC9" s="3">
        <f t="shared" si="3"/>
        <v>1</v>
      </c>
      <c r="AD9" s="3">
        <f t="shared" si="3"/>
        <v>1</v>
      </c>
      <c r="AE9" s="3">
        <f t="shared" si="3"/>
        <v>0</v>
      </c>
      <c r="AG9" s="3">
        <f t="shared" si="23"/>
        <v>1</v>
      </c>
      <c r="AH9" s="3">
        <f t="shared" si="4"/>
        <v>0</v>
      </c>
      <c r="AI9" s="3">
        <f t="shared" si="4"/>
        <v>1</v>
      </c>
      <c r="AJ9" s="3">
        <f>IF(E9=0,"",IF(OR(E9=$AG$1,E9=$AH$1,E10=$AG$1,E10=$AH$1,E11=$AG$1,E11=$AH$1),0,1))</f>
        <v>0</v>
      </c>
      <c r="AK9" s="3">
        <f t="shared" si="4"/>
        <v>0</v>
      </c>
      <c r="AM9" s="3">
        <f t="shared" si="24"/>
        <v>1</v>
      </c>
      <c r="AN9" s="3">
        <f t="shared" si="5"/>
        <v>1</v>
      </c>
      <c r="AO9" s="3">
        <f t="shared" si="5"/>
        <v>1</v>
      </c>
      <c r="AP9" s="3">
        <f t="shared" si="5"/>
        <v>1</v>
      </c>
      <c r="AQ9" s="3">
        <f t="shared" si="5"/>
        <v>1</v>
      </c>
      <c r="AS9" s="3">
        <f t="shared" si="25"/>
        <v>1</v>
      </c>
      <c r="AT9" s="3">
        <f t="shared" si="6"/>
        <v>1</v>
      </c>
      <c r="AU9" s="3">
        <f t="shared" si="6"/>
        <v>1</v>
      </c>
      <c r="AV9" s="3">
        <f t="shared" si="6"/>
        <v>1</v>
      </c>
      <c r="AW9" s="3">
        <f t="shared" si="6"/>
        <v>1</v>
      </c>
      <c r="AY9" s="3">
        <f t="shared" si="26"/>
        <v>1</v>
      </c>
      <c r="AZ9" s="3">
        <f t="shared" si="7"/>
        <v>1</v>
      </c>
      <c r="BA9" s="3">
        <f t="shared" si="7"/>
        <v>1</v>
      </c>
      <c r="BB9" s="3">
        <f t="shared" si="7"/>
        <v>1</v>
      </c>
      <c r="BC9" s="3">
        <f t="shared" si="7"/>
        <v>1</v>
      </c>
      <c r="BE9" s="3">
        <f t="shared" si="27"/>
        <v>1</v>
      </c>
      <c r="BF9" s="3">
        <f t="shared" si="8"/>
        <v>1</v>
      </c>
      <c r="BG9" s="3">
        <f t="shared" si="8"/>
        <v>1</v>
      </c>
      <c r="BH9" s="3">
        <f t="shared" si="8"/>
        <v>1</v>
      </c>
      <c r="BI9" s="3">
        <f t="shared" si="8"/>
        <v>1</v>
      </c>
      <c r="BK9" s="3">
        <f t="shared" si="28"/>
        <v>1</v>
      </c>
      <c r="BL9" s="3">
        <f t="shared" si="9"/>
        <v>1</v>
      </c>
      <c r="BM9" s="3">
        <f t="shared" si="9"/>
        <v>1</v>
      </c>
      <c r="BN9" s="3">
        <f t="shared" si="9"/>
        <v>1</v>
      </c>
      <c r="BO9" s="3">
        <f t="shared" si="9"/>
        <v>1</v>
      </c>
      <c r="BQ9" s="3">
        <f t="shared" si="29"/>
        <v>1</v>
      </c>
      <c r="BR9" s="3">
        <f t="shared" si="10"/>
        <v>1</v>
      </c>
      <c r="BS9" s="3">
        <f t="shared" si="10"/>
        <v>1</v>
      </c>
      <c r="BT9" s="3">
        <f t="shared" si="10"/>
        <v>1</v>
      </c>
      <c r="BU9" s="3">
        <f t="shared" si="10"/>
        <v>1</v>
      </c>
      <c r="BW9" s="3">
        <f t="shared" si="30"/>
        <v>1</v>
      </c>
      <c r="BX9" s="3">
        <f t="shared" si="11"/>
        <v>1</v>
      </c>
      <c r="BY9" s="3">
        <f t="shared" si="11"/>
        <v>1</v>
      </c>
      <c r="BZ9" s="3">
        <f t="shared" si="11"/>
        <v>1</v>
      </c>
      <c r="CA9" s="3">
        <f t="shared" si="11"/>
        <v>1</v>
      </c>
      <c r="CC9" s="3">
        <f t="shared" si="31"/>
        <v>1</v>
      </c>
      <c r="CD9" s="3">
        <f t="shared" si="12"/>
        <v>1</v>
      </c>
      <c r="CE9" s="3">
        <f t="shared" si="12"/>
        <v>1</v>
      </c>
      <c r="CF9" s="3">
        <f t="shared" si="12"/>
        <v>1</v>
      </c>
      <c r="CG9" s="3">
        <f t="shared" si="12"/>
        <v>1</v>
      </c>
      <c r="CI9" s="3">
        <f t="shared" si="32"/>
        <v>1</v>
      </c>
      <c r="CJ9" s="3">
        <f t="shared" si="13"/>
        <v>1</v>
      </c>
      <c r="CK9" s="3">
        <f t="shared" si="13"/>
        <v>1</v>
      </c>
      <c r="CL9" s="3">
        <f t="shared" si="13"/>
        <v>1</v>
      </c>
      <c r="CM9" s="3">
        <f t="shared" si="13"/>
        <v>1</v>
      </c>
      <c r="CO9" s="3">
        <f t="shared" si="33"/>
        <v>1</v>
      </c>
      <c r="CP9" s="3">
        <f t="shared" si="14"/>
        <v>1</v>
      </c>
      <c r="CQ9" s="3">
        <f t="shared" si="14"/>
        <v>1</v>
      </c>
      <c r="CR9" s="3">
        <f t="shared" si="14"/>
        <v>1</v>
      </c>
      <c r="CS9" s="3">
        <f t="shared" si="14"/>
        <v>1</v>
      </c>
    </row>
    <row r="10" spans="1:97">
      <c r="A10" s="222">
        <f>'BNRegular Symbol'!K9</f>
        <v>6</v>
      </c>
      <c r="B10" s="1" t="str">
        <f>'BNRegular Symbol'!L9</f>
        <v>M3</v>
      </c>
      <c r="C10" s="1" t="str">
        <f>'BNRegular Symbol'!M9</f>
        <v>M5</v>
      </c>
      <c r="D10" s="1" t="str">
        <f>'BNRegular Symbol'!N9</f>
        <v>M3</v>
      </c>
      <c r="E10" s="1" t="str">
        <f>'BNRegular Symbol'!O9</f>
        <v>M5</v>
      </c>
      <c r="F10" s="1" t="str">
        <f>'BNRegular Symbol'!P9</f>
        <v>M3</v>
      </c>
      <c r="I10" s="3">
        <f t="shared" si="15"/>
        <v>1</v>
      </c>
      <c r="J10" s="3">
        <f t="shared" si="16"/>
        <v>1</v>
      </c>
      <c r="K10" s="3">
        <f t="shared" si="17"/>
        <v>1</v>
      </c>
      <c r="L10" s="3">
        <f t="shared" si="18"/>
        <v>1</v>
      </c>
      <c r="M10" s="3">
        <f t="shared" si="19"/>
        <v>1</v>
      </c>
      <c r="O10" s="3">
        <f t="shared" si="20"/>
        <v>1</v>
      </c>
      <c r="P10" s="3">
        <f t="shared" si="1"/>
        <v>1</v>
      </c>
      <c r="Q10" s="3">
        <f t="shared" si="1"/>
        <v>0</v>
      </c>
      <c r="R10" s="3">
        <f t="shared" si="1"/>
        <v>1</v>
      </c>
      <c r="S10" s="3">
        <f t="shared" si="1"/>
        <v>1</v>
      </c>
      <c r="U10" s="3">
        <f t="shared" si="21"/>
        <v>0</v>
      </c>
      <c r="V10" s="3">
        <f t="shared" si="2"/>
        <v>1</v>
      </c>
      <c r="W10" s="3">
        <f t="shared" si="2"/>
        <v>0</v>
      </c>
      <c r="X10" s="3">
        <f t="shared" si="2"/>
        <v>1</v>
      </c>
      <c r="Y10" s="3">
        <f t="shared" si="2"/>
        <v>0</v>
      </c>
      <c r="AA10" s="3">
        <f t="shared" si="22"/>
        <v>1</v>
      </c>
      <c r="AB10" s="3">
        <f t="shared" si="3"/>
        <v>1</v>
      </c>
      <c r="AC10" s="3">
        <f t="shared" si="3"/>
        <v>1</v>
      </c>
      <c r="AD10" s="3">
        <f t="shared" si="3"/>
        <v>1</v>
      </c>
      <c r="AE10" s="3">
        <f t="shared" si="3"/>
        <v>0</v>
      </c>
      <c r="AG10" s="3">
        <f t="shared" si="23"/>
        <v>0</v>
      </c>
      <c r="AH10" s="3">
        <f t="shared" si="4"/>
        <v>0</v>
      </c>
      <c r="AI10" s="3">
        <f t="shared" si="4"/>
        <v>1</v>
      </c>
      <c r="AJ10" s="3">
        <f t="shared" si="4"/>
        <v>0</v>
      </c>
      <c r="AK10" s="3">
        <f t="shared" si="4"/>
        <v>0</v>
      </c>
      <c r="AM10" s="3">
        <f t="shared" si="24"/>
        <v>1</v>
      </c>
      <c r="AN10" s="3">
        <f t="shared" si="5"/>
        <v>1</v>
      </c>
      <c r="AO10" s="3">
        <f t="shared" si="5"/>
        <v>1</v>
      </c>
      <c r="AP10" s="3">
        <f t="shared" si="5"/>
        <v>1</v>
      </c>
      <c r="AQ10" s="3">
        <f t="shared" si="5"/>
        <v>1</v>
      </c>
      <c r="AS10" s="3">
        <f t="shared" si="25"/>
        <v>1</v>
      </c>
      <c r="AT10" s="3">
        <f t="shared" si="6"/>
        <v>1</v>
      </c>
      <c r="AU10" s="3">
        <f t="shared" si="6"/>
        <v>1</v>
      </c>
      <c r="AV10" s="3">
        <f t="shared" si="6"/>
        <v>1</v>
      </c>
      <c r="AW10" s="3">
        <f t="shared" si="6"/>
        <v>1</v>
      </c>
      <c r="AY10" s="3">
        <f t="shared" si="26"/>
        <v>1</v>
      </c>
      <c r="AZ10" s="3">
        <f t="shared" si="7"/>
        <v>1</v>
      </c>
      <c r="BA10" s="3">
        <f t="shared" si="7"/>
        <v>1</v>
      </c>
      <c r="BB10" s="3">
        <f t="shared" si="7"/>
        <v>1</v>
      </c>
      <c r="BC10" s="3">
        <f t="shared" si="7"/>
        <v>1</v>
      </c>
      <c r="BE10" s="3">
        <f t="shared" si="27"/>
        <v>1</v>
      </c>
      <c r="BF10" s="3">
        <f t="shared" si="8"/>
        <v>1</v>
      </c>
      <c r="BG10" s="3">
        <f t="shared" si="8"/>
        <v>1</v>
      </c>
      <c r="BH10" s="3">
        <f t="shared" si="8"/>
        <v>1</v>
      </c>
      <c r="BI10" s="3">
        <f t="shared" si="8"/>
        <v>1</v>
      </c>
      <c r="BK10" s="3">
        <f t="shared" si="28"/>
        <v>1</v>
      </c>
      <c r="BL10" s="3">
        <f t="shared" si="9"/>
        <v>1</v>
      </c>
      <c r="BM10" s="3">
        <f t="shared" si="9"/>
        <v>1</v>
      </c>
      <c r="BN10" s="3">
        <f t="shared" si="9"/>
        <v>1</v>
      </c>
      <c r="BO10" s="3">
        <f t="shared" si="9"/>
        <v>1</v>
      </c>
      <c r="BQ10" s="3">
        <f t="shared" si="29"/>
        <v>1</v>
      </c>
      <c r="BR10" s="3">
        <f t="shared" si="10"/>
        <v>1</v>
      </c>
      <c r="BS10" s="3">
        <f t="shared" si="10"/>
        <v>1</v>
      </c>
      <c r="BT10" s="3">
        <f t="shared" si="10"/>
        <v>1</v>
      </c>
      <c r="BU10" s="3">
        <f t="shared" si="10"/>
        <v>1</v>
      </c>
      <c r="BW10" s="3">
        <f t="shared" si="30"/>
        <v>1</v>
      </c>
      <c r="BX10" s="3">
        <f t="shared" si="11"/>
        <v>1</v>
      </c>
      <c r="BY10" s="3">
        <f t="shared" si="11"/>
        <v>1</v>
      </c>
      <c r="BZ10" s="3">
        <f t="shared" si="11"/>
        <v>1</v>
      </c>
      <c r="CA10" s="3">
        <f t="shared" si="11"/>
        <v>1</v>
      </c>
      <c r="CC10" s="3">
        <f t="shared" si="31"/>
        <v>1</v>
      </c>
      <c r="CD10" s="3">
        <f t="shared" si="12"/>
        <v>1</v>
      </c>
      <c r="CE10" s="3">
        <f t="shared" si="12"/>
        <v>1</v>
      </c>
      <c r="CF10" s="3">
        <f t="shared" si="12"/>
        <v>1</v>
      </c>
      <c r="CG10" s="3">
        <f t="shared" si="12"/>
        <v>1</v>
      </c>
      <c r="CI10" s="3">
        <f t="shared" si="32"/>
        <v>1</v>
      </c>
      <c r="CJ10" s="3">
        <f t="shared" si="13"/>
        <v>1</v>
      </c>
      <c r="CK10" s="3">
        <f t="shared" si="13"/>
        <v>1</v>
      </c>
      <c r="CL10" s="3">
        <f t="shared" si="13"/>
        <v>1</v>
      </c>
      <c r="CM10" s="3">
        <f t="shared" si="13"/>
        <v>1</v>
      </c>
      <c r="CO10" s="3">
        <f t="shared" si="33"/>
        <v>1</v>
      </c>
      <c r="CP10" s="3">
        <f t="shared" si="14"/>
        <v>1</v>
      </c>
      <c r="CQ10" s="3">
        <f t="shared" si="14"/>
        <v>1</v>
      </c>
      <c r="CR10" s="3">
        <f t="shared" si="14"/>
        <v>1</v>
      </c>
      <c r="CS10" s="3">
        <f t="shared" si="14"/>
        <v>1</v>
      </c>
    </row>
    <row r="11" spans="1:97">
      <c r="A11" s="222">
        <f>'BNRegular Symbol'!K10</f>
        <v>7</v>
      </c>
      <c r="B11" s="1" t="str">
        <f>'BNRegular Symbol'!L10</f>
        <v>M3</v>
      </c>
      <c r="C11" s="1" t="str">
        <f>'BNRegular Symbol'!M10</f>
        <v>M5</v>
      </c>
      <c r="D11" s="1" t="str">
        <f>'BNRegular Symbol'!N10</f>
        <v>M2</v>
      </c>
      <c r="E11" s="1" t="str">
        <f>'BNRegular Symbol'!O10</f>
        <v>M5</v>
      </c>
      <c r="F11" s="1" t="str">
        <f>'BNRegular Symbol'!P10</f>
        <v>M5</v>
      </c>
      <c r="I11" s="3">
        <f t="shared" si="15"/>
        <v>1</v>
      </c>
      <c r="J11" s="3">
        <f t="shared" si="16"/>
        <v>1</v>
      </c>
      <c r="K11" s="3">
        <f t="shared" si="17"/>
        <v>0</v>
      </c>
      <c r="L11" s="3">
        <f t="shared" si="18"/>
        <v>1</v>
      </c>
      <c r="M11" s="3">
        <f t="shared" si="19"/>
        <v>1</v>
      </c>
      <c r="O11" s="3">
        <f t="shared" si="20"/>
        <v>1</v>
      </c>
      <c r="P11" s="3">
        <f t="shared" si="1"/>
        <v>0</v>
      </c>
      <c r="Q11" s="3">
        <f t="shared" si="1"/>
        <v>0</v>
      </c>
      <c r="R11" s="3">
        <f t="shared" si="1"/>
        <v>0</v>
      </c>
      <c r="S11" s="3">
        <f t="shared" si="1"/>
        <v>1</v>
      </c>
      <c r="U11" s="3">
        <f t="shared" si="21"/>
        <v>0</v>
      </c>
      <c r="V11" s="3">
        <f t="shared" si="2"/>
        <v>1</v>
      </c>
      <c r="W11" s="3">
        <f t="shared" si="2"/>
        <v>0</v>
      </c>
      <c r="X11" s="3">
        <f t="shared" si="2"/>
        <v>1</v>
      </c>
      <c r="Y11" s="3">
        <f t="shared" si="2"/>
        <v>1</v>
      </c>
      <c r="AA11" s="3">
        <f t="shared" si="22"/>
        <v>1</v>
      </c>
      <c r="AB11" s="3">
        <f t="shared" si="3"/>
        <v>1</v>
      </c>
      <c r="AC11" s="3">
        <f t="shared" si="3"/>
        <v>0</v>
      </c>
      <c r="AD11" s="3">
        <f t="shared" si="3"/>
        <v>1</v>
      </c>
      <c r="AE11" s="3">
        <f t="shared" si="3"/>
        <v>0</v>
      </c>
      <c r="AG11" s="3">
        <f t="shared" si="23"/>
        <v>0</v>
      </c>
      <c r="AH11" s="3">
        <f t="shared" si="4"/>
        <v>0</v>
      </c>
      <c r="AI11" s="3">
        <f t="shared" si="4"/>
        <v>0</v>
      </c>
      <c r="AJ11" s="3">
        <f t="shared" si="4"/>
        <v>0</v>
      </c>
      <c r="AK11" s="3">
        <f t="shared" si="4"/>
        <v>0</v>
      </c>
      <c r="AM11" s="3">
        <f t="shared" si="24"/>
        <v>1</v>
      </c>
      <c r="AN11" s="3">
        <f t="shared" si="5"/>
        <v>1</v>
      </c>
      <c r="AO11" s="3">
        <f t="shared" si="5"/>
        <v>0</v>
      </c>
      <c r="AP11" s="3">
        <f t="shared" si="5"/>
        <v>1</v>
      </c>
      <c r="AQ11" s="3">
        <f t="shared" si="5"/>
        <v>1</v>
      </c>
      <c r="AS11" s="3">
        <f t="shared" si="25"/>
        <v>1</v>
      </c>
      <c r="AT11" s="3">
        <f t="shared" si="6"/>
        <v>1</v>
      </c>
      <c r="AU11" s="3">
        <f t="shared" si="6"/>
        <v>0</v>
      </c>
      <c r="AV11" s="3">
        <f t="shared" si="6"/>
        <v>1</v>
      </c>
      <c r="AW11" s="3">
        <f t="shared" si="6"/>
        <v>1</v>
      </c>
      <c r="AY11" s="3">
        <f t="shared" si="26"/>
        <v>1</v>
      </c>
      <c r="AZ11" s="3">
        <f t="shared" si="7"/>
        <v>1</v>
      </c>
      <c r="BA11" s="3">
        <f t="shared" si="7"/>
        <v>0</v>
      </c>
      <c r="BB11" s="3">
        <f t="shared" si="7"/>
        <v>1</v>
      </c>
      <c r="BC11" s="3">
        <f t="shared" si="7"/>
        <v>1</v>
      </c>
      <c r="BE11" s="3">
        <f t="shared" si="27"/>
        <v>1</v>
      </c>
      <c r="BF11" s="3">
        <f t="shared" si="8"/>
        <v>1</v>
      </c>
      <c r="BG11" s="3">
        <f t="shared" si="8"/>
        <v>0</v>
      </c>
      <c r="BH11" s="3">
        <f t="shared" si="8"/>
        <v>1</v>
      </c>
      <c r="BI11" s="3">
        <f t="shared" si="8"/>
        <v>1</v>
      </c>
      <c r="BK11" s="3">
        <f t="shared" si="28"/>
        <v>1</v>
      </c>
      <c r="BL11" s="3">
        <f t="shared" si="9"/>
        <v>1</v>
      </c>
      <c r="BM11" s="3">
        <f t="shared" si="9"/>
        <v>0</v>
      </c>
      <c r="BN11" s="3">
        <f t="shared" si="9"/>
        <v>1</v>
      </c>
      <c r="BO11" s="3">
        <f t="shared" si="9"/>
        <v>1</v>
      </c>
      <c r="BQ11" s="3">
        <f t="shared" si="29"/>
        <v>1</v>
      </c>
      <c r="BR11" s="3">
        <f t="shared" si="10"/>
        <v>1</v>
      </c>
      <c r="BS11" s="3">
        <f t="shared" si="10"/>
        <v>0</v>
      </c>
      <c r="BT11" s="3">
        <f t="shared" si="10"/>
        <v>1</v>
      </c>
      <c r="BU11" s="3">
        <f t="shared" si="10"/>
        <v>1</v>
      </c>
      <c r="BW11" s="3">
        <f t="shared" si="30"/>
        <v>1</v>
      </c>
      <c r="BX11" s="3">
        <f t="shared" si="11"/>
        <v>1</v>
      </c>
      <c r="BY11" s="3">
        <f t="shared" si="11"/>
        <v>0</v>
      </c>
      <c r="BZ11" s="3">
        <f t="shared" si="11"/>
        <v>1</v>
      </c>
      <c r="CA11" s="3">
        <f t="shared" si="11"/>
        <v>1</v>
      </c>
      <c r="CC11" s="3">
        <f t="shared" si="31"/>
        <v>1</v>
      </c>
      <c r="CD11" s="3">
        <f t="shared" si="12"/>
        <v>1</v>
      </c>
      <c r="CE11" s="3">
        <f t="shared" si="12"/>
        <v>0</v>
      </c>
      <c r="CF11" s="3">
        <f t="shared" si="12"/>
        <v>1</v>
      </c>
      <c r="CG11" s="3">
        <f t="shared" si="12"/>
        <v>1</v>
      </c>
      <c r="CI11" s="3">
        <f t="shared" si="32"/>
        <v>1</v>
      </c>
      <c r="CJ11" s="3">
        <f t="shared" si="13"/>
        <v>1</v>
      </c>
      <c r="CK11" s="3">
        <f t="shared" si="13"/>
        <v>0</v>
      </c>
      <c r="CL11" s="3">
        <f t="shared" si="13"/>
        <v>1</v>
      </c>
      <c r="CM11" s="3">
        <f t="shared" si="13"/>
        <v>1</v>
      </c>
      <c r="CO11" s="3">
        <f t="shared" si="33"/>
        <v>1</v>
      </c>
      <c r="CP11" s="3">
        <f t="shared" si="14"/>
        <v>1</v>
      </c>
      <c r="CQ11" s="3">
        <f t="shared" si="14"/>
        <v>0</v>
      </c>
      <c r="CR11" s="3">
        <f t="shared" si="14"/>
        <v>1</v>
      </c>
      <c r="CS11" s="3">
        <f t="shared" si="14"/>
        <v>1</v>
      </c>
    </row>
    <row r="12" spans="1:97">
      <c r="A12" s="222">
        <f>'BNRegular Symbol'!K11</f>
        <v>8</v>
      </c>
      <c r="B12" s="1" t="str">
        <f>'BNRegular Symbol'!L11</f>
        <v>M5</v>
      </c>
      <c r="C12" s="1" t="str">
        <f>'BNRegular Symbol'!M11</f>
        <v>M5</v>
      </c>
      <c r="D12" s="1" t="str">
        <f>'BNRegular Symbol'!N11</f>
        <v>M2</v>
      </c>
      <c r="E12" s="1" t="str">
        <f>'BNRegular Symbol'!O11</f>
        <v>M5</v>
      </c>
      <c r="F12" s="1" t="str">
        <f>'BNRegular Symbol'!P11</f>
        <v>M4</v>
      </c>
      <c r="I12" s="3">
        <f t="shared" si="15"/>
        <v>1</v>
      </c>
      <c r="J12" s="3">
        <f t="shared" si="16"/>
        <v>1</v>
      </c>
      <c r="K12" s="3">
        <f t="shared" si="17"/>
        <v>0</v>
      </c>
      <c r="L12" s="3">
        <f t="shared" si="18"/>
        <v>1</v>
      </c>
      <c r="M12" s="3">
        <f t="shared" si="19"/>
        <v>1</v>
      </c>
      <c r="O12" s="3">
        <f t="shared" si="20"/>
        <v>1</v>
      </c>
      <c r="P12" s="3">
        <f t="shared" si="1"/>
        <v>0</v>
      </c>
      <c r="Q12" s="3">
        <f t="shared" si="1"/>
        <v>0</v>
      </c>
      <c r="R12" s="3">
        <f t="shared" si="1"/>
        <v>0</v>
      </c>
      <c r="S12" s="3">
        <f t="shared" si="1"/>
        <v>0</v>
      </c>
      <c r="U12" s="3">
        <f t="shared" si="21"/>
        <v>1</v>
      </c>
      <c r="V12" s="3">
        <f t="shared" si="2"/>
        <v>1</v>
      </c>
      <c r="W12" s="3">
        <f t="shared" si="2"/>
        <v>0</v>
      </c>
      <c r="X12" s="3">
        <f t="shared" si="2"/>
        <v>1</v>
      </c>
      <c r="Y12" s="3">
        <f t="shared" si="2"/>
        <v>1</v>
      </c>
      <c r="AA12" s="3">
        <f t="shared" si="22"/>
        <v>1</v>
      </c>
      <c r="AB12" s="3">
        <f t="shared" si="3"/>
        <v>1</v>
      </c>
      <c r="AC12" s="3">
        <f t="shared" si="3"/>
        <v>0</v>
      </c>
      <c r="AD12" s="3">
        <f t="shared" si="3"/>
        <v>1</v>
      </c>
      <c r="AE12" s="3">
        <f t="shared" si="3"/>
        <v>0</v>
      </c>
      <c r="AG12" s="3">
        <f t="shared" si="23"/>
        <v>0</v>
      </c>
      <c r="AH12" s="3">
        <f t="shared" si="4"/>
        <v>0</v>
      </c>
      <c r="AI12" s="3">
        <f t="shared" si="4"/>
        <v>0</v>
      </c>
      <c r="AJ12" s="3">
        <f t="shared" si="4"/>
        <v>0</v>
      </c>
      <c r="AK12" s="3">
        <f t="shared" si="4"/>
        <v>1</v>
      </c>
      <c r="AM12" s="3">
        <f t="shared" si="24"/>
        <v>1</v>
      </c>
      <c r="AN12" s="3">
        <f t="shared" si="5"/>
        <v>1</v>
      </c>
      <c r="AO12" s="3">
        <f t="shared" si="5"/>
        <v>0</v>
      </c>
      <c r="AP12" s="3">
        <f t="shared" si="5"/>
        <v>1</v>
      </c>
      <c r="AQ12" s="3">
        <f t="shared" si="5"/>
        <v>1</v>
      </c>
      <c r="AS12" s="3">
        <f t="shared" si="25"/>
        <v>1</v>
      </c>
      <c r="AT12" s="3">
        <f t="shared" si="6"/>
        <v>1</v>
      </c>
      <c r="AU12" s="3">
        <f t="shared" si="6"/>
        <v>0</v>
      </c>
      <c r="AV12" s="3">
        <f t="shared" si="6"/>
        <v>1</v>
      </c>
      <c r="AW12" s="3">
        <f t="shared" si="6"/>
        <v>1</v>
      </c>
      <c r="AY12" s="3">
        <f t="shared" si="26"/>
        <v>1</v>
      </c>
      <c r="AZ12" s="3">
        <f t="shared" si="7"/>
        <v>1</v>
      </c>
      <c r="BA12" s="3">
        <f t="shared" si="7"/>
        <v>0</v>
      </c>
      <c r="BB12" s="3">
        <f t="shared" si="7"/>
        <v>1</v>
      </c>
      <c r="BC12" s="3">
        <f t="shared" si="7"/>
        <v>1</v>
      </c>
      <c r="BE12" s="3">
        <f t="shared" si="27"/>
        <v>1</v>
      </c>
      <c r="BF12" s="3">
        <f t="shared" si="8"/>
        <v>1</v>
      </c>
      <c r="BG12" s="3">
        <f t="shared" si="8"/>
        <v>0</v>
      </c>
      <c r="BH12" s="3">
        <f t="shared" si="8"/>
        <v>1</v>
      </c>
      <c r="BI12" s="3">
        <f t="shared" si="8"/>
        <v>1</v>
      </c>
      <c r="BK12" s="3">
        <f t="shared" si="28"/>
        <v>1</v>
      </c>
      <c r="BL12" s="3">
        <f t="shared" si="9"/>
        <v>1</v>
      </c>
      <c r="BM12" s="3">
        <f t="shared" si="9"/>
        <v>0</v>
      </c>
      <c r="BN12" s="3">
        <f t="shared" si="9"/>
        <v>1</v>
      </c>
      <c r="BO12" s="3">
        <f t="shared" si="9"/>
        <v>1</v>
      </c>
      <c r="BQ12" s="3">
        <f t="shared" si="29"/>
        <v>1</v>
      </c>
      <c r="BR12" s="3">
        <f t="shared" si="10"/>
        <v>1</v>
      </c>
      <c r="BS12" s="3">
        <f t="shared" si="10"/>
        <v>0</v>
      </c>
      <c r="BT12" s="3">
        <f t="shared" si="10"/>
        <v>1</v>
      </c>
      <c r="BU12" s="3">
        <f t="shared" si="10"/>
        <v>1</v>
      </c>
      <c r="BW12" s="3">
        <f t="shared" si="30"/>
        <v>1</v>
      </c>
      <c r="BX12" s="3">
        <f t="shared" si="11"/>
        <v>1</v>
      </c>
      <c r="BY12" s="3">
        <f t="shared" si="11"/>
        <v>0</v>
      </c>
      <c r="BZ12" s="3">
        <f t="shared" si="11"/>
        <v>1</v>
      </c>
      <c r="CA12" s="3">
        <f t="shared" si="11"/>
        <v>1</v>
      </c>
      <c r="CC12" s="3">
        <f t="shared" si="31"/>
        <v>1</v>
      </c>
      <c r="CD12" s="3">
        <f t="shared" si="12"/>
        <v>1</v>
      </c>
      <c r="CE12" s="3">
        <f t="shared" si="12"/>
        <v>0</v>
      </c>
      <c r="CF12" s="3">
        <f t="shared" si="12"/>
        <v>1</v>
      </c>
      <c r="CG12" s="3">
        <f t="shared" si="12"/>
        <v>1</v>
      </c>
      <c r="CI12" s="3">
        <f t="shared" si="32"/>
        <v>1</v>
      </c>
      <c r="CJ12" s="3">
        <f t="shared" si="13"/>
        <v>1</v>
      </c>
      <c r="CK12" s="3">
        <f t="shared" si="13"/>
        <v>0</v>
      </c>
      <c r="CL12" s="3">
        <f t="shared" si="13"/>
        <v>1</v>
      </c>
      <c r="CM12" s="3">
        <f t="shared" si="13"/>
        <v>1</v>
      </c>
      <c r="CO12" s="3">
        <f t="shared" si="33"/>
        <v>1</v>
      </c>
      <c r="CP12" s="3">
        <f t="shared" si="14"/>
        <v>1</v>
      </c>
      <c r="CQ12" s="3">
        <f t="shared" si="14"/>
        <v>0</v>
      </c>
      <c r="CR12" s="3">
        <f t="shared" si="14"/>
        <v>1</v>
      </c>
      <c r="CS12" s="3">
        <f t="shared" si="14"/>
        <v>1</v>
      </c>
    </row>
    <row r="13" spans="1:97">
      <c r="A13" s="222">
        <f>'BNRegular Symbol'!K12</f>
        <v>9</v>
      </c>
      <c r="B13" s="1" t="str">
        <f>'BNRegular Symbol'!L12</f>
        <v>M5</v>
      </c>
      <c r="C13" s="1" t="str">
        <f>'BNRegular Symbol'!M12</f>
        <v>M2</v>
      </c>
      <c r="D13" s="1" t="str">
        <f>'BNRegular Symbol'!N12</f>
        <v>WW</v>
      </c>
      <c r="E13" s="1" t="str">
        <f>'BNRegular Symbol'!O12</f>
        <v>M2</v>
      </c>
      <c r="F13" s="1" t="str">
        <f>'BNRegular Symbol'!P12</f>
        <v>M4</v>
      </c>
      <c r="I13" s="3">
        <f t="shared" si="15"/>
        <v>1</v>
      </c>
      <c r="J13" s="3">
        <f t="shared" si="16"/>
        <v>1</v>
      </c>
      <c r="K13" s="3">
        <f t="shared" si="17"/>
        <v>0</v>
      </c>
      <c r="L13" s="3">
        <f t="shared" si="18"/>
        <v>1</v>
      </c>
      <c r="M13" s="3">
        <f t="shared" si="19"/>
        <v>1</v>
      </c>
      <c r="O13" s="3">
        <f t="shared" si="20"/>
        <v>0</v>
      </c>
      <c r="P13" s="3">
        <f t="shared" si="1"/>
        <v>0</v>
      </c>
      <c r="Q13" s="3">
        <f t="shared" si="1"/>
        <v>0</v>
      </c>
      <c r="R13" s="3">
        <f t="shared" si="1"/>
        <v>0</v>
      </c>
      <c r="S13" s="3">
        <f t="shared" si="1"/>
        <v>0</v>
      </c>
      <c r="U13" s="3">
        <f t="shared" si="21"/>
        <v>1</v>
      </c>
      <c r="V13" s="3">
        <f t="shared" si="2"/>
        <v>1</v>
      </c>
      <c r="W13" s="3">
        <f t="shared" si="2"/>
        <v>0</v>
      </c>
      <c r="X13" s="3">
        <f t="shared" si="2"/>
        <v>1</v>
      </c>
      <c r="Y13" s="3">
        <f t="shared" si="2"/>
        <v>1</v>
      </c>
      <c r="AA13" s="3">
        <f t="shared" si="22"/>
        <v>1</v>
      </c>
      <c r="AB13" s="3">
        <f t="shared" si="3"/>
        <v>0</v>
      </c>
      <c r="AC13" s="3">
        <f t="shared" si="3"/>
        <v>0</v>
      </c>
      <c r="AD13" s="3">
        <f t="shared" si="3"/>
        <v>0</v>
      </c>
      <c r="AE13" s="3">
        <f t="shared" si="3"/>
        <v>0</v>
      </c>
      <c r="AG13" s="3">
        <f t="shared" si="23"/>
        <v>0</v>
      </c>
      <c r="AH13" s="3">
        <f t="shared" si="4"/>
        <v>1</v>
      </c>
      <c r="AI13" s="3">
        <f t="shared" si="4"/>
        <v>0</v>
      </c>
      <c r="AJ13" s="3">
        <f t="shared" si="4"/>
        <v>1</v>
      </c>
      <c r="AK13" s="3">
        <f t="shared" si="4"/>
        <v>0</v>
      </c>
      <c r="AM13" s="3">
        <f t="shared" si="24"/>
        <v>1</v>
      </c>
      <c r="AN13" s="3">
        <f t="shared" si="5"/>
        <v>1</v>
      </c>
      <c r="AO13" s="3">
        <f t="shared" si="5"/>
        <v>0</v>
      </c>
      <c r="AP13" s="3">
        <f t="shared" si="5"/>
        <v>1</v>
      </c>
      <c r="AQ13" s="3">
        <f t="shared" si="5"/>
        <v>1</v>
      </c>
      <c r="AS13" s="3">
        <f t="shared" si="25"/>
        <v>1</v>
      </c>
      <c r="AT13" s="3">
        <f t="shared" si="6"/>
        <v>1</v>
      </c>
      <c r="AU13" s="3">
        <f t="shared" si="6"/>
        <v>0</v>
      </c>
      <c r="AV13" s="3">
        <f t="shared" si="6"/>
        <v>1</v>
      </c>
      <c r="AW13" s="3">
        <f t="shared" si="6"/>
        <v>1</v>
      </c>
      <c r="AY13" s="3">
        <f t="shared" si="26"/>
        <v>1</v>
      </c>
      <c r="AZ13" s="3">
        <f t="shared" si="7"/>
        <v>1</v>
      </c>
      <c r="BA13" s="3">
        <f t="shared" si="7"/>
        <v>0</v>
      </c>
      <c r="BB13" s="3">
        <f t="shared" si="7"/>
        <v>1</v>
      </c>
      <c r="BC13" s="3">
        <f t="shared" si="7"/>
        <v>1</v>
      </c>
      <c r="BE13" s="3">
        <f t="shared" si="27"/>
        <v>1</v>
      </c>
      <c r="BF13" s="3">
        <f t="shared" si="8"/>
        <v>1</v>
      </c>
      <c r="BG13" s="3">
        <f t="shared" si="8"/>
        <v>0</v>
      </c>
      <c r="BH13" s="3">
        <f t="shared" si="8"/>
        <v>1</v>
      </c>
      <c r="BI13" s="3">
        <f t="shared" si="8"/>
        <v>1</v>
      </c>
      <c r="BK13" s="3">
        <f t="shared" si="28"/>
        <v>1</v>
      </c>
      <c r="BL13" s="3">
        <f t="shared" si="9"/>
        <v>1</v>
      </c>
      <c r="BM13" s="3">
        <f t="shared" si="9"/>
        <v>0</v>
      </c>
      <c r="BN13" s="3">
        <f t="shared" si="9"/>
        <v>1</v>
      </c>
      <c r="BO13" s="3">
        <f t="shared" si="9"/>
        <v>1</v>
      </c>
      <c r="BQ13" s="3">
        <f t="shared" si="29"/>
        <v>1</v>
      </c>
      <c r="BR13" s="3">
        <f t="shared" si="10"/>
        <v>1</v>
      </c>
      <c r="BS13" s="3">
        <f t="shared" si="10"/>
        <v>0</v>
      </c>
      <c r="BT13" s="3">
        <f t="shared" si="10"/>
        <v>1</v>
      </c>
      <c r="BU13" s="3">
        <f t="shared" si="10"/>
        <v>1</v>
      </c>
      <c r="BW13" s="3">
        <f t="shared" si="30"/>
        <v>1</v>
      </c>
      <c r="BX13" s="3">
        <f t="shared" si="11"/>
        <v>1</v>
      </c>
      <c r="BY13" s="3">
        <f t="shared" si="11"/>
        <v>0</v>
      </c>
      <c r="BZ13" s="3">
        <f t="shared" si="11"/>
        <v>1</v>
      </c>
      <c r="CA13" s="3">
        <f t="shared" si="11"/>
        <v>1</v>
      </c>
      <c r="CC13" s="3">
        <f t="shared" si="31"/>
        <v>1</v>
      </c>
      <c r="CD13" s="3">
        <f t="shared" si="12"/>
        <v>1</v>
      </c>
      <c r="CE13" s="3">
        <f t="shared" si="12"/>
        <v>0</v>
      </c>
      <c r="CF13" s="3">
        <f t="shared" si="12"/>
        <v>1</v>
      </c>
      <c r="CG13" s="3">
        <f t="shared" si="12"/>
        <v>1</v>
      </c>
      <c r="CI13" s="3">
        <f t="shared" si="32"/>
        <v>1</v>
      </c>
      <c r="CJ13" s="3">
        <f t="shared" si="13"/>
        <v>1</v>
      </c>
      <c r="CK13" s="3">
        <f t="shared" si="13"/>
        <v>0</v>
      </c>
      <c r="CL13" s="3">
        <f t="shared" si="13"/>
        <v>1</v>
      </c>
      <c r="CM13" s="3">
        <f t="shared" si="13"/>
        <v>1</v>
      </c>
      <c r="CO13" s="3">
        <f t="shared" si="33"/>
        <v>1</v>
      </c>
      <c r="CP13" s="3">
        <f t="shared" si="14"/>
        <v>1</v>
      </c>
      <c r="CQ13" s="3">
        <f t="shared" si="14"/>
        <v>0</v>
      </c>
      <c r="CR13" s="3">
        <f t="shared" si="14"/>
        <v>1</v>
      </c>
      <c r="CS13" s="3">
        <f t="shared" si="14"/>
        <v>1</v>
      </c>
    </row>
    <row r="14" spans="1:97">
      <c r="A14" s="222">
        <f>'BNRegular Symbol'!K13</f>
        <v>10</v>
      </c>
      <c r="B14" s="1" t="str">
        <f>'BNRegular Symbol'!L13</f>
        <v>M5</v>
      </c>
      <c r="C14" s="1" t="str">
        <f>'BNRegular Symbol'!M13</f>
        <v>M2</v>
      </c>
      <c r="D14" s="1" t="str">
        <f>'BNRegular Symbol'!N13</f>
        <v>M5</v>
      </c>
      <c r="E14" s="1" t="str">
        <f>'BNRegular Symbol'!O13</f>
        <v>M2</v>
      </c>
      <c r="F14" s="1" t="str">
        <f>'BNRegular Symbol'!P13</f>
        <v>M2</v>
      </c>
      <c r="I14" s="3">
        <f t="shared" si="15"/>
        <v>1</v>
      </c>
      <c r="J14" s="3">
        <f t="shared" si="16"/>
        <v>1</v>
      </c>
      <c r="K14" s="3">
        <f t="shared" si="17"/>
        <v>0</v>
      </c>
      <c r="L14" s="3">
        <f t="shared" si="18"/>
        <v>1</v>
      </c>
      <c r="M14" s="3">
        <f t="shared" si="19"/>
        <v>1</v>
      </c>
      <c r="O14" s="3">
        <f t="shared" si="20"/>
        <v>0</v>
      </c>
      <c r="P14" s="3">
        <f t="shared" si="1"/>
        <v>0</v>
      </c>
      <c r="Q14" s="3">
        <f t="shared" si="1"/>
        <v>0</v>
      </c>
      <c r="R14" s="3">
        <f t="shared" si="1"/>
        <v>0</v>
      </c>
      <c r="S14" s="3">
        <f t="shared" si="1"/>
        <v>0</v>
      </c>
      <c r="U14" s="3">
        <f t="shared" si="21"/>
        <v>1</v>
      </c>
      <c r="V14" s="3">
        <f t="shared" si="2"/>
        <v>1</v>
      </c>
      <c r="W14" s="3">
        <f t="shared" si="2"/>
        <v>0</v>
      </c>
      <c r="X14" s="3">
        <f t="shared" si="2"/>
        <v>1</v>
      </c>
      <c r="Y14" s="3">
        <f t="shared" si="2"/>
        <v>0</v>
      </c>
      <c r="AA14" s="3">
        <f t="shared" si="22"/>
        <v>1</v>
      </c>
      <c r="AB14" s="3">
        <f t="shared" si="3"/>
        <v>0</v>
      </c>
      <c r="AC14" s="3">
        <f t="shared" si="3"/>
        <v>0</v>
      </c>
      <c r="AD14" s="3">
        <f t="shared" si="3"/>
        <v>0</v>
      </c>
      <c r="AE14" s="3">
        <f t="shared" si="3"/>
        <v>1</v>
      </c>
      <c r="AG14" s="3">
        <f t="shared" si="23"/>
        <v>0</v>
      </c>
      <c r="AH14" s="3">
        <f t="shared" si="4"/>
        <v>1</v>
      </c>
      <c r="AI14" s="3">
        <f t="shared" si="4"/>
        <v>0</v>
      </c>
      <c r="AJ14" s="3">
        <f t="shared" si="4"/>
        <v>1</v>
      </c>
      <c r="AK14" s="3">
        <f t="shared" si="4"/>
        <v>0</v>
      </c>
      <c r="AM14" s="3">
        <f t="shared" si="24"/>
        <v>1</v>
      </c>
      <c r="AN14" s="3">
        <f t="shared" si="5"/>
        <v>1</v>
      </c>
      <c r="AO14" s="3">
        <f t="shared" si="5"/>
        <v>0</v>
      </c>
      <c r="AP14" s="3">
        <f t="shared" si="5"/>
        <v>1</v>
      </c>
      <c r="AQ14" s="3">
        <f t="shared" si="5"/>
        <v>1</v>
      </c>
      <c r="AS14" s="3">
        <f t="shared" si="25"/>
        <v>1</v>
      </c>
      <c r="AT14" s="3">
        <f t="shared" si="6"/>
        <v>1</v>
      </c>
      <c r="AU14" s="3">
        <f t="shared" si="6"/>
        <v>0</v>
      </c>
      <c r="AV14" s="3">
        <f t="shared" si="6"/>
        <v>1</v>
      </c>
      <c r="AW14" s="3">
        <f t="shared" si="6"/>
        <v>1</v>
      </c>
      <c r="AY14" s="3">
        <f t="shared" si="26"/>
        <v>1</v>
      </c>
      <c r="AZ14" s="3">
        <f t="shared" si="7"/>
        <v>1</v>
      </c>
      <c r="BA14" s="3">
        <f t="shared" si="7"/>
        <v>0</v>
      </c>
      <c r="BB14" s="3">
        <f t="shared" si="7"/>
        <v>1</v>
      </c>
      <c r="BC14" s="3">
        <f t="shared" si="7"/>
        <v>1</v>
      </c>
      <c r="BE14" s="3">
        <f t="shared" si="27"/>
        <v>1</v>
      </c>
      <c r="BF14" s="3">
        <f t="shared" si="8"/>
        <v>1</v>
      </c>
      <c r="BG14" s="3">
        <f t="shared" si="8"/>
        <v>0</v>
      </c>
      <c r="BH14" s="3">
        <f t="shared" si="8"/>
        <v>1</v>
      </c>
      <c r="BI14" s="3">
        <f t="shared" si="8"/>
        <v>1</v>
      </c>
      <c r="BK14" s="3">
        <f t="shared" si="28"/>
        <v>1</v>
      </c>
      <c r="BL14" s="3">
        <f t="shared" si="9"/>
        <v>1</v>
      </c>
      <c r="BM14" s="3">
        <f t="shared" si="9"/>
        <v>0</v>
      </c>
      <c r="BN14" s="3">
        <f t="shared" si="9"/>
        <v>1</v>
      </c>
      <c r="BO14" s="3">
        <f t="shared" si="9"/>
        <v>1</v>
      </c>
      <c r="BQ14" s="3">
        <f t="shared" si="29"/>
        <v>1</v>
      </c>
      <c r="BR14" s="3">
        <f t="shared" si="10"/>
        <v>1</v>
      </c>
      <c r="BS14" s="3">
        <f t="shared" si="10"/>
        <v>0</v>
      </c>
      <c r="BT14" s="3">
        <f t="shared" si="10"/>
        <v>1</v>
      </c>
      <c r="BU14" s="3">
        <f t="shared" si="10"/>
        <v>1</v>
      </c>
      <c r="BW14" s="3">
        <f t="shared" si="30"/>
        <v>1</v>
      </c>
      <c r="BX14" s="3">
        <f t="shared" si="11"/>
        <v>1</v>
      </c>
      <c r="BY14" s="3">
        <f t="shared" si="11"/>
        <v>0</v>
      </c>
      <c r="BZ14" s="3">
        <f t="shared" si="11"/>
        <v>1</v>
      </c>
      <c r="CA14" s="3">
        <f t="shared" si="11"/>
        <v>1</v>
      </c>
      <c r="CC14" s="3">
        <f t="shared" si="31"/>
        <v>1</v>
      </c>
      <c r="CD14" s="3">
        <f t="shared" si="12"/>
        <v>1</v>
      </c>
      <c r="CE14" s="3">
        <f t="shared" si="12"/>
        <v>0</v>
      </c>
      <c r="CF14" s="3">
        <f t="shared" si="12"/>
        <v>1</v>
      </c>
      <c r="CG14" s="3">
        <f t="shared" si="12"/>
        <v>1</v>
      </c>
      <c r="CI14" s="3">
        <f t="shared" si="32"/>
        <v>1</v>
      </c>
      <c r="CJ14" s="3">
        <f t="shared" si="13"/>
        <v>1</v>
      </c>
      <c r="CK14" s="3">
        <f t="shared" si="13"/>
        <v>0</v>
      </c>
      <c r="CL14" s="3">
        <f t="shared" si="13"/>
        <v>1</v>
      </c>
      <c r="CM14" s="3">
        <f t="shared" si="13"/>
        <v>1</v>
      </c>
      <c r="CO14" s="3">
        <f t="shared" si="33"/>
        <v>1</v>
      </c>
      <c r="CP14" s="3">
        <f t="shared" si="14"/>
        <v>1</v>
      </c>
      <c r="CQ14" s="3">
        <f t="shared" si="14"/>
        <v>0</v>
      </c>
      <c r="CR14" s="3">
        <f t="shared" si="14"/>
        <v>1</v>
      </c>
      <c r="CS14" s="3">
        <f t="shared" si="14"/>
        <v>1</v>
      </c>
    </row>
    <row r="15" spans="1:97">
      <c r="A15" s="222">
        <f>'BNRegular Symbol'!K14</f>
        <v>11</v>
      </c>
      <c r="B15" s="1" t="str">
        <f>'BNRegular Symbol'!L14</f>
        <v>M2</v>
      </c>
      <c r="C15" s="1" t="str">
        <f>'BNRegular Symbol'!M14</f>
        <v>M4</v>
      </c>
      <c r="D15" s="1" t="str">
        <f>'BNRegular Symbol'!N14</f>
        <v>M5</v>
      </c>
      <c r="E15" s="1" t="str">
        <f>'BNRegular Symbol'!O14</f>
        <v>M4</v>
      </c>
      <c r="F15" s="1" t="str">
        <f>'BNRegular Symbol'!P14</f>
        <v>M5</v>
      </c>
      <c r="I15" s="3">
        <f t="shared" si="15"/>
        <v>1</v>
      </c>
      <c r="J15" s="3">
        <f t="shared" si="16"/>
        <v>1</v>
      </c>
      <c r="K15" s="3">
        <f t="shared" si="17"/>
        <v>0</v>
      </c>
      <c r="L15" s="3">
        <f t="shared" si="18"/>
        <v>1</v>
      </c>
      <c r="M15" s="3">
        <f t="shared" si="19"/>
        <v>1</v>
      </c>
      <c r="O15" s="3">
        <f t="shared" si="20"/>
        <v>0</v>
      </c>
      <c r="P15" s="3">
        <f t="shared" si="1"/>
        <v>1</v>
      </c>
      <c r="Q15" s="3">
        <f t="shared" si="1"/>
        <v>0</v>
      </c>
      <c r="R15" s="3">
        <f t="shared" si="1"/>
        <v>1</v>
      </c>
      <c r="S15" s="3">
        <f t="shared" si="1"/>
        <v>0</v>
      </c>
      <c r="U15" s="3">
        <f t="shared" si="21"/>
        <v>1</v>
      </c>
      <c r="V15" s="3">
        <f t="shared" si="2"/>
        <v>1</v>
      </c>
      <c r="W15" s="3">
        <f t="shared" si="2"/>
        <v>0</v>
      </c>
      <c r="X15" s="3">
        <f t="shared" si="2"/>
        <v>0</v>
      </c>
      <c r="Y15" s="3">
        <f t="shared" si="2"/>
        <v>0</v>
      </c>
      <c r="AA15" s="3">
        <f t="shared" si="22"/>
        <v>1</v>
      </c>
      <c r="AB15" s="3">
        <f t="shared" si="3"/>
        <v>0</v>
      </c>
      <c r="AC15" s="3">
        <f t="shared" si="3"/>
        <v>0</v>
      </c>
      <c r="AD15" s="3">
        <f t="shared" si="3"/>
        <v>0</v>
      </c>
      <c r="AE15" s="3">
        <f t="shared" si="3"/>
        <v>1</v>
      </c>
      <c r="AG15" s="3">
        <f t="shared" si="23"/>
        <v>1</v>
      </c>
      <c r="AH15" s="3">
        <f t="shared" si="4"/>
        <v>1</v>
      </c>
      <c r="AI15" s="3">
        <f t="shared" si="4"/>
        <v>0</v>
      </c>
      <c r="AJ15" s="3">
        <f t="shared" si="4"/>
        <v>1</v>
      </c>
      <c r="AK15" s="3">
        <f t="shared" si="4"/>
        <v>0</v>
      </c>
      <c r="AM15" s="3">
        <f t="shared" si="24"/>
        <v>1</v>
      </c>
      <c r="AN15" s="3">
        <f t="shared" si="5"/>
        <v>1</v>
      </c>
      <c r="AO15" s="3">
        <f t="shared" si="5"/>
        <v>0</v>
      </c>
      <c r="AP15" s="3">
        <f t="shared" si="5"/>
        <v>1</v>
      </c>
      <c r="AQ15" s="3">
        <f t="shared" si="5"/>
        <v>1</v>
      </c>
      <c r="AS15" s="3">
        <f t="shared" si="25"/>
        <v>1</v>
      </c>
      <c r="AT15" s="3">
        <f t="shared" si="6"/>
        <v>1</v>
      </c>
      <c r="AU15" s="3">
        <f t="shared" si="6"/>
        <v>0</v>
      </c>
      <c r="AV15" s="3">
        <f t="shared" si="6"/>
        <v>1</v>
      </c>
      <c r="AW15" s="3">
        <f t="shared" si="6"/>
        <v>1</v>
      </c>
      <c r="AY15" s="3">
        <f t="shared" si="26"/>
        <v>1</v>
      </c>
      <c r="AZ15" s="3">
        <f t="shared" si="7"/>
        <v>1</v>
      </c>
      <c r="BA15" s="3">
        <f t="shared" si="7"/>
        <v>0</v>
      </c>
      <c r="BB15" s="3">
        <f t="shared" si="7"/>
        <v>1</v>
      </c>
      <c r="BC15" s="3">
        <f t="shared" si="7"/>
        <v>1</v>
      </c>
      <c r="BE15" s="3">
        <f t="shared" si="27"/>
        <v>1</v>
      </c>
      <c r="BF15" s="3">
        <f t="shared" si="8"/>
        <v>1</v>
      </c>
      <c r="BG15" s="3">
        <f t="shared" si="8"/>
        <v>0</v>
      </c>
      <c r="BH15" s="3">
        <f t="shared" si="8"/>
        <v>1</v>
      </c>
      <c r="BI15" s="3">
        <f t="shared" si="8"/>
        <v>1</v>
      </c>
      <c r="BK15" s="3">
        <f t="shared" si="28"/>
        <v>1</v>
      </c>
      <c r="BL15" s="3">
        <f t="shared" si="9"/>
        <v>1</v>
      </c>
      <c r="BM15" s="3">
        <f t="shared" si="9"/>
        <v>0</v>
      </c>
      <c r="BN15" s="3">
        <f t="shared" si="9"/>
        <v>1</v>
      </c>
      <c r="BO15" s="3">
        <f t="shared" si="9"/>
        <v>1</v>
      </c>
      <c r="BQ15" s="3">
        <f t="shared" si="29"/>
        <v>1</v>
      </c>
      <c r="BR15" s="3">
        <f t="shared" si="10"/>
        <v>1</v>
      </c>
      <c r="BS15" s="3">
        <f t="shared" si="10"/>
        <v>0</v>
      </c>
      <c r="BT15" s="3">
        <f t="shared" si="10"/>
        <v>1</v>
      </c>
      <c r="BU15" s="3">
        <f t="shared" si="10"/>
        <v>1</v>
      </c>
      <c r="BW15" s="3">
        <f t="shared" si="30"/>
        <v>1</v>
      </c>
      <c r="BX15" s="3">
        <f t="shared" si="11"/>
        <v>1</v>
      </c>
      <c r="BY15" s="3">
        <f t="shared" si="11"/>
        <v>0</v>
      </c>
      <c r="BZ15" s="3">
        <f t="shared" si="11"/>
        <v>1</v>
      </c>
      <c r="CA15" s="3">
        <f t="shared" si="11"/>
        <v>1</v>
      </c>
      <c r="CC15" s="3">
        <f t="shared" si="31"/>
        <v>1</v>
      </c>
      <c r="CD15" s="3">
        <f t="shared" si="12"/>
        <v>1</v>
      </c>
      <c r="CE15" s="3">
        <f t="shared" si="12"/>
        <v>0</v>
      </c>
      <c r="CF15" s="3">
        <f t="shared" si="12"/>
        <v>1</v>
      </c>
      <c r="CG15" s="3">
        <f t="shared" si="12"/>
        <v>1</v>
      </c>
      <c r="CI15" s="3">
        <f t="shared" si="32"/>
        <v>1</v>
      </c>
      <c r="CJ15" s="3">
        <f t="shared" si="13"/>
        <v>1</v>
      </c>
      <c r="CK15" s="3">
        <f t="shared" si="13"/>
        <v>0</v>
      </c>
      <c r="CL15" s="3">
        <f t="shared" si="13"/>
        <v>1</v>
      </c>
      <c r="CM15" s="3">
        <f t="shared" si="13"/>
        <v>1</v>
      </c>
      <c r="CO15" s="3">
        <f t="shared" si="33"/>
        <v>1</v>
      </c>
      <c r="CP15" s="3">
        <f t="shared" si="14"/>
        <v>1</v>
      </c>
      <c r="CQ15" s="3">
        <f t="shared" si="14"/>
        <v>0</v>
      </c>
      <c r="CR15" s="3">
        <f t="shared" si="14"/>
        <v>1</v>
      </c>
      <c r="CS15" s="3">
        <f t="shared" si="14"/>
        <v>1</v>
      </c>
    </row>
    <row r="16" spans="1:97">
      <c r="A16" s="222">
        <f>'BNRegular Symbol'!K15</f>
        <v>12</v>
      </c>
      <c r="B16" s="1" t="str">
        <f>'BNRegular Symbol'!L15</f>
        <v>M2</v>
      </c>
      <c r="C16" s="1" t="str">
        <f>'BNRegular Symbol'!M15</f>
        <v>M4</v>
      </c>
      <c r="D16" s="1" t="str">
        <f>'BNRegular Symbol'!N15</f>
        <v>WW</v>
      </c>
      <c r="E16" s="1" t="str">
        <f>'BNRegular Symbol'!O15</f>
        <v>M4</v>
      </c>
      <c r="F16" s="1" t="str">
        <f>'BNRegular Symbol'!P15</f>
        <v>M3</v>
      </c>
      <c r="I16" s="3">
        <f t="shared" si="15"/>
        <v>1</v>
      </c>
      <c r="J16" s="3">
        <f t="shared" si="16"/>
        <v>1</v>
      </c>
      <c r="K16" s="3">
        <f t="shared" si="17"/>
        <v>0</v>
      </c>
      <c r="L16" s="3">
        <f t="shared" si="18"/>
        <v>0</v>
      </c>
      <c r="M16" s="3">
        <f t="shared" si="19"/>
        <v>1</v>
      </c>
      <c r="O16" s="3">
        <f t="shared" si="20"/>
        <v>0</v>
      </c>
      <c r="P16" s="3">
        <f t="shared" si="1"/>
        <v>1</v>
      </c>
      <c r="Q16" s="3">
        <f t="shared" si="1"/>
        <v>0</v>
      </c>
      <c r="R16" s="3">
        <f t="shared" si="1"/>
        <v>1</v>
      </c>
      <c r="S16" s="3">
        <f t="shared" si="1"/>
        <v>0</v>
      </c>
      <c r="U16" s="3">
        <f t="shared" si="21"/>
        <v>1</v>
      </c>
      <c r="V16" s="3">
        <f t="shared" si="2"/>
        <v>1</v>
      </c>
      <c r="W16" s="3">
        <f t="shared" si="2"/>
        <v>0</v>
      </c>
      <c r="X16" s="3">
        <f t="shared" si="2"/>
        <v>0</v>
      </c>
      <c r="Y16" s="3">
        <f t="shared" si="2"/>
        <v>0</v>
      </c>
      <c r="AA16" s="3">
        <f t="shared" si="22"/>
        <v>0</v>
      </c>
      <c r="AB16" s="3">
        <f t="shared" si="3"/>
        <v>0</v>
      </c>
      <c r="AC16" s="3">
        <f t="shared" si="3"/>
        <v>0</v>
      </c>
      <c r="AD16" s="3">
        <f t="shared" si="3"/>
        <v>0</v>
      </c>
      <c r="AE16" s="3">
        <f t="shared" si="3"/>
        <v>1</v>
      </c>
      <c r="AG16" s="3">
        <f t="shared" si="23"/>
        <v>1</v>
      </c>
      <c r="AH16" s="3">
        <f t="shared" si="4"/>
        <v>1</v>
      </c>
      <c r="AI16" s="3">
        <f t="shared" si="4"/>
        <v>0</v>
      </c>
      <c r="AJ16" s="3">
        <f t="shared" si="4"/>
        <v>1</v>
      </c>
      <c r="AK16" s="3">
        <f t="shared" si="4"/>
        <v>0</v>
      </c>
      <c r="AM16" s="3">
        <f t="shared" si="24"/>
        <v>1</v>
      </c>
      <c r="AN16" s="3">
        <f t="shared" si="5"/>
        <v>1</v>
      </c>
      <c r="AO16" s="3">
        <f t="shared" si="5"/>
        <v>0</v>
      </c>
      <c r="AP16" s="3">
        <f t="shared" si="5"/>
        <v>1</v>
      </c>
      <c r="AQ16" s="3">
        <f t="shared" si="5"/>
        <v>1</v>
      </c>
      <c r="AS16" s="3">
        <f t="shared" si="25"/>
        <v>1</v>
      </c>
      <c r="AT16" s="3">
        <f t="shared" si="6"/>
        <v>1</v>
      </c>
      <c r="AU16" s="3">
        <f t="shared" si="6"/>
        <v>0</v>
      </c>
      <c r="AV16" s="3">
        <f t="shared" si="6"/>
        <v>1</v>
      </c>
      <c r="AW16" s="3">
        <f t="shared" si="6"/>
        <v>1</v>
      </c>
      <c r="AY16" s="3">
        <f t="shared" si="26"/>
        <v>1</v>
      </c>
      <c r="AZ16" s="3">
        <f t="shared" si="7"/>
        <v>1</v>
      </c>
      <c r="BA16" s="3">
        <f t="shared" si="7"/>
        <v>0</v>
      </c>
      <c r="BB16" s="3">
        <f t="shared" si="7"/>
        <v>1</v>
      </c>
      <c r="BC16" s="3">
        <f t="shared" si="7"/>
        <v>1</v>
      </c>
      <c r="BE16" s="3">
        <f t="shared" si="27"/>
        <v>1</v>
      </c>
      <c r="BF16" s="3">
        <f t="shared" si="8"/>
        <v>1</v>
      </c>
      <c r="BG16" s="3">
        <f t="shared" si="8"/>
        <v>0</v>
      </c>
      <c r="BH16" s="3">
        <f t="shared" si="8"/>
        <v>1</v>
      </c>
      <c r="BI16" s="3">
        <f t="shared" si="8"/>
        <v>1</v>
      </c>
      <c r="BK16" s="3">
        <f t="shared" si="28"/>
        <v>1</v>
      </c>
      <c r="BL16" s="3">
        <f t="shared" si="9"/>
        <v>1</v>
      </c>
      <c r="BM16" s="3">
        <f t="shared" si="9"/>
        <v>0</v>
      </c>
      <c r="BN16" s="3">
        <f t="shared" si="9"/>
        <v>1</v>
      </c>
      <c r="BO16" s="3">
        <f t="shared" si="9"/>
        <v>1</v>
      </c>
      <c r="BQ16" s="3">
        <f t="shared" si="29"/>
        <v>1</v>
      </c>
      <c r="BR16" s="3">
        <f t="shared" si="10"/>
        <v>1</v>
      </c>
      <c r="BS16" s="3">
        <f t="shared" si="10"/>
        <v>0</v>
      </c>
      <c r="BT16" s="3">
        <f t="shared" si="10"/>
        <v>1</v>
      </c>
      <c r="BU16" s="3">
        <f t="shared" si="10"/>
        <v>1</v>
      </c>
      <c r="BW16" s="3">
        <f t="shared" si="30"/>
        <v>1</v>
      </c>
      <c r="BX16" s="3">
        <f t="shared" si="11"/>
        <v>1</v>
      </c>
      <c r="BY16" s="3">
        <f t="shared" si="11"/>
        <v>0</v>
      </c>
      <c r="BZ16" s="3">
        <f t="shared" si="11"/>
        <v>1</v>
      </c>
      <c r="CA16" s="3">
        <f t="shared" si="11"/>
        <v>1</v>
      </c>
      <c r="CC16" s="3">
        <f t="shared" si="31"/>
        <v>1</v>
      </c>
      <c r="CD16" s="3">
        <f t="shared" si="12"/>
        <v>1</v>
      </c>
      <c r="CE16" s="3">
        <f t="shared" si="12"/>
        <v>0</v>
      </c>
      <c r="CF16" s="3">
        <f t="shared" si="12"/>
        <v>1</v>
      </c>
      <c r="CG16" s="3">
        <f t="shared" si="12"/>
        <v>1</v>
      </c>
      <c r="CI16" s="3">
        <f t="shared" si="32"/>
        <v>1</v>
      </c>
      <c r="CJ16" s="3">
        <f t="shared" si="13"/>
        <v>1</v>
      </c>
      <c r="CK16" s="3">
        <f t="shared" si="13"/>
        <v>0</v>
      </c>
      <c r="CL16" s="3">
        <f t="shared" si="13"/>
        <v>1</v>
      </c>
      <c r="CM16" s="3">
        <f t="shared" si="13"/>
        <v>1</v>
      </c>
      <c r="CO16" s="3">
        <f t="shared" si="33"/>
        <v>1</v>
      </c>
      <c r="CP16" s="3">
        <f t="shared" si="14"/>
        <v>1</v>
      </c>
      <c r="CQ16" s="3">
        <f t="shared" si="14"/>
        <v>0</v>
      </c>
      <c r="CR16" s="3">
        <f t="shared" si="14"/>
        <v>1</v>
      </c>
      <c r="CS16" s="3">
        <f t="shared" si="14"/>
        <v>1</v>
      </c>
    </row>
    <row r="17" spans="1:97">
      <c r="A17" s="222">
        <f>'BNRegular Symbol'!K16</f>
        <v>13</v>
      </c>
      <c r="B17" s="1" t="str">
        <f>'BNRegular Symbol'!L16</f>
        <v>M2</v>
      </c>
      <c r="C17" s="1" t="str">
        <f>'BNRegular Symbol'!M16</f>
        <v>M4</v>
      </c>
      <c r="D17" s="1" t="str">
        <f>'BNRegular Symbol'!N16</f>
        <v>M4</v>
      </c>
      <c r="E17" s="1" t="str">
        <f>'BNRegular Symbol'!O16</f>
        <v>M3</v>
      </c>
      <c r="F17" s="1" t="str">
        <f>'BNRegular Symbol'!P16</f>
        <v>M2</v>
      </c>
      <c r="I17" s="3">
        <f t="shared" si="15"/>
        <v>1</v>
      </c>
      <c r="J17" s="3">
        <f t="shared" si="16"/>
        <v>1</v>
      </c>
      <c r="K17" s="3">
        <f t="shared" si="17"/>
        <v>1</v>
      </c>
      <c r="L17" s="3">
        <f t="shared" si="18"/>
        <v>0</v>
      </c>
      <c r="M17" s="3">
        <f t="shared" si="19"/>
        <v>1</v>
      </c>
      <c r="O17" s="3">
        <f t="shared" si="20"/>
        <v>0</v>
      </c>
      <c r="P17" s="3">
        <f t="shared" si="1"/>
        <v>0</v>
      </c>
      <c r="Q17" s="3">
        <f t="shared" si="1"/>
        <v>0</v>
      </c>
      <c r="R17" s="3">
        <f t="shared" si="1"/>
        <v>0</v>
      </c>
      <c r="S17" s="3">
        <f t="shared" si="1"/>
        <v>0</v>
      </c>
      <c r="U17" s="3">
        <f t="shared" si="21"/>
        <v>1</v>
      </c>
      <c r="V17" s="3">
        <f t="shared" si="2"/>
        <v>1</v>
      </c>
      <c r="W17" s="3">
        <f t="shared" si="2"/>
        <v>1</v>
      </c>
      <c r="X17" s="3">
        <f t="shared" si="2"/>
        <v>0</v>
      </c>
      <c r="Y17" s="3">
        <f t="shared" si="2"/>
        <v>0</v>
      </c>
      <c r="AA17" s="3">
        <f t="shared" si="22"/>
        <v>0</v>
      </c>
      <c r="AB17" s="3">
        <f t="shared" si="3"/>
        <v>0</v>
      </c>
      <c r="AC17" s="3">
        <f t="shared" si="3"/>
        <v>0</v>
      </c>
      <c r="AD17" s="3">
        <f t="shared" si="3"/>
        <v>0</v>
      </c>
      <c r="AE17" s="3">
        <f t="shared" si="3"/>
        <v>1</v>
      </c>
      <c r="AG17" s="3">
        <f t="shared" si="23"/>
        <v>1</v>
      </c>
      <c r="AH17" s="3">
        <f t="shared" si="4"/>
        <v>1</v>
      </c>
      <c r="AI17" s="3">
        <f t="shared" si="4"/>
        <v>1</v>
      </c>
      <c r="AJ17" s="3">
        <f t="shared" si="4"/>
        <v>0</v>
      </c>
      <c r="AK17" s="3">
        <f t="shared" si="4"/>
        <v>0</v>
      </c>
      <c r="AM17" s="3">
        <f t="shared" si="24"/>
        <v>1</v>
      </c>
      <c r="AN17" s="3">
        <f t="shared" si="5"/>
        <v>1</v>
      </c>
      <c r="AO17" s="3">
        <f t="shared" si="5"/>
        <v>1</v>
      </c>
      <c r="AP17" s="3">
        <f t="shared" si="5"/>
        <v>0</v>
      </c>
      <c r="AQ17" s="3">
        <f t="shared" si="5"/>
        <v>1</v>
      </c>
      <c r="AS17" s="3">
        <f t="shared" si="25"/>
        <v>1</v>
      </c>
      <c r="AT17" s="3">
        <f t="shared" si="6"/>
        <v>1</v>
      </c>
      <c r="AU17" s="3">
        <f t="shared" si="6"/>
        <v>1</v>
      </c>
      <c r="AV17" s="3">
        <f t="shared" si="6"/>
        <v>0</v>
      </c>
      <c r="AW17" s="3">
        <f t="shared" si="6"/>
        <v>1</v>
      </c>
      <c r="AY17" s="3">
        <f t="shared" si="26"/>
        <v>1</v>
      </c>
      <c r="AZ17" s="3">
        <f t="shared" si="7"/>
        <v>1</v>
      </c>
      <c r="BA17" s="3">
        <f t="shared" si="7"/>
        <v>1</v>
      </c>
      <c r="BB17" s="3">
        <f t="shared" si="7"/>
        <v>0</v>
      </c>
      <c r="BC17" s="3">
        <f t="shared" si="7"/>
        <v>1</v>
      </c>
      <c r="BE17" s="3">
        <f t="shared" si="27"/>
        <v>1</v>
      </c>
      <c r="BF17" s="3">
        <f t="shared" si="8"/>
        <v>1</v>
      </c>
      <c r="BG17" s="3">
        <f t="shared" si="8"/>
        <v>1</v>
      </c>
      <c r="BH17" s="3">
        <f t="shared" si="8"/>
        <v>0</v>
      </c>
      <c r="BI17" s="3">
        <f t="shared" si="8"/>
        <v>1</v>
      </c>
      <c r="BK17" s="3">
        <f t="shared" si="28"/>
        <v>1</v>
      </c>
      <c r="BL17" s="3">
        <f t="shared" si="9"/>
        <v>1</v>
      </c>
      <c r="BM17" s="3">
        <f t="shared" si="9"/>
        <v>1</v>
      </c>
      <c r="BN17" s="3">
        <f t="shared" si="9"/>
        <v>0</v>
      </c>
      <c r="BO17" s="3">
        <f t="shared" si="9"/>
        <v>1</v>
      </c>
      <c r="BQ17" s="3">
        <f t="shared" si="29"/>
        <v>1</v>
      </c>
      <c r="BR17" s="3">
        <f t="shared" si="10"/>
        <v>1</v>
      </c>
      <c r="BS17" s="3">
        <f t="shared" si="10"/>
        <v>1</v>
      </c>
      <c r="BT17" s="3">
        <f t="shared" si="10"/>
        <v>0</v>
      </c>
      <c r="BU17" s="3">
        <f t="shared" si="10"/>
        <v>1</v>
      </c>
      <c r="BW17" s="3">
        <f t="shared" si="30"/>
        <v>1</v>
      </c>
      <c r="BX17" s="3">
        <f t="shared" si="11"/>
        <v>1</v>
      </c>
      <c r="BY17" s="3">
        <f t="shared" si="11"/>
        <v>1</v>
      </c>
      <c r="BZ17" s="3">
        <f t="shared" si="11"/>
        <v>0</v>
      </c>
      <c r="CA17" s="3">
        <f t="shared" si="11"/>
        <v>1</v>
      </c>
      <c r="CC17" s="3">
        <f t="shared" si="31"/>
        <v>1</v>
      </c>
      <c r="CD17" s="3">
        <f t="shared" si="12"/>
        <v>1</v>
      </c>
      <c r="CE17" s="3">
        <f t="shared" si="12"/>
        <v>1</v>
      </c>
      <c r="CF17" s="3">
        <f t="shared" si="12"/>
        <v>0</v>
      </c>
      <c r="CG17" s="3">
        <f t="shared" si="12"/>
        <v>1</v>
      </c>
      <c r="CI17" s="3">
        <f t="shared" si="32"/>
        <v>1</v>
      </c>
      <c r="CJ17" s="3">
        <f t="shared" si="13"/>
        <v>1</v>
      </c>
      <c r="CK17" s="3">
        <f t="shared" si="13"/>
        <v>1</v>
      </c>
      <c r="CL17" s="3">
        <f t="shared" si="13"/>
        <v>0</v>
      </c>
      <c r="CM17" s="3">
        <f t="shared" si="13"/>
        <v>1</v>
      </c>
      <c r="CO17" s="3">
        <f t="shared" si="33"/>
        <v>1</v>
      </c>
      <c r="CP17" s="3">
        <f t="shared" si="14"/>
        <v>1</v>
      </c>
      <c r="CQ17" s="3">
        <f t="shared" si="14"/>
        <v>1</v>
      </c>
      <c r="CR17" s="3">
        <f t="shared" si="14"/>
        <v>0</v>
      </c>
      <c r="CS17" s="3">
        <f t="shared" si="14"/>
        <v>1</v>
      </c>
    </row>
    <row r="18" spans="1:97">
      <c r="A18" s="222">
        <f>'BNRegular Symbol'!K17</f>
        <v>14</v>
      </c>
      <c r="B18" s="1" t="str">
        <f>'BNRegular Symbol'!L17</f>
        <v>M4</v>
      </c>
      <c r="C18" s="1" t="str">
        <f>'BNRegular Symbol'!M17</f>
        <v>S1</v>
      </c>
      <c r="D18" s="1" t="str">
        <f>'BNRegular Symbol'!N17</f>
        <v>M4</v>
      </c>
      <c r="E18" s="1" t="str">
        <f>'BNRegular Symbol'!O17</f>
        <v>M1</v>
      </c>
      <c r="F18" s="1" t="str">
        <f>'BNRegular Symbol'!P17</f>
        <v>M5</v>
      </c>
      <c r="I18" s="3">
        <f t="shared" si="15"/>
        <v>1</v>
      </c>
      <c r="J18" s="3">
        <f t="shared" si="16"/>
        <v>1</v>
      </c>
      <c r="K18" s="3">
        <f t="shared" si="17"/>
        <v>1</v>
      </c>
      <c r="L18" s="3">
        <f t="shared" si="18"/>
        <v>0</v>
      </c>
      <c r="M18" s="3">
        <f t="shared" si="19"/>
        <v>1</v>
      </c>
      <c r="O18" s="3">
        <f t="shared" si="20"/>
        <v>1</v>
      </c>
      <c r="P18" s="3">
        <f t="shared" si="1"/>
        <v>0</v>
      </c>
      <c r="Q18" s="3">
        <f t="shared" si="1"/>
        <v>0</v>
      </c>
      <c r="R18" s="3">
        <f t="shared" si="1"/>
        <v>0</v>
      </c>
      <c r="S18" s="3">
        <f t="shared" si="1"/>
        <v>1</v>
      </c>
      <c r="U18" s="3">
        <f t="shared" si="21"/>
        <v>1</v>
      </c>
      <c r="V18" s="3">
        <f t="shared" si="2"/>
        <v>1</v>
      </c>
      <c r="W18" s="3">
        <f t="shared" si="2"/>
        <v>1</v>
      </c>
      <c r="X18" s="3">
        <f t="shared" si="2"/>
        <v>0</v>
      </c>
      <c r="Y18" s="3">
        <f t="shared" si="2"/>
        <v>0</v>
      </c>
      <c r="AA18" s="3">
        <f t="shared" si="22"/>
        <v>0</v>
      </c>
      <c r="AB18" s="3">
        <f t="shared" si="3"/>
        <v>1</v>
      </c>
      <c r="AC18" s="3">
        <f t="shared" si="3"/>
        <v>0</v>
      </c>
      <c r="AD18" s="3">
        <f t="shared" si="3"/>
        <v>0</v>
      </c>
      <c r="AE18" s="3">
        <f t="shared" si="3"/>
        <v>0</v>
      </c>
      <c r="AG18" s="3">
        <f t="shared" si="23"/>
        <v>1</v>
      </c>
      <c r="AH18" s="3">
        <f t="shared" si="4"/>
        <v>0</v>
      </c>
      <c r="AI18" s="3">
        <f t="shared" si="4"/>
        <v>1</v>
      </c>
      <c r="AJ18" s="3">
        <f t="shared" si="4"/>
        <v>0</v>
      </c>
      <c r="AK18" s="3">
        <f t="shared" si="4"/>
        <v>0</v>
      </c>
      <c r="AM18" s="3">
        <f t="shared" si="24"/>
        <v>1</v>
      </c>
      <c r="AN18" s="3">
        <f t="shared" si="5"/>
        <v>1</v>
      </c>
      <c r="AO18" s="3">
        <f t="shared" si="5"/>
        <v>1</v>
      </c>
      <c r="AP18" s="3">
        <f t="shared" si="5"/>
        <v>0</v>
      </c>
      <c r="AQ18" s="3">
        <f t="shared" si="5"/>
        <v>1</v>
      </c>
      <c r="AS18" s="3">
        <f t="shared" si="25"/>
        <v>1</v>
      </c>
      <c r="AT18" s="3">
        <f t="shared" si="6"/>
        <v>1</v>
      </c>
      <c r="AU18" s="3">
        <f t="shared" si="6"/>
        <v>1</v>
      </c>
      <c r="AV18" s="3">
        <f t="shared" si="6"/>
        <v>0</v>
      </c>
      <c r="AW18" s="3">
        <f t="shared" si="6"/>
        <v>1</v>
      </c>
      <c r="AY18" s="3">
        <f t="shared" si="26"/>
        <v>1</v>
      </c>
      <c r="AZ18" s="3">
        <f t="shared" si="7"/>
        <v>1</v>
      </c>
      <c r="BA18" s="3">
        <f t="shared" si="7"/>
        <v>1</v>
      </c>
      <c r="BB18" s="3">
        <f t="shared" si="7"/>
        <v>0</v>
      </c>
      <c r="BC18" s="3">
        <f t="shared" si="7"/>
        <v>1</v>
      </c>
      <c r="BE18" s="3">
        <f t="shared" si="27"/>
        <v>1</v>
      </c>
      <c r="BF18" s="3">
        <f t="shared" si="8"/>
        <v>1</v>
      </c>
      <c r="BG18" s="3">
        <f t="shared" si="8"/>
        <v>1</v>
      </c>
      <c r="BH18" s="3">
        <f t="shared" si="8"/>
        <v>0</v>
      </c>
      <c r="BI18" s="3">
        <f t="shared" si="8"/>
        <v>1</v>
      </c>
      <c r="BK18" s="3">
        <f t="shared" si="28"/>
        <v>1</v>
      </c>
      <c r="BL18" s="3">
        <f t="shared" si="9"/>
        <v>1</v>
      </c>
      <c r="BM18" s="3">
        <f t="shared" si="9"/>
        <v>1</v>
      </c>
      <c r="BN18" s="3">
        <f t="shared" si="9"/>
        <v>0</v>
      </c>
      <c r="BO18" s="3">
        <f t="shared" si="9"/>
        <v>1</v>
      </c>
      <c r="BQ18" s="3">
        <f t="shared" si="29"/>
        <v>1</v>
      </c>
      <c r="BR18" s="3">
        <f t="shared" si="10"/>
        <v>1</v>
      </c>
      <c r="BS18" s="3">
        <f t="shared" si="10"/>
        <v>1</v>
      </c>
      <c r="BT18" s="3">
        <f t="shared" si="10"/>
        <v>0</v>
      </c>
      <c r="BU18" s="3">
        <f t="shared" si="10"/>
        <v>1</v>
      </c>
      <c r="BW18" s="3">
        <f t="shared" si="30"/>
        <v>1</v>
      </c>
      <c r="BX18" s="3">
        <f t="shared" si="11"/>
        <v>1</v>
      </c>
      <c r="BY18" s="3">
        <f t="shared" si="11"/>
        <v>1</v>
      </c>
      <c r="BZ18" s="3">
        <f t="shared" si="11"/>
        <v>0</v>
      </c>
      <c r="CA18" s="3">
        <f t="shared" si="11"/>
        <v>1</v>
      </c>
      <c r="CC18" s="3">
        <f t="shared" si="31"/>
        <v>1</v>
      </c>
      <c r="CD18" s="3">
        <f t="shared" si="12"/>
        <v>1</v>
      </c>
      <c r="CE18" s="3">
        <f t="shared" si="12"/>
        <v>1</v>
      </c>
      <c r="CF18" s="3">
        <f t="shared" si="12"/>
        <v>0</v>
      </c>
      <c r="CG18" s="3">
        <f t="shared" si="12"/>
        <v>1</v>
      </c>
      <c r="CI18" s="3">
        <f t="shared" si="32"/>
        <v>1</v>
      </c>
      <c r="CJ18" s="3">
        <f t="shared" si="13"/>
        <v>1</v>
      </c>
      <c r="CK18" s="3">
        <f t="shared" si="13"/>
        <v>1</v>
      </c>
      <c r="CL18" s="3">
        <f t="shared" si="13"/>
        <v>0</v>
      </c>
      <c r="CM18" s="3">
        <f t="shared" si="13"/>
        <v>1</v>
      </c>
      <c r="CO18" s="3">
        <f t="shared" si="33"/>
        <v>1</v>
      </c>
      <c r="CP18" s="3">
        <f t="shared" si="14"/>
        <v>1</v>
      </c>
      <c r="CQ18" s="3">
        <f t="shared" si="14"/>
        <v>1</v>
      </c>
      <c r="CR18" s="3">
        <f t="shared" si="14"/>
        <v>0</v>
      </c>
      <c r="CS18" s="3">
        <f t="shared" si="14"/>
        <v>1</v>
      </c>
    </row>
    <row r="19" spans="1:97">
      <c r="A19" s="222">
        <f>'BNRegular Symbol'!K18</f>
        <v>15</v>
      </c>
      <c r="B19" s="1" t="str">
        <f>'BNRegular Symbol'!L18</f>
        <v>M4</v>
      </c>
      <c r="C19" s="1" t="str">
        <f>'BNRegular Symbol'!M18</f>
        <v>M2</v>
      </c>
      <c r="D19" s="1" t="str">
        <f>'BNRegular Symbol'!N18</f>
        <v>M2</v>
      </c>
      <c r="E19" s="1" t="str">
        <f>'BNRegular Symbol'!O18</f>
        <v>WW</v>
      </c>
      <c r="F19" s="1" t="str">
        <f>'BNRegular Symbol'!P18</f>
        <v>M3</v>
      </c>
      <c r="I19" s="3">
        <f t="shared" si="15"/>
        <v>1</v>
      </c>
      <c r="J19" s="3">
        <f t="shared" si="16"/>
        <v>1</v>
      </c>
      <c r="K19" s="3">
        <f t="shared" si="17"/>
        <v>1</v>
      </c>
      <c r="L19" s="3">
        <f t="shared" si="18"/>
        <v>0</v>
      </c>
      <c r="M19" s="3">
        <f t="shared" si="19"/>
        <v>1</v>
      </c>
      <c r="O19" s="3">
        <f t="shared" si="20"/>
        <v>1</v>
      </c>
      <c r="P19" s="3">
        <f t="shared" si="1"/>
        <v>0</v>
      </c>
      <c r="Q19" s="3">
        <f t="shared" si="1"/>
        <v>0</v>
      </c>
      <c r="R19" s="3">
        <f t="shared" si="1"/>
        <v>0</v>
      </c>
      <c r="S19" s="3">
        <f t="shared" si="1"/>
        <v>1</v>
      </c>
      <c r="U19" s="3">
        <f t="shared" si="21"/>
        <v>0</v>
      </c>
      <c r="V19" s="3">
        <f t="shared" si="2"/>
        <v>1</v>
      </c>
      <c r="W19" s="3">
        <f t="shared" si="2"/>
        <v>1</v>
      </c>
      <c r="X19" s="3">
        <f t="shared" si="2"/>
        <v>0</v>
      </c>
      <c r="Y19" s="3">
        <f t="shared" si="2"/>
        <v>0</v>
      </c>
      <c r="AA19" s="3">
        <f t="shared" si="22"/>
        <v>0</v>
      </c>
      <c r="AB19" s="3">
        <f t="shared" si="3"/>
        <v>1</v>
      </c>
      <c r="AC19" s="3">
        <f t="shared" si="3"/>
        <v>1</v>
      </c>
      <c r="AD19" s="3">
        <f t="shared" si="3"/>
        <v>0</v>
      </c>
      <c r="AE19" s="3">
        <f t="shared" si="3"/>
        <v>0</v>
      </c>
      <c r="AG19" s="3">
        <f t="shared" si="23"/>
        <v>1</v>
      </c>
      <c r="AH19" s="3">
        <f t="shared" si="4"/>
        <v>0</v>
      </c>
      <c r="AI19" s="3">
        <f t="shared" si="4"/>
        <v>0</v>
      </c>
      <c r="AJ19" s="3">
        <f t="shared" si="4"/>
        <v>0</v>
      </c>
      <c r="AK19" s="3">
        <f t="shared" si="4"/>
        <v>1</v>
      </c>
      <c r="AM19" s="3">
        <f t="shared" si="24"/>
        <v>1</v>
      </c>
      <c r="AN19" s="3">
        <f t="shared" si="5"/>
        <v>1</v>
      </c>
      <c r="AO19" s="3">
        <f t="shared" si="5"/>
        <v>1</v>
      </c>
      <c r="AP19" s="3">
        <f t="shared" si="5"/>
        <v>0</v>
      </c>
      <c r="AQ19" s="3">
        <f t="shared" si="5"/>
        <v>1</v>
      </c>
      <c r="AS19" s="3">
        <f t="shared" si="25"/>
        <v>1</v>
      </c>
      <c r="AT19" s="3">
        <f t="shared" si="6"/>
        <v>1</v>
      </c>
      <c r="AU19" s="3">
        <f t="shared" si="6"/>
        <v>1</v>
      </c>
      <c r="AV19" s="3">
        <f t="shared" si="6"/>
        <v>0</v>
      </c>
      <c r="AW19" s="3">
        <f t="shared" si="6"/>
        <v>1</v>
      </c>
      <c r="AY19" s="3">
        <f t="shared" si="26"/>
        <v>1</v>
      </c>
      <c r="AZ19" s="3">
        <f t="shared" si="7"/>
        <v>1</v>
      </c>
      <c r="BA19" s="3">
        <f t="shared" si="7"/>
        <v>1</v>
      </c>
      <c r="BB19" s="3">
        <f t="shared" si="7"/>
        <v>0</v>
      </c>
      <c r="BC19" s="3">
        <f t="shared" si="7"/>
        <v>1</v>
      </c>
      <c r="BE19" s="3">
        <f t="shared" si="27"/>
        <v>1</v>
      </c>
      <c r="BF19" s="3">
        <f t="shared" si="8"/>
        <v>1</v>
      </c>
      <c r="BG19" s="3">
        <f t="shared" si="8"/>
        <v>1</v>
      </c>
      <c r="BH19" s="3">
        <f t="shared" si="8"/>
        <v>0</v>
      </c>
      <c r="BI19" s="3">
        <f t="shared" si="8"/>
        <v>1</v>
      </c>
      <c r="BK19" s="3">
        <f t="shared" si="28"/>
        <v>1</v>
      </c>
      <c r="BL19" s="3">
        <f t="shared" si="9"/>
        <v>1</v>
      </c>
      <c r="BM19" s="3">
        <f t="shared" si="9"/>
        <v>1</v>
      </c>
      <c r="BN19" s="3">
        <f t="shared" si="9"/>
        <v>0</v>
      </c>
      <c r="BO19" s="3">
        <f t="shared" si="9"/>
        <v>1</v>
      </c>
      <c r="BQ19" s="3">
        <f t="shared" si="29"/>
        <v>1</v>
      </c>
      <c r="BR19" s="3">
        <f t="shared" si="10"/>
        <v>1</v>
      </c>
      <c r="BS19" s="3">
        <f t="shared" si="10"/>
        <v>1</v>
      </c>
      <c r="BT19" s="3">
        <f t="shared" si="10"/>
        <v>0</v>
      </c>
      <c r="BU19" s="3">
        <f t="shared" si="10"/>
        <v>1</v>
      </c>
      <c r="BW19" s="3">
        <f t="shared" si="30"/>
        <v>1</v>
      </c>
      <c r="BX19" s="3">
        <f t="shared" si="11"/>
        <v>1</v>
      </c>
      <c r="BY19" s="3">
        <f t="shared" si="11"/>
        <v>1</v>
      </c>
      <c r="BZ19" s="3">
        <f t="shared" si="11"/>
        <v>0</v>
      </c>
      <c r="CA19" s="3">
        <f t="shared" si="11"/>
        <v>1</v>
      </c>
      <c r="CC19" s="3">
        <f t="shared" si="31"/>
        <v>1</v>
      </c>
      <c r="CD19" s="3">
        <f t="shared" si="12"/>
        <v>1</v>
      </c>
      <c r="CE19" s="3">
        <f t="shared" si="12"/>
        <v>1</v>
      </c>
      <c r="CF19" s="3">
        <f t="shared" si="12"/>
        <v>0</v>
      </c>
      <c r="CG19" s="3">
        <f t="shared" si="12"/>
        <v>1</v>
      </c>
      <c r="CI19" s="3">
        <f t="shared" si="32"/>
        <v>1</v>
      </c>
      <c r="CJ19" s="3">
        <f t="shared" si="13"/>
        <v>1</v>
      </c>
      <c r="CK19" s="3">
        <f t="shared" si="13"/>
        <v>1</v>
      </c>
      <c r="CL19" s="3">
        <f t="shared" si="13"/>
        <v>0</v>
      </c>
      <c r="CM19" s="3">
        <f t="shared" si="13"/>
        <v>1</v>
      </c>
      <c r="CO19" s="3">
        <f t="shared" si="33"/>
        <v>1</v>
      </c>
      <c r="CP19" s="3">
        <f t="shared" si="14"/>
        <v>1</v>
      </c>
      <c r="CQ19" s="3">
        <f t="shared" si="14"/>
        <v>1</v>
      </c>
      <c r="CR19" s="3">
        <f t="shared" si="14"/>
        <v>0</v>
      </c>
      <c r="CS19" s="3">
        <f t="shared" si="14"/>
        <v>1</v>
      </c>
    </row>
    <row r="20" spans="1:97">
      <c r="A20" s="222">
        <f>'BNRegular Symbol'!K19</f>
        <v>16</v>
      </c>
      <c r="B20" s="1" t="str">
        <f>'BNRegular Symbol'!L19</f>
        <v>M4</v>
      </c>
      <c r="C20" s="1" t="str">
        <f>'BNRegular Symbol'!M19</f>
        <v>M5</v>
      </c>
      <c r="D20" s="1" t="str">
        <f>'BNRegular Symbol'!N19</f>
        <v>M2</v>
      </c>
      <c r="E20" s="1" t="str">
        <f>'BNRegular Symbol'!O19</f>
        <v>M3</v>
      </c>
      <c r="F20" s="1" t="str">
        <f>'BNRegular Symbol'!P19</f>
        <v>M4</v>
      </c>
      <c r="I20" s="3">
        <f t="shared" si="15"/>
        <v>1</v>
      </c>
      <c r="J20" s="3">
        <f t="shared" si="16"/>
        <v>0</v>
      </c>
      <c r="K20" s="3">
        <f t="shared" si="17"/>
        <v>1</v>
      </c>
      <c r="L20" s="3">
        <f t="shared" si="18"/>
        <v>1</v>
      </c>
      <c r="M20" s="3">
        <f t="shared" si="19"/>
        <v>1</v>
      </c>
      <c r="O20" s="3">
        <f t="shared" si="20"/>
        <v>1</v>
      </c>
      <c r="P20" s="3">
        <f t="shared" si="20"/>
        <v>0</v>
      </c>
      <c r="Q20" s="3">
        <f t="shared" si="20"/>
        <v>0</v>
      </c>
      <c r="R20" s="3">
        <f t="shared" si="20"/>
        <v>1</v>
      </c>
      <c r="S20" s="3">
        <f t="shared" si="20"/>
        <v>1</v>
      </c>
      <c r="U20" s="3">
        <f t="shared" si="21"/>
        <v>0</v>
      </c>
      <c r="V20" s="3">
        <f t="shared" ref="V20:Y71" si="34">IF(C20=0,"",IF(OR(C20=$U$1,C20=$V$1,C21=$U$1,C21=$V$1,C22=$U$1,,C22=$V$1),0,1))</f>
        <v>0</v>
      </c>
      <c r="W20" s="3">
        <f t="shared" si="34"/>
        <v>1</v>
      </c>
      <c r="X20" s="3">
        <f t="shared" si="34"/>
        <v>0</v>
      </c>
      <c r="Y20" s="3">
        <f t="shared" si="34"/>
        <v>0</v>
      </c>
      <c r="AA20" s="3">
        <f t="shared" si="22"/>
        <v>0</v>
      </c>
      <c r="AB20" s="3">
        <f t="shared" ref="AB20:AE71" si="35">IF(C20=0,"",IF(OR(C20=$AA$1,C20=$AB$1,C21=$AA$1,C21=$AB$1,C22=$AA$1,C22=$AB$1),0,1))</f>
        <v>0</v>
      </c>
      <c r="AC20" s="3">
        <f t="shared" si="35"/>
        <v>1</v>
      </c>
      <c r="AD20" s="3">
        <f t="shared" si="35"/>
        <v>1</v>
      </c>
      <c r="AE20" s="3">
        <f t="shared" si="35"/>
        <v>0</v>
      </c>
      <c r="AG20" s="3">
        <f t="shared" si="23"/>
        <v>1</v>
      </c>
      <c r="AH20" s="3">
        <f t="shared" ref="AH20:AK71" si="36">IF(C20=0,"",IF(OR(C20=$AG$1,C20=$AH$1,C21=$AG$1,C21=$AH$1,C22=$AG$1,C22=$AH$1),0,1))</f>
        <v>0</v>
      </c>
      <c r="AI20" s="3">
        <f t="shared" si="36"/>
        <v>0</v>
      </c>
      <c r="AJ20" s="3">
        <f t="shared" si="36"/>
        <v>0</v>
      </c>
      <c r="AK20" s="3">
        <f t="shared" si="36"/>
        <v>1</v>
      </c>
      <c r="AM20" s="3">
        <f t="shared" si="24"/>
        <v>1</v>
      </c>
      <c r="AN20" s="3">
        <f t="shared" si="24"/>
        <v>0</v>
      </c>
      <c r="AO20" s="3">
        <f t="shared" si="24"/>
        <v>1</v>
      </c>
      <c r="AP20" s="3">
        <f t="shared" si="24"/>
        <v>1</v>
      </c>
      <c r="AQ20" s="3">
        <f t="shared" si="24"/>
        <v>1</v>
      </c>
      <c r="AS20" s="3">
        <f t="shared" si="25"/>
        <v>1</v>
      </c>
      <c r="AT20" s="3">
        <f t="shared" si="25"/>
        <v>0</v>
      </c>
      <c r="AU20" s="3">
        <f t="shared" si="25"/>
        <v>1</v>
      </c>
      <c r="AV20" s="3">
        <f t="shared" si="25"/>
        <v>1</v>
      </c>
      <c r="AW20" s="3">
        <f t="shared" si="25"/>
        <v>1</v>
      </c>
      <c r="AY20" s="3">
        <f t="shared" si="26"/>
        <v>1</v>
      </c>
      <c r="AZ20" s="3">
        <f t="shared" si="26"/>
        <v>0</v>
      </c>
      <c r="BA20" s="3">
        <f t="shared" si="26"/>
        <v>1</v>
      </c>
      <c r="BB20" s="3">
        <f t="shared" si="26"/>
        <v>1</v>
      </c>
      <c r="BC20" s="3">
        <f t="shared" si="26"/>
        <v>1</v>
      </c>
      <c r="BE20" s="3">
        <f t="shared" si="27"/>
        <v>1</v>
      </c>
      <c r="BF20" s="3">
        <f t="shared" si="27"/>
        <v>0</v>
      </c>
      <c r="BG20" s="3">
        <f t="shared" si="27"/>
        <v>1</v>
      </c>
      <c r="BH20" s="3">
        <f t="shared" si="27"/>
        <v>1</v>
      </c>
      <c r="BI20" s="3">
        <f t="shared" si="27"/>
        <v>1</v>
      </c>
      <c r="BK20" s="3">
        <f t="shared" si="28"/>
        <v>1</v>
      </c>
      <c r="BL20" s="3">
        <f t="shared" ref="BL20:BO71" si="37">IF(C20=0,"",IF(OR(C20=$BK$1,C20=$BL$1,C21=$BK$1,C21=$BL$1,C22=$BK$1,C22=$BL$1),0,1))</f>
        <v>0</v>
      </c>
      <c r="BM20" s="3">
        <f t="shared" si="37"/>
        <v>1</v>
      </c>
      <c r="BN20" s="3">
        <f t="shared" si="37"/>
        <v>1</v>
      </c>
      <c r="BO20" s="3">
        <f t="shared" si="37"/>
        <v>1</v>
      </c>
      <c r="BQ20" s="3">
        <f t="shared" si="29"/>
        <v>1</v>
      </c>
      <c r="BR20" s="3">
        <f t="shared" ref="BR20:BU71" si="38">IF(C20=0,"",IF(OR(C20=$BQ$1,C21=$BQ$1,C22=$BQ$1,C20=$BR$1,C21=$BR$1,C22=$BR$1),0,1))</f>
        <v>0</v>
      </c>
      <c r="BS20" s="3">
        <f t="shared" si="38"/>
        <v>1</v>
      </c>
      <c r="BT20" s="3">
        <f t="shared" si="38"/>
        <v>1</v>
      </c>
      <c r="BU20" s="3">
        <f t="shared" si="38"/>
        <v>1</v>
      </c>
      <c r="BW20" s="3">
        <f t="shared" si="30"/>
        <v>1</v>
      </c>
      <c r="BX20" s="3">
        <f t="shared" ref="BX20:CA71" si="39">IF(C20=0,"",IF(OR(C20=$BQ$1,C21=$BQ$1,C22=$BQ$1,C20=$BX$1,C21=$BX$1,C22=$BX$1),0,1))</f>
        <v>0</v>
      </c>
      <c r="BY20" s="3">
        <f t="shared" si="39"/>
        <v>1</v>
      </c>
      <c r="BZ20" s="3">
        <f t="shared" si="39"/>
        <v>1</v>
      </c>
      <c r="CA20" s="3">
        <f t="shared" si="39"/>
        <v>1</v>
      </c>
      <c r="CC20" s="3">
        <f t="shared" si="31"/>
        <v>1</v>
      </c>
      <c r="CD20" s="3">
        <f t="shared" ref="CD20:CG71" si="40">IF(C20=0,"",IF(OR(C20=$BQ$1,C21=$BQ$1,C22=$BQ$1,C20=$CD$1,C21=$CD$1,C22=$CD$1),0,1))</f>
        <v>0</v>
      </c>
      <c r="CE20" s="3">
        <f t="shared" si="40"/>
        <v>1</v>
      </c>
      <c r="CF20" s="3">
        <f t="shared" si="40"/>
        <v>1</v>
      </c>
      <c r="CG20" s="3">
        <f t="shared" si="40"/>
        <v>1</v>
      </c>
      <c r="CI20" s="3">
        <f t="shared" si="32"/>
        <v>1</v>
      </c>
      <c r="CJ20" s="3">
        <f t="shared" ref="CJ20:CM71" si="41">IF(C20=0,"",IF(OR(C20=$BQ$1,C21=$BQ$1,C22=$BQ$1,C20=$CJ$1,C21=$CJ$1,C22=$CJ$1),0,1))</f>
        <v>0</v>
      </c>
      <c r="CK20" s="3">
        <f t="shared" si="41"/>
        <v>1</v>
      </c>
      <c r="CL20" s="3">
        <f t="shared" si="41"/>
        <v>1</v>
      </c>
      <c r="CM20" s="3">
        <f t="shared" si="41"/>
        <v>1</v>
      </c>
      <c r="CO20" s="3">
        <f t="shared" si="33"/>
        <v>1</v>
      </c>
      <c r="CP20" s="3">
        <f t="shared" ref="CP20:CS71" si="42">IF(C20=0,"",IF(OR(C20=$BQ$1,C21=$BQ$1,C22=$BQ$1,C20=$CP$1,C21=$CP$1,C22=$CP$1),0,1))</f>
        <v>0</v>
      </c>
      <c r="CQ20" s="3">
        <f t="shared" si="42"/>
        <v>1</v>
      </c>
      <c r="CR20" s="3">
        <f t="shared" si="42"/>
        <v>1</v>
      </c>
      <c r="CS20" s="3">
        <f t="shared" si="42"/>
        <v>1</v>
      </c>
    </row>
    <row r="21" spans="1:97">
      <c r="A21" s="222">
        <f>'BNRegular Symbol'!K20</f>
        <v>17</v>
      </c>
      <c r="B21" s="1" t="str">
        <f>'BNRegular Symbol'!L20</f>
        <v>M3</v>
      </c>
      <c r="C21" s="1" t="str">
        <f>'BNRegular Symbol'!M20</f>
        <v>M5</v>
      </c>
      <c r="D21" s="1" t="str">
        <f>'BNRegular Symbol'!N20</f>
        <v>M5</v>
      </c>
      <c r="E21" s="1" t="str">
        <f>'BNRegular Symbol'!O20</f>
        <v>M5</v>
      </c>
      <c r="F21" s="1" t="str">
        <f>'BNRegular Symbol'!P20</f>
        <v>M4</v>
      </c>
      <c r="I21" s="3">
        <f t="shared" si="15"/>
        <v>1</v>
      </c>
      <c r="J21" s="3">
        <f t="shared" si="16"/>
        <v>0</v>
      </c>
      <c r="K21" s="3">
        <f t="shared" si="17"/>
        <v>1</v>
      </c>
      <c r="L21" s="3">
        <f t="shared" si="18"/>
        <v>1</v>
      </c>
      <c r="M21" s="3">
        <f t="shared" si="19"/>
        <v>1</v>
      </c>
      <c r="O21" s="3">
        <f t="shared" ref="O21:S36" si="43">IF(B21=0,"",IF(OR(B21=$O$1,B21=$P$1,B22=$O$1,B22=$P$1,B23=$O$1,B23=$P$1),0,1))</f>
        <v>1</v>
      </c>
      <c r="P21" s="3">
        <f t="shared" si="43"/>
        <v>0</v>
      </c>
      <c r="Q21" s="3">
        <f t="shared" si="43"/>
        <v>1</v>
      </c>
      <c r="R21" s="3">
        <f t="shared" si="43"/>
        <v>1</v>
      </c>
      <c r="S21" s="3">
        <f t="shared" si="43"/>
        <v>1</v>
      </c>
      <c r="U21" s="3">
        <f t="shared" si="21"/>
        <v>0</v>
      </c>
      <c r="V21" s="3">
        <f t="shared" si="34"/>
        <v>0</v>
      </c>
      <c r="W21" s="3">
        <f t="shared" si="34"/>
        <v>0</v>
      </c>
      <c r="X21" s="3">
        <f t="shared" si="34"/>
        <v>1</v>
      </c>
      <c r="Y21" s="3">
        <f t="shared" si="34"/>
        <v>0</v>
      </c>
      <c r="AA21" s="3">
        <f t="shared" si="22"/>
        <v>1</v>
      </c>
      <c r="AB21" s="3">
        <f t="shared" si="35"/>
        <v>0</v>
      </c>
      <c r="AC21" s="3">
        <f t="shared" si="35"/>
        <v>1</v>
      </c>
      <c r="AD21" s="3">
        <f t="shared" si="35"/>
        <v>1</v>
      </c>
      <c r="AE21" s="3">
        <f t="shared" si="35"/>
        <v>0</v>
      </c>
      <c r="AG21" s="3">
        <f t="shared" si="23"/>
        <v>1</v>
      </c>
      <c r="AH21" s="3">
        <f t="shared" si="36"/>
        <v>0</v>
      </c>
      <c r="AI21" s="3">
        <f t="shared" si="36"/>
        <v>0</v>
      </c>
      <c r="AJ21" s="3">
        <f t="shared" si="36"/>
        <v>0</v>
      </c>
      <c r="AK21" s="3">
        <f t="shared" si="36"/>
        <v>1</v>
      </c>
      <c r="AM21" s="3">
        <f t="shared" ref="AM21:AQ36" si="44">IF(B21=0,"",IF(OR(B21=$AG$1,B21=$AN$1,B22=$AG$1,B22=$AN$1,B23=$AG$1,B23=$AN$1),0,1))</f>
        <v>1</v>
      </c>
      <c r="AN21" s="3">
        <f t="shared" si="44"/>
        <v>0</v>
      </c>
      <c r="AO21" s="3">
        <f t="shared" si="44"/>
        <v>1</v>
      </c>
      <c r="AP21" s="3">
        <f t="shared" si="44"/>
        <v>1</v>
      </c>
      <c r="AQ21" s="3">
        <f t="shared" si="44"/>
        <v>1</v>
      </c>
      <c r="AS21" s="3">
        <f t="shared" ref="AS21:AW36" si="45">IF(B21=0,"",IF(OR(B21=$AG$1,B21=$AT$1,B22=$AG$1,B22=$AT$1,B23=$AG$1,B23=$AT$1),0,1))</f>
        <v>1</v>
      </c>
      <c r="AT21" s="3">
        <f t="shared" si="45"/>
        <v>0</v>
      </c>
      <c r="AU21" s="3">
        <f t="shared" si="45"/>
        <v>1</v>
      </c>
      <c r="AV21" s="3">
        <f t="shared" si="45"/>
        <v>1</v>
      </c>
      <c r="AW21" s="3">
        <f t="shared" si="45"/>
        <v>1</v>
      </c>
      <c r="AY21" s="3">
        <f t="shared" ref="AY21:BC36" si="46">IF(B21=0,"",IF(OR(B21=$AG$1,B21=$AZ$1,B22=$AG$1,B22=$AZ$1,B23=$AG$1,B23=$AZ$1),0,1))</f>
        <v>1</v>
      </c>
      <c r="AZ21" s="3">
        <f t="shared" si="46"/>
        <v>0</v>
      </c>
      <c r="BA21" s="3">
        <f t="shared" si="46"/>
        <v>1</v>
      </c>
      <c r="BB21" s="3">
        <f t="shared" si="46"/>
        <v>1</v>
      </c>
      <c r="BC21" s="3">
        <f t="shared" si="46"/>
        <v>1</v>
      </c>
      <c r="BE21" s="3">
        <f t="shared" ref="BE21:BI36" si="47">IF(B21=0,"",IF(OR(B21=$AG$1,B21=$BF$1,B22=$AG$1,B22=$BF$1,B23=$AG$1,B23=$BF$1),0,1))</f>
        <v>1</v>
      </c>
      <c r="BF21" s="3">
        <f t="shared" si="47"/>
        <v>0</v>
      </c>
      <c r="BG21" s="3">
        <f t="shared" si="47"/>
        <v>1</v>
      </c>
      <c r="BH21" s="3">
        <f t="shared" si="47"/>
        <v>1</v>
      </c>
      <c r="BI21" s="3">
        <f t="shared" si="47"/>
        <v>1</v>
      </c>
      <c r="BK21" s="3">
        <f t="shared" si="28"/>
        <v>1</v>
      </c>
      <c r="BL21" s="3">
        <f t="shared" si="37"/>
        <v>0</v>
      </c>
      <c r="BM21" s="3">
        <f t="shared" si="37"/>
        <v>1</v>
      </c>
      <c r="BN21" s="3">
        <f t="shared" si="37"/>
        <v>1</v>
      </c>
      <c r="BO21" s="3">
        <f t="shared" si="37"/>
        <v>1</v>
      </c>
      <c r="BQ21" s="3">
        <f t="shared" si="29"/>
        <v>1</v>
      </c>
      <c r="BR21" s="3">
        <f t="shared" si="38"/>
        <v>0</v>
      </c>
      <c r="BS21" s="3">
        <f t="shared" si="38"/>
        <v>1</v>
      </c>
      <c r="BT21" s="3">
        <f t="shared" si="38"/>
        <v>1</v>
      </c>
      <c r="BU21" s="3">
        <f t="shared" si="38"/>
        <v>1</v>
      </c>
      <c r="BW21" s="3">
        <f t="shared" si="30"/>
        <v>1</v>
      </c>
      <c r="BX21" s="3">
        <f t="shared" si="39"/>
        <v>0</v>
      </c>
      <c r="BY21" s="3">
        <f t="shared" si="39"/>
        <v>1</v>
      </c>
      <c r="BZ21" s="3">
        <f t="shared" si="39"/>
        <v>1</v>
      </c>
      <c r="CA21" s="3">
        <f t="shared" si="39"/>
        <v>1</v>
      </c>
      <c r="CC21" s="3">
        <f t="shared" si="31"/>
        <v>1</v>
      </c>
      <c r="CD21" s="3">
        <f t="shared" si="40"/>
        <v>0</v>
      </c>
      <c r="CE21" s="3">
        <f t="shared" si="40"/>
        <v>1</v>
      </c>
      <c r="CF21" s="3">
        <f t="shared" si="40"/>
        <v>1</v>
      </c>
      <c r="CG21" s="3">
        <f t="shared" si="40"/>
        <v>1</v>
      </c>
      <c r="CI21" s="3">
        <f t="shared" si="32"/>
        <v>1</v>
      </c>
      <c r="CJ21" s="3">
        <f t="shared" si="41"/>
        <v>0</v>
      </c>
      <c r="CK21" s="3">
        <f t="shared" si="41"/>
        <v>1</v>
      </c>
      <c r="CL21" s="3">
        <f t="shared" si="41"/>
        <v>1</v>
      </c>
      <c r="CM21" s="3">
        <f t="shared" si="41"/>
        <v>1</v>
      </c>
      <c r="CO21" s="3">
        <f t="shared" si="33"/>
        <v>1</v>
      </c>
      <c r="CP21" s="3">
        <f t="shared" si="42"/>
        <v>0</v>
      </c>
      <c r="CQ21" s="3">
        <f t="shared" si="42"/>
        <v>1</v>
      </c>
      <c r="CR21" s="3">
        <f t="shared" si="42"/>
        <v>1</v>
      </c>
      <c r="CS21" s="3">
        <f t="shared" si="42"/>
        <v>1</v>
      </c>
    </row>
    <row r="22" spans="1:97">
      <c r="A22" s="222">
        <f>'BNRegular Symbol'!K21</f>
        <v>18</v>
      </c>
      <c r="B22" s="1" t="str">
        <f>'BNRegular Symbol'!L21</f>
        <v>M3</v>
      </c>
      <c r="C22" s="1" t="str">
        <f>'BNRegular Symbol'!M21</f>
        <v>WW</v>
      </c>
      <c r="D22" s="1" t="str">
        <f>'BNRegular Symbol'!N21</f>
        <v>M5</v>
      </c>
      <c r="E22" s="1" t="str">
        <f>'BNRegular Symbol'!O21</f>
        <v>M5</v>
      </c>
      <c r="F22" s="1" t="str">
        <f>'BNRegular Symbol'!P21</f>
        <v>M3</v>
      </c>
      <c r="I22" s="3">
        <f t="shared" si="15"/>
        <v>1</v>
      </c>
      <c r="J22" s="3">
        <f t="shared" si="16"/>
        <v>0</v>
      </c>
      <c r="K22" s="3">
        <f t="shared" si="17"/>
        <v>1</v>
      </c>
      <c r="L22" s="3">
        <f t="shared" si="18"/>
        <v>1</v>
      </c>
      <c r="M22" s="3">
        <f t="shared" si="19"/>
        <v>1</v>
      </c>
      <c r="O22" s="3">
        <f t="shared" si="43"/>
        <v>0</v>
      </c>
      <c r="P22" s="3">
        <f t="shared" si="43"/>
        <v>0</v>
      </c>
      <c r="Q22" s="3">
        <f t="shared" si="43"/>
        <v>1</v>
      </c>
      <c r="R22" s="3">
        <f t="shared" si="43"/>
        <v>1</v>
      </c>
      <c r="S22" s="3">
        <f t="shared" si="43"/>
        <v>0</v>
      </c>
      <c r="U22" s="3">
        <f t="shared" si="21"/>
        <v>0</v>
      </c>
      <c r="V22" s="3">
        <f t="shared" si="34"/>
        <v>0</v>
      </c>
      <c r="W22" s="3">
        <f t="shared" si="34"/>
        <v>0</v>
      </c>
      <c r="X22" s="3">
        <f t="shared" si="34"/>
        <v>0</v>
      </c>
      <c r="Y22" s="3">
        <f t="shared" si="34"/>
        <v>0</v>
      </c>
      <c r="AA22" s="3">
        <f t="shared" si="22"/>
        <v>1</v>
      </c>
      <c r="AB22" s="3">
        <f t="shared" si="35"/>
        <v>0</v>
      </c>
      <c r="AC22" s="3">
        <f t="shared" si="35"/>
        <v>1</v>
      </c>
      <c r="AD22" s="3">
        <f t="shared" si="35"/>
        <v>1</v>
      </c>
      <c r="AE22" s="3">
        <f t="shared" si="35"/>
        <v>1</v>
      </c>
      <c r="AG22" s="3">
        <f t="shared" si="23"/>
        <v>1</v>
      </c>
      <c r="AH22" s="3">
        <f t="shared" si="36"/>
        <v>0</v>
      </c>
      <c r="AI22" s="3">
        <f t="shared" si="36"/>
        <v>0</v>
      </c>
      <c r="AJ22" s="3">
        <f t="shared" si="36"/>
        <v>0</v>
      </c>
      <c r="AK22" s="3">
        <f t="shared" si="36"/>
        <v>1</v>
      </c>
      <c r="AM22" s="3">
        <f t="shared" si="44"/>
        <v>1</v>
      </c>
      <c r="AN22" s="3">
        <f t="shared" si="44"/>
        <v>0</v>
      </c>
      <c r="AO22" s="3">
        <f t="shared" si="44"/>
        <v>1</v>
      </c>
      <c r="AP22" s="3">
        <f t="shared" si="44"/>
        <v>1</v>
      </c>
      <c r="AQ22" s="3">
        <f t="shared" si="44"/>
        <v>1</v>
      </c>
      <c r="AS22" s="3">
        <f t="shared" si="45"/>
        <v>1</v>
      </c>
      <c r="AT22" s="3">
        <f t="shared" si="45"/>
        <v>0</v>
      </c>
      <c r="AU22" s="3">
        <f t="shared" si="45"/>
        <v>1</v>
      </c>
      <c r="AV22" s="3">
        <f t="shared" si="45"/>
        <v>1</v>
      </c>
      <c r="AW22" s="3">
        <f t="shared" si="45"/>
        <v>1</v>
      </c>
      <c r="AY22" s="3">
        <f t="shared" si="46"/>
        <v>1</v>
      </c>
      <c r="AZ22" s="3">
        <f t="shared" si="46"/>
        <v>0</v>
      </c>
      <c r="BA22" s="3">
        <f t="shared" si="46"/>
        <v>1</v>
      </c>
      <c r="BB22" s="3">
        <f t="shared" si="46"/>
        <v>1</v>
      </c>
      <c r="BC22" s="3">
        <f t="shared" si="46"/>
        <v>1</v>
      </c>
      <c r="BE22" s="3">
        <f t="shared" si="47"/>
        <v>1</v>
      </c>
      <c r="BF22" s="3">
        <f t="shared" si="47"/>
        <v>0</v>
      </c>
      <c r="BG22" s="3">
        <f t="shared" si="47"/>
        <v>1</v>
      </c>
      <c r="BH22" s="3">
        <f t="shared" si="47"/>
        <v>1</v>
      </c>
      <c r="BI22" s="3">
        <f t="shared" si="47"/>
        <v>1</v>
      </c>
      <c r="BK22" s="3">
        <f t="shared" si="28"/>
        <v>1</v>
      </c>
      <c r="BL22" s="3">
        <f t="shared" si="37"/>
        <v>0</v>
      </c>
      <c r="BM22" s="3">
        <f t="shared" si="37"/>
        <v>1</v>
      </c>
      <c r="BN22" s="3">
        <f t="shared" si="37"/>
        <v>1</v>
      </c>
      <c r="BO22" s="3">
        <f t="shared" si="37"/>
        <v>1</v>
      </c>
      <c r="BQ22" s="3">
        <f t="shared" si="29"/>
        <v>1</v>
      </c>
      <c r="BR22" s="3">
        <f t="shared" si="38"/>
        <v>0</v>
      </c>
      <c r="BS22" s="3">
        <f t="shared" si="38"/>
        <v>1</v>
      </c>
      <c r="BT22" s="3">
        <f t="shared" si="38"/>
        <v>1</v>
      </c>
      <c r="BU22" s="3">
        <f t="shared" si="38"/>
        <v>1</v>
      </c>
      <c r="BW22" s="3">
        <f t="shared" si="30"/>
        <v>1</v>
      </c>
      <c r="BX22" s="3">
        <f t="shared" si="39"/>
        <v>0</v>
      </c>
      <c r="BY22" s="3">
        <f t="shared" si="39"/>
        <v>1</v>
      </c>
      <c r="BZ22" s="3">
        <f t="shared" si="39"/>
        <v>1</v>
      </c>
      <c r="CA22" s="3">
        <f t="shared" si="39"/>
        <v>1</v>
      </c>
      <c r="CC22" s="3">
        <f t="shared" si="31"/>
        <v>1</v>
      </c>
      <c r="CD22" s="3">
        <f t="shared" si="40"/>
        <v>0</v>
      </c>
      <c r="CE22" s="3">
        <f t="shared" si="40"/>
        <v>1</v>
      </c>
      <c r="CF22" s="3">
        <f t="shared" si="40"/>
        <v>1</v>
      </c>
      <c r="CG22" s="3">
        <f t="shared" si="40"/>
        <v>1</v>
      </c>
      <c r="CI22" s="3">
        <f t="shared" si="32"/>
        <v>1</v>
      </c>
      <c r="CJ22" s="3">
        <f t="shared" si="41"/>
        <v>0</v>
      </c>
      <c r="CK22" s="3">
        <f t="shared" si="41"/>
        <v>1</v>
      </c>
      <c r="CL22" s="3">
        <f t="shared" si="41"/>
        <v>1</v>
      </c>
      <c r="CM22" s="3">
        <f t="shared" si="41"/>
        <v>1</v>
      </c>
      <c r="CO22" s="3">
        <f t="shared" si="33"/>
        <v>1</v>
      </c>
      <c r="CP22" s="3">
        <f t="shared" si="42"/>
        <v>0</v>
      </c>
      <c r="CQ22" s="3">
        <f t="shared" si="42"/>
        <v>1</v>
      </c>
      <c r="CR22" s="3">
        <f t="shared" si="42"/>
        <v>1</v>
      </c>
      <c r="CS22" s="3">
        <f t="shared" si="42"/>
        <v>1</v>
      </c>
    </row>
    <row r="23" spans="1:97">
      <c r="A23" s="222">
        <f>'BNRegular Symbol'!K22</f>
        <v>19</v>
      </c>
      <c r="B23" s="1" t="str">
        <f>'BNRegular Symbol'!L22</f>
        <v>M3</v>
      </c>
      <c r="C23" s="1" t="str">
        <f>'BNRegular Symbol'!M22</f>
        <v>M2</v>
      </c>
      <c r="D23" s="1" t="str">
        <f>'BNRegular Symbol'!N22</f>
        <v>M3</v>
      </c>
      <c r="E23" s="1" t="str">
        <f>'BNRegular Symbol'!O22</f>
        <v>S1</v>
      </c>
      <c r="F23" s="1" t="str">
        <f>'BNRegular Symbol'!P22</f>
        <v>M3</v>
      </c>
      <c r="I23" s="3">
        <f t="shared" si="15"/>
        <v>1</v>
      </c>
      <c r="J23" s="3">
        <f t="shared" si="16"/>
        <v>1</v>
      </c>
      <c r="K23" s="3">
        <f t="shared" si="17"/>
        <v>0</v>
      </c>
      <c r="L23" s="3">
        <f t="shared" si="18"/>
        <v>1</v>
      </c>
      <c r="M23" s="3">
        <f t="shared" si="19"/>
        <v>1</v>
      </c>
      <c r="O23" s="3">
        <f t="shared" si="43"/>
        <v>0</v>
      </c>
      <c r="P23" s="3">
        <f t="shared" si="43"/>
        <v>0</v>
      </c>
      <c r="Q23" s="3">
        <f t="shared" si="43"/>
        <v>1</v>
      </c>
      <c r="R23" s="3">
        <f t="shared" si="43"/>
        <v>1</v>
      </c>
      <c r="S23" s="3">
        <f t="shared" si="43"/>
        <v>0</v>
      </c>
      <c r="U23" s="3">
        <f t="shared" si="21"/>
        <v>0</v>
      </c>
      <c r="V23" s="3">
        <f t="shared" si="34"/>
        <v>1</v>
      </c>
      <c r="W23" s="3">
        <f t="shared" si="34"/>
        <v>0</v>
      </c>
      <c r="X23" s="3">
        <f t="shared" si="34"/>
        <v>0</v>
      </c>
      <c r="Y23" s="3">
        <f t="shared" si="34"/>
        <v>0</v>
      </c>
      <c r="AA23" s="3">
        <f t="shared" si="22"/>
        <v>1</v>
      </c>
      <c r="AB23" s="3">
        <f t="shared" si="35"/>
        <v>1</v>
      </c>
      <c r="AC23" s="3">
        <f t="shared" si="35"/>
        <v>1</v>
      </c>
      <c r="AD23" s="3">
        <f t="shared" si="35"/>
        <v>1</v>
      </c>
      <c r="AE23" s="3">
        <f t="shared" si="35"/>
        <v>1</v>
      </c>
      <c r="AG23" s="3">
        <f t="shared" si="23"/>
        <v>1</v>
      </c>
      <c r="AH23" s="3">
        <f t="shared" si="36"/>
        <v>1</v>
      </c>
      <c r="AI23" s="3">
        <f t="shared" si="36"/>
        <v>1</v>
      </c>
      <c r="AJ23" s="3">
        <f t="shared" si="36"/>
        <v>1</v>
      </c>
      <c r="AK23" s="3">
        <f t="shared" si="36"/>
        <v>1</v>
      </c>
      <c r="AM23" s="3">
        <f t="shared" si="44"/>
        <v>1</v>
      </c>
      <c r="AN23" s="3">
        <f t="shared" si="44"/>
        <v>1</v>
      </c>
      <c r="AO23" s="3">
        <f t="shared" si="44"/>
        <v>1</v>
      </c>
      <c r="AP23" s="3">
        <f t="shared" si="44"/>
        <v>1</v>
      </c>
      <c r="AQ23" s="3">
        <f t="shared" si="44"/>
        <v>1</v>
      </c>
      <c r="AS23" s="3">
        <f t="shared" si="45"/>
        <v>1</v>
      </c>
      <c r="AT23" s="3">
        <f t="shared" si="45"/>
        <v>1</v>
      </c>
      <c r="AU23" s="3">
        <f t="shared" si="45"/>
        <v>1</v>
      </c>
      <c r="AV23" s="3">
        <f t="shared" si="45"/>
        <v>1</v>
      </c>
      <c r="AW23" s="3">
        <f t="shared" si="45"/>
        <v>1</v>
      </c>
      <c r="AY23" s="3">
        <f t="shared" si="46"/>
        <v>1</v>
      </c>
      <c r="AZ23" s="3">
        <f t="shared" si="46"/>
        <v>1</v>
      </c>
      <c r="BA23" s="3">
        <f t="shared" si="46"/>
        <v>1</v>
      </c>
      <c r="BB23" s="3">
        <f t="shared" si="46"/>
        <v>1</v>
      </c>
      <c r="BC23" s="3">
        <f t="shared" si="46"/>
        <v>1</v>
      </c>
      <c r="BE23" s="3">
        <f t="shared" si="47"/>
        <v>1</v>
      </c>
      <c r="BF23" s="3">
        <f t="shared" si="47"/>
        <v>1</v>
      </c>
      <c r="BG23" s="3">
        <f t="shared" si="47"/>
        <v>1</v>
      </c>
      <c r="BH23" s="3">
        <f t="shared" si="47"/>
        <v>1</v>
      </c>
      <c r="BI23" s="3">
        <f t="shared" si="47"/>
        <v>1</v>
      </c>
      <c r="BK23" s="3">
        <f t="shared" si="28"/>
        <v>1</v>
      </c>
      <c r="BL23" s="3">
        <f t="shared" si="37"/>
        <v>1</v>
      </c>
      <c r="BM23" s="3">
        <f t="shared" si="37"/>
        <v>1</v>
      </c>
      <c r="BN23" s="3">
        <f t="shared" si="37"/>
        <v>1</v>
      </c>
      <c r="BO23" s="3">
        <f t="shared" si="37"/>
        <v>1</v>
      </c>
      <c r="BQ23" s="3">
        <f t="shared" si="29"/>
        <v>1</v>
      </c>
      <c r="BR23" s="3">
        <f t="shared" si="38"/>
        <v>1</v>
      </c>
      <c r="BS23" s="3">
        <f t="shared" si="38"/>
        <v>1</v>
      </c>
      <c r="BT23" s="3">
        <f t="shared" si="38"/>
        <v>1</v>
      </c>
      <c r="BU23" s="3">
        <f t="shared" si="38"/>
        <v>1</v>
      </c>
      <c r="BW23" s="3">
        <f t="shared" si="30"/>
        <v>1</v>
      </c>
      <c r="BX23" s="3">
        <f t="shared" si="39"/>
        <v>1</v>
      </c>
      <c r="BY23" s="3">
        <f t="shared" si="39"/>
        <v>1</v>
      </c>
      <c r="BZ23" s="3">
        <f t="shared" si="39"/>
        <v>1</v>
      </c>
      <c r="CA23" s="3">
        <f t="shared" si="39"/>
        <v>1</v>
      </c>
      <c r="CC23" s="3">
        <f t="shared" si="31"/>
        <v>1</v>
      </c>
      <c r="CD23" s="3">
        <f t="shared" si="40"/>
        <v>1</v>
      </c>
      <c r="CE23" s="3">
        <f t="shared" si="40"/>
        <v>1</v>
      </c>
      <c r="CF23" s="3">
        <f t="shared" si="40"/>
        <v>1</v>
      </c>
      <c r="CG23" s="3">
        <f t="shared" si="40"/>
        <v>1</v>
      </c>
      <c r="CI23" s="3">
        <f t="shared" si="32"/>
        <v>1</v>
      </c>
      <c r="CJ23" s="3">
        <f t="shared" si="41"/>
        <v>1</v>
      </c>
      <c r="CK23" s="3">
        <f t="shared" si="41"/>
        <v>1</v>
      </c>
      <c r="CL23" s="3">
        <f t="shared" si="41"/>
        <v>1</v>
      </c>
      <c r="CM23" s="3">
        <f t="shared" si="41"/>
        <v>1</v>
      </c>
      <c r="CO23" s="3">
        <f t="shared" si="33"/>
        <v>1</v>
      </c>
      <c r="CP23" s="3">
        <f t="shared" si="42"/>
        <v>1</v>
      </c>
      <c r="CQ23" s="3">
        <f t="shared" si="42"/>
        <v>1</v>
      </c>
      <c r="CR23" s="3">
        <f t="shared" si="42"/>
        <v>1</v>
      </c>
      <c r="CS23" s="3">
        <f t="shared" si="42"/>
        <v>1</v>
      </c>
    </row>
    <row r="24" spans="1:97">
      <c r="A24" s="222">
        <f>'BNRegular Symbol'!K23</f>
        <v>20</v>
      </c>
      <c r="B24" s="1" t="str">
        <f>'BNRegular Symbol'!L23</f>
        <v>M2</v>
      </c>
      <c r="C24" s="1" t="str">
        <f>'BNRegular Symbol'!M23</f>
        <v>M2</v>
      </c>
      <c r="D24" s="1" t="str">
        <f>'BNRegular Symbol'!N23</f>
        <v>M3</v>
      </c>
      <c r="E24" s="1" t="str">
        <f>'BNRegular Symbol'!O23</f>
        <v>M3</v>
      </c>
      <c r="F24" s="1" t="str">
        <f>'BNRegular Symbol'!P23</f>
        <v>M2</v>
      </c>
      <c r="I24" s="3">
        <f t="shared" si="15"/>
        <v>1</v>
      </c>
      <c r="J24" s="3">
        <f t="shared" si="16"/>
        <v>1</v>
      </c>
      <c r="K24" s="3">
        <f t="shared" si="17"/>
        <v>0</v>
      </c>
      <c r="L24" s="3">
        <f t="shared" si="18"/>
        <v>1</v>
      </c>
      <c r="M24" s="3">
        <f t="shared" si="19"/>
        <v>1</v>
      </c>
      <c r="O24" s="3">
        <f t="shared" si="43"/>
        <v>0</v>
      </c>
      <c r="P24" s="3">
        <f t="shared" si="43"/>
        <v>0</v>
      </c>
      <c r="Q24" s="3">
        <f t="shared" si="43"/>
        <v>1</v>
      </c>
      <c r="R24" s="3">
        <f t="shared" si="43"/>
        <v>1</v>
      </c>
      <c r="S24" s="3">
        <f t="shared" si="43"/>
        <v>0</v>
      </c>
      <c r="U24" s="3">
        <f t="shared" si="21"/>
        <v>1</v>
      </c>
      <c r="V24" s="3">
        <f t="shared" si="34"/>
        <v>1</v>
      </c>
      <c r="W24" s="3">
        <f t="shared" si="34"/>
        <v>0</v>
      </c>
      <c r="X24" s="3">
        <f t="shared" si="34"/>
        <v>0</v>
      </c>
      <c r="Y24" s="3">
        <f t="shared" si="34"/>
        <v>1</v>
      </c>
      <c r="AA24" s="3">
        <f t="shared" si="22"/>
        <v>0</v>
      </c>
      <c r="AB24" s="3">
        <f t="shared" si="35"/>
        <v>1</v>
      </c>
      <c r="AC24" s="3">
        <f t="shared" si="35"/>
        <v>1</v>
      </c>
      <c r="AD24" s="3">
        <f t="shared" si="35"/>
        <v>1</v>
      </c>
      <c r="AE24" s="3">
        <f t="shared" si="35"/>
        <v>1</v>
      </c>
      <c r="AG24" s="3">
        <f t="shared" si="23"/>
        <v>1</v>
      </c>
      <c r="AH24" s="3">
        <f t="shared" si="36"/>
        <v>1</v>
      </c>
      <c r="AI24" s="3">
        <f t="shared" si="36"/>
        <v>1</v>
      </c>
      <c r="AJ24" s="3">
        <f t="shared" si="36"/>
        <v>0</v>
      </c>
      <c r="AK24" s="3">
        <f t="shared" si="36"/>
        <v>1</v>
      </c>
      <c r="AM24" s="3">
        <f t="shared" si="44"/>
        <v>1</v>
      </c>
      <c r="AN24" s="3">
        <f t="shared" si="44"/>
        <v>1</v>
      </c>
      <c r="AO24" s="3">
        <f t="shared" si="44"/>
        <v>1</v>
      </c>
      <c r="AP24" s="3">
        <f t="shared" si="44"/>
        <v>1</v>
      </c>
      <c r="AQ24" s="3">
        <f t="shared" si="44"/>
        <v>1</v>
      </c>
      <c r="AS24" s="3">
        <f t="shared" si="45"/>
        <v>1</v>
      </c>
      <c r="AT24" s="3">
        <f t="shared" si="45"/>
        <v>1</v>
      </c>
      <c r="AU24" s="3">
        <f t="shared" si="45"/>
        <v>1</v>
      </c>
      <c r="AV24" s="3">
        <f t="shared" si="45"/>
        <v>1</v>
      </c>
      <c r="AW24" s="3">
        <f t="shared" si="45"/>
        <v>1</v>
      </c>
      <c r="AY24" s="3">
        <f t="shared" si="46"/>
        <v>1</v>
      </c>
      <c r="AZ24" s="3">
        <f t="shared" si="46"/>
        <v>1</v>
      </c>
      <c r="BA24" s="3">
        <f t="shared" si="46"/>
        <v>1</v>
      </c>
      <c r="BB24" s="3">
        <f t="shared" si="46"/>
        <v>1</v>
      </c>
      <c r="BC24" s="3">
        <f t="shared" si="46"/>
        <v>1</v>
      </c>
      <c r="BE24" s="3">
        <f t="shared" si="47"/>
        <v>1</v>
      </c>
      <c r="BF24" s="3">
        <f t="shared" si="47"/>
        <v>1</v>
      </c>
      <c r="BG24" s="3">
        <f t="shared" si="47"/>
        <v>1</v>
      </c>
      <c r="BH24" s="3">
        <f t="shared" si="47"/>
        <v>1</v>
      </c>
      <c r="BI24" s="3">
        <f t="shared" si="47"/>
        <v>1</v>
      </c>
      <c r="BK24" s="3">
        <f t="shared" si="28"/>
        <v>1</v>
      </c>
      <c r="BL24" s="3">
        <f t="shared" si="37"/>
        <v>1</v>
      </c>
      <c r="BM24" s="3">
        <f t="shared" si="37"/>
        <v>1</v>
      </c>
      <c r="BN24" s="3">
        <f t="shared" si="37"/>
        <v>1</v>
      </c>
      <c r="BO24" s="3">
        <f t="shared" si="37"/>
        <v>1</v>
      </c>
      <c r="BQ24" s="3">
        <f t="shared" si="29"/>
        <v>1</v>
      </c>
      <c r="BR24" s="3">
        <f t="shared" si="38"/>
        <v>1</v>
      </c>
      <c r="BS24" s="3">
        <f t="shared" si="38"/>
        <v>1</v>
      </c>
      <c r="BT24" s="3">
        <f t="shared" si="38"/>
        <v>1</v>
      </c>
      <c r="BU24" s="3">
        <f t="shared" si="38"/>
        <v>1</v>
      </c>
      <c r="BW24" s="3">
        <f t="shared" si="30"/>
        <v>1</v>
      </c>
      <c r="BX24" s="3">
        <f t="shared" si="39"/>
        <v>1</v>
      </c>
      <c r="BY24" s="3">
        <f t="shared" si="39"/>
        <v>1</v>
      </c>
      <c r="BZ24" s="3">
        <f t="shared" si="39"/>
        <v>1</v>
      </c>
      <c r="CA24" s="3">
        <f t="shared" si="39"/>
        <v>1</v>
      </c>
      <c r="CC24" s="3">
        <f t="shared" si="31"/>
        <v>1</v>
      </c>
      <c r="CD24" s="3">
        <f t="shared" si="40"/>
        <v>1</v>
      </c>
      <c r="CE24" s="3">
        <f t="shared" si="40"/>
        <v>1</v>
      </c>
      <c r="CF24" s="3">
        <f t="shared" si="40"/>
        <v>1</v>
      </c>
      <c r="CG24" s="3">
        <f t="shared" si="40"/>
        <v>1</v>
      </c>
      <c r="CI24" s="3">
        <f t="shared" si="32"/>
        <v>1</v>
      </c>
      <c r="CJ24" s="3">
        <f t="shared" si="41"/>
        <v>1</v>
      </c>
      <c r="CK24" s="3">
        <f t="shared" si="41"/>
        <v>1</v>
      </c>
      <c r="CL24" s="3">
        <f t="shared" si="41"/>
        <v>1</v>
      </c>
      <c r="CM24" s="3">
        <f t="shared" si="41"/>
        <v>1</v>
      </c>
      <c r="CO24" s="3">
        <f t="shared" si="33"/>
        <v>1</v>
      </c>
      <c r="CP24" s="3">
        <f t="shared" si="42"/>
        <v>1</v>
      </c>
      <c r="CQ24" s="3">
        <f t="shared" si="42"/>
        <v>1</v>
      </c>
      <c r="CR24" s="3">
        <f t="shared" si="42"/>
        <v>1</v>
      </c>
      <c r="CS24" s="3">
        <f t="shared" si="42"/>
        <v>1</v>
      </c>
    </row>
    <row r="25" spans="1:97">
      <c r="A25" s="222">
        <f>'BNRegular Symbol'!K24</f>
        <v>21</v>
      </c>
      <c r="B25" s="1" t="str">
        <f>'BNRegular Symbol'!L24</f>
        <v>M2</v>
      </c>
      <c r="C25" s="1" t="str">
        <f>'BNRegular Symbol'!M24</f>
        <v>M2</v>
      </c>
      <c r="D25" s="1" t="str">
        <f>'BNRegular Symbol'!N24</f>
        <v>M1</v>
      </c>
      <c r="E25" s="1" t="str">
        <f>'BNRegular Symbol'!O24</f>
        <v>M3</v>
      </c>
      <c r="F25" s="1" t="str">
        <f>'BNRegular Symbol'!P24</f>
        <v>M2</v>
      </c>
      <c r="I25" s="3">
        <f t="shared" si="15"/>
        <v>1</v>
      </c>
      <c r="J25" s="3">
        <f t="shared" si="16"/>
        <v>1</v>
      </c>
      <c r="K25" s="3">
        <f t="shared" si="17"/>
        <v>0</v>
      </c>
      <c r="L25" s="3">
        <f t="shared" si="18"/>
        <v>1</v>
      </c>
      <c r="M25" s="3">
        <f t="shared" si="19"/>
        <v>1</v>
      </c>
      <c r="O25" s="3">
        <f t="shared" si="43"/>
        <v>0</v>
      </c>
      <c r="P25" s="3">
        <f t="shared" si="43"/>
        <v>0</v>
      </c>
      <c r="Q25" s="3">
        <f t="shared" si="43"/>
        <v>1</v>
      </c>
      <c r="R25" s="3">
        <f t="shared" si="43"/>
        <v>0</v>
      </c>
      <c r="S25" s="3">
        <f t="shared" si="43"/>
        <v>0</v>
      </c>
      <c r="U25" s="3">
        <f t="shared" si="21"/>
        <v>1</v>
      </c>
      <c r="V25" s="3">
        <f t="shared" si="34"/>
        <v>1</v>
      </c>
      <c r="W25" s="3">
        <f t="shared" si="34"/>
        <v>1</v>
      </c>
      <c r="X25" s="3">
        <f t="shared" si="34"/>
        <v>0</v>
      </c>
      <c r="Y25" s="3">
        <f t="shared" si="34"/>
        <v>1</v>
      </c>
      <c r="AA25" s="3">
        <f t="shared" si="22"/>
        <v>0</v>
      </c>
      <c r="AB25" s="3">
        <f t="shared" si="35"/>
        <v>1</v>
      </c>
      <c r="AC25" s="3">
        <f t="shared" si="35"/>
        <v>1</v>
      </c>
      <c r="AD25" s="3">
        <f t="shared" si="35"/>
        <v>1</v>
      </c>
      <c r="AE25" s="3">
        <f t="shared" si="35"/>
        <v>0</v>
      </c>
      <c r="AG25" s="3">
        <f t="shared" si="23"/>
        <v>1</v>
      </c>
      <c r="AH25" s="3">
        <f t="shared" si="36"/>
        <v>0</v>
      </c>
      <c r="AI25" s="3">
        <f t="shared" si="36"/>
        <v>0</v>
      </c>
      <c r="AJ25" s="3">
        <f t="shared" si="36"/>
        <v>0</v>
      </c>
      <c r="AK25" s="3">
        <f t="shared" si="36"/>
        <v>1</v>
      </c>
      <c r="AM25" s="3">
        <f t="shared" si="44"/>
        <v>1</v>
      </c>
      <c r="AN25" s="3">
        <f t="shared" si="44"/>
        <v>1</v>
      </c>
      <c r="AO25" s="3">
        <f t="shared" si="44"/>
        <v>1</v>
      </c>
      <c r="AP25" s="3">
        <f t="shared" si="44"/>
        <v>1</v>
      </c>
      <c r="AQ25" s="3">
        <f t="shared" si="44"/>
        <v>1</v>
      </c>
      <c r="AS25" s="3">
        <f t="shared" si="45"/>
        <v>1</v>
      </c>
      <c r="AT25" s="3">
        <f t="shared" si="45"/>
        <v>1</v>
      </c>
      <c r="AU25" s="3">
        <f t="shared" si="45"/>
        <v>1</v>
      </c>
      <c r="AV25" s="3">
        <f t="shared" si="45"/>
        <v>1</v>
      </c>
      <c r="AW25" s="3">
        <f t="shared" si="45"/>
        <v>1</v>
      </c>
      <c r="AY25" s="3">
        <f t="shared" si="46"/>
        <v>1</v>
      </c>
      <c r="AZ25" s="3">
        <f t="shared" si="46"/>
        <v>1</v>
      </c>
      <c r="BA25" s="3">
        <f t="shared" si="46"/>
        <v>1</v>
      </c>
      <c r="BB25" s="3">
        <f t="shared" si="46"/>
        <v>1</v>
      </c>
      <c r="BC25" s="3">
        <f t="shared" si="46"/>
        <v>1</v>
      </c>
      <c r="BE25" s="3">
        <f t="shared" si="47"/>
        <v>1</v>
      </c>
      <c r="BF25" s="3">
        <f t="shared" si="47"/>
        <v>1</v>
      </c>
      <c r="BG25" s="3">
        <f t="shared" si="47"/>
        <v>1</v>
      </c>
      <c r="BH25" s="3">
        <f t="shared" si="47"/>
        <v>1</v>
      </c>
      <c r="BI25" s="3">
        <f t="shared" si="47"/>
        <v>1</v>
      </c>
      <c r="BK25" s="3">
        <f t="shared" si="28"/>
        <v>1</v>
      </c>
      <c r="BL25" s="3">
        <f t="shared" si="37"/>
        <v>1</v>
      </c>
      <c r="BM25" s="3">
        <f t="shared" si="37"/>
        <v>1</v>
      </c>
      <c r="BN25" s="3">
        <f t="shared" si="37"/>
        <v>1</v>
      </c>
      <c r="BO25" s="3">
        <f t="shared" si="37"/>
        <v>1</v>
      </c>
      <c r="BQ25" s="3">
        <f t="shared" si="29"/>
        <v>1</v>
      </c>
      <c r="BR25" s="3">
        <f t="shared" si="38"/>
        <v>1</v>
      </c>
      <c r="BS25" s="3">
        <f t="shared" si="38"/>
        <v>1</v>
      </c>
      <c r="BT25" s="3">
        <f t="shared" si="38"/>
        <v>1</v>
      </c>
      <c r="BU25" s="3">
        <f t="shared" si="38"/>
        <v>1</v>
      </c>
      <c r="BW25" s="3">
        <f t="shared" si="30"/>
        <v>1</v>
      </c>
      <c r="BX25" s="3">
        <f t="shared" si="39"/>
        <v>1</v>
      </c>
      <c r="BY25" s="3">
        <f t="shared" si="39"/>
        <v>1</v>
      </c>
      <c r="BZ25" s="3">
        <f t="shared" si="39"/>
        <v>1</v>
      </c>
      <c r="CA25" s="3">
        <f t="shared" si="39"/>
        <v>1</v>
      </c>
      <c r="CC25" s="3">
        <f t="shared" si="31"/>
        <v>1</v>
      </c>
      <c r="CD25" s="3">
        <f t="shared" si="40"/>
        <v>1</v>
      </c>
      <c r="CE25" s="3">
        <f t="shared" si="40"/>
        <v>1</v>
      </c>
      <c r="CF25" s="3">
        <f t="shared" si="40"/>
        <v>1</v>
      </c>
      <c r="CG25" s="3">
        <f t="shared" si="40"/>
        <v>1</v>
      </c>
      <c r="CI25" s="3">
        <f t="shared" si="32"/>
        <v>1</v>
      </c>
      <c r="CJ25" s="3">
        <f t="shared" si="41"/>
        <v>1</v>
      </c>
      <c r="CK25" s="3">
        <f t="shared" si="41"/>
        <v>1</v>
      </c>
      <c r="CL25" s="3">
        <f t="shared" si="41"/>
        <v>1</v>
      </c>
      <c r="CM25" s="3">
        <f t="shared" si="41"/>
        <v>1</v>
      </c>
      <c r="CO25" s="3">
        <f t="shared" si="33"/>
        <v>1</v>
      </c>
      <c r="CP25" s="3">
        <f t="shared" si="42"/>
        <v>1</v>
      </c>
      <c r="CQ25" s="3">
        <f t="shared" si="42"/>
        <v>1</v>
      </c>
      <c r="CR25" s="3">
        <f t="shared" si="42"/>
        <v>1</v>
      </c>
      <c r="CS25" s="3">
        <f t="shared" si="42"/>
        <v>1</v>
      </c>
    </row>
    <row r="26" spans="1:97">
      <c r="A26" s="222">
        <f>'BNRegular Symbol'!K25</f>
        <v>22</v>
      </c>
      <c r="B26" s="1" t="str">
        <f>'BNRegular Symbol'!L25</f>
        <v>M4</v>
      </c>
      <c r="C26" s="1" t="str">
        <f>'BNRegular Symbol'!M25</f>
        <v>S1</v>
      </c>
      <c r="D26" s="1" t="str">
        <f>'BNRegular Symbol'!N25</f>
        <v>M1</v>
      </c>
      <c r="E26" s="1" t="str">
        <f>'BNRegular Symbol'!O25</f>
        <v>M5</v>
      </c>
      <c r="F26" s="1" t="str">
        <f>'BNRegular Symbol'!P25</f>
        <v>M2</v>
      </c>
      <c r="I26" s="3">
        <f t="shared" si="15"/>
        <v>1</v>
      </c>
      <c r="J26" s="3">
        <f t="shared" si="16"/>
        <v>1</v>
      </c>
      <c r="K26" s="3">
        <f t="shared" si="17"/>
        <v>0</v>
      </c>
      <c r="L26" s="3">
        <f t="shared" si="18"/>
        <v>1</v>
      </c>
      <c r="M26" s="3">
        <f t="shared" si="19"/>
        <v>1</v>
      </c>
      <c r="O26" s="3">
        <f t="shared" si="43"/>
        <v>1</v>
      </c>
      <c r="P26" s="3">
        <f t="shared" si="43"/>
        <v>1</v>
      </c>
      <c r="Q26" s="3">
        <f t="shared" si="43"/>
        <v>1</v>
      </c>
      <c r="R26" s="3">
        <f t="shared" si="43"/>
        <v>0</v>
      </c>
      <c r="S26" s="3">
        <f t="shared" si="43"/>
        <v>0</v>
      </c>
      <c r="U26" s="3">
        <f t="shared" si="21"/>
        <v>1</v>
      </c>
      <c r="V26" s="3">
        <f t="shared" si="34"/>
        <v>1</v>
      </c>
      <c r="W26" s="3">
        <f t="shared" si="34"/>
        <v>1</v>
      </c>
      <c r="X26" s="3">
        <f t="shared" si="34"/>
        <v>1</v>
      </c>
      <c r="Y26" s="3">
        <f t="shared" si="34"/>
        <v>1</v>
      </c>
      <c r="AA26" s="3">
        <f t="shared" si="22"/>
        <v>0</v>
      </c>
      <c r="AB26" s="3">
        <f t="shared" si="35"/>
        <v>1</v>
      </c>
      <c r="AC26" s="3">
        <f t="shared" si="35"/>
        <v>1</v>
      </c>
      <c r="AD26" s="3">
        <f t="shared" si="35"/>
        <v>1</v>
      </c>
      <c r="AE26" s="3">
        <f t="shared" si="35"/>
        <v>0</v>
      </c>
      <c r="AG26" s="3">
        <f t="shared" si="23"/>
        <v>1</v>
      </c>
      <c r="AH26" s="3">
        <f t="shared" si="36"/>
        <v>0</v>
      </c>
      <c r="AI26" s="3">
        <f t="shared" si="36"/>
        <v>0</v>
      </c>
      <c r="AJ26" s="3">
        <f t="shared" si="36"/>
        <v>0</v>
      </c>
      <c r="AK26" s="3">
        <f t="shared" si="36"/>
        <v>1</v>
      </c>
      <c r="AM26" s="3">
        <f t="shared" si="44"/>
        <v>1</v>
      </c>
      <c r="AN26" s="3">
        <f t="shared" si="44"/>
        <v>1</v>
      </c>
      <c r="AO26" s="3">
        <f t="shared" si="44"/>
        <v>1</v>
      </c>
      <c r="AP26" s="3">
        <f t="shared" si="44"/>
        <v>1</v>
      </c>
      <c r="AQ26" s="3">
        <f t="shared" si="44"/>
        <v>1</v>
      </c>
      <c r="AS26" s="3">
        <f t="shared" si="45"/>
        <v>1</v>
      </c>
      <c r="AT26" s="3">
        <f t="shared" si="45"/>
        <v>1</v>
      </c>
      <c r="AU26" s="3">
        <f t="shared" si="45"/>
        <v>1</v>
      </c>
      <c r="AV26" s="3">
        <f t="shared" si="45"/>
        <v>1</v>
      </c>
      <c r="AW26" s="3">
        <f t="shared" si="45"/>
        <v>1</v>
      </c>
      <c r="AY26" s="3">
        <f t="shared" si="46"/>
        <v>1</v>
      </c>
      <c r="AZ26" s="3">
        <f t="shared" si="46"/>
        <v>1</v>
      </c>
      <c r="BA26" s="3">
        <f t="shared" si="46"/>
        <v>1</v>
      </c>
      <c r="BB26" s="3">
        <f t="shared" si="46"/>
        <v>1</v>
      </c>
      <c r="BC26" s="3">
        <f t="shared" si="46"/>
        <v>1</v>
      </c>
      <c r="BE26" s="3">
        <f t="shared" si="47"/>
        <v>1</v>
      </c>
      <c r="BF26" s="3">
        <f t="shared" si="47"/>
        <v>1</v>
      </c>
      <c r="BG26" s="3">
        <f t="shared" si="47"/>
        <v>1</v>
      </c>
      <c r="BH26" s="3">
        <f t="shared" si="47"/>
        <v>1</v>
      </c>
      <c r="BI26" s="3">
        <f t="shared" si="47"/>
        <v>1</v>
      </c>
      <c r="BK26" s="3">
        <f t="shared" si="28"/>
        <v>1</v>
      </c>
      <c r="BL26" s="3">
        <f t="shared" si="37"/>
        <v>1</v>
      </c>
      <c r="BM26" s="3">
        <f t="shared" si="37"/>
        <v>1</v>
      </c>
      <c r="BN26" s="3">
        <f t="shared" si="37"/>
        <v>1</v>
      </c>
      <c r="BO26" s="3">
        <f t="shared" si="37"/>
        <v>1</v>
      </c>
      <c r="BQ26" s="3">
        <f t="shared" si="29"/>
        <v>1</v>
      </c>
      <c r="BR26" s="3">
        <f t="shared" si="38"/>
        <v>1</v>
      </c>
      <c r="BS26" s="3">
        <f t="shared" si="38"/>
        <v>1</v>
      </c>
      <c r="BT26" s="3">
        <f t="shared" si="38"/>
        <v>1</v>
      </c>
      <c r="BU26" s="3">
        <f t="shared" si="38"/>
        <v>1</v>
      </c>
      <c r="BW26" s="3">
        <f t="shared" si="30"/>
        <v>1</v>
      </c>
      <c r="BX26" s="3">
        <f t="shared" si="39"/>
        <v>1</v>
      </c>
      <c r="BY26" s="3">
        <f t="shared" si="39"/>
        <v>1</v>
      </c>
      <c r="BZ26" s="3">
        <f t="shared" si="39"/>
        <v>1</v>
      </c>
      <c r="CA26" s="3">
        <f t="shared" si="39"/>
        <v>1</v>
      </c>
      <c r="CC26" s="3">
        <f t="shared" si="31"/>
        <v>1</v>
      </c>
      <c r="CD26" s="3">
        <f t="shared" si="40"/>
        <v>1</v>
      </c>
      <c r="CE26" s="3">
        <f t="shared" si="40"/>
        <v>1</v>
      </c>
      <c r="CF26" s="3">
        <f t="shared" si="40"/>
        <v>1</v>
      </c>
      <c r="CG26" s="3">
        <f t="shared" si="40"/>
        <v>1</v>
      </c>
      <c r="CI26" s="3">
        <f t="shared" si="32"/>
        <v>1</v>
      </c>
      <c r="CJ26" s="3">
        <f t="shared" si="41"/>
        <v>1</v>
      </c>
      <c r="CK26" s="3">
        <f t="shared" si="41"/>
        <v>1</v>
      </c>
      <c r="CL26" s="3">
        <f t="shared" si="41"/>
        <v>1</v>
      </c>
      <c r="CM26" s="3">
        <f t="shared" si="41"/>
        <v>1</v>
      </c>
      <c r="CO26" s="3">
        <f t="shared" si="33"/>
        <v>1</v>
      </c>
      <c r="CP26" s="3">
        <f t="shared" si="42"/>
        <v>1</v>
      </c>
      <c r="CQ26" s="3">
        <f t="shared" si="42"/>
        <v>1</v>
      </c>
      <c r="CR26" s="3">
        <f t="shared" si="42"/>
        <v>1</v>
      </c>
      <c r="CS26" s="3">
        <f t="shared" si="42"/>
        <v>1</v>
      </c>
    </row>
    <row r="27" spans="1:97">
      <c r="A27" s="222">
        <f>'BNRegular Symbol'!K26</f>
        <v>23</v>
      </c>
      <c r="B27" s="1" t="str">
        <f>'BNRegular Symbol'!L26</f>
        <v>M4</v>
      </c>
      <c r="C27" s="1" t="str">
        <f>'BNRegular Symbol'!M26</f>
        <v>M5</v>
      </c>
      <c r="D27" s="1" t="str">
        <f>'BNRegular Symbol'!N26</f>
        <v>M5</v>
      </c>
      <c r="E27" s="1" t="str">
        <f>'BNRegular Symbol'!O26</f>
        <v>M2</v>
      </c>
      <c r="F27" s="1" t="str">
        <f>'BNRegular Symbol'!P26</f>
        <v>M4</v>
      </c>
      <c r="I27" s="3">
        <f t="shared" si="15"/>
        <v>0</v>
      </c>
      <c r="J27" s="3">
        <f t="shared" si="16"/>
        <v>1</v>
      </c>
      <c r="K27" s="3">
        <f t="shared" si="17"/>
        <v>1</v>
      </c>
      <c r="L27" s="3">
        <f t="shared" si="18"/>
        <v>1</v>
      </c>
      <c r="M27" s="3">
        <f t="shared" si="19"/>
        <v>1</v>
      </c>
      <c r="O27" s="3">
        <f t="shared" si="43"/>
        <v>1</v>
      </c>
      <c r="P27" s="3">
        <f t="shared" si="43"/>
        <v>1</v>
      </c>
      <c r="Q27" s="3">
        <f t="shared" si="43"/>
        <v>1</v>
      </c>
      <c r="R27" s="3">
        <f t="shared" si="43"/>
        <v>0</v>
      </c>
      <c r="S27" s="3">
        <f t="shared" si="43"/>
        <v>1</v>
      </c>
      <c r="U27" s="3">
        <f t="shared" si="21"/>
        <v>1</v>
      </c>
      <c r="V27" s="3">
        <f t="shared" si="34"/>
        <v>1</v>
      </c>
      <c r="W27" s="3">
        <f t="shared" si="34"/>
        <v>1</v>
      </c>
      <c r="X27" s="3">
        <f t="shared" si="34"/>
        <v>1</v>
      </c>
      <c r="Y27" s="3">
        <f t="shared" si="34"/>
        <v>0</v>
      </c>
      <c r="AA27" s="3">
        <f t="shared" si="22"/>
        <v>0</v>
      </c>
      <c r="AB27" s="3">
        <f t="shared" si="35"/>
        <v>1</v>
      </c>
      <c r="AC27" s="3">
        <f t="shared" si="35"/>
        <v>1</v>
      </c>
      <c r="AD27" s="3">
        <f t="shared" si="35"/>
        <v>1</v>
      </c>
      <c r="AE27" s="3">
        <f t="shared" si="35"/>
        <v>0</v>
      </c>
      <c r="AG27" s="3">
        <f t="shared" si="23"/>
        <v>1</v>
      </c>
      <c r="AH27" s="3">
        <f t="shared" si="36"/>
        <v>0</v>
      </c>
      <c r="AI27" s="3">
        <f t="shared" si="36"/>
        <v>0</v>
      </c>
      <c r="AJ27" s="3">
        <f t="shared" si="36"/>
        <v>1</v>
      </c>
      <c r="AK27" s="3">
        <f t="shared" si="36"/>
        <v>1</v>
      </c>
      <c r="AM27" s="3">
        <f t="shared" si="44"/>
        <v>1</v>
      </c>
      <c r="AN27" s="3">
        <f t="shared" si="44"/>
        <v>1</v>
      </c>
      <c r="AO27" s="3">
        <f t="shared" si="44"/>
        <v>1</v>
      </c>
      <c r="AP27" s="3">
        <f t="shared" si="44"/>
        <v>1</v>
      </c>
      <c r="AQ27" s="3">
        <f t="shared" si="44"/>
        <v>1</v>
      </c>
      <c r="AS27" s="3">
        <f t="shared" si="45"/>
        <v>1</v>
      </c>
      <c r="AT27" s="3">
        <f t="shared" si="45"/>
        <v>1</v>
      </c>
      <c r="AU27" s="3">
        <f t="shared" si="45"/>
        <v>1</v>
      </c>
      <c r="AV27" s="3">
        <f t="shared" si="45"/>
        <v>1</v>
      </c>
      <c r="AW27" s="3">
        <f t="shared" si="45"/>
        <v>1</v>
      </c>
      <c r="AY27" s="3">
        <f t="shared" si="46"/>
        <v>1</v>
      </c>
      <c r="AZ27" s="3">
        <f t="shared" si="46"/>
        <v>1</v>
      </c>
      <c r="BA27" s="3">
        <f t="shared" si="46"/>
        <v>1</v>
      </c>
      <c r="BB27" s="3">
        <f t="shared" si="46"/>
        <v>1</v>
      </c>
      <c r="BC27" s="3">
        <f t="shared" si="46"/>
        <v>1</v>
      </c>
      <c r="BE27" s="3">
        <f t="shared" si="47"/>
        <v>1</v>
      </c>
      <c r="BF27" s="3">
        <f t="shared" si="47"/>
        <v>1</v>
      </c>
      <c r="BG27" s="3">
        <f t="shared" si="47"/>
        <v>1</v>
      </c>
      <c r="BH27" s="3">
        <f t="shared" si="47"/>
        <v>1</v>
      </c>
      <c r="BI27" s="3">
        <f t="shared" si="47"/>
        <v>1</v>
      </c>
      <c r="BK27" s="3">
        <f t="shared" si="28"/>
        <v>1</v>
      </c>
      <c r="BL27" s="3">
        <f t="shared" si="37"/>
        <v>1</v>
      </c>
      <c r="BM27" s="3">
        <f t="shared" si="37"/>
        <v>1</v>
      </c>
      <c r="BN27" s="3">
        <f t="shared" si="37"/>
        <v>1</v>
      </c>
      <c r="BO27" s="3">
        <f t="shared" si="37"/>
        <v>1</v>
      </c>
      <c r="BQ27" s="3">
        <f t="shared" si="29"/>
        <v>1</v>
      </c>
      <c r="BR27" s="3">
        <f t="shared" si="38"/>
        <v>1</v>
      </c>
      <c r="BS27" s="3">
        <f t="shared" si="38"/>
        <v>1</v>
      </c>
      <c r="BT27" s="3">
        <f t="shared" si="38"/>
        <v>1</v>
      </c>
      <c r="BU27" s="3">
        <f t="shared" si="38"/>
        <v>1</v>
      </c>
      <c r="BW27" s="3">
        <f t="shared" si="30"/>
        <v>1</v>
      </c>
      <c r="BX27" s="3">
        <f t="shared" si="39"/>
        <v>1</v>
      </c>
      <c r="BY27" s="3">
        <f t="shared" si="39"/>
        <v>1</v>
      </c>
      <c r="BZ27" s="3">
        <f t="shared" si="39"/>
        <v>1</v>
      </c>
      <c r="CA27" s="3">
        <f t="shared" si="39"/>
        <v>1</v>
      </c>
      <c r="CC27" s="3">
        <f t="shared" si="31"/>
        <v>1</v>
      </c>
      <c r="CD27" s="3">
        <f t="shared" si="40"/>
        <v>1</v>
      </c>
      <c r="CE27" s="3">
        <f t="shared" si="40"/>
        <v>1</v>
      </c>
      <c r="CF27" s="3">
        <f t="shared" si="40"/>
        <v>1</v>
      </c>
      <c r="CG27" s="3">
        <f t="shared" si="40"/>
        <v>1</v>
      </c>
      <c r="CI27" s="3">
        <f t="shared" si="32"/>
        <v>1</v>
      </c>
      <c r="CJ27" s="3">
        <f t="shared" si="41"/>
        <v>1</v>
      </c>
      <c r="CK27" s="3">
        <f t="shared" si="41"/>
        <v>1</v>
      </c>
      <c r="CL27" s="3">
        <f t="shared" si="41"/>
        <v>1</v>
      </c>
      <c r="CM27" s="3">
        <f t="shared" si="41"/>
        <v>1</v>
      </c>
      <c r="CO27" s="3">
        <f t="shared" si="33"/>
        <v>1</v>
      </c>
      <c r="CP27" s="3">
        <f t="shared" si="42"/>
        <v>1</v>
      </c>
      <c r="CQ27" s="3">
        <f t="shared" si="42"/>
        <v>1</v>
      </c>
      <c r="CR27" s="3">
        <f t="shared" si="42"/>
        <v>1</v>
      </c>
      <c r="CS27" s="3">
        <f t="shared" si="42"/>
        <v>1</v>
      </c>
    </row>
    <row r="28" spans="1:97">
      <c r="A28" s="222">
        <f>'BNRegular Symbol'!K27</f>
        <v>24</v>
      </c>
      <c r="B28" s="1" t="str">
        <f>'BNRegular Symbol'!L27</f>
        <v>M4</v>
      </c>
      <c r="C28" s="1" t="str">
        <f>'BNRegular Symbol'!M27</f>
        <v>M5</v>
      </c>
      <c r="D28" s="1" t="str">
        <f>'BNRegular Symbol'!N27</f>
        <v>M5</v>
      </c>
      <c r="E28" s="1" t="str">
        <f>'BNRegular Symbol'!O27</f>
        <v>M2</v>
      </c>
      <c r="F28" s="1" t="str">
        <f>'BNRegular Symbol'!P27</f>
        <v>M4</v>
      </c>
      <c r="I28" s="3">
        <f t="shared" si="15"/>
        <v>0</v>
      </c>
      <c r="J28" s="3">
        <f t="shared" si="16"/>
        <v>1</v>
      </c>
      <c r="K28" s="3">
        <f t="shared" si="17"/>
        <v>1</v>
      </c>
      <c r="L28" s="3">
        <f t="shared" si="18"/>
        <v>1</v>
      </c>
      <c r="M28" s="3">
        <f t="shared" si="19"/>
        <v>1</v>
      </c>
      <c r="O28" s="3">
        <f t="shared" si="43"/>
        <v>1</v>
      </c>
      <c r="P28" s="3">
        <f t="shared" si="43"/>
        <v>1</v>
      </c>
      <c r="Q28" s="3">
        <f t="shared" si="43"/>
        <v>1</v>
      </c>
      <c r="R28" s="3">
        <f t="shared" si="43"/>
        <v>0</v>
      </c>
      <c r="S28" s="3">
        <f t="shared" si="43"/>
        <v>1</v>
      </c>
      <c r="U28" s="3">
        <f t="shared" si="21"/>
        <v>1</v>
      </c>
      <c r="V28" s="3">
        <f t="shared" si="34"/>
        <v>0</v>
      </c>
      <c r="W28" s="3">
        <f t="shared" si="34"/>
        <v>1</v>
      </c>
      <c r="X28" s="3">
        <f t="shared" si="34"/>
        <v>1</v>
      </c>
      <c r="Y28" s="3">
        <f t="shared" si="34"/>
        <v>0</v>
      </c>
      <c r="AA28" s="3">
        <f t="shared" si="22"/>
        <v>0</v>
      </c>
      <c r="AB28" s="3">
        <f t="shared" si="35"/>
        <v>1</v>
      </c>
      <c r="AC28" s="3">
        <f t="shared" si="35"/>
        <v>1</v>
      </c>
      <c r="AD28" s="3">
        <f t="shared" si="35"/>
        <v>0</v>
      </c>
      <c r="AE28" s="3">
        <f t="shared" si="35"/>
        <v>0</v>
      </c>
      <c r="AG28" s="3">
        <f t="shared" si="23"/>
        <v>1</v>
      </c>
      <c r="AH28" s="3">
        <f t="shared" si="36"/>
        <v>0</v>
      </c>
      <c r="AI28" s="3">
        <f t="shared" si="36"/>
        <v>0</v>
      </c>
      <c r="AJ28" s="3">
        <f t="shared" si="36"/>
        <v>1</v>
      </c>
      <c r="AK28" s="3">
        <f t="shared" si="36"/>
        <v>1</v>
      </c>
      <c r="AM28" s="3">
        <f t="shared" si="44"/>
        <v>1</v>
      </c>
      <c r="AN28" s="3">
        <f t="shared" si="44"/>
        <v>1</v>
      </c>
      <c r="AO28" s="3">
        <f t="shared" si="44"/>
        <v>1</v>
      </c>
      <c r="AP28" s="3">
        <f t="shared" si="44"/>
        <v>1</v>
      </c>
      <c r="AQ28" s="3">
        <f t="shared" si="44"/>
        <v>1</v>
      </c>
      <c r="AS28" s="3">
        <f t="shared" si="45"/>
        <v>1</v>
      </c>
      <c r="AT28" s="3">
        <f t="shared" si="45"/>
        <v>1</v>
      </c>
      <c r="AU28" s="3">
        <f t="shared" si="45"/>
        <v>1</v>
      </c>
      <c r="AV28" s="3">
        <f t="shared" si="45"/>
        <v>1</v>
      </c>
      <c r="AW28" s="3">
        <f t="shared" si="45"/>
        <v>1</v>
      </c>
      <c r="AY28" s="3">
        <f t="shared" si="46"/>
        <v>1</v>
      </c>
      <c r="AZ28" s="3">
        <f t="shared" si="46"/>
        <v>1</v>
      </c>
      <c r="BA28" s="3">
        <f t="shared" si="46"/>
        <v>1</v>
      </c>
      <c r="BB28" s="3">
        <f t="shared" si="46"/>
        <v>1</v>
      </c>
      <c r="BC28" s="3">
        <f t="shared" si="46"/>
        <v>1</v>
      </c>
      <c r="BE28" s="3">
        <f t="shared" si="47"/>
        <v>1</v>
      </c>
      <c r="BF28" s="3">
        <f t="shared" si="47"/>
        <v>1</v>
      </c>
      <c r="BG28" s="3">
        <f t="shared" si="47"/>
        <v>1</v>
      </c>
      <c r="BH28" s="3">
        <f t="shared" si="47"/>
        <v>1</v>
      </c>
      <c r="BI28" s="3">
        <f t="shared" si="47"/>
        <v>1</v>
      </c>
      <c r="BK28" s="3">
        <f t="shared" si="28"/>
        <v>1</v>
      </c>
      <c r="BL28" s="3">
        <f t="shared" si="37"/>
        <v>1</v>
      </c>
      <c r="BM28" s="3">
        <f t="shared" si="37"/>
        <v>1</v>
      </c>
      <c r="BN28" s="3">
        <f t="shared" si="37"/>
        <v>1</v>
      </c>
      <c r="BO28" s="3">
        <f t="shared" si="37"/>
        <v>1</v>
      </c>
      <c r="BQ28" s="3">
        <f t="shared" si="29"/>
        <v>1</v>
      </c>
      <c r="BR28" s="3">
        <f t="shared" si="38"/>
        <v>1</v>
      </c>
      <c r="BS28" s="3">
        <f t="shared" si="38"/>
        <v>1</v>
      </c>
      <c r="BT28" s="3">
        <f t="shared" si="38"/>
        <v>1</v>
      </c>
      <c r="BU28" s="3">
        <f t="shared" si="38"/>
        <v>1</v>
      </c>
      <c r="BW28" s="3">
        <f t="shared" si="30"/>
        <v>1</v>
      </c>
      <c r="BX28" s="3">
        <f t="shared" si="39"/>
        <v>1</v>
      </c>
      <c r="BY28" s="3">
        <f t="shared" si="39"/>
        <v>1</v>
      </c>
      <c r="BZ28" s="3">
        <f t="shared" si="39"/>
        <v>1</v>
      </c>
      <c r="CA28" s="3">
        <f t="shared" si="39"/>
        <v>1</v>
      </c>
      <c r="CC28" s="3">
        <f t="shared" si="31"/>
        <v>1</v>
      </c>
      <c r="CD28" s="3">
        <f t="shared" si="40"/>
        <v>1</v>
      </c>
      <c r="CE28" s="3">
        <f t="shared" si="40"/>
        <v>1</v>
      </c>
      <c r="CF28" s="3">
        <f t="shared" si="40"/>
        <v>1</v>
      </c>
      <c r="CG28" s="3">
        <f t="shared" si="40"/>
        <v>1</v>
      </c>
      <c r="CI28" s="3">
        <f t="shared" si="32"/>
        <v>1</v>
      </c>
      <c r="CJ28" s="3">
        <f t="shared" si="41"/>
        <v>1</v>
      </c>
      <c r="CK28" s="3">
        <f t="shared" si="41"/>
        <v>1</v>
      </c>
      <c r="CL28" s="3">
        <f t="shared" si="41"/>
        <v>1</v>
      </c>
      <c r="CM28" s="3">
        <f t="shared" si="41"/>
        <v>1</v>
      </c>
      <c r="CO28" s="3">
        <f t="shared" si="33"/>
        <v>1</v>
      </c>
      <c r="CP28" s="3">
        <f t="shared" si="42"/>
        <v>1</v>
      </c>
      <c r="CQ28" s="3">
        <f t="shared" si="42"/>
        <v>1</v>
      </c>
      <c r="CR28" s="3">
        <f t="shared" si="42"/>
        <v>1</v>
      </c>
      <c r="CS28" s="3">
        <f t="shared" si="42"/>
        <v>1</v>
      </c>
    </row>
    <row r="29" spans="1:97">
      <c r="A29" s="222">
        <f>'BNRegular Symbol'!K28</f>
        <v>25</v>
      </c>
      <c r="B29" s="1" t="str">
        <f>'BNRegular Symbol'!L28</f>
        <v>M1</v>
      </c>
      <c r="C29" s="1" t="str">
        <f>'BNRegular Symbol'!M28</f>
        <v>M5</v>
      </c>
      <c r="D29" s="1" t="str">
        <f>'BNRegular Symbol'!N28</f>
        <v>S1</v>
      </c>
      <c r="E29" s="1" t="str">
        <f>'BNRegular Symbol'!O28</f>
        <v>S1</v>
      </c>
      <c r="F29" s="1" t="str">
        <f>'BNRegular Symbol'!P28</f>
        <v>M3</v>
      </c>
      <c r="I29" s="3">
        <f t="shared" si="15"/>
        <v>0</v>
      </c>
      <c r="J29" s="3">
        <f t="shared" si="16"/>
        <v>0</v>
      </c>
      <c r="K29" s="3">
        <f t="shared" si="17"/>
        <v>1</v>
      </c>
      <c r="L29" s="3">
        <f t="shared" si="18"/>
        <v>1</v>
      </c>
      <c r="M29" s="3">
        <f t="shared" si="19"/>
        <v>1</v>
      </c>
      <c r="O29" s="3">
        <f t="shared" si="43"/>
        <v>1</v>
      </c>
      <c r="P29" s="3">
        <f t="shared" si="43"/>
        <v>0</v>
      </c>
      <c r="Q29" s="3">
        <f t="shared" si="43"/>
        <v>1</v>
      </c>
      <c r="R29" s="3">
        <f t="shared" si="43"/>
        <v>1</v>
      </c>
      <c r="S29" s="3">
        <f t="shared" si="43"/>
        <v>0</v>
      </c>
      <c r="U29" s="3">
        <f t="shared" si="21"/>
        <v>1</v>
      </c>
      <c r="V29" s="3">
        <f t="shared" si="34"/>
        <v>0</v>
      </c>
      <c r="W29" s="3">
        <f t="shared" si="34"/>
        <v>1</v>
      </c>
      <c r="X29" s="3">
        <f t="shared" si="34"/>
        <v>1</v>
      </c>
      <c r="Y29" s="3">
        <f t="shared" si="34"/>
        <v>0</v>
      </c>
      <c r="AA29" s="3">
        <f t="shared" si="22"/>
        <v>1</v>
      </c>
      <c r="AB29" s="3">
        <f t="shared" si="35"/>
        <v>0</v>
      </c>
      <c r="AC29" s="3">
        <f t="shared" si="35"/>
        <v>1</v>
      </c>
      <c r="AD29" s="3">
        <f t="shared" si="35"/>
        <v>0</v>
      </c>
      <c r="AE29" s="3">
        <f t="shared" si="35"/>
        <v>1</v>
      </c>
      <c r="AG29" s="3">
        <f t="shared" si="23"/>
        <v>1</v>
      </c>
      <c r="AH29" s="3">
        <f t="shared" si="36"/>
        <v>0</v>
      </c>
      <c r="AI29" s="3">
        <f t="shared" si="36"/>
        <v>0</v>
      </c>
      <c r="AJ29" s="3">
        <f t="shared" si="36"/>
        <v>1</v>
      </c>
      <c r="AK29" s="3">
        <f t="shared" si="36"/>
        <v>1</v>
      </c>
      <c r="AM29" s="3">
        <f t="shared" si="44"/>
        <v>1</v>
      </c>
      <c r="AN29" s="3">
        <f t="shared" si="44"/>
        <v>0</v>
      </c>
      <c r="AO29" s="3">
        <f t="shared" si="44"/>
        <v>1</v>
      </c>
      <c r="AP29" s="3">
        <f t="shared" si="44"/>
        <v>1</v>
      </c>
      <c r="AQ29" s="3">
        <f t="shared" si="44"/>
        <v>1</v>
      </c>
      <c r="AS29" s="3">
        <f t="shared" si="45"/>
        <v>1</v>
      </c>
      <c r="AT29" s="3">
        <f t="shared" si="45"/>
        <v>0</v>
      </c>
      <c r="AU29" s="3">
        <f t="shared" si="45"/>
        <v>1</v>
      </c>
      <c r="AV29" s="3">
        <f t="shared" si="45"/>
        <v>1</v>
      </c>
      <c r="AW29" s="3">
        <f t="shared" si="45"/>
        <v>1</v>
      </c>
      <c r="AY29" s="3">
        <f t="shared" si="46"/>
        <v>1</v>
      </c>
      <c r="AZ29" s="3">
        <f t="shared" si="46"/>
        <v>0</v>
      </c>
      <c r="BA29" s="3">
        <f t="shared" si="46"/>
        <v>1</v>
      </c>
      <c r="BB29" s="3">
        <f t="shared" si="46"/>
        <v>1</v>
      </c>
      <c r="BC29" s="3">
        <f t="shared" si="46"/>
        <v>1</v>
      </c>
      <c r="BE29" s="3">
        <f t="shared" si="47"/>
        <v>1</v>
      </c>
      <c r="BF29" s="3">
        <f t="shared" si="47"/>
        <v>0</v>
      </c>
      <c r="BG29" s="3">
        <f t="shared" si="47"/>
        <v>1</v>
      </c>
      <c r="BH29" s="3">
        <f t="shared" si="47"/>
        <v>1</v>
      </c>
      <c r="BI29" s="3">
        <f t="shared" si="47"/>
        <v>1</v>
      </c>
      <c r="BK29" s="3">
        <f t="shared" si="28"/>
        <v>1</v>
      </c>
      <c r="BL29" s="3">
        <f t="shared" si="37"/>
        <v>0</v>
      </c>
      <c r="BM29" s="3">
        <f t="shared" si="37"/>
        <v>1</v>
      </c>
      <c r="BN29" s="3">
        <f t="shared" si="37"/>
        <v>1</v>
      </c>
      <c r="BO29" s="3">
        <f t="shared" si="37"/>
        <v>1</v>
      </c>
      <c r="BQ29" s="3">
        <f t="shared" si="29"/>
        <v>1</v>
      </c>
      <c r="BR29" s="3">
        <f t="shared" si="38"/>
        <v>0</v>
      </c>
      <c r="BS29" s="3">
        <f t="shared" si="38"/>
        <v>1</v>
      </c>
      <c r="BT29" s="3">
        <f t="shared" si="38"/>
        <v>1</v>
      </c>
      <c r="BU29" s="3">
        <f t="shared" si="38"/>
        <v>1</v>
      </c>
      <c r="BW29" s="3">
        <f t="shared" si="30"/>
        <v>1</v>
      </c>
      <c r="BX29" s="3">
        <f t="shared" si="39"/>
        <v>0</v>
      </c>
      <c r="BY29" s="3">
        <f t="shared" si="39"/>
        <v>1</v>
      </c>
      <c r="BZ29" s="3">
        <f t="shared" si="39"/>
        <v>1</v>
      </c>
      <c r="CA29" s="3">
        <f t="shared" si="39"/>
        <v>1</v>
      </c>
      <c r="CC29" s="3">
        <f t="shared" si="31"/>
        <v>1</v>
      </c>
      <c r="CD29" s="3">
        <f t="shared" si="40"/>
        <v>0</v>
      </c>
      <c r="CE29" s="3">
        <f t="shared" si="40"/>
        <v>1</v>
      </c>
      <c r="CF29" s="3">
        <f t="shared" si="40"/>
        <v>1</v>
      </c>
      <c r="CG29" s="3">
        <f t="shared" si="40"/>
        <v>1</v>
      </c>
      <c r="CI29" s="3">
        <f t="shared" si="32"/>
        <v>1</v>
      </c>
      <c r="CJ29" s="3">
        <f t="shared" si="41"/>
        <v>0</v>
      </c>
      <c r="CK29" s="3">
        <f t="shared" si="41"/>
        <v>1</v>
      </c>
      <c r="CL29" s="3">
        <f t="shared" si="41"/>
        <v>1</v>
      </c>
      <c r="CM29" s="3">
        <f t="shared" si="41"/>
        <v>1</v>
      </c>
      <c r="CO29" s="3">
        <f t="shared" si="33"/>
        <v>1</v>
      </c>
      <c r="CP29" s="3">
        <f t="shared" si="42"/>
        <v>0</v>
      </c>
      <c r="CQ29" s="3">
        <f t="shared" si="42"/>
        <v>1</v>
      </c>
      <c r="CR29" s="3">
        <f t="shared" si="42"/>
        <v>1</v>
      </c>
      <c r="CS29" s="3">
        <f t="shared" si="42"/>
        <v>1</v>
      </c>
    </row>
    <row r="30" spans="1:97">
      <c r="A30" s="222">
        <f>'BNRegular Symbol'!K29</f>
        <v>26</v>
      </c>
      <c r="B30" s="1" t="str">
        <f>'BNRegular Symbol'!L29</f>
        <v>M1</v>
      </c>
      <c r="C30" s="1" t="str">
        <f>'BNRegular Symbol'!M29</f>
        <v>M3</v>
      </c>
      <c r="D30" s="1" t="str">
        <f>'BNRegular Symbol'!N29</f>
        <v>M5</v>
      </c>
      <c r="E30" s="1" t="str">
        <f>'BNRegular Symbol'!O29</f>
        <v>M4</v>
      </c>
      <c r="F30" s="1" t="str">
        <f>'BNRegular Symbol'!P29</f>
        <v>M3</v>
      </c>
      <c r="I30" s="3">
        <f t="shared" si="15"/>
        <v>0</v>
      </c>
      <c r="J30" s="3">
        <f t="shared" si="16"/>
        <v>0</v>
      </c>
      <c r="K30" s="3">
        <f t="shared" si="17"/>
        <v>1</v>
      </c>
      <c r="L30" s="3">
        <f t="shared" si="18"/>
        <v>1</v>
      </c>
      <c r="M30" s="3">
        <f t="shared" si="19"/>
        <v>1</v>
      </c>
      <c r="O30" s="3">
        <f t="shared" si="43"/>
        <v>1</v>
      </c>
      <c r="P30" s="3">
        <f t="shared" si="43"/>
        <v>0</v>
      </c>
      <c r="Q30" s="3">
        <f t="shared" si="43"/>
        <v>1</v>
      </c>
      <c r="R30" s="3">
        <f t="shared" si="43"/>
        <v>1</v>
      </c>
      <c r="S30" s="3">
        <f t="shared" si="43"/>
        <v>0</v>
      </c>
      <c r="U30" s="3">
        <f t="shared" si="21"/>
        <v>1</v>
      </c>
      <c r="V30" s="3">
        <f t="shared" si="34"/>
        <v>0</v>
      </c>
      <c r="W30" s="3">
        <f t="shared" si="34"/>
        <v>1</v>
      </c>
      <c r="X30" s="3">
        <f t="shared" si="34"/>
        <v>1</v>
      </c>
      <c r="Y30" s="3">
        <f t="shared" si="34"/>
        <v>0</v>
      </c>
      <c r="AA30" s="3">
        <f t="shared" si="22"/>
        <v>0</v>
      </c>
      <c r="AB30" s="3">
        <f t="shared" si="35"/>
        <v>0</v>
      </c>
      <c r="AC30" s="3">
        <f t="shared" si="35"/>
        <v>0</v>
      </c>
      <c r="AD30" s="3">
        <f t="shared" si="35"/>
        <v>0</v>
      </c>
      <c r="AE30" s="3">
        <f t="shared" si="35"/>
        <v>0</v>
      </c>
      <c r="AG30" s="3">
        <f t="shared" si="23"/>
        <v>1</v>
      </c>
      <c r="AH30" s="3">
        <f t="shared" si="36"/>
        <v>0</v>
      </c>
      <c r="AI30" s="3">
        <f t="shared" si="36"/>
        <v>0</v>
      </c>
      <c r="AJ30" s="3">
        <f t="shared" si="36"/>
        <v>1</v>
      </c>
      <c r="AK30" s="3">
        <f t="shared" si="36"/>
        <v>1</v>
      </c>
      <c r="AM30" s="3">
        <f t="shared" si="44"/>
        <v>1</v>
      </c>
      <c r="AN30" s="3">
        <f t="shared" si="44"/>
        <v>0</v>
      </c>
      <c r="AO30" s="3">
        <f t="shared" si="44"/>
        <v>1</v>
      </c>
      <c r="AP30" s="3">
        <f t="shared" si="44"/>
        <v>1</v>
      </c>
      <c r="AQ30" s="3">
        <f t="shared" si="44"/>
        <v>1</v>
      </c>
      <c r="AS30" s="3">
        <f t="shared" si="45"/>
        <v>1</v>
      </c>
      <c r="AT30" s="3">
        <f t="shared" si="45"/>
        <v>0</v>
      </c>
      <c r="AU30" s="3">
        <f t="shared" si="45"/>
        <v>1</v>
      </c>
      <c r="AV30" s="3">
        <f t="shared" si="45"/>
        <v>1</v>
      </c>
      <c r="AW30" s="3">
        <f t="shared" si="45"/>
        <v>1</v>
      </c>
      <c r="AY30" s="3">
        <f t="shared" si="46"/>
        <v>1</v>
      </c>
      <c r="AZ30" s="3">
        <f t="shared" si="46"/>
        <v>0</v>
      </c>
      <c r="BA30" s="3">
        <f t="shared" si="46"/>
        <v>1</v>
      </c>
      <c r="BB30" s="3">
        <f t="shared" si="46"/>
        <v>1</v>
      </c>
      <c r="BC30" s="3">
        <f t="shared" si="46"/>
        <v>1</v>
      </c>
      <c r="BE30" s="3">
        <f t="shared" si="47"/>
        <v>1</v>
      </c>
      <c r="BF30" s="3">
        <f t="shared" si="47"/>
        <v>0</v>
      </c>
      <c r="BG30" s="3">
        <f t="shared" si="47"/>
        <v>1</v>
      </c>
      <c r="BH30" s="3">
        <f t="shared" si="47"/>
        <v>1</v>
      </c>
      <c r="BI30" s="3">
        <f t="shared" si="47"/>
        <v>1</v>
      </c>
      <c r="BK30" s="3">
        <f t="shared" si="28"/>
        <v>1</v>
      </c>
      <c r="BL30" s="3">
        <f t="shared" si="37"/>
        <v>0</v>
      </c>
      <c r="BM30" s="3">
        <f t="shared" si="37"/>
        <v>1</v>
      </c>
      <c r="BN30" s="3">
        <f t="shared" si="37"/>
        <v>1</v>
      </c>
      <c r="BO30" s="3">
        <f t="shared" si="37"/>
        <v>1</v>
      </c>
      <c r="BQ30" s="3">
        <f t="shared" si="29"/>
        <v>1</v>
      </c>
      <c r="BR30" s="3">
        <f t="shared" si="38"/>
        <v>0</v>
      </c>
      <c r="BS30" s="3">
        <f t="shared" si="38"/>
        <v>1</v>
      </c>
      <c r="BT30" s="3">
        <f t="shared" si="38"/>
        <v>1</v>
      </c>
      <c r="BU30" s="3">
        <f t="shared" si="38"/>
        <v>1</v>
      </c>
      <c r="BW30" s="3">
        <f t="shared" si="30"/>
        <v>1</v>
      </c>
      <c r="BX30" s="3">
        <f t="shared" si="39"/>
        <v>0</v>
      </c>
      <c r="BY30" s="3">
        <f t="shared" si="39"/>
        <v>1</v>
      </c>
      <c r="BZ30" s="3">
        <f t="shared" si="39"/>
        <v>1</v>
      </c>
      <c r="CA30" s="3">
        <f t="shared" si="39"/>
        <v>1</v>
      </c>
      <c r="CC30" s="3">
        <f t="shared" si="31"/>
        <v>1</v>
      </c>
      <c r="CD30" s="3">
        <f t="shared" si="40"/>
        <v>0</v>
      </c>
      <c r="CE30" s="3">
        <f t="shared" si="40"/>
        <v>1</v>
      </c>
      <c r="CF30" s="3">
        <f t="shared" si="40"/>
        <v>1</v>
      </c>
      <c r="CG30" s="3">
        <f t="shared" si="40"/>
        <v>1</v>
      </c>
      <c r="CI30" s="3">
        <f t="shared" si="32"/>
        <v>1</v>
      </c>
      <c r="CJ30" s="3">
        <f t="shared" si="41"/>
        <v>0</v>
      </c>
      <c r="CK30" s="3">
        <f t="shared" si="41"/>
        <v>1</v>
      </c>
      <c r="CL30" s="3">
        <f t="shared" si="41"/>
        <v>1</v>
      </c>
      <c r="CM30" s="3">
        <f t="shared" si="41"/>
        <v>1</v>
      </c>
      <c r="CO30" s="3">
        <f t="shared" si="33"/>
        <v>1</v>
      </c>
      <c r="CP30" s="3">
        <f t="shared" si="42"/>
        <v>0</v>
      </c>
      <c r="CQ30" s="3">
        <f t="shared" si="42"/>
        <v>1</v>
      </c>
      <c r="CR30" s="3">
        <f t="shared" si="42"/>
        <v>1</v>
      </c>
      <c r="CS30" s="3">
        <f t="shared" si="42"/>
        <v>1</v>
      </c>
    </row>
    <row r="31" spans="1:97">
      <c r="A31" s="222">
        <f>'BNRegular Symbol'!K30</f>
        <v>27</v>
      </c>
      <c r="B31" s="1" t="str">
        <f>'BNRegular Symbol'!L30</f>
        <v>M1</v>
      </c>
      <c r="C31" s="1" t="str">
        <f>'BNRegular Symbol'!M30</f>
        <v>WW</v>
      </c>
      <c r="D31" s="1" t="str">
        <f>'BNRegular Symbol'!N30</f>
        <v>M5</v>
      </c>
      <c r="E31" s="1" t="str">
        <f>'BNRegular Symbol'!O30</f>
        <v>M4</v>
      </c>
      <c r="F31" s="1" t="str">
        <f>'BNRegular Symbol'!P30</f>
        <v>M2</v>
      </c>
      <c r="I31" s="3">
        <f t="shared" si="15"/>
        <v>0</v>
      </c>
      <c r="J31" s="3">
        <f t="shared" si="16"/>
        <v>0</v>
      </c>
      <c r="K31" s="3">
        <f t="shared" si="17"/>
        <v>1</v>
      </c>
      <c r="L31" s="3">
        <f t="shared" si="18"/>
        <v>0</v>
      </c>
      <c r="M31" s="3">
        <f t="shared" si="19"/>
        <v>1</v>
      </c>
      <c r="O31" s="3">
        <f t="shared" si="43"/>
        <v>1</v>
      </c>
      <c r="P31" s="3">
        <f t="shared" si="43"/>
        <v>0</v>
      </c>
      <c r="Q31" s="3">
        <f t="shared" si="43"/>
        <v>1</v>
      </c>
      <c r="R31" s="3">
        <f t="shared" si="43"/>
        <v>0</v>
      </c>
      <c r="S31" s="3">
        <f t="shared" si="43"/>
        <v>0</v>
      </c>
      <c r="U31" s="3">
        <f t="shared" si="21"/>
        <v>1</v>
      </c>
      <c r="V31" s="3">
        <f t="shared" si="34"/>
        <v>0</v>
      </c>
      <c r="W31" s="3">
        <f t="shared" si="34"/>
        <v>0</v>
      </c>
      <c r="X31" s="3">
        <f t="shared" si="34"/>
        <v>0</v>
      </c>
      <c r="Y31" s="3">
        <f t="shared" si="34"/>
        <v>1</v>
      </c>
      <c r="AA31" s="3">
        <f t="shared" si="22"/>
        <v>0</v>
      </c>
      <c r="AB31" s="3">
        <f t="shared" si="35"/>
        <v>0</v>
      </c>
      <c r="AC31" s="3">
        <f t="shared" si="35"/>
        <v>0</v>
      </c>
      <c r="AD31" s="3">
        <f t="shared" si="35"/>
        <v>0</v>
      </c>
      <c r="AE31" s="3">
        <f t="shared" si="35"/>
        <v>0</v>
      </c>
      <c r="AG31" s="3">
        <f t="shared" si="23"/>
        <v>1</v>
      </c>
      <c r="AH31" s="3">
        <f t="shared" si="36"/>
        <v>0</v>
      </c>
      <c r="AI31" s="3">
        <f t="shared" si="36"/>
        <v>0</v>
      </c>
      <c r="AJ31" s="3">
        <f t="shared" si="36"/>
        <v>0</v>
      </c>
      <c r="AK31" s="3">
        <f t="shared" si="36"/>
        <v>1</v>
      </c>
      <c r="AM31" s="3">
        <f t="shared" si="44"/>
        <v>1</v>
      </c>
      <c r="AN31" s="3">
        <f t="shared" si="44"/>
        <v>0</v>
      </c>
      <c r="AO31" s="3">
        <f t="shared" si="44"/>
        <v>1</v>
      </c>
      <c r="AP31" s="3">
        <f t="shared" si="44"/>
        <v>0</v>
      </c>
      <c r="AQ31" s="3">
        <f t="shared" si="44"/>
        <v>1</v>
      </c>
      <c r="AS31" s="3">
        <f t="shared" si="45"/>
        <v>1</v>
      </c>
      <c r="AT31" s="3">
        <f t="shared" si="45"/>
        <v>0</v>
      </c>
      <c r="AU31" s="3">
        <f t="shared" si="45"/>
        <v>1</v>
      </c>
      <c r="AV31" s="3">
        <f t="shared" si="45"/>
        <v>0</v>
      </c>
      <c r="AW31" s="3">
        <f t="shared" si="45"/>
        <v>1</v>
      </c>
      <c r="AY31" s="3">
        <f t="shared" si="46"/>
        <v>1</v>
      </c>
      <c r="AZ31" s="3">
        <f t="shared" si="46"/>
        <v>0</v>
      </c>
      <c r="BA31" s="3">
        <f t="shared" si="46"/>
        <v>1</v>
      </c>
      <c r="BB31" s="3">
        <f t="shared" si="46"/>
        <v>0</v>
      </c>
      <c r="BC31" s="3">
        <f t="shared" si="46"/>
        <v>1</v>
      </c>
      <c r="BE31" s="3">
        <f t="shared" si="47"/>
        <v>1</v>
      </c>
      <c r="BF31" s="3">
        <f t="shared" si="47"/>
        <v>0</v>
      </c>
      <c r="BG31" s="3">
        <f t="shared" si="47"/>
        <v>1</v>
      </c>
      <c r="BH31" s="3">
        <f t="shared" si="47"/>
        <v>0</v>
      </c>
      <c r="BI31" s="3">
        <f t="shared" si="47"/>
        <v>1</v>
      </c>
      <c r="BK31" s="3">
        <f t="shared" si="28"/>
        <v>1</v>
      </c>
      <c r="BL31" s="3">
        <f t="shared" si="37"/>
        <v>0</v>
      </c>
      <c r="BM31" s="3">
        <f t="shared" si="37"/>
        <v>1</v>
      </c>
      <c r="BN31" s="3">
        <f t="shared" si="37"/>
        <v>0</v>
      </c>
      <c r="BO31" s="3">
        <f t="shared" si="37"/>
        <v>1</v>
      </c>
      <c r="BQ31" s="3">
        <f t="shared" si="29"/>
        <v>1</v>
      </c>
      <c r="BR31" s="3">
        <f t="shared" si="38"/>
        <v>0</v>
      </c>
      <c r="BS31" s="3">
        <f t="shared" si="38"/>
        <v>1</v>
      </c>
      <c r="BT31" s="3">
        <f t="shared" si="38"/>
        <v>0</v>
      </c>
      <c r="BU31" s="3">
        <f t="shared" si="38"/>
        <v>1</v>
      </c>
      <c r="BW31" s="3">
        <f t="shared" si="30"/>
        <v>1</v>
      </c>
      <c r="BX31" s="3">
        <f t="shared" si="39"/>
        <v>0</v>
      </c>
      <c r="BY31" s="3">
        <f t="shared" si="39"/>
        <v>1</v>
      </c>
      <c r="BZ31" s="3">
        <f t="shared" si="39"/>
        <v>0</v>
      </c>
      <c r="CA31" s="3">
        <f t="shared" si="39"/>
        <v>1</v>
      </c>
      <c r="CC31" s="3">
        <f t="shared" si="31"/>
        <v>1</v>
      </c>
      <c r="CD31" s="3">
        <f t="shared" si="40"/>
        <v>0</v>
      </c>
      <c r="CE31" s="3">
        <f t="shared" si="40"/>
        <v>1</v>
      </c>
      <c r="CF31" s="3">
        <f t="shared" si="40"/>
        <v>0</v>
      </c>
      <c r="CG31" s="3">
        <f t="shared" si="40"/>
        <v>1</v>
      </c>
      <c r="CI31" s="3">
        <f t="shared" si="32"/>
        <v>1</v>
      </c>
      <c r="CJ31" s="3">
        <f t="shared" si="41"/>
        <v>0</v>
      </c>
      <c r="CK31" s="3">
        <f t="shared" si="41"/>
        <v>1</v>
      </c>
      <c r="CL31" s="3">
        <f t="shared" si="41"/>
        <v>0</v>
      </c>
      <c r="CM31" s="3">
        <f t="shared" si="41"/>
        <v>1</v>
      </c>
      <c r="CO31" s="3">
        <f t="shared" si="33"/>
        <v>1</v>
      </c>
      <c r="CP31" s="3">
        <f t="shared" si="42"/>
        <v>0</v>
      </c>
      <c r="CQ31" s="3">
        <f t="shared" si="42"/>
        <v>1</v>
      </c>
      <c r="CR31" s="3">
        <f t="shared" si="42"/>
        <v>0</v>
      </c>
      <c r="CS31" s="3">
        <f t="shared" si="42"/>
        <v>1</v>
      </c>
    </row>
    <row r="32" spans="1:97">
      <c r="A32" s="222">
        <f>'BNRegular Symbol'!K31</f>
        <v>28</v>
      </c>
      <c r="B32" s="1" t="str">
        <f>'BNRegular Symbol'!L31</f>
        <v>M4</v>
      </c>
      <c r="C32" s="1" t="str">
        <f>'BNRegular Symbol'!M31</f>
        <v>M5</v>
      </c>
      <c r="D32" s="1" t="str">
        <f>'BNRegular Symbol'!N31</f>
        <v>M4</v>
      </c>
      <c r="E32" s="1" t="str">
        <f>'BNRegular Symbol'!O31</f>
        <v>M4</v>
      </c>
      <c r="F32" s="1" t="str">
        <f>'BNRegular Symbol'!P31</f>
        <v>M4</v>
      </c>
      <c r="I32" s="3">
        <f t="shared" si="15"/>
        <v>1</v>
      </c>
      <c r="J32" s="3">
        <f t="shared" si="16"/>
        <v>0</v>
      </c>
      <c r="K32" s="3">
        <f t="shared" si="17"/>
        <v>1</v>
      </c>
      <c r="L32" s="3">
        <f t="shared" si="18"/>
        <v>0</v>
      </c>
      <c r="M32" s="3">
        <f t="shared" si="19"/>
        <v>1</v>
      </c>
      <c r="O32" s="3">
        <f t="shared" si="43"/>
        <v>1</v>
      </c>
      <c r="P32" s="3">
        <f t="shared" si="43"/>
        <v>0</v>
      </c>
      <c r="Q32" s="3">
        <f t="shared" si="43"/>
        <v>1</v>
      </c>
      <c r="R32" s="3">
        <f t="shared" si="43"/>
        <v>0</v>
      </c>
      <c r="S32" s="3">
        <f t="shared" si="43"/>
        <v>1</v>
      </c>
      <c r="U32" s="3">
        <f t="shared" si="21"/>
        <v>1</v>
      </c>
      <c r="V32" s="3">
        <f t="shared" si="34"/>
        <v>1</v>
      </c>
      <c r="W32" s="3">
        <f t="shared" si="34"/>
        <v>0</v>
      </c>
      <c r="X32" s="3">
        <f t="shared" si="34"/>
        <v>0</v>
      </c>
      <c r="Y32" s="3">
        <f t="shared" si="34"/>
        <v>0</v>
      </c>
      <c r="AA32" s="3">
        <f t="shared" si="22"/>
        <v>0</v>
      </c>
      <c r="AB32" s="3">
        <f t="shared" si="35"/>
        <v>1</v>
      </c>
      <c r="AC32" s="3">
        <f t="shared" si="35"/>
        <v>0</v>
      </c>
      <c r="AD32" s="3">
        <f t="shared" si="35"/>
        <v>0</v>
      </c>
      <c r="AE32" s="3">
        <f t="shared" si="35"/>
        <v>0</v>
      </c>
      <c r="AG32" s="3">
        <f t="shared" si="23"/>
        <v>1</v>
      </c>
      <c r="AH32" s="3">
        <f t="shared" si="36"/>
        <v>0</v>
      </c>
      <c r="AI32" s="3">
        <f t="shared" si="36"/>
        <v>1</v>
      </c>
      <c r="AJ32" s="3">
        <f t="shared" si="36"/>
        <v>0</v>
      </c>
      <c r="AK32" s="3">
        <f t="shared" si="36"/>
        <v>1</v>
      </c>
      <c r="AM32" s="3">
        <f t="shared" si="44"/>
        <v>1</v>
      </c>
      <c r="AN32" s="3">
        <f t="shared" si="44"/>
        <v>1</v>
      </c>
      <c r="AO32" s="3">
        <f t="shared" si="44"/>
        <v>1</v>
      </c>
      <c r="AP32" s="3">
        <f t="shared" si="44"/>
        <v>0</v>
      </c>
      <c r="AQ32" s="3">
        <f t="shared" si="44"/>
        <v>1</v>
      </c>
      <c r="AS32" s="3">
        <f t="shared" si="45"/>
        <v>1</v>
      </c>
      <c r="AT32" s="3">
        <f t="shared" si="45"/>
        <v>1</v>
      </c>
      <c r="AU32" s="3">
        <f t="shared" si="45"/>
        <v>1</v>
      </c>
      <c r="AV32" s="3">
        <f t="shared" si="45"/>
        <v>0</v>
      </c>
      <c r="AW32" s="3">
        <f t="shared" si="45"/>
        <v>1</v>
      </c>
      <c r="AY32" s="3">
        <f t="shared" si="46"/>
        <v>1</v>
      </c>
      <c r="AZ32" s="3">
        <f t="shared" si="46"/>
        <v>1</v>
      </c>
      <c r="BA32" s="3">
        <f t="shared" si="46"/>
        <v>1</v>
      </c>
      <c r="BB32" s="3">
        <f t="shared" si="46"/>
        <v>0</v>
      </c>
      <c r="BC32" s="3">
        <f t="shared" si="46"/>
        <v>1</v>
      </c>
      <c r="BE32" s="3">
        <f t="shared" si="47"/>
        <v>1</v>
      </c>
      <c r="BF32" s="3">
        <f t="shared" si="47"/>
        <v>1</v>
      </c>
      <c r="BG32" s="3">
        <f t="shared" si="47"/>
        <v>1</v>
      </c>
      <c r="BH32" s="3">
        <f t="shared" si="47"/>
        <v>0</v>
      </c>
      <c r="BI32" s="3">
        <f t="shared" si="47"/>
        <v>1</v>
      </c>
      <c r="BK32" s="3">
        <f t="shared" si="28"/>
        <v>1</v>
      </c>
      <c r="BL32" s="3">
        <f t="shared" si="37"/>
        <v>1</v>
      </c>
      <c r="BM32" s="3">
        <f t="shared" si="37"/>
        <v>1</v>
      </c>
      <c r="BN32" s="3">
        <f t="shared" si="37"/>
        <v>0</v>
      </c>
      <c r="BO32" s="3">
        <f t="shared" si="37"/>
        <v>1</v>
      </c>
      <c r="BQ32" s="3">
        <f t="shared" si="29"/>
        <v>1</v>
      </c>
      <c r="BR32" s="3">
        <f t="shared" si="38"/>
        <v>1</v>
      </c>
      <c r="BS32" s="3">
        <f t="shared" si="38"/>
        <v>1</v>
      </c>
      <c r="BT32" s="3">
        <f t="shared" si="38"/>
        <v>0</v>
      </c>
      <c r="BU32" s="3">
        <f t="shared" si="38"/>
        <v>1</v>
      </c>
      <c r="BW32" s="3">
        <f t="shared" si="30"/>
        <v>1</v>
      </c>
      <c r="BX32" s="3">
        <f t="shared" si="39"/>
        <v>1</v>
      </c>
      <c r="BY32" s="3">
        <f t="shared" si="39"/>
        <v>1</v>
      </c>
      <c r="BZ32" s="3">
        <f t="shared" si="39"/>
        <v>0</v>
      </c>
      <c r="CA32" s="3">
        <f t="shared" si="39"/>
        <v>1</v>
      </c>
      <c r="CC32" s="3">
        <f t="shared" si="31"/>
        <v>1</v>
      </c>
      <c r="CD32" s="3">
        <f t="shared" si="40"/>
        <v>1</v>
      </c>
      <c r="CE32" s="3">
        <f t="shared" si="40"/>
        <v>1</v>
      </c>
      <c r="CF32" s="3">
        <f t="shared" si="40"/>
        <v>0</v>
      </c>
      <c r="CG32" s="3">
        <f t="shared" si="40"/>
        <v>1</v>
      </c>
      <c r="CI32" s="3">
        <f t="shared" si="32"/>
        <v>1</v>
      </c>
      <c r="CJ32" s="3">
        <f t="shared" si="41"/>
        <v>1</v>
      </c>
      <c r="CK32" s="3">
        <f t="shared" si="41"/>
        <v>1</v>
      </c>
      <c r="CL32" s="3">
        <f t="shared" si="41"/>
        <v>0</v>
      </c>
      <c r="CM32" s="3">
        <f t="shared" si="41"/>
        <v>1</v>
      </c>
      <c r="CO32" s="3">
        <f t="shared" si="33"/>
        <v>1</v>
      </c>
      <c r="CP32" s="3">
        <f t="shared" si="42"/>
        <v>1</v>
      </c>
      <c r="CQ32" s="3">
        <f t="shared" si="42"/>
        <v>1</v>
      </c>
      <c r="CR32" s="3">
        <f t="shared" si="42"/>
        <v>0</v>
      </c>
      <c r="CS32" s="3">
        <f t="shared" si="42"/>
        <v>1</v>
      </c>
    </row>
    <row r="33" spans="1:97">
      <c r="A33" s="222">
        <f>'BNRegular Symbol'!K32</f>
        <v>29</v>
      </c>
      <c r="B33" s="1" t="str">
        <f>'BNRegular Symbol'!L32</f>
        <v>M4</v>
      </c>
      <c r="C33" s="1" t="str">
        <f>'BNRegular Symbol'!M32</f>
        <v>M1</v>
      </c>
      <c r="D33" s="1" t="str">
        <f>'BNRegular Symbol'!N32</f>
        <v>M3</v>
      </c>
      <c r="E33" s="1" t="str">
        <f>'BNRegular Symbol'!O32</f>
        <v>WW</v>
      </c>
      <c r="F33" s="1" t="str">
        <f>'BNRegular Symbol'!P32</f>
        <v>M4</v>
      </c>
      <c r="I33" s="3">
        <f t="shared" si="15"/>
        <v>0</v>
      </c>
      <c r="J33" s="3">
        <f t="shared" si="16"/>
        <v>0</v>
      </c>
      <c r="K33" s="3">
        <f t="shared" si="17"/>
        <v>0</v>
      </c>
      <c r="L33" s="3">
        <f t="shared" si="18"/>
        <v>0</v>
      </c>
      <c r="M33" s="3">
        <f t="shared" si="19"/>
        <v>1</v>
      </c>
      <c r="O33" s="3">
        <f t="shared" si="43"/>
        <v>1</v>
      </c>
      <c r="P33" s="3">
        <f t="shared" si="43"/>
        <v>0</v>
      </c>
      <c r="Q33" s="3">
        <f t="shared" si="43"/>
        <v>1</v>
      </c>
      <c r="R33" s="3">
        <f t="shared" si="43"/>
        <v>0</v>
      </c>
      <c r="S33" s="3">
        <f t="shared" si="43"/>
        <v>1</v>
      </c>
      <c r="U33" s="3">
        <f t="shared" si="21"/>
        <v>1</v>
      </c>
      <c r="V33" s="3">
        <f t="shared" si="34"/>
        <v>0</v>
      </c>
      <c r="W33" s="3">
        <f t="shared" si="34"/>
        <v>0</v>
      </c>
      <c r="X33" s="3">
        <f t="shared" si="34"/>
        <v>0</v>
      </c>
      <c r="Y33" s="3">
        <f t="shared" si="34"/>
        <v>0</v>
      </c>
      <c r="AA33" s="3">
        <f t="shared" si="22"/>
        <v>0</v>
      </c>
      <c r="AB33" s="3">
        <f t="shared" si="35"/>
        <v>1</v>
      </c>
      <c r="AC33" s="3">
        <f t="shared" si="35"/>
        <v>1</v>
      </c>
      <c r="AD33" s="3">
        <f t="shared" si="35"/>
        <v>0</v>
      </c>
      <c r="AE33" s="3">
        <f t="shared" si="35"/>
        <v>0</v>
      </c>
      <c r="AG33" s="3">
        <f t="shared" si="23"/>
        <v>1</v>
      </c>
      <c r="AH33" s="3">
        <f t="shared" si="36"/>
        <v>1</v>
      </c>
      <c r="AI33" s="3">
        <f t="shared" si="36"/>
        <v>1</v>
      </c>
      <c r="AJ33" s="3">
        <f t="shared" si="36"/>
        <v>0</v>
      </c>
      <c r="AK33" s="3">
        <f t="shared" si="36"/>
        <v>1</v>
      </c>
      <c r="AM33" s="3">
        <f t="shared" si="44"/>
        <v>1</v>
      </c>
      <c r="AN33" s="3">
        <f t="shared" si="44"/>
        <v>1</v>
      </c>
      <c r="AO33" s="3">
        <f t="shared" si="44"/>
        <v>1</v>
      </c>
      <c r="AP33" s="3">
        <f t="shared" si="44"/>
        <v>0</v>
      </c>
      <c r="AQ33" s="3">
        <f t="shared" si="44"/>
        <v>1</v>
      </c>
      <c r="AS33" s="3">
        <f t="shared" si="45"/>
        <v>1</v>
      </c>
      <c r="AT33" s="3">
        <f t="shared" si="45"/>
        <v>1</v>
      </c>
      <c r="AU33" s="3">
        <f t="shared" si="45"/>
        <v>1</v>
      </c>
      <c r="AV33" s="3">
        <f t="shared" si="45"/>
        <v>0</v>
      </c>
      <c r="AW33" s="3">
        <f t="shared" si="45"/>
        <v>1</v>
      </c>
      <c r="AY33" s="3">
        <f t="shared" si="46"/>
        <v>1</v>
      </c>
      <c r="AZ33" s="3">
        <f t="shared" si="46"/>
        <v>1</v>
      </c>
      <c r="BA33" s="3">
        <f t="shared" si="46"/>
        <v>1</v>
      </c>
      <c r="BB33" s="3">
        <f t="shared" si="46"/>
        <v>0</v>
      </c>
      <c r="BC33" s="3">
        <f t="shared" si="46"/>
        <v>1</v>
      </c>
      <c r="BE33" s="3">
        <f t="shared" si="47"/>
        <v>1</v>
      </c>
      <c r="BF33" s="3">
        <f t="shared" si="47"/>
        <v>1</v>
      </c>
      <c r="BG33" s="3">
        <f t="shared" si="47"/>
        <v>1</v>
      </c>
      <c r="BH33" s="3">
        <f t="shared" si="47"/>
        <v>0</v>
      </c>
      <c r="BI33" s="3">
        <f t="shared" si="47"/>
        <v>1</v>
      </c>
      <c r="BK33" s="3">
        <f t="shared" si="28"/>
        <v>1</v>
      </c>
      <c r="BL33" s="3">
        <f t="shared" si="37"/>
        <v>1</v>
      </c>
      <c r="BM33" s="3">
        <f t="shared" si="37"/>
        <v>1</v>
      </c>
      <c r="BN33" s="3">
        <f t="shared" si="37"/>
        <v>0</v>
      </c>
      <c r="BO33" s="3">
        <f t="shared" si="37"/>
        <v>1</v>
      </c>
      <c r="BQ33" s="3">
        <f t="shared" si="29"/>
        <v>1</v>
      </c>
      <c r="BR33" s="3">
        <f t="shared" si="38"/>
        <v>1</v>
      </c>
      <c r="BS33" s="3">
        <f t="shared" si="38"/>
        <v>1</v>
      </c>
      <c r="BT33" s="3">
        <f t="shared" si="38"/>
        <v>0</v>
      </c>
      <c r="BU33" s="3">
        <f t="shared" si="38"/>
        <v>1</v>
      </c>
      <c r="BW33" s="3">
        <f t="shared" si="30"/>
        <v>1</v>
      </c>
      <c r="BX33" s="3">
        <f t="shared" si="39"/>
        <v>1</v>
      </c>
      <c r="BY33" s="3">
        <f t="shared" si="39"/>
        <v>1</v>
      </c>
      <c r="BZ33" s="3">
        <f t="shared" si="39"/>
        <v>0</v>
      </c>
      <c r="CA33" s="3">
        <f t="shared" si="39"/>
        <v>1</v>
      </c>
      <c r="CC33" s="3">
        <f t="shared" si="31"/>
        <v>1</v>
      </c>
      <c r="CD33" s="3">
        <f t="shared" si="40"/>
        <v>1</v>
      </c>
      <c r="CE33" s="3">
        <f t="shared" si="40"/>
        <v>1</v>
      </c>
      <c r="CF33" s="3">
        <f t="shared" si="40"/>
        <v>0</v>
      </c>
      <c r="CG33" s="3">
        <f t="shared" si="40"/>
        <v>1</v>
      </c>
      <c r="CI33" s="3">
        <f t="shared" si="32"/>
        <v>1</v>
      </c>
      <c r="CJ33" s="3">
        <f t="shared" si="41"/>
        <v>1</v>
      </c>
      <c r="CK33" s="3">
        <f t="shared" si="41"/>
        <v>1</v>
      </c>
      <c r="CL33" s="3">
        <f t="shared" si="41"/>
        <v>0</v>
      </c>
      <c r="CM33" s="3">
        <f t="shared" si="41"/>
        <v>1</v>
      </c>
      <c r="CO33" s="3">
        <f t="shared" si="33"/>
        <v>1</v>
      </c>
      <c r="CP33" s="3">
        <f t="shared" si="42"/>
        <v>1</v>
      </c>
      <c r="CQ33" s="3">
        <f t="shared" si="42"/>
        <v>1</v>
      </c>
      <c r="CR33" s="3">
        <f t="shared" si="42"/>
        <v>0</v>
      </c>
      <c r="CS33" s="3">
        <f t="shared" si="42"/>
        <v>1</v>
      </c>
    </row>
    <row r="34" spans="1:97">
      <c r="A34" s="222">
        <f>'BNRegular Symbol'!K33</f>
        <v>30</v>
      </c>
      <c r="B34" s="1" t="str">
        <f>'BNRegular Symbol'!L33</f>
        <v>M4</v>
      </c>
      <c r="C34" s="1" t="str">
        <f>'BNRegular Symbol'!M33</f>
        <v>M2</v>
      </c>
      <c r="D34" s="1" t="str">
        <f>'BNRegular Symbol'!N33</f>
        <v>M3</v>
      </c>
      <c r="E34" s="1" t="str">
        <f>'BNRegular Symbol'!O33</f>
        <v>M2</v>
      </c>
      <c r="F34" s="1" t="str">
        <f>'BNRegular Symbol'!P33</f>
        <v>M3</v>
      </c>
      <c r="I34" s="3">
        <f t="shared" si="15"/>
        <v>0</v>
      </c>
      <c r="J34" s="3">
        <f t="shared" si="16"/>
        <v>1</v>
      </c>
      <c r="K34" s="3">
        <f t="shared" si="17"/>
        <v>0</v>
      </c>
      <c r="L34" s="3">
        <f t="shared" si="18"/>
        <v>0</v>
      </c>
      <c r="M34" s="3">
        <f t="shared" si="19"/>
        <v>1</v>
      </c>
      <c r="O34" s="3">
        <f t="shared" si="43"/>
        <v>1</v>
      </c>
      <c r="P34" s="3">
        <f t="shared" si="43"/>
        <v>0</v>
      </c>
      <c r="Q34" s="3">
        <f t="shared" si="43"/>
        <v>1</v>
      </c>
      <c r="R34" s="3">
        <f t="shared" si="43"/>
        <v>0</v>
      </c>
      <c r="S34" s="3">
        <f t="shared" si="43"/>
        <v>1</v>
      </c>
      <c r="U34" s="3">
        <f t="shared" si="21"/>
        <v>1</v>
      </c>
      <c r="V34" s="3">
        <f t="shared" si="34"/>
        <v>0</v>
      </c>
      <c r="W34" s="3">
        <f t="shared" si="34"/>
        <v>0</v>
      </c>
      <c r="X34" s="3">
        <f t="shared" si="34"/>
        <v>1</v>
      </c>
      <c r="Y34" s="3">
        <f t="shared" si="34"/>
        <v>0</v>
      </c>
      <c r="AA34" s="3">
        <f t="shared" si="22"/>
        <v>0</v>
      </c>
      <c r="AB34" s="3">
        <f t="shared" si="35"/>
        <v>1</v>
      </c>
      <c r="AC34" s="3">
        <f t="shared" si="35"/>
        <v>1</v>
      </c>
      <c r="AD34" s="3">
        <f t="shared" si="35"/>
        <v>1</v>
      </c>
      <c r="AE34" s="3">
        <f t="shared" si="35"/>
        <v>1</v>
      </c>
      <c r="AG34" s="3">
        <f t="shared" si="23"/>
        <v>1</v>
      </c>
      <c r="AH34" s="3">
        <f t="shared" si="36"/>
        <v>1</v>
      </c>
      <c r="AI34" s="3">
        <f t="shared" si="36"/>
        <v>1</v>
      </c>
      <c r="AJ34" s="3">
        <f t="shared" si="36"/>
        <v>1</v>
      </c>
      <c r="AK34" s="3">
        <f t="shared" si="36"/>
        <v>1</v>
      </c>
      <c r="AM34" s="3">
        <f t="shared" si="44"/>
        <v>1</v>
      </c>
      <c r="AN34" s="3">
        <f t="shared" si="44"/>
        <v>1</v>
      </c>
      <c r="AO34" s="3">
        <f t="shared" si="44"/>
        <v>1</v>
      </c>
      <c r="AP34" s="3">
        <f t="shared" si="44"/>
        <v>1</v>
      </c>
      <c r="AQ34" s="3">
        <f t="shared" si="44"/>
        <v>1</v>
      </c>
      <c r="AS34" s="3">
        <f t="shared" si="45"/>
        <v>1</v>
      </c>
      <c r="AT34" s="3">
        <f t="shared" si="45"/>
        <v>1</v>
      </c>
      <c r="AU34" s="3">
        <f t="shared" si="45"/>
        <v>1</v>
      </c>
      <c r="AV34" s="3">
        <f t="shared" si="45"/>
        <v>1</v>
      </c>
      <c r="AW34" s="3">
        <f t="shared" si="45"/>
        <v>1</v>
      </c>
      <c r="AY34" s="3">
        <f t="shared" si="46"/>
        <v>1</v>
      </c>
      <c r="AZ34" s="3">
        <f t="shared" si="46"/>
        <v>1</v>
      </c>
      <c r="BA34" s="3">
        <f t="shared" si="46"/>
        <v>1</v>
      </c>
      <c r="BB34" s="3">
        <f t="shared" si="46"/>
        <v>1</v>
      </c>
      <c r="BC34" s="3">
        <f t="shared" si="46"/>
        <v>1</v>
      </c>
      <c r="BE34" s="3">
        <f t="shared" si="47"/>
        <v>1</v>
      </c>
      <c r="BF34" s="3">
        <f t="shared" si="47"/>
        <v>1</v>
      </c>
      <c r="BG34" s="3">
        <f t="shared" si="47"/>
        <v>1</v>
      </c>
      <c r="BH34" s="3">
        <f t="shared" si="47"/>
        <v>1</v>
      </c>
      <c r="BI34" s="3">
        <f t="shared" si="47"/>
        <v>1</v>
      </c>
      <c r="BK34" s="3">
        <f t="shared" si="28"/>
        <v>1</v>
      </c>
      <c r="BL34" s="3">
        <f t="shared" si="37"/>
        <v>1</v>
      </c>
      <c r="BM34" s="3">
        <f t="shared" si="37"/>
        <v>1</v>
      </c>
      <c r="BN34" s="3">
        <f t="shared" si="37"/>
        <v>1</v>
      </c>
      <c r="BO34" s="3">
        <f t="shared" si="37"/>
        <v>1</v>
      </c>
      <c r="BQ34" s="3">
        <f t="shared" si="29"/>
        <v>1</v>
      </c>
      <c r="BR34" s="3">
        <f t="shared" si="38"/>
        <v>1</v>
      </c>
      <c r="BS34" s="3">
        <f t="shared" si="38"/>
        <v>1</v>
      </c>
      <c r="BT34" s="3">
        <f t="shared" si="38"/>
        <v>1</v>
      </c>
      <c r="BU34" s="3">
        <f t="shared" si="38"/>
        <v>1</v>
      </c>
      <c r="BW34" s="3">
        <f t="shared" si="30"/>
        <v>1</v>
      </c>
      <c r="BX34" s="3">
        <f t="shared" si="39"/>
        <v>1</v>
      </c>
      <c r="BY34" s="3">
        <f t="shared" si="39"/>
        <v>1</v>
      </c>
      <c r="BZ34" s="3">
        <f t="shared" si="39"/>
        <v>1</v>
      </c>
      <c r="CA34" s="3">
        <f t="shared" si="39"/>
        <v>1</v>
      </c>
      <c r="CC34" s="3">
        <f t="shared" si="31"/>
        <v>1</v>
      </c>
      <c r="CD34" s="3">
        <f t="shared" si="40"/>
        <v>1</v>
      </c>
      <c r="CE34" s="3">
        <f t="shared" si="40"/>
        <v>1</v>
      </c>
      <c r="CF34" s="3">
        <f t="shared" si="40"/>
        <v>1</v>
      </c>
      <c r="CG34" s="3">
        <f t="shared" si="40"/>
        <v>1</v>
      </c>
      <c r="CI34" s="3">
        <f t="shared" si="32"/>
        <v>1</v>
      </c>
      <c r="CJ34" s="3">
        <f t="shared" si="41"/>
        <v>1</v>
      </c>
      <c r="CK34" s="3">
        <f t="shared" si="41"/>
        <v>1</v>
      </c>
      <c r="CL34" s="3">
        <f t="shared" si="41"/>
        <v>1</v>
      </c>
      <c r="CM34" s="3">
        <f t="shared" si="41"/>
        <v>1</v>
      </c>
      <c r="CO34" s="3">
        <f t="shared" si="33"/>
        <v>1</v>
      </c>
      <c r="CP34" s="3">
        <f t="shared" si="42"/>
        <v>1</v>
      </c>
      <c r="CQ34" s="3">
        <f t="shared" si="42"/>
        <v>1</v>
      </c>
      <c r="CR34" s="3">
        <f t="shared" si="42"/>
        <v>1</v>
      </c>
      <c r="CS34" s="3">
        <f t="shared" si="42"/>
        <v>1</v>
      </c>
    </row>
    <row r="35" spans="1:97">
      <c r="A35" s="222">
        <f>'BNRegular Symbol'!K34</f>
        <v>31</v>
      </c>
      <c r="B35" s="1" t="str">
        <f>'BNRegular Symbol'!L34</f>
        <v>M1</v>
      </c>
      <c r="C35" s="1" t="str">
        <f>'BNRegular Symbol'!M34</f>
        <v>M3</v>
      </c>
      <c r="D35" s="1" t="str">
        <f>'BNRegular Symbol'!N34</f>
        <v>M1</v>
      </c>
      <c r="E35" s="1" t="str">
        <f>'BNRegular Symbol'!O34</f>
        <v>M1</v>
      </c>
      <c r="F35" s="1" t="str">
        <f>'BNRegular Symbol'!P34</f>
        <v>M3</v>
      </c>
      <c r="I35" s="3">
        <f t="shared" si="15"/>
        <v>0</v>
      </c>
      <c r="J35" s="3">
        <f t="shared" si="16"/>
        <v>1</v>
      </c>
      <c r="K35" s="3">
        <f t="shared" si="17"/>
        <v>0</v>
      </c>
      <c r="L35" s="3">
        <f t="shared" si="18"/>
        <v>0</v>
      </c>
      <c r="M35" s="3">
        <f t="shared" si="19"/>
        <v>1</v>
      </c>
      <c r="O35" s="3">
        <f t="shared" si="43"/>
        <v>1</v>
      </c>
      <c r="P35" s="3">
        <f t="shared" si="43"/>
        <v>0</v>
      </c>
      <c r="Q35" s="3">
        <f t="shared" si="43"/>
        <v>1</v>
      </c>
      <c r="R35" s="3">
        <f t="shared" si="43"/>
        <v>1</v>
      </c>
      <c r="S35" s="3">
        <f t="shared" si="43"/>
        <v>1</v>
      </c>
      <c r="U35" s="3">
        <f t="shared" si="21"/>
        <v>1</v>
      </c>
      <c r="V35" s="3">
        <f t="shared" si="34"/>
        <v>0</v>
      </c>
      <c r="W35" s="3">
        <f t="shared" si="34"/>
        <v>1</v>
      </c>
      <c r="X35" s="3">
        <f t="shared" si="34"/>
        <v>1</v>
      </c>
      <c r="Y35" s="3">
        <f t="shared" si="34"/>
        <v>0</v>
      </c>
      <c r="AA35" s="3">
        <f t="shared" si="22"/>
        <v>1</v>
      </c>
      <c r="AB35" s="3">
        <f t="shared" si="35"/>
        <v>1</v>
      </c>
      <c r="AC35" s="3">
        <f t="shared" si="35"/>
        <v>1</v>
      </c>
      <c r="AD35" s="3">
        <f t="shared" si="35"/>
        <v>1</v>
      </c>
      <c r="AE35" s="3">
        <f t="shared" si="35"/>
        <v>1</v>
      </c>
      <c r="AG35" s="3">
        <f t="shared" si="23"/>
        <v>1</v>
      </c>
      <c r="AH35" s="3">
        <f t="shared" si="36"/>
        <v>1</v>
      </c>
      <c r="AI35" s="3">
        <f t="shared" si="36"/>
        <v>1</v>
      </c>
      <c r="AJ35" s="3">
        <f t="shared" si="36"/>
        <v>0</v>
      </c>
      <c r="AK35" s="3">
        <f t="shared" si="36"/>
        <v>0</v>
      </c>
      <c r="AM35" s="3">
        <f t="shared" si="44"/>
        <v>1</v>
      </c>
      <c r="AN35" s="3">
        <f t="shared" si="44"/>
        <v>1</v>
      </c>
      <c r="AO35" s="3">
        <f t="shared" si="44"/>
        <v>1</v>
      </c>
      <c r="AP35" s="3">
        <f t="shared" si="44"/>
        <v>1</v>
      </c>
      <c r="AQ35" s="3">
        <f t="shared" si="44"/>
        <v>1</v>
      </c>
      <c r="AS35" s="3">
        <f t="shared" si="45"/>
        <v>1</v>
      </c>
      <c r="AT35" s="3">
        <f t="shared" si="45"/>
        <v>1</v>
      </c>
      <c r="AU35" s="3">
        <f t="shared" si="45"/>
        <v>1</v>
      </c>
      <c r="AV35" s="3">
        <f t="shared" si="45"/>
        <v>1</v>
      </c>
      <c r="AW35" s="3">
        <f t="shared" si="45"/>
        <v>1</v>
      </c>
      <c r="AY35" s="3">
        <f t="shared" si="46"/>
        <v>1</v>
      </c>
      <c r="AZ35" s="3">
        <f t="shared" si="46"/>
        <v>1</v>
      </c>
      <c r="BA35" s="3">
        <f t="shared" si="46"/>
        <v>1</v>
      </c>
      <c r="BB35" s="3">
        <f t="shared" si="46"/>
        <v>1</v>
      </c>
      <c r="BC35" s="3">
        <f t="shared" si="46"/>
        <v>1</v>
      </c>
      <c r="BE35" s="3">
        <f t="shared" si="47"/>
        <v>1</v>
      </c>
      <c r="BF35" s="3">
        <f t="shared" si="47"/>
        <v>1</v>
      </c>
      <c r="BG35" s="3">
        <f t="shared" si="47"/>
        <v>1</v>
      </c>
      <c r="BH35" s="3">
        <f t="shared" si="47"/>
        <v>1</v>
      </c>
      <c r="BI35" s="3">
        <f t="shared" si="47"/>
        <v>1</v>
      </c>
      <c r="BK35" s="3">
        <f t="shared" si="28"/>
        <v>1</v>
      </c>
      <c r="BL35" s="3">
        <f t="shared" si="37"/>
        <v>1</v>
      </c>
      <c r="BM35" s="3">
        <f t="shared" si="37"/>
        <v>1</v>
      </c>
      <c r="BN35" s="3">
        <f t="shared" si="37"/>
        <v>1</v>
      </c>
      <c r="BO35" s="3">
        <f t="shared" si="37"/>
        <v>1</v>
      </c>
      <c r="BQ35" s="3">
        <f t="shared" si="29"/>
        <v>1</v>
      </c>
      <c r="BR35" s="3">
        <f t="shared" si="38"/>
        <v>1</v>
      </c>
      <c r="BS35" s="3">
        <f t="shared" si="38"/>
        <v>1</v>
      </c>
      <c r="BT35" s="3">
        <f t="shared" si="38"/>
        <v>1</v>
      </c>
      <c r="BU35" s="3">
        <f t="shared" si="38"/>
        <v>1</v>
      </c>
      <c r="BW35" s="3">
        <f t="shared" si="30"/>
        <v>1</v>
      </c>
      <c r="BX35" s="3">
        <f t="shared" si="39"/>
        <v>1</v>
      </c>
      <c r="BY35" s="3">
        <f t="shared" si="39"/>
        <v>1</v>
      </c>
      <c r="BZ35" s="3">
        <f t="shared" si="39"/>
        <v>1</v>
      </c>
      <c r="CA35" s="3">
        <f t="shared" si="39"/>
        <v>1</v>
      </c>
      <c r="CC35" s="3">
        <f t="shared" si="31"/>
        <v>1</v>
      </c>
      <c r="CD35" s="3">
        <f t="shared" si="40"/>
        <v>1</v>
      </c>
      <c r="CE35" s="3">
        <f t="shared" si="40"/>
        <v>1</v>
      </c>
      <c r="CF35" s="3">
        <f t="shared" si="40"/>
        <v>1</v>
      </c>
      <c r="CG35" s="3">
        <f t="shared" si="40"/>
        <v>1</v>
      </c>
      <c r="CI35" s="3">
        <f t="shared" si="32"/>
        <v>1</v>
      </c>
      <c r="CJ35" s="3">
        <f t="shared" si="41"/>
        <v>1</v>
      </c>
      <c r="CK35" s="3">
        <f t="shared" si="41"/>
        <v>1</v>
      </c>
      <c r="CL35" s="3">
        <f t="shared" si="41"/>
        <v>1</v>
      </c>
      <c r="CM35" s="3">
        <f t="shared" si="41"/>
        <v>1</v>
      </c>
      <c r="CO35" s="3">
        <f t="shared" si="33"/>
        <v>1</v>
      </c>
      <c r="CP35" s="3">
        <f t="shared" si="42"/>
        <v>1</v>
      </c>
      <c r="CQ35" s="3">
        <f t="shared" si="42"/>
        <v>1</v>
      </c>
      <c r="CR35" s="3">
        <f t="shared" si="42"/>
        <v>1</v>
      </c>
      <c r="CS35" s="3">
        <f t="shared" si="42"/>
        <v>1</v>
      </c>
    </row>
    <row r="36" spans="1:97">
      <c r="A36" s="222">
        <f>'BNRegular Symbol'!K35</f>
        <v>32</v>
      </c>
      <c r="B36" s="1" t="str">
        <f>'BNRegular Symbol'!L35</f>
        <v>M1</v>
      </c>
      <c r="C36" s="1" t="str">
        <f>'BNRegular Symbol'!M35</f>
        <v>M3</v>
      </c>
      <c r="D36" s="1" t="str">
        <f>'BNRegular Symbol'!N35</f>
        <v>M1</v>
      </c>
      <c r="E36" s="1" t="str">
        <f>'BNRegular Symbol'!O35</f>
        <v>M1</v>
      </c>
      <c r="F36" s="1" t="str">
        <f>'BNRegular Symbol'!P35</f>
        <v>M3</v>
      </c>
      <c r="I36" s="3">
        <f t="shared" si="15"/>
        <v>0</v>
      </c>
      <c r="J36" s="3">
        <f t="shared" si="16"/>
        <v>1</v>
      </c>
      <c r="K36" s="3">
        <f t="shared" si="17"/>
        <v>0</v>
      </c>
      <c r="L36" s="3">
        <f t="shared" si="18"/>
        <v>0</v>
      </c>
      <c r="M36" s="3">
        <f t="shared" si="19"/>
        <v>1</v>
      </c>
      <c r="O36" s="3">
        <f t="shared" si="43"/>
        <v>1</v>
      </c>
      <c r="P36" s="3">
        <f t="shared" si="43"/>
        <v>0</v>
      </c>
      <c r="Q36" s="3">
        <f t="shared" si="43"/>
        <v>0</v>
      </c>
      <c r="R36" s="3">
        <f t="shared" si="43"/>
        <v>1</v>
      </c>
      <c r="S36" s="3">
        <f t="shared" si="43"/>
        <v>0</v>
      </c>
      <c r="U36" s="3">
        <f t="shared" si="21"/>
        <v>1</v>
      </c>
      <c r="V36" s="3">
        <f t="shared" si="34"/>
        <v>0</v>
      </c>
      <c r="W36" s="3">
        <f t="shared" si="34"/>
        <v>1</v>
      </c>
      <c r="X36" s="3">
        <f t="shared" si="34"/>
        <v>1</v>
      </c>
      <c r="Y36" s="3">
        <f t="shared" si="34"/>
        <v>0</v>
      </c>
      <c r="AA36" s="3">
        <f t="shared" si="22"/>
        <v>1</v>
      </c>
      <c r="AB36" s="3">
        <f t="shared" si="35"/>
        <v>1</v>
      </c>
      <c r="AC36" s="3">
        <f t="shared" si="35"/>
        <v>1</v>
      </c>
      <c r="AD36" s="3">
        <f t="shared" si="35"/>
        <v>1</v>
      </c>
      <c r="AE36" s="3">
        <f t="shared" si="35"/>
        <v>1</v>
      </c>
      <c r="AG36" s="3">
        <f t="shared" si="23"/>
        <v>1</v>
      </c>
      <c r="AH36" s="3">
        <f t="shared" si="36"/>
        <v>0</v>
      </c>
      <c r="AI36" s="3">
        <f t="shared" si="36"/>
        <v>1</v>
      </c>
      <c r="AJ36" s="3">
        <f t="shared" si="36"/>
        <v>0</v>
      </c>
      <c r="AK36" s="3">
        <f t="shared" si="36"/>
        <v>0</v>
      </c>
      <c r="AM36" s="3">
        <f t="shared" si="44"/>
        <v>1</v>
      </c>
      <c r="AN36" s="3">
        <f t="shared" si="44"/>
        <v>1</v>
      </c>
      <c r="AO36" s="3">
        <f t="shared" si="44"/>
        <v>1</v>
      </c>
      <c r="AP36" s="3">
        <f t="shared" si="44"/>
        <v>1</v>
      </c>
      <c r="AQ36" s="3">
        <f t="shared" si="44"/>
        <v>1</v>
      </c>
      <c r="AS36" s="3">
        <f t="shared" si="45"/>
        <v>1</v>
      </c>
      <c r="AT36" s="3">
        <f t="shared" si="45"/>
        <v>1</v>
      </c>
      <c r="AU36" s="3">
        <f t="shared" si="45"/>
        <v>1</v>
      </c>
      <c r="AV36" s="3">
        <f t="shared" si="45"/>
        <v>1</v>
      </c>
      <c r="AW36" s="3">
        <f t="shared" si="45"/>
        <v>1</v>
      </c>
      <c r="AY36" s="3">
        <f t="shared" si="46"/>
        <v>1</v>
      </c>
      <c r="AZ36" s="3">
        <f t="shared" si="46"/>
        <v>1</v>
      </c>
      <c r="BA36" s="3">
        <f t="shared" si="46"/>
        <v>1</v>
      </c>
      <c r="BB36" s="3">
        <f t="shared" si="46"/>
        <v>1</v>
      </c>
      <c r="BC36" s="3">
        <f t="shared" si="46"/>
        <v>1</v>
      </c>
      <c r="BE36" s="3">
        <f t="shared" si="47"/>
        <v>1</v>
      </c>
      <c r="BF36" s="3">
        <f t="shared" si="47"/>
        <v>1</v>
      </c>
      <c r="BG36" s="3">
        <f t="shared" si="47"/>
        <v>1</v>
      </c>
      <c r="BH36" s="3">
        <f t="shared" si="47"/>
        <v>1</v>
      </c>
      <c r="BI36" s="3">
        <f t="shared" si="47"/>
        <v>1</v>
      </c>
      <c r="BK36" s="3">
        <f t="shared" si="28"/>
        <v>1</v>
      </c>
      <c r="BL36" s="3">
        <f t="shared" si="37"/>
        <v>1</v>
      </c>
      <c r="BM36" s="3">
        <f t="shared" si="37"/>
        <v>1</v>
      </c>
      <c r="BN36" s="3">
        <f t="shared" si="37"/>
        <v>1</v>
      </c>
      <c r="BO36" s="3">
        <f t="shared" si="37"/>
        <v>1</v>
      </c>
      <c r="BQ36" s="3">
        <f t="shared" si="29"/>
        <v>1</v>
      </c>
      <c r="BR36" s="3">
        <f t="shared" si="38"/>
        <v>1</v>
      </c>
      <c r="BS36" s="3">
        <f t="shared" si="38"/>
        <v>1</v>
      </c>
      <c r="BT36" s="3">
        <f t="shared" si="38"/>
        <v>1</v>
      </c>
      <c r="BU36" s="3">
        <f t="shared" si="38"/>
        <v>1</v>
      </c>
      <c r="BW36" s="3">
        <f t="shared" si="30"/>
        <v>1</v>
      </c>
      <c r="BX36" s="3">
        <f t="shared" si="39"/>
        <v>1</v>
      </c>
      <c r="BY36" s="3">
        <f t="shared" si="39"/>
        <v>1</v>
      </c>
      <c r="BZ36" s="3">
        <f t="shared" si="39"/>
        <v>1</v>
      </c>
      <c r="CA36" s="3">
        <f t="shared" si="39"/>
        <v>1</v>
      </c>
      <c r="CC36" s="3">
        <f t="shared" si="31"/>
        <v>1</v>
      </c>
      <c r="CD36" s="3">
        <f t="shared" si="40"/>
        <v>1</v>
      </c>
      <c r="CE36" s="3">
        <f t="shared" si="40"/>
        <v>1</v>
      </c>
      <c r="CF36" s="3">
        <f t="shared" si="40"/>
        <v>1</v>
      </c>
      <c r="CG36" s="3">
        <f t="shared" si="40"/>
        <v>1</v>
      </c>
      <c r="CI36" s="3">
        <f t="shared" si="32"/>
        <v>1</v>
      </c>
      <c r="CJ36" s="3">
        <f t="shared" si="41"/>
        <v>1</v>
      </c>
      <c r="CK36" s="3">
        <f t="shared" si="41"/>
        <v>1</v>
      </c>
      <c r="CL36" s="3">
        <f t="shared" si="41"/>
        <v>1</v>
      </c>
      <c r="CM36" s="3">
        <f t="shared" si="41"/>
        <v>1</v>
      </c>
      <c r="CO36" s="3">
        <f t="shared" si="33"/>
        <v>1</v>
      </c>
      <c r="CP36" s="3">
        <f t="shared" si="42"/>
        <v>1</v>
      </c>
      <c r="CQ36" s="3">
        <f t="shared" si="42"/>
        <v>1</v>
      </c>
      <c r="CR36" s="3">
        <f t="shared" si="42"/>
        <v>1</v>
      </c>
      <c r="CS36" s="3">
        <f t="shared" si="42"/>
        <v>1</v>
      </c>
    </row>
    <row r="37" spans="1:97">
      <c r="A37" s="222">
        <f>'BNRegular Symbol'!K36</f>
        <v>33</v>
      </c>
      <c r="B37" s="1" t="str">
        <f>'BNRegular Symbol'!L36</f>
        <v>M1</v>
      </c>
      <c r="C37" s="1" t="str">
        <f>'BNRegular Symbol'!M36</f>
        <v>M2</v>
      </c>
      <c r="D37" s="1" t="str">
        <f>'BNRegular Symbol'!N36</f>
        <v>M1</v>
      </c>
      <c r="E37" s="1" t="str">
        <f>'BNRegular Symbol'!O36</f>
        <v>M5</v>
      </c>
      <c r="F37" s="1" t="str">
        <f>'BNRegular Symbol'!P36</f>
        <v>M5</v>
      </c>
      <c r="I37" s="3">
        <f t="shared" si="15"/>
        <v>0</v>
      </c>
      <c r="J37" s="3">
        <f t="shared" si="16"/>
        <v>1</v>
      </c>
      <c r="K37" s="3">
        <f t="shared" si="17"/>
        <v>0</v>
      </c>
      <c r="L37" s="3">
        <f t="shared" si="18"/>
        <v>1</v>
      </c>
      <c r="M37" s="3">
        <f t="shared" si="19"/>
        <v>1</v>
      </c>
      <c r="O37" s="3">
        <f t="shared" ref="O37:S52" si="48">IF(B37=0,"",IF(OR(B37=$O$1,B37=$P$1,B38=$O$1,B38=$P$1,B39=$O$1,B39=$P$1),0,1))</f>
        <v>1</v>
      </c>
      <c r="P37" s="3">
        <f t="shared" si="48"/>
        <v>0</v>
      </c>
      <c r="Q37" s="3">
        <f t="shared" si="48"/>
        <v>0</v>
      </c>
      <c r="R37" s="3">
        <f t="shared" si="48"/>
        <v>1</v>
      </c>
      <c r="S37" s="3">
        <f t="shared" si="48"/>
        <v>0</v>
      </c>
      <c r="U37" s="3">
        <f t="shared" si="21"/>
        <v>0</v>
      </c>
      <c r="V37" s="3">
        <f t="shared" si="34"/>
        <v>1</v>
      </c>
      <c r="W37" s="3">
        <f t="shared" si="34"/>
        <v>1</v>
      </c>
      <c r="X37" s="3">
        <f t="shared" si="34"/>
        <v>1</v>
      </c>
      <c r="Y37" s="3">
        <f t="shared" si="34"/>
        <v>0</v>
      </c>
      <c r="AA37" s="3">
        <f t="shared" si="22"/>
        <v>1</v>
      </c>
      <c r="AB37" s="3">
        <f t="shared" si="35"/>
        <v>1</v>
      </c>
      <c r="AC37" s="3">
        <f t="shared" si="35"/>
        <v>1</v>
      </c>
      <c r="AD37" s="3">
        <f t="shared" si="35"/>
        <v>1</v>
      </c>
      <c r="AE37" s="3">
        <f t="shared" si="35"/>
        <v>1</v>
      </c>
      <c r="AG37" s="3">
        <f t="shared" si="23"/>
        <v>1</v>
      </c>
      <c r="AH37" s="3">
        <f t="shared" si="36"/>
        <v>0</v>
      </c>
      <c r="AI37" s="3">
        <f t="shared" si="36"/>
        <v>1</v>
      </c>
      <c r="AJ37" s="3">
        <f t="shared" si="36"/>
        <v>0</v>
      </c>
      <c r="AK37" s="3">
        <f t="shared" si="36"/>
        <v>0</v>
      </c>
      <c r="AM37" s="3">
        <f t="shared" ref="AM37:AQ52" si="49">IF(B37=0,"",IF(OR(B37=$AG$1,B37=$AN$1,B38=$AG$1,B38=$AN$1,B39=$AG$1,B39=$AN$1),0,1))</f>
        <v>1</v>
      </c>
      <c r="AN37" s="3">
        <f t="shared" si="49"/>
        <v>1</v>
      </c>
      <c r="AO37" s="3">
        <f t="shared" si="49"/>
        <v>1</v>
      </c>
      <c r="AP37" s="3">
        <f t="shared" si="49"/>
        <v>1</v>
      </c>
      <c r="AQ37" s="3">
        <f t="shared" si="49"/>
        <v>1</v>
      </c>
      <c r="AS37" s="3">
        <f t="shared" ref="AS37:AW52" si="50">IF(B37=0,"",IF(OR(B37=$AG$1,B37=$AT$1,B38=$AG$1,B38=$AT$1,B39=$AG$1,B39=$AT$1),0,1))</f>
        <v>1</v>
      </c>
      <c r="AT37" s="3">
        <f t="shared" si="50"/>
        <v>1</v>
      </c>
      <c r="AU37" s="3">
        <f t="shared" si="50"/>
        <v>1</v>
      </c>
      <c r="AV37" s="3">
        <f t="shared" si="50"/>
        <v>1</v>
      </c>
      <c r="AW37" s="3">
        <f t="shared" si="50"/>
        <v>1</v>
      </c>
      <c r="AY37" s="3">
        <f t="shared" ref="AY37:BC52" si="51">IF(B37=0,"",IF(OR(B37=$AG$1,B37=$AZ$1,B38=$AG$1,B38=$AZ$1,B39=$AG$1,B39=$AZ$1),0,1))</f>
        <v>1</v>
      </c>
      <c r="AZ37" s="3">
        <f t="shared" si="51"/>
        <v>1</v>
      </c>
      <c r="BA37" s="3">
        <f t="shared" si="51"/>
        <v>1</v>
      </c>
      <c r="BB37" s="3">
        <f t="shared" si="51"/>
        <v>1</v>
      </c>
      <c r="BC37" s="3">
        <f t="shared" si="51"/>
        <v>1</v>
      </c>
      <c r="BE37" s="3">
        <f t="shared" ref="BE37:BI52" si="52">IF(B37=0,"",IF(OR(B37=$AG$1,B37=$BF$1,B38=$AG$1,B38=$BF$1,B39=$AG$1,B39=$BF$1),0,1))</f>
        <v>1</v>
      </c>
      <c r="BF37" s="3">
        <f t="shared" si="52"/>
        <v>1</v>
      </c>
      <c r="BG37" s="3">
        <f t="shared" si="52"/>
        <v>1</v>
      </c>
      <c r="BH37" s="3">
        <f t="shared" si="52"/>
        <v>1</v>
      </c>
      <c r="BI37" s="3">
        <f t="shared" si="52"/>
        <v>1</v>
      </c>
      <c r="BK37" s="3">
        <f t="shared" si="28"/>
        <v>1</v>
      </c>
      <c r="BL37" s="3">
        <f t="shared" si="37"/>
        <v>1</v>
      </c>
      <c r="BM37" s="3">
        <f t="shared" si="37"/>
        <v>1</v>
      </c>
      <c r="BN37" s="3">
        <f t="shared" si="37"/>
        <v>1</v>
      </c>
      <c r="BO37" s="3">
        <f t="shared" si="37"/>
        <v>1</v>
      </c>
      <c r="BQ37" s="3">
        <f t="shared" si="29"/>
        <v>1</v>
      </c>
      <c r="BR37" s="3">
        <f t="shared" si="38"/>
        <v>1</v>
      </c>
      <c r="BS37" s="3">
        <f t="shared" si="38"/>
        <v>1</v>
      </c>
      <c r="BT37" s="3">
        <f t="shared" si="38"/>
        <v>1</v>
      </c>
      <c r="BU37" s="3">
        <f t="shared" si="38"/>
        <v>1</v>
      </c>
      <c r="BW37" s="3">
        <f t="shared" si="30"/>
        <v>1</v>
      </c>
      <c r="BX37" s="3">
        <f t="shared" si="39"/>
        <v>1</v>
      </c>
      <c r="BY37" s="3">
        <f t="shared" si="39"/>
        <v>1</v>
      </c>
      <c r="BZ37" s="3">
        <f t="shared" si="39"/>
        <v>1</v>
      </c>
      <c r="CA37" s="3">
        <f t="shared" si="39"/>
        <v>1</v>
      </c>
      <c r="CC37" s="3">
        <f t="shared" si="31"/>
        <v>1</v>
      </c>
      <c r="CD37" s="3">
        <f t="shared" si="40"/>
        <v>1</v>
      </c>
      <c r="CE37" s="3">
        <f t="shared" si="40"/>
        <v>1</v>
      </c>
      <c r="CF37" s="3">
        <f t="shared" si="40"/>
        <v>1</v>
      </c>
      <c r="CG37" s="3">
        <f t="shared" si="40"/>
        <v>1</v>
      </c>
      <c r="CI37" s="3">
        <f t="shared" si="32"/>
        <v>1</v>
      </c>
      <c r="CJ37" s="3">
        <f t="shared" si="41"/>
        <v>1</v>
      </c>
      <c r="CK37" s="3">
        <f t="shared" si="41"/>
        <v>1</v>
      </c>
      <c r="CL37" s="3">
        <f t="shared" si="41"/>
        <v>1</v>
      </c>
      <c r="CM37" s="3">
        <f t="shared" si="41"/>
        <v>1</v>
      </c>
      <c r="CO37" s="3">
        <f t="shared" si="33"/>
        <v>1</v>
      </c>
      <c r="CP37" s="3">
        <f t="shared" si="42"/>
        <v>1</v>
      </c>
      <c r="CQ37" s="3">
        <f t="shared" si="42"/>
        <v>1</v>
      </c>
      <c r="CR37" s="3">
        <f t="shared" si="42"/>
        <v>1</v>
      </c>
      <c r="CS37" s="3">
        <f t="shared" si="42"/>
        <v>1</v>
      </c>
    </row>
    <row r="38" spans="1:97">
      <c r="A38" s="222">
        <f>'BNRegular Symbol'!K37</f>
        <v>34</v>
      </c>
      <c r="B38" s="1" t="str">
        <f>'BNRegular Symbol'!L37</f>
        <v>S1</v>
      </c>
      <c r="C38" s="1" t="str">
        <f>'BNRegular Symbol'!M37</f>
        <v>M5</v>
      </c>
      <c r="D38" s="1" t="str">
        <f>'BNRegular Symbol'!N37</f>
        <v>M2</v>
      </c>
      <c r="E38" s="1" t="str">
        <f>'BNRegular Symbol'!O37</f>
        <v>M5</v>
      </c>
      <c r="F38" s="1" t="str">
        <f>'BNRegular Symbol'!P37</f>
        <v>M2</v>
      </c>
      <c r="I38" s="3">
        <f t="shared" si="15"/>
        <v>1</v>
      </c>
      <c r="J38" s="3">
        <f t="shared" si="16"/>
        <v>0</v>
      </c>
      <c r="K38" s="3">
        <f t="shared" si="17"/>
        <v>1</v>
      </c>
      <c r="L38" s="3">
        <f t="shared" si="18"/>
        <v>0</v>
      </c>
      <c r="M38" s="3">
        <f t="shared" si="19"/>
        <v>1</v>
      </c>
      <c r="O38" s="3">
        <f t="shared" si="48"/>
        <v>1</v>
      </c>
      <c r="P38" s="3">
        <f t="shared" si="48"/>
        <v>1</v>
      </c>
      <c r="Q38" s="3">
        <f t="shared" si="48"/>
        <v>0</v>
      </c>
      <c r="R38" s="3">
        <f t="shared" si="48"/>
        <v>0</v>
      </c>
      <c r="S38" s="3">
        <f t="shared" si="48"/>
        <v>0</v>
      </c>
      <c r="U38" s="3">
        <f t="shared" si="21"/>
        <v>0</v>
      </c>
      <c r="V38" s="3">
        <f t="shared" si="34"/>
        <v>1</v>
      </c>
      <c r="W38" s="3">
        <f t="shared" si="34"/>
        <v>1</v>
      </c>
      <c r="X38" s="3">
        <f t="shared" si="34"/>
        <v>0</v>
      </c>
      <c r="Y38" s="3">
        <f t="shared" si="34"/>
        <v>0</v>
      </c>
      <c r="AA38" s="3">
        <f t="shared" si="22"/>
        <v>0</v>
      </c>
      <c r="AB38" s="3">
        <f t="shared" si="35"/>
        <v>1</v>
      </c>
      <c r="AC38" s="3">
        <f t="shared" si="35"/>
        <v>1</v>
      </c>
      <c r="AD38" s="3">
        <f t="shared" si="35"/>
        <v>0</v>
      </c>
      <c r="AE38" s="3">
        <f t="shared" si="35"/>
        <v>0</v>
      </c>
      <c r="AG38" s="3">
        <f t="shared" si="23"/>
        <v>1</v>
      </c>
      <c r="AH38" s="3">
        <f t="shared" si="36"/>
        <v>0</v>
      </c>
      <c r="AI38" s="3">
        <f t="shared" si="36"/>
        <v>1</v>
      </c>
      <c r="AJ38" s="3">
        <f t="shared" si="36"/>
        <v>0</v>
      </c>
      <c r="AK38" s="3">
        <f t="shared" si="36"/>
        <v>1</v>
      </c>
      <c r="AM38" s="3">
        <f t="shared" si="49"/>
        <v>1</v>
      </c>
      <c r="AN38" s="3">
        <f t="shared" si="49"/>
        <v>1</v>
      </c>
      <c r="AO38" s="3">
        <f t="shared" si="49"/>
        <v>1</v>
      </c>
      <c r="AP38" s="3">
        <f t="shared" si="49"/>
        <v>0</v>
      </c>
      <c r="AQ38" s="3">
        <f t="shared" si="49"/>
        <v>1</v>
      </c>
      <c r="AS38" s="3">
        <f t="shared" si="50"/>
        <v>1</v>
      </c>
      <c r="AT38" s="3">
        <f t="shared" si="50"/>
        <v>1</v>
      </c>
      <c r="AU38" s="3">
        <f t="shared" si="50"/>
        <v>1</v>
      </c>
      <c r="AV38" s="3">
        <f t="shared" si="50"/>
        <v>0</v>
      </c>
      <c r="AW38" s="3">
        <f t="shared" si="50"/>
        <v>1</v>
      </c>
      <c r="AY38" s="3">
        <f t="shared" si="51"/>
        <v>1</v>
      </c>
      <c r="AZ38" s="3">
        <f t="shared" si="51"/>
        <v>1</v>
      </c>
      <c r="BA38" s="3">
        <f t="shared" si="51"/>
        <v>1</v>
      </c>
      <c r="BB38" s="3">
        <f t="shared" si="51"/>
        <v>0</v>
      </c>
      <c r="BC38" s="3">
        <f t="shared" si="51"/>
        <v>1</v>
      </c>
      <c r="BE38" s="3">
        <f t="shared" si="52"/>
        <v>1</v>
      </c>
      <c r="BF38" s="3">
        <f t="shared" si="52"/>
        <v>1</v>
      </c>
      <c r="BG38" s="3">
        <f t="shared" si="52"/>
        <v>1</v>
      </c>
      <c r="BH38" s="3">
        <f t="shared" si="52"/>
        <v>0</v>
      </c>
      <c r="BI38" s="3">
        <f t="shared" si="52"/>
        <v>1</v>
      </c>
      <c r="BK38" s="3">
        <f t="shared" si="28"/>
        <v>1</v>
      </c>
      <c r="BL38" s="3">
        <f t="shared" si="37"/>
        <v>1</v>
      </c>
      <c r="BM38" s="3">
        <f t="shared" si="37"/>
        <v>1</v>
      </c>
      <c r="BN38" s="3">
        <f t="shared" si="37"/>
        <v>0</v>
      </c>
      <c r="BO38" s="3">
        <f t="shared" si="37"/>
        <v>1</v>
      </c>
      <c r="BQ38" s="3">
        <f t="shared" si="29"/>
        <v>1</v>
      </c>
      <c r="BR38" s="3">
        <f t="shared" si="38"/>
        <v>1</v>
      </c>
      <c r="BS38" s="3">
        <f t="shared" si="38"/>
        <v>1</v>
      </c>
      <c r="BT38" s="3">
        <f t="shared" si="38"/>
        <v>0</v>
      </c>
      <c r="BU38" s="3">
        <f t="shared" si="38"/>
        <v>1</v>
      </c>
      <c r="BW38" s="3">
        <f t="shared" si="30"/>
        <v>1</v>
      </c>
      <c r="BX38" s="3">
        <f t="shared" si="39"/>
        <v>1</v>
      </c>
      <c r="BY38" s="3">
        <f t="shared" si="39"/>
        <v>1</v>
      </c>
      <c r="BZ38" s="3">
        <f t="shared" si="39"/>
        <v>0</v>
      </c>
      <c r="CA38" s="3">
        <f t="shared" si="39"/>
        <v>1</v>
      </c>
      <c r="CC38" s="3">
        <f t="shared" si="31"/>
        <v>1</v>
      </c>
      <c r="CD38" s="3">
        <f t="shared" si="40"/>
        <v>1</v>
      </c>
      <c r="CE38" s="3">
        <f t="shared" si="40"/>
        <v>1</v>
      </c>
      <c r="CF38" s="3">
        <f t="shared" si="40"/>
        <v>0</v>
      </c>
      <c r="CG38" s="3">
        <f t="shared" si="40"/>
        <v>1</v>
      </c>
      <c r="CI38" s="3">
        <f t="shared" si="32"/>
        <v>1</v>
      </c>
      <c r="CJ38" s="3">
        <f t="shared" si="41"/>
        <v>1</v>
      </c>
      <c r="CK38" s="3">
        <f t="shared" si="41"/>
        <v>1</v>
      </c>
      <c r="CL38" s="3">
        <f t="shared" si="41"/>
        <v>0</v>
      </c>
      <c r="CM38" s="3">
        <f t="shared" si="41"/>
        <v>1</v>
      </c>
      <c r="CO38" s="3">
        <f t="shared" si="33"/>
        <v>1</v>
      </c>
      <c r="CP38" s="3">
        <f t="shared" si="42"/>
        <v>1</v>
      </c>
      <c r="CQ38" s="3">
        <f t="shared" si="42"/>
        <v>1</v>
      </c>
      <c r="CR38" s="3">
        <f t="shared" si="42"/>
        <v>0</v>
      </c>
      <c r="CS38" s="3">
        <f t="shared" si="42"/>
        <v>1</v>
      </c>
    </row>
    <row r="39" spans="1:97">
      <c r="A39" s="222">
        <f>'BNRegular Symbol'!K38</f>
        <v>35</v>
      </c>
      <c r="B39" s="1" t="str">
        <f>'BNRegular Symbol'!L38</f>
        <v>M3</v>
      </c>
      <c r="C39" s="1" t="str">
        <f>'BNRegular Symbol'!M38</f>
        <v>S1</v>
      </c>
      <c r="D39" s="1" t="str">
        <f>'BNRegular Symbol'!N38</f>
        <v>M2</v>
      </c>
      <c r="E39" s="1" t="str">
        <f>'BNRegular Symbol'!O38</f>
        <v>M5</v>
      </c>
      <c r="F39" s="1" t="str">
        <f>'BNRegular Symbol'!P38</f>
        <v>M3</v>
      </c>
      <c r="I39" s="3">
        <f t="shared" si="15"/>
        <v>1</v>
      </c>
      <c r="J39" s="3">
        <f t="shared" si="16"/>
        <v>0</v>
      </c>
      <c r="K39" s="3">
        <f t="shared" si="17"/>
        <v>1</v>
      </c>
      <c r="L39" s="3">
        <f t="shared" si="18"/>
        <v>0</v>
      </c>
      <c r="M39" s="3">
        <f t="shared" si="19"/>
        <v>1</v>
      </c>
      <c r="O39" s="3">
        <f t="shared" si="48"/>
        <v>1</v>
      </c>
      <c r="P39" s="3">
        <f t="shared" si="48"/>
        <v>1</v>
      </c>
      <c r="Q39" s="3">
        <f t="shared" si="48"/>
        <v>0</v>
      </c>
      <c r="R39" s="3">
        <f t="shared" si="48"/>
        <v>0</v>
      </c>
      <c r="S39" s="3">
        <f t="shared" si="48"/>
        <v>1</v>
      </c>
      <c r="U39" s="3">
        <f t="shared" si="21"/>
        <v>0</v>
      </c>
      <c r="V39" s="3">
        <f t="shared" si="34"/>
        <v>1</v>
      </c>
      <c r="W39" s="3">
        <f t="shared" si="34"/>
        <v>1</v>
      </c>
      <c r="X39" s="3">
        <f t="shared" si="34"/>
        <v>0</v>
      </c>
      <c r="Y39" s="3">
        <f t="shared" si="34"/>
        <v>0</v>
      </c>
      <c r="AA39" s="3">
        <f t="shared" si="22"/>
        <v>0</v>
      </c>
      <c r="AB39" s="3">
        <f t="shared" si="35"/>
        <v>1</v>
      </c>
      <c r="AC39" s="3">
        <f t="shared" si="35"/>
        <v>1</v>
      </c>
      <c r="AD39" s="3">
        <f t="shared" si="35"/>
        <v>0</v>
      </c>
      <c r="AE39" s="3">
        <f t="shared" si="35"/>
        <v>0</v>
      </c>
      <c r="AG39" s="3">
        <f t="shared" si="23"/>
        <v>1</v>
      </c>
      <c r="AH39" s="3">
        <f t="shared" si="36"/>
        <v>0</v>
      </c>
      <c r="AI39" s="3">
        <f t="shared" si="36"/>
        <v>1</v>
      </c>
      <c r="AJ39" s="3">
        <f t="shared" si="36"/>
        <v>0</v>
      </c>
      <c r="AK39" s="3">
        <f t="shared" si="36"/>
        <v>0</v>
      </c>
      <c r="AM39" s="3">
        <f t="shared" si="49"/>
        <v>1</v>
      </c>
      <c r="AN39" s="3">
        <f t="shared" si="49"/>
        <v>1</v>
      </c>
      <c r="AO39" s="3">
        <f t="shared" si="49"/>
        <v>1</v>
      </c>
      <c r="AP39" s="3">
        <f t="shared" si="49"/>
        <v>0</v>
      </c>
      <c r="AQ39" s="3">
        <f t="shared" si="49"/>
        <v>1</v>
      </c>
      <c r="AS39" s="3">
        <f t="shared" si="50"/>
        <v>1</v>
      </c>
      <c r="AT39" s="3">
        <f t="shared" si="50"/>
        <v>1</v>
      </c>
      <c r="AU39" s="3">
        <f t="shared" si="50"/>
        <v>1</v>
      </c>
      <c r="AV39" s="3">
        <f t="shared" si="50"/>
        <v>0</v>
      </c>
      <c r="AW39" s="3">
        <f t="shared" si="50"/>
        <v>1</v>
      </c>
      <c r="AY39" s="3">
        <f t="shared" si="51"/>
        <v>1</v>
      </c>
      <c r="AZ39" s="3">
        <f t="shared" si="51"/>
        <v>1</v>
      </c>
      <c r="BA39" s="3">
        <f t="shared" si="51"/>
        <v>1</v>
      </c>
      <c r="BB39" s="3">
        <f t="shared" si="51"/>
        <v>0</v>
      </c>
      <c r="BC39" s="3">
        <f t="shared" si="51"/>
        <v>1</v>
      </c>
      <c r="BE39" s="3">
        <f t="shared" si="52"/>
        <v>1</v>
      </c>
      <c r="BF39" s="3">
        <f t="shared" si="52"/>
        <v>1</v>
      </c>
      <c r="BG39" s="3">
        <f t="shared" si="52"/>
        <v>1</v>
      </c>
      <c r="BH39" s="3">
        <f t="shared" si="52"/>
        <v>0</v>
      </c>
      <c r="BI39" s="3">
        <f t="shared" si="52"/>
        <v>1</v>
      </c>
      <c r="BK39" s="3">
        <f t="shared" si="28"/>
        <v>1</v>
      </c>
      <c r="BL39" s="3">
        <f t="shared" si="37"/>
        <v>1</v>
      </c>
      <c r="BM39" s="3">
        <f t="shared" si="37"/>
        <v>1</v>
      </c>
      <c r="BN39" s="3">
        <f t="shared" si="37"/>
        <v>0</v>
      </c>
      <c r="BO39" s="3">
        <f t="shared" si="37"/>
        <v>1</v>
      </c>
      <c r="BQ39" s="3">
        <f t="shared" si="29"/>
        <v>1</v>
      </c>
      <c r="BR39" s="3">
        <f t="shared" si="38"/>
        <v>1</v>
      </c>
      <c r="BS39" s="3">
        <f t="shared" si="38"/>
        <v>1</v>
      </c>
      <c r="BT39" s="3">
        <f t="shared" si="38"/>
        <v>0</v>
      </c>
      <c r="BU39" s="3">
        <f t="shared" si="38"/>
        <v>1</v>
      </c>
      <c r="BW39" s="3">
        <f t="shared" si="30"/>
        <v>1</v>
      </c>
      <c r="BX39" s="3">
        <f t="shared" si="39"/>
        <v>1</v>
      </c>
      <c r="BY39" s="3">
        <f t="shared" si="39"/>
        <v>1</v>
      </c>
      <c r="BZ39" s="3">
        <f t="shared" si="39"/>
        <v>0</v>
      </c>
      <c r="CA39" s="3">
        <f t="shared" si="39"/>
        <v>1</v>
      </c>
      <c r="CC39" s="3">
        <f t="shared" si="31"/>
        <v>1</v>
      </c>
      <c r="CD39" s="3">
        <f t="shared" si="40"/>
        <v>1</v>
      </c>
      <c r="CE39" s="3">
        <f t="shared" si="40"/>
        <v>1</v>
      </c>
      <c r="CF39" s="3">
        <f t="shared" si="40"/>
        <v>0</v>
      </c>
      <c r="CG39" s="3">
        <f t="shared" si="40"/>
        <v>1</v>
      </c>
      <c r="CI39" s="3">
        <f t="shared" si="32"/>
        <v>1</v>
      </c>
      <c r="CJ39" s="3">
        <f t="shared" si="41"/>
        <v>1</v>
      </c>
      <c r="CK39" s="3">
        <f t="shared" si="41"/>
        <v>1</v>
      </c>
      <c r="CL39" s="3">
        <f t="shared" si="41"/>
        <v>0</v>
      </c>
      <c r="CM39" s="3">
        <f t="shared" si="41"/>
        <v>1</v>
      </c>
      <c r="CO39" s="3">
        <f t="shared" si="33"/>
        <v>1</v>
      </c>
      <c r="CP39" s="3">
        <f t="shared" si="42"/>
        <v>1</v>
      </c>
      <c r="CQ39" s="3">
        <f t="shared" si="42"/>
        <v>1</v>
      </c>
      <c r="CR39" s="3">
        <f t="shared" si="42"/>
        <v>0</v>
      </c>
      <c r="CS39" s="3">
        <f t="shared" si="42"/>
        <v>1</v>
      </c>
    </row>
    <row r="40" spans="1:97">
      <c r="A40" s="222">
        <f>'BNRegular Symbol'!K39</f>
        <v>36</v>
      </c>
      <c r="B40" s="1" t="str">
        <f>'BNRegular Symbol'!L39</f>
        <v>M4</v>
      </c>
      <c r="C40" s="1" t="str">
        <f>'BNRegular Symbol'!M39</f>
        <v>M1</v>
      </c>
      <c r="D40" s="1" t="str">
        <f>'BNRegular Symbol'!N39</f>
        <v>M2</v>
      </c>
      <c r="E40" s="1" t="str">
        <f>'BNRegular Symbol'!O39</f>
        <v>WW</v>
      </c>
      <c r="F40" s="1" t="str">
        <f>'BNRegular Symbol'!P39</f>
        <v>M4</v>
      </c>
      <c r="I40" s="3">
        <f t="shared" si="15"/>
        <v>1</v>
      </c>
      <c r="J40" s="3">
        <f t="shared" si="16"/>
        <v>0</v>
      </c>
      <c r="K40" s="3">
        <f t="shared" si="17"/>
        <v>1</v>
      </c>
      <c r="L40" s="3">
        <f t="shared" si="18"/>
        <v>0</v>
      </c>
      <c r="M40" s="3">
        <f t="shared" si="19"/>
        <v>1</v>
      </c>
      <c r="O40" s="3">
        <f t="shared" si="48"/>
        <v>1</v>
      </c>
      <c r="P40" s="3">
        <f t="shared" si="48"/>
        <v>0</v>
      </c>
      <c r="Q40" s="3">
        <f t="shared" si="48"/>
        <v>0</v>
      </c>
      <c r="R40" s="3">
        <f t="shared" si="48"/>
        <v>0</v>
      </c>
      <c r="S40" s="3">
        <f t="shared" si="48"/>
        <v>1</v>
      </c>
      <c r="U40" s="3">
        <f t="shared" si="21"/>
        <v>0</v>
      </c>
      <c r="V40" s="3">
        <f t="shared" si="34"/>
        <v>1</v>
      </c>
      <c r="W40" s="3">
        <f t="shared" si="34"/>
        <v>0</v>
      </c>
      <c r="X40" s="3">
        <f t="shared" si="34"/>
        <v>0</v>
      </c>
      <c r="Y40" s="3">
        <f t="shared" si="34"/>
        <v>1</v>
      </c>
      <c r="AA40" s="3">
        <f t="shared" si="22"/>
        <v>0</v>
      </c>
      <c r="AB40" s="3">
        <f t="shared" si="35"/>
        <v>1</v>
      </c>
      <c r="AC40" s="3">
        <f t="shared" si="35"/>
        <v>1</v>
      </c>
      <c r="AD40" s="3">
        <f t="shared" si="35"/>
        <v>0</v>
      </c>
      <c r="AE40" s="3">
        <f t="shared" si="35"/>
        <v>0</v>
      </c>
      <c r="AG40" s="3">
        <f t="shared" si="23"/>
        <v>1</v>
      </c>
      <c r="AH40" s="3">
        <f t="shared" si="36"/>
        <v>0</v>
      </c>
      <c r="AI40" s="3">
        <f t="shared" si="36"/>
        <v>1</v>
      </c>
      <c r="AJ40" s="3">
        <f t="shared" si="36"/>
        <v>0</v>
      </c>
      <c r="AK40" s="3">
        <f t="shared" si="36"/>
        <v>0</v>
      </c>
      <c r="AM40" s="3">
        <f t="shared" si="49"/>
        <v>1</v>
      </c>
      <c r="AN40" s="3">
        <f t="shared" si="49"/>
        <v>1</v>
      </c>
      <c r="AO40" s="3">
        <f t="shared" si="49"/>
        <v>1</v>
      </c>
      <c r="AP40" s="3">
        <f t="shared" si="49"/>
        <v>0</v>
      </c>
      <c r="AQ40" s="3">
        <f t="shared" si="49"/>
        <v>1</v>
      </c>
      <c r="AS40" s="3">
        <f t="shared" si="50"/>
        <v>1</v>
      </c>
      <c r="AT40" s="3">
        <f t="shared" si="50"/>
        <v>1</v>
      </c>
      <c r="AU40" s="3">
        <f t="shared" si="50"/>
        <v>1</v>
      </c>
      <c r="AV40" s="3">
        <f t="shared" si="50"/>
        <v>0</v>
      </c>
      <c r="AW40" s="3">
        <f t="shared" si="50"/>
        <v>1</v>
      </c>
      <c r="AY40" s="3">
        <f t="shared" si="51"/>
        <v>1</v>
      </c>
      <c r="AZ40" s="3">
        <f t="shared" si="51"/>
        <v>1</v>
      </c>
      <c r="BA40" s="3">
        <f t="shared" si="51"/>
        <v>1</v>
      </c>
      <c r="BB40" s="3">
        <f t="shared" si="51"/>
        <v>0</v>
      </c>
      <c r="BC40" s="3">
        <f t="shared" si="51"/>
        <v>1</v>
      </c>
      <c r="BE40" s="3">
        <f t="shared" si="52"/>
        <v>1</v>
      </c>
      <c r="BF40" s="3">
        <f t="shared" si="52"/>
        <v>1</v>
      </c>
      <c r="BG40" s="3">
        <f t="shared" si="52"/>
        <v>1</v>
      </c>
      <c r="BH40" s="3">
        <f t="shared" si="52"/>
        <v>0</v>
      </c>
      <c r="BI40" s="3">
        <f t="shared" si="52"/>
        <v>1</v>
      </c>
      <c r="BK40" s="3">
        <f t="shared" si="28"/>
        <v>1</v>
      </c>
      <c r="BL40" s="3">
        <f t="shared" si="37"/>
        <v>1</v>
      </c>
      <c r="BM40" s="3">
        <f t="shared" si="37"/>
        <v>1</v>
      </c>
      <c r="BN40" s="3">
        <f t="shared" si="37"/>
        <v>0</v>
      </c>
      <c r="BO40" s="3">
        <f t="shared" si="37"/>
        <v>1</v>
      </c>
      <c r="BQ40" s="3">
        <f t="shared" si="29"/>
        <v>1</v>
      </c>
      <c r="BR40" s="3">
        <f t="shared" si="38"/>
        <v>1</v>
      </c>
      <c r="BS40" s="3">
        <f t="shared" si="38"/>
        <v>1</v>
      </c>
      <c r="BT40" s="3">
        <f t="shared" si="38"/>
        <v>0</v>
      </c>
      <c r="BU40" s="3">
        <f t="shared" si="38"/>
        <v>1</v>
      </c>
      <c r="BW40" s="3">
        <f t="shared" si="30"/>
        <v>1</v>
      </c>
      <c r="BX40" s="3">
        <f t="shared" si="39"/>
        <v>1</v>
      </c>
      <c r="BY40" s="3">
        <f t="shared" si="39"/>
        <v>1</v>
      </c>
      <c r="BZ40" s="3">
        <f t="shared" si="39"/>
        <v>0</v>
      </c>
      <c r="CA40" s="3">
        <f t="shared" si="39"/>
        <v>1</v>
      </c>
      <c r="CC40" s="3">
        <f t="shared" si="31"/>
        <v>1</v>
      </c>
      <c r="CD40" s="3">
        <f t="shared" si="40"/>
        <v>1</v>
      </c>
      <c r="CE40" s="3">
        <f t="shared" si="40"/>
        <v>1</v>
      </c>
      <c r="CF40" s="3">
        <f t="shared" si="40"/>
        <v>0</v>
      </c>
      <c r="CG40" s="3">
        <f t="shared" si="40"/>
        <v>1</v>
      </c>
      <c r="CI40" s="3">
        <f t="shared" si="32"/>
        <v>1</v>
      </c>
      <c r="CJ40" s="3">
        <f t="shared" si="41"/>
        <v>1</v>
      </c>
      <c r="CK40" s="3">
        <f t="shared" si="41"/>
        <v>1</v>
      </c>
      <c r="CL40" s="3">
        <f t="shared" si="41"/>
        <v>0</v>
      </c>
      <c r="CM40" s="3">
        <f t="shared" si="41"/>
        <v>1</v>
      </c>
      <c r="CO40" s="3">
        <f t="shared" si="33"/>
        <v>1</v>
      </c>
      <c r="CP40" s="3">
        <f t="shared" si="42"/>
        <v>1</v>
      </c>
      <c r="CQ40" s="3">
        <f t="shared" si="42"/>
        <v>1</v>
      </c>
      <c r="CR40" s="3">
        <f t="shared" si="42"/>
        <v>0</v>
      </c>
      <c r="CS40" s="3">
        <f t="shared" si="42"/>
        <v>1</v>
      </c>
    </row>
    <row r="41" spans="1:97">
      <c r="A41" s="222">
        <f>'BNRegular Symbol'!K40</f>
        <v>37</v>
      </c>
      <c r="B41" s="1" t="str">
        <f>'BNRegular Symbol'!L40</f>
        <v>M4</v>
      </c>
      <c r="C41" s="1" t="str">
        <f>'BNRegular Symbol'!M40</f>
        <v>M5</v>
      </c>
      <c r="D41" s="1" t="str">
        <f>'BNRegular Symbol'!N40</f>
        <v>S1</v>
      </c>
      <c r="E41" s="1" t="str">
        <f>'BNRegular Symbol'!O40</f>
        <v>M4</v>
      </c>
      <c r="F41" s="1" t="str">
        <f>'BNRegular Symbol'!P40</f>
        <v>M5</v>
      </c>
      <c r="I41" s="3">
        <f t="shared" si="15"/>
        <v>1</v>
      </c>
      <c r="J41" s="3">
        <f t="shared" si="16"/>
        <v>0</v>
      </c>
      <c r="K41" s="3">
        <f t="shared" si="17"/>
        <v>1</v>
      </c>
      <c r="L41" s="3">
        <f t="shared" si="18"/>
        <v>1</v>
      </c>
      <c r="M41" s="3">
        <f t="shared" si="19"/>
        <v>1</v>
      </c>
      <c r="O41" s="3">
        <f t="shared" si="48"/>
        <v>1</v>
      </c>
      <c r="P41" s="3">
        <f t="shared" si="48"/>
        <v>0</v>
      </c>
      <c r="Q41" s="3">
        <f t="shared" si="48"/>
        <v>0</v>
      </c>
      <c r="R41" s="3">
        <f t="shared" si="48"/>
        <v>0</v>
      </c>
      <c r="S41" s="3">
        <f t="shared" si="48"/>
        <v>1</v>
      </c>
      <c r="U41" s="3">
        <f t="shared" si="21"/>
        <v>0</v>
      </c>
      <c r="V41" s="3">
        <f t="shared" si="34"/>
        <v>1</v>
      </c>
      <c r="W41" s="3">
        <f t="shared" si="34"/>
        <v>0</v>
      </c>
      <c r="X41" s="3">
        <f t="shared" si="34"/>
        <v>1</v>
      </c>
      <c r="Y41" s="3">
        <f t="shared" si="34"/>
        <v>0</v>
      </c>
      <c r="AA41" s="3">
        <f t="shared" si="22"/>
        <v>0</v>
      </c>
      <c r="AB41" s="3">
        <f t="shared" si="35"/>
        <v>1</v>
      </c>
      <c r="AC41" s="3">
        <f t="shared" si="35"/>
        <v>1</v>
      </c>
      <c r="AD41" s="3">
        <f t="shared" si="35"/>
        <v>0</v>
      </c>
      <c r="AE41" s="3">
        <f t="shared" si="35"/>
        <v>1</v>
      </c>
      <c r="AG41" s="3">
        <f t="shared" si="23"/>
        <v>1</v>
      </c>
      <c r="AH41" s="3">
        <f t="shared" si="36"/>
        <v>0</v>
      </c>
      <c r="AI41" s="3">
        <f t="shared" si="36"/>
        <v>1</v>
      </c>
      <c r="AJ41" s="3">
        <f t="shared" si="36"/>
        <v>1</v>
      </c>
      <c r="AK41" s="3">
        <f t="shared" si="36"/>
        <v>0</v>
      </c>
      <c r="AM41" s="3">
        <f t="shared" si="49"/>
        <v>1</v>
      </c>
      <c r="AN41" s="3">
        <f t="shared" si="49"/>
        <v>1</v>
      </c>
      <c r="AO41" s="3">
        <f t="shared" si="49"/>
        <v>1</v>
      </c>
      <c r="AP41" s="3">
        <f t="shared" si="49"/>
        <v>1</v>
      </c>
      <c r="AQ41" s="3">
        <f t="shared" si="49"/>
        <v>1</v>
      </c>
      <c r="AS41" s="3">
        <f t="shared" si="50"/>
        <v>1</v>
      </c>
      <c r="AT41" s="3">
        <f t="shared" si="50"/>
        <v>1</v>
      </c>
      <c r="AU41" s="3">
        <f t="shared" si="50"/>
        <v>1</v>
      </c>
      <c r="AV41" s="3">
        <f t="shared" si="50"/>
        <v>1</v>
      </c>
      <c r="AW41" s="3">
        <f t="shared" si="50"/>
        <v>1</v>
      </c>
      <c r="AY41" s="3">
        <f t="shared" si="51"/>
        <v>1</v>
      </c>
      <c r="AZ41" s="3">
        <f t="shared" si="51"/>
        <v>1</v>
      </c>
      <c r="BA41" s="3">
        <f t="shared" si="51"/>
        <v>1</v>
      </c>
      <c r="BB41" s="3">
        <f t="shared" si="51"/>
        <v>1</v>
      </c>
      <c r="BC41" s="3">
        <f t="shared" si="51"/>
        <v>1</v>
      </c>
      <c r="BE41" s="3">
        <f t="shared" si="52"/>
        <v>1</v>
      </c>
      <c r="BF41" s="3">
        <f t="shared" si="52"/>
        <v>1</v>
      </c>
      <c r="BG41" s="3">
        <f t="shared" si="52"/>
        <v>1</v>
      </c>
      <c r="BH41" s="3">
        <f t="shared" si="52"/>
        <v>1</v>
      </c>
      <c r="BI41" s="3">
        <f t="shared" si="52"/>
        <v>1</v>
      </c>
      <c r="BK41" s="3">
        <f t="shared" si="28"/>
        <v>1</v>
      </c>
      <c r="BL41" s="3">
        <f t="shared" si="37"/>
        <v>1</v>
      </c>
      <c r="BM41" s="3">
        <f t="shared" si="37"/>
        <v>1</v>
      </c>
      <c r="BN41" s="3">
        <f t="shared" si="37"/>
        <v>1</v>
      </c>
      <c r="BO41" s="3">
        <f t="shared" si="37"/>
        <v>1</v>
      </c>
      <c r="BQ41" s="3">
        <f t="shared" si="29"/>
        <v>1</v>
      </c>
      <c r="BR41" s="3">
        <f t="shared" si="38"/>
        <v>1</v>
      </c>
      <c r="BS41" s="3">
        <f t="shared" si="38"/>
        <v>1</v>
      </c>
      <c r="BT41" s="3">
        <f t="shared" si="38"/>
        <v>1</v>
      </c>
      <c r="BU41" s="3">
        <f t="shared" si="38"/>
        <v>1</v>
      </c>
      <c r="BW41" s="3">
        <f t="shared" si="30"/>
        <v>1</v>
      </c>
      <c r="BX41" s="3">
        <f t="shared" si="39"/>
        <v>1</v>
      </c>
      <c r="BY41" s="3">
        <f t="shared" si="39"/>
        <v>1</v>
      </c>
      <c r="BZ41" s="3">
        <f t="shared" si="39"/>
        <v>1</v>
      </c>
      <c r="CA41" s="3">
        <f t="shared" si="39"/>
        <v>1</v>
      </c>
      <c r="CC41" s="3">
        <f t="shared" si="31"/>
        <v>1</v>
      </c>
      <c r="CD41" s="3">
        <f t="shared" si="40"/>
        <v>1</v>
      </c>
      <c r="CE41" s="3">
        <f t="shared" si="40"/>
        <v>1</v>
      </c>
      <c r="CF41" s="3">
        <f t="shared" si="40"/>
        <v>1</v>
      </c>
      <c r="CG41" s="3">
        <f t="shared" si="40"/>
        <v>1</v>
      </c>
      <c r="CI41" s="3">
        <f t="shared" si="32"/>
        <v>1</v>
      </c>
      <c r="CJ41" s="3">
        <f t="shared" si="41"/>
        <v>1</v>
      </c>
      <c r="CK41" s="3">
        <f t="shared" si="41"/>
        <v>1</v>
      </c>
      <c r="CL41" s="3">
        <f t="shared" si="41"/>
        <v>1</v>
      </c>
      <c r="CM41" s="3">
        <f t="shared" si="41"/>
        <v>1</v>
      </c>
      <c r="CO41" s="3">
        <f t="shared" si="33"/>
        <v>1</v>
      </c>
      <c r="CP41" s="3">
        <f t="shared" si="42"/>
        <v>1</v>
      </c>
      <c r="CQ41" s="3">
        <f t="shared" si="42"/>
        <v>1</v>
      </c>
      <c r="CR41" s="3">
        <f t="shared" si="42"/>
        <v>1</v>
      </c>
      <c r="CS41" s="3">
        <f t="shared" si="42"/>
        <v>1</v>
      </c>
    </row>
    <row r="42" spans="1:97">
      <c r="A42" s="222">
        <f>'BNRegular Symbol'!K41</f>
        <v>38</v>
      </c>
      <c r="B42" s="1" t="str">
        <f>'BNRegular Symbol'!L41</f>
        <v>M3</v>
      </c>
      <c r="C42" s="1" t="str">
        <f>'BNRegular Symbol'!M41</f>
        <v>M2</v>
      </c>
      <c r="D42" s="1" t="str">
        <f>'BNRegular Symbol'!N41</f>
        <v>M3</v>
      </c>
      <c r="E42" s="1" t="str">
        <f>'BNRegular Symbol'!O41</f>
        <v>M4</v>
      </c>
      <c r="F42" s="1" t="str">
        <f>'BNRegular Symbol'!P41</f>
        <v>M5</v>
      </c>
      <c r="I42" s="3">
        <f t="shared" si="15"/>
        <v>1</v>
      </c>
      <c r="J42" s="3">
        <f t="shared" si="16"/>
        <v>0</v>
      </c>
      <c r="K42" s="3">
        <f t="shared" si="17"/>
        <v>0</v>
      </c>
      <c r="L42" s="3">
        <f t="shared" si="18"/>
        <v>1</v>
      </c>
      <c r="M42" s="3">
        <f t="shared" si="19"/>
        <v>1</v>
      </c>
      <c r="O42" s="3">
        <f t="shared" si="48"/>
        <v>1</v>
      </c>
      <c r="P42" s="3">
        <f t="shared" si="48"/>
        <v>0</v>
      </c>
      <c r="Q42" s="3">
        <f t="shared" si="48"/>
        <v>0</v>
      </c>
      <c r="R42" s="3">
        <f t="shared" si="48"/>
        <v>0</v>
      </c>
      <c r="S42" s="3">
        <f t="shared" si="48"/>
        <v>0</v>
      </c>
      <c r="U42" s="3">
        <f t="shared" si="21"/>
        <v>0</v>
      </c>
      <c r="V42" s="3">
        <f t="shared" si="34"/>
        <v>1</v>
      </c>
      <c r="W42" s="3">
        <f t="shared" si="34"/>
        <v>0</v>
      </c>
      <c r="X42" s="3">
        <f t="shared" si="34"/>
        <v>1</v>
      </c>
      <c r="Y42" s="3">
        <f t="shared" si="34"/>
        <v>0</v>
      </c>
      <c r="AA42" s="3">
        <f t="shared" si="22"/>
        <v>0</v>
      </c>
      <c r="AB42" s="3">
        <f t="shared" si="35"/>
        <v>1</v>
      </c>
      <c r="AC42" s="3">
        <f t="shared" si="35"/>
        <v>1</v>
      </c>
      <c r="AD42" s="3">
        <f t="shared" si="35"/>
        <v>0</v>
      </c>
      <c r="AE42" s="3">
        <f t="shared" si="35"/>
        <v>1</v>
      </c>
      <c r="AG42" s="3">
        <f t="shared" si="23"/>
        <v>1</v>
      </c>
      <c r="AH42" s="3">
        <f t="shared" si="36"/>
        <v>0</v>
      </c>
      <c r="AI42" s="3">
        <f t="shared" si="36"/>
        <v>1</v>
      </c>
      <c r="AJ42" s="3">
        <f t="shared" si="36"/>
        <v>0</v>
      </c>
      <c r="AK42" s="3">
        <f t="shared" si="36"/>
        <v>0</v>
      </c>
      <c r="AM42" s="3">
        <f t="shared" si="49"/>
        <v>1</v>
      </c>
      <c r="AN42" s="3">
        <f t="shared" si="49"/>
        <v>1</v>
      </c>
      <c r="AO42" s="3">
        <f t="shared" si="49"/>
        <v>1</v>
      </c>
      <c r="AP42" s="3">
        <f t="shared" si="49"/>
        <v>1</v>
      </c>
      <c r="AQ42" s="3">
        <f t="shared" si="49"/>
        <v>1</v>
      </c>
      <c r="AS42" s="3">
        <f t="shared" si="50"/>
        <v>1</v>
      </c>
      <c r="AT42" s="3">
        <f t="shared" si="50"/>
        <v>1</v>
      </c>
      <c r="AU42" s="3">
        <f t="shared" si="50"/>
        <v>1</v>
      </c>
      <c r="AV42" s="3">
        <f t="shared" si="50"/>
        <v>1</v>
      </c>
      <c r="AW42" s="3">
        <f t="shared" si="50"/>
        <v>1</v>
      </c>
      <c r="AY42" s="3">
        <f t="shared" si="51"/>
        <v>1</v>
      </c>
      <c r="AZ42" s="3">
        <f t="shared" si="51"/>
        <v>1</v>
      </c>
      <c r="BA42" s="3">
        <f t="shared" si="51"/>
        <v>1</v>
      </c>
      <c r="BB42" s="3">
        <f t="shared" si="51"/>
        <v>1</v>
      </c>
      <c r="BC42" s="3">
        <f t="shared" si="51"/>
        <v>1</v>
      </c>
      <c r="BE42" s="3">
        <f t="shared" si="52"/>
        <v>1</v>
      </c>
      <c r="BF42" s="3">
        <f t="shared" si="52"/>
        <v>1</v>
      </c>
      <c r="BG42" s="3">
        <f t="shared" si="52"/>
        <v>1</v>
      </c>
      <c r="BH42" s="3">
        <f t="shared" si="52"/>
        <v>1</v>
      </c>
      <c r="BI42" s="3">
        <f t="shared" si="52"/>
        <v>1</v>
      </c>
      <c r="BK42" s="3">
        <f t="shared" si="28"/>
        <v>1</v>
      </c>
      <c r="BL42" s="3">
        <f t="shared" si="37"/>
        <v>1</v>
      </c>
      <c r="BM42" s="3">
        <f t="shared" si="37"/>
        <v>1</v>
      </c>
      <c r="BN42" s="3">
        <f t="shared" si="37"/>
        <v>1</v>
      </c>
      <c r="BO42" s="3">
        <f t="shared" si="37"/>
        <v>1</v>
      </c>
      <c r="BQ42" s="3">
        <f t="shared" si="29"/>
        <v>1</v>
      </c>
      <c r="BR42" s="3">
        <f t="shared" si="38"/>
        <v>1</v>
      </c>
      <c r="BS42" s="3">
        <f t="shared" si="38"/>
        <v>1</v>
      </c>
      <c r="BT42" s="3">
        <f t="shared" si="38"/>
        <v>1</v>
      </c>
      <c r="BU42" s="3">
        <f t="shared" si="38"/>
        <v>1</v>
      </c>
      <c r="BW42" s="3">
        <f t="shared" si="30"/>
        <v>1</v>
      </c>
      <c r="BX42" s="3">
        <f t="shared" si="39"/>
        <v>1</v>
      </c>
      <c r="BY42" s="3">
        <f t="shared" si="39"/>
        <v>1</v>
      </c>
      <c r="BZ42" s="3">
        <f t="shared" si="39"/>
        <v>1</v>
      </c>
      <c r="CA42" s="3">
        <f t="shared" si="39"/>
        <v>1</v>
      </c>
      <c r="CC42" s="3">
        <f t="shared" si="31"/>
        <v>1</v>
      </c>
      <c r="CD42" s="3">
        <f t="shared" si="40"/>
        <v>1</v>
      </c>
      <c r="CE42" s="3">
        <f t="shared" si="40"/>
        <v>1</v>
      </c>
      <c r="CF42" s="3">
        <f t="shared" si="40"/>
        <v>1</v>
      </c>
      <c r="CG42" s="3">
        <f t="shared" si="40"/>
        <v>1</v>
      </c>
      <c r="CI42" s="3">
        <f t="shared" si="32"/>
        <v>1</v>
      </c>
      <c r="CJ42" s="3">
        <f t="shared" si="41"/>
        <v>1</v>
      </c>
      <c r="CK42" s="3">
        <f t="shared" si="41"/>
        <v>1</v>
      </c>
      <c r="CL42" s="3">
        <f t="shared" si="41"/>
        <v>1</v>
      </c>
      <c r="CM42" s="3">
        <f t="shared" si="41"/>
        <v>1</v>
      </c>
      <c r="CO42" s="3">
        <f t="shared" si="33"/>
        <v>1</v>
      </c>
      <c r="CP42" s="3">
        <f t="shared" si="42"/>
        <v>1</v>
      </c>
      <c r="CQ42" s="3">
        <f t="shared" si="42"/>
        <v>1</v>
      </c>
      <c r="CR42" s="3">
        <f t="shared" si="42"/>
        <v>1</v>
      </c>
      <c r="CS42" s="3">
        <f t="shared" si="42"/>
        <v>1</v>
      </c>
    </row>
    <row r="43" spans="1:97">
      <c r="A43" s="222">
        <f>'BNRegular Symbol'!K42</f>
        <v>39</v>
      </c>
      <c r="B43" s="1" t="str">
        <f>'BNRegular Symbol'!L42</f>
        <v>M3</v>
      </c>
      <c r="C43" s="1" t="str">
        <f>'BNRegular Symbol'!M42</f>
        <v>M1</v>
      </c>
      <c r="D43" s="1" t="str">
        <f>'BNRegular Symbol'!N42</f>
        <v>M2</v>
      </c>
      <c r="E43" s="1" t="str">
        <f>'BNRegular Symbol'!O42</f>
        <v>M2</v>
      </c>
      <c r="F43" s="1" t="str">
        <f>'BNRegular Symbol'!P42</f>
        <v>M3</v>
      </c>
      <c r="I43" s="3">
        <f t="shared" si="15"/>
        <v>1</v>
      </c>
      <c r="J43" s="3">
        <f t="shared" si="16"/>
        <v>0</v>
      </c>
      <c r="K43" s="3">
        <f t="shared" si="17"/>
        <v>0</v>
      </c>
      <c r="L43" s="3">
        <f t="shared" si="18"/>
        <v>1</v>
      </c>
      <c r="M43" s="3">
        <f t="shared" si="19"/>
        <v>1</v>
      </c>
      <c r="O43" s="3">
        <f t="shared" si="48"/>
        <v>1</v>
      </c>
      <c r="P43" s="3">
        <f t="shared" si="48"/>
        <v>0</v>
      </c>
      <c r="Q43" s="3">
        <f t="shared" si="48"/>
        <v>0</v>
      </c>
      <c r="R43" s="3">
        <f t="shared" si="48"/>
        <v>0</v>
      </c>
      <c r="S43" s="3">
        <f t="shared" si="48"/>
        <v>0</v>
      </c>
      <c r="U43" s="3">
        <f t="shared" si="21"/>
        <v>0</v>
      </c>
      <c r="V43" s="3">
        <f t="shared" si="34"/>
        <v>1</v>
      </c>
      <c r="W43" s="3">
        <f t="shared" si="34"/>
        <v>1</v>
      </c>
      <c r="X43" s="3">
        <f t="shared" si="34"/>
        <v>0</v>
      </c>
      <c r="Y43" s="3">
        <f t="shared" si="34"/>
        <v>0</v>
      </c>
      <c r="AA43" s="3">
        <f t="shared" si="22"/>
        <v>0</v>
      </c>
      <c r="AB43" s="3">
        <f t="shared" si="35"/>
        <v>1</v>
      </c>
      <c r="AC43" s="3">
        <f t="shared" si="35"/>
        <v>1</v>
      </c>
      <c r="AD43" s="3">
        <f t="shared" si="35"/>
        <v>1</v>
      </c>
      <c r="AE43" s="3">
        <f t="shared" si="35"/>
        <v>0</v>
      </c>
      <c r="AG43" s="3">
        <f t="shared" si="23"/>
        <v>1</v>
      </c>
      <c r="AH43" s="3">
        <f t="shared" si="36"/>
        <v>0</v>
      </c>
      <c r="AI43" s="3">
        <f t="shared" si="36"/>
        <v>1</v>
      </c>
      <c r="AJ43" s="3">
        <f t="shared" si="36"/>
        <v>0</v>
      </c>
      <c r="AK43" s="3">
        <f t="shared" si="36"/>
        <v>1</v>
      </c>
      <c r="AM43" s="3">
        <f t="shared" si="49"/>
        <v>1</v>
      </c>
      <c r="AN43" s="3">
        <f t="shared" si="49"/>
        <v>1</v>
      </c>
      <c r="AO43" s="3">
        <f t="shared" si="49"/>
        <v>1</v>
      </c>
      <c r="AP43" s="3">
        <f t="shared" si="49"/>
        <v>1</v>
      </c>
      <c r="AQ43" s="3">
        <f t="shared" si="49"/>
        <v>1</v>
      </c>
      <c r="AS43" s="3">
        <f t="shared" si="50"/>
        <v>1</v>
      </c>
      <c r="AT43" s="3">
        <f t="shared" si="50"/>
        <v>1</v>
      </c>
      <c r="AU43" s="3">
        <f t="shared" si="50"/>
        <v>1</v>
      </c>
      <c r="AV43" s="3">
        <f t="shared" si="50"/>
        <v>1</v>
      </c>
      <c r="AW43" s="3">
        <f t="shared" si="50"/>
        <v>1</v>
      </c>
      <c r="AY43" s="3">
        <f t="shared" si="51"/>
        <v>1</v>
      </c>
      <c r="AZ43" s="3">
        <f t="shared" si="51"/>
        <v>1</v>
      </c>
      <c r="BA43" s="3">
        <f t="shared" si="51"/>
        <v>1</v>
      </c>
      <c r="BB43" s="3">
        <f t="shared" si="51"/>
        <v>1</v>
      </c>
      <c r="BC43" s="3">
        <f t="shared" si="51"/>
        <v>1</v>
      </c>
      <c r="BE43" s="3">
        <f t="shared" si="52"/>
        <v>1</v>
      </c>
      <c r="BF43" s="3">
        <f t="shared" si="52"/>
        <v>1</v>
      </c>
      <c r="BG43" s="3">
        <f t="shared" si="52"/>
        <v>1</v>
      </c>
      <c r="BH43" s="3">
        <f t="shared" si="52"/>
        <v>1</v>
      </c>
      <c r="BI43" s="3">
        <f t="shared" si="52"/>
        <v>1</v>
      </c>
      <c r="BK43" s="3">
        <f t="shared" si="28"/>
        <v>1</v>
      </c>
      <c r="BL43" s="3">
        <f t="shared" si="37"/>
        <v>1</v>
      </c>
      <c r="BM43" s="3">
        <f t="shared" si="37"/>
        <v>1</v>
      </c>
      <c r="BN43" s="3">
        <f t="shared" si="37"/>
        <v>1</v>
      </c>
      <c r="BO43" s="3">
        <f t="shared" si="37"/>
        <v>1</v>
      </c>
      <c r="BQ43" s="3">
        <f t="shared" si="29"/>
        <v>1</v>
      </c>
      <c r="BR43" s="3">
        <f t="shared" si="38"/>
        <v>1</v>
      </c>
      <c r="BS43" s="3">
        <f t="shared" si="38"/>
        <v>1</v>
      </c>
      <c r="BT43" s="3">
        <f t="shared" si="38"/>
        <v>1</v>
      </c>
      <c r="BU43" s="3">
        <f t="shared" si="38"/>
        <v>1</v>
      </c>
      <c r="BW43" s="3">
        <f t="shared" si="30"/>
        <v>1</v>
      </c>
      <c r="BX43" s="3">
        <f t="shared" si="39"/>
        <v>1</v>
      </c>
      <c r="BY43" s="3">
        <f t="shared" si="39"/>
        <v>1</v>
      </c>
      <c r="BZ43" s="3">
        <f t="shared" si="39"/>
        <v>1</v>
      </c>
      <c r="CA43" s="3">
        <f t="shared" si="39"/>
        <v>1</v>
      </c>
      <c r="CC43" s="3">
        <f t="shared" si="31"/>
        <v>1</v>
      </c>
      <c r="CD43" s="3">
        <f t="shared" si="40"/>
        <v>1</v>
      </c>
      <c r="CE43" s="3">
        <f t="shared" si="40"/>
        <v>1</v>
      </c>
      <c r="CF43" s="3">
        <f t="shared" si="40"/>
        <v>1</v>
      </c>
      <c r="CG43" s="3">
        <f t="shared" si="40"/>
        <v>1</v>
      </c>
      <c r="CI43" s="3">
        <f t="shared" si="32"/>
        <v>1</v>
      </c>
      <c r="CJ43" s="3">
        <f t="shared" si="41"/>
        <v>1</v>
      </c>
      <c r="CK43" s="3">
        <f t="shared" si="41"/>
        <v>1</v>
      </c>
      <c r="CL43" s="3">
        <f t="shared" si="41"/>
        <v>1</v>
      </c>
      <c r="CM43" s="3">
        <f t="shared" si="41"/>
        <v>1</v>
      </c>
      <c r="CO43" s="3">
        <f t="shared" si="33"/>
        <v>1</v>
      </c>
      <c r="CP43" s="3">
        <f t="shared" si="42"/>
        <v>1</v>
      </c>
      <c r="CQ43" s="3">
        <f t="shared" si="42"/>
        <v>1</v>
      </c>
      <c r="CR43" s="3">
        <f t="shared" si="42"/>
        <v>1</v>
      </c>
      <c r="CS43" s="3">
        <f t="shared" si="42"/>
        <v>1</v>
      </c>
    </row>
    <row r="44" spans="1:97">
      <c r="A44" s="222">
        <f>'BNRegular Symbol'!K43</f>
        <v>40</v>
      </c>
      <c r="B44" s="1" t="str">
        <f>'BNRegular Symbol'!L43</f>
        <v>M4</v>
      </c>
      <c r="C44" s="1" t="str">
        <f>'BNRegular Symbol'!M43</f>
        <v>M5</v>
      </c>
      <c r="D44" s="1" t="str">
        <f>'BNRegular Symbol'!N43</f>
        <v>M1</v>
      </c>
      <c r="E44" s="1" t="str">
        <f>'BNRegular Symbol'!O43</f>
        <v>M5</v>
      </c>
      <c r="F44" s="1" t="str">
        <f>'BNRegular Symbol'!P43</f>
        <v>M2</v>
      </c>
      <c r="I44" s="3">
        <f t="shared" si="15"/>
        <v>1</v>
      </c>
      <c r="J44" s="3">
        <f t="shared" si="16"/>
        <v>1</v>
      </c>
      <c r="K44" s="3">
        <f t="shared" si="17"/>
        <v>0</v>
      </c>
      <c r="L44" s="3">
        <f t="shared" si="18"/>
        <v>1</v>
      </c>
      <c r="M44" s="3">
        <f t="shared" si="19"/>
        <v>1</v>
      </c>
      <c r="O44" s="3">
        <f t="shared" si="48"/>
        <v>1</v>
      </c>
      <c r="P44" s="3">
        <f t="shared" si="48"/>
        <v>0</v>
      </c>
      <c r="Q44" s="3">
        <f t="shared" si="48"/>
        <v>0</v>
      </c>
      <c r="R44" s="3">
        <f t="shared" si="48"/>
        <v>0</v>
      </c>
      <c r="S44" s="3">
        <f t="shared" si="48"/>
        <v>0</v>
      </c>
      <c r="U44" s="3">
        <f t="shared" si="21"/>
        <v>1</v>
      </c>
      <c r="V44" s="3">
        <f t="shared" si="34"/>
        <v>1</v>
      </c>
      <c r="W44" s="3">
        <f t="shared" si="34"/>
        <v>0</v>
      </c>
      <c r="X44" s="3">
        <f t="shared" si="34"/>
        <v>0</v>
      </c>
      <c r="Y44" s="3">
        <f t="shared" si="34"/>
        <v>1</v>
      </c>
      <c r="AA44" s="3">
        <f t="shared" si="22"/>
        <v>0</v>
      </c>
      <c r="AB44" s="3">
        <f t="shared" si="35"/>
        <v>0</v>
      </c>
      <c r="AC44" s="3">
        <f t="shared" si="35"/>
        <v>0</v>
      </c>
      <c r="AD44" s="3">
        <f t="shared" si="35"/>
        <v>1</v>
      </c>
      <c r="AE44" s="3">
        <f t="shared" si="35"/>
        <v>0</v>
      </c>
      <c r="AG44" s="3">
        <f t="shared" si="23"/>
        <v>1</v>
      </c>
      <c r="AH44" s="3">
        <f t="shared" si="36"/>
        <v>0</v>
      </c>
      <c r="AI44" s="3">
        <f t="shared" si="36"/>
        <v>0</v>
      </c>
      <c r="AJ44" s="3">
        <f t="shared" si="36"/>
        <v>0</v>
      </c>
      <c r="AK44" s="3">
        <f t="shared" si="36"/>
        <v>1</v>
      </c>
      <c r="AM44" s="3">
        <f t="shared" si="49"/>
        <v>1</v>
      </c>
      <c r="AN44" s="3">
        <f t="shared" si="49"/>
        <v>1</v>
      </c>
      <c r="AO44" s="3">
        <f t="shared" si="49"/>
        <v>0</v>
      </c>
      <c r="AP44" s="3">
        <f t="shared" si="49"/>
        <v>1</v>
      </c>
      <c r="AQ44" s="3">
        <f t="shared" si="49"/>
        <v>1</v>
      </c>
      <c r="AS44" s="3">
        <f t="shared" si="50"/>
        <v>1</v>
      </c>
      <c r="AT44" s="3">
        <f t="shared" si="50"/>
        <v>1</v>
      </c>
      <c r="AU44" s="3">
        <f t="shared" si="50"/>
        <v>0</v>
      </c>
      <c r="AV44" s="3">
        <f t="shared" si="50"/>
        <v>1</v>
      </c>
      <c r="AW44" s="3">
        <f t="shared" si="50"/>
        <v>1</v>
      </c>
      <c r="AY44" s="3">
        <f t="shared" si="51"/>
        <v>1</v>
      </c>
      <c r="AZ44" s="3">
        <f t="shared" si="51"/>
        <v>1</v>
      </c>
      <c r="BA44" s="3">
        <f t="shared" si="51"/>
        <v>0</v>
      </c>
      <c r="BB44" s="3">
        <f t="shared" si="51"/>
        <v>1</v>
      </c>
      <c r="BC44" s="3">
        <f t="shared" si="51"/>
        <v>1</v>
      </c>
      <c r="BE44" s="3">
        <f t="shared" si="52"/>
        <v>1</v>
      </c>
      <c r="BF44" s="3">
        <f t="shared" si="52"/>
        <v>1</v>
      </c>
      <c r="BG44" s="3">
        <f t="shared" si="52"/>
        <v>0</v>
      </c>
      <c r="BH44" s="3">
        <f t="shared" si="52"/>
        <v>1</v>
      </c>
      <c r="BI44" s="3">
        <f t="shared" si="52"/>
        <v>1</v>
      </c>
      <c r="BK44" s="3">
        <f t="shared" si="28"/>
        <v>1</v>
      </c>
      <c r="BL44" s="3">
        <f t="shared" si="37"/>
        <v>1</v>
      </c>
      <c r="BM44" s="3">
        <f t="shared" si="37"/>
        <v>0</v>
      </c>
      <c r="BN44" s="3">
        <f t="shared" si="37"/>
        <v>1</v>
      </c>
      <c r="BO44" s="3">
        <f t="shared" si="37"/>
        <v>1</v>
      </c>
      <c r="BQ44" s="3">
        <f t="shared" si="29"/>
        <v>1</v>
      </c>
      <c r="BR44" s="3">
        <f t="shared" si="38"/>
        <v>1</v>
      </c>
      <c r="BS44" s="3">
        <f t="shared" si="38"/>
        <v>0</v>
      </c>
      <c r="BT44" s="3">
        <f t="shared" si="38"/>
        <v>1</v>
      </c>
      <c r="BU44" s="3">
        <f t="shared" si="38"/>
        <v>1</v>
      </c>
      <c r="BW44" s="3">
        <f t="shared" si="30"/>
        <v>1</v>
      </c>
      <c r="BX44" s="3">
        <f t="shared" si="39"/>
        <v>1</v>
      </c>
      <c r="BY44" s="3">
        <f t="shared" si="39"/>
        <v>0</v>
      </c>
      <c r="BZ44" s="3">
        <f t="shared" si="39"/>
        <v>1</v>
      </c>
      <c r="CA44" s="3">
        <f t="shared" si="39"/>
        <v>1</v>
      </c>
      <c r="CC44" s="3">
        <f t="shared" si="31"/>
        <v>1</v>
      </c>
      <c r="CD44" s="3">
        <f t="shared" si="40"/>
        <v>1</v>
      </c>
      <c r="CE44" s="3">
        <f t="shared" si="40"/>
        <v>0</v>
      </c>
      <c r="CF44" s="3">
        <f t="shared" si="40"/>
        <v>1</v>
      </c>
      <c r="CG44" s="3">
        <f t="shared" si="40"/>
        <v>1</v>
      </c>
      <c r="CI44" s="3">
        <f t="shared" si="32"/>
        <v>1</v>
      </c>
      <c r="CJ44" s="3">
        <f t="shared" si="41"/>
        <v>1</v>
      </c>
      <c r="CK44" s="3">
        <f t="shared" si="41"/>
        <v>0</v>
      </c>
      <c r="CL44" s="3">
        <f t="shared" si="41"/>
        <v>1</v>
      </c>
      <c r="CM44" s="3">
        <f t="shared" si="41"/>
        <v>1</v>
      </c>
      <c r="CO44" s="3">
        <f t="shared" si="33"/>
        <v>1</v>
      </c>
      <c r="CP44" s="3">
        <f t="shared" si="42"/>
        <v>1</v>
      </c>
      <c r="CQ44" s="3">
        <f t="shared" si="42"/>
        <v>0</v>
      </c>
      <c r="CR44" s="3">
        <f t="shared" si="42"/>
        <v>1</v>
      </c>
      <c r="CS44" s="3">
        <f t="shared" si="42"/>
        <v>1</v>
      </c>
    </row>
    <row r="45" spans="1:97">
      <c r="A45" s="222">
        <f>'BNRegular Symbol'!K44</f>
        <v>41</v>
      </c>
      <c r="B45" s="1" t="str">
        <f>'BNRegular Symbol'!L44</f>
        <v>M4</v>
      </c>
      <c r="C45" s="1" t="str">
        <f>'BNRegular Symbol'!M44</f>
        <v>M2</v>
      </c>
      <c r="D45" s="1" t="str">
        <f>'BNRegular Symbol'!N44</f>
        <v>M1</v>
      </c>
      <c r="E45" s="1" t="str">
        <f>'BNRegular Symbol'!O44</f>
        <v>M3</v>
      </c>
      <c r="F45" s="1" t="str">
        <f>'BNRegular Symbol'!P44</f>
        <v>M4</v>
      </c>
      <c r="I45" s="3">
        <f t="shared" si="15"/>
        <v>1</v>
      </c>
      <c r="J45" s="3">
        <f t="shared" si="16"/>
        <v>1</v>
      </c>
      <c r="K45" s="3">
        <f t="shared" si="17"/>
        <v>0</v>
      </c>
      <c r="L45" s="3">
        <f t="shared" si="18"/>
        <v>0</v>
      </c>
      <c r="M45" s="3">
        <f t="shared" si="19"/>
        <v>1</v>
      </c>
      <c r="O45" s="3">
        <f t="shared" si="48"/>
        <v>1</v>
      </c>
      <c r="P45" s="3">
        <f t="shared" si="48"/>
        <v>0</v>
      </c>
      <c r="Q45" s="3">
        <f t="shared" si="48"/>
        <v>0</v>
      </c>
      <c r="R45" s="3">
        <f t="shared" si="48"/>
        <v>0</v>
      </c>
      <c r="S45" s="3">
        <f t="shared" si="48"/>
        <v>0</v>
      </c>
      <c r="U45" s="3">
        <f t="shared" si="21"/>
        <v>0</v>
      </c>
      <c r="V45" s="3">
        <f t="shared" si="34"/>
        <v>0</v>
      </c>
      <c r="W45" s="3">
        <f t="shared" si="34"/>
        <v>0</v>
      </c>
      <c r="X45" s="3">
        <f t="shared" si="34"/>
        <v>0</v>
      </c>
      <c r="Y45" s="3">
        <f t="shared" si="34"/>
        <v>1</v>
      </c>
      <c r="AA45" s="3">
        <f t="shared" si="22"/>
        <v>0</v>
      </c>
      <c r="AB45" s="3">
        <f t="shared" si="35"/>
        <v>0</v>
      </c>
      <c r="AC45" s="3">
        <f t="shared" si="35"/>
        <v>0</v>
      </c>
      <c r="AD45" s="3">
        <f t="shared" si="35"/>
        <v>1</v>
      </c>
      <c r="AE45" s="3">
        <f t="shared" si="35"/>
        <v>0</v>
      </c>
      <c r="AG45" s="3">
        <f t="shared" si="23"/>
        <v>1</v>
      </c>
      <c r="AH45" s="3">
        <f t="shared" si="36"/>
        <v>1</v>
      </c>
      <c r="AI45" s="3">
        <f t="shared" si="36"/>
        <v>0</v>
      </c>
      <c r="AJ45" s="3">
        <f t="shared" si="36"/>
        <v>1</v>
      </c>
      <c r="AK45" s="3">
        <f t="shared" si="36"/>
        <v>1</v>
      </c>
      <c r="AM45" s="3">
        <f t="shared" si="49"/>
        <v>1</v>
      </c>
      <c r="AN45" s="3">
        <f t="shared" si="49"/>
        <v>1</v>
      </c>
      <c r="AO45" s="3">
        <f t="shared" si="49"/>
        <v>0</v>
      </c>
      <c r="AP45" s="3">
        <f t="shared" si="49"/>
        <v>1</v>
      </c>
      <c r="AQ45" s="3">
        <f t="shared" si="49"/>
        <v>1</v>
      </c>
      <c r="AS45" s="3">
        <f t="shared" si="50"/>
        <v>1</v>
      </c>
      <c r="AT45" s="3">
        <f t="shared" si="50"/>
        <v>1</v>
      </c>
      <c r="AU45" s="3">
        <f t="shared" si="50"/>
        <v>0</v>
      </c>
      <c r="AV45" s="3">
        <f t="shared" si="50"/>
        <v>1</v>
      </c>
      <c r="AW45" s="3">
        <f t="shared" si="50"/>
        <v>1</v>
      </c>
      <c r="AY45" s="3">
        <f t="shared" si="51"/>
        <v>1</v>
      </c>
      <c r="AZ45" s="3">
        <f t="shared" si="51"/>
        <v>1</v>
      </c>
      <c r="BA45" s="3">
        <f t="shared" si="51"/>
        <v>0</v>
      </c>
      <c r="BB45" s="3">
        <f t="shared" si="51"/>
        <v>1</v>
      </c>
      <c r="BC45" s="3">
        <f t="shared" si="51"/>
        <v>1</v>
      </c>
      <c r="BE45" s="3">
        <f t="shared" si="52"/>
        <v>1</v>
      </c>
      <c r="BF45" s="3">
        <f t="shared" si="52"/>
        <v>1</v>
      </c>
      <c r="BG45" s="3">
        <f t="shared" si="52"/>
        <v>0</v>
      </c>
      <c r="BH45" s="3">
        <f t="shared" si="52"/>
        <v>1</v>
      </c>
      <c r="BI45" s="3">
        <f t="shared" si="52"/>
        <v>1</v>
      </c>
      <c r="BK45" s="3">
        <f t="shared" si="28"/>
        <v>1</v>
      </c>
      <c r="BL45" s="3">
        <f t="shared" si="37"/>
        <v>1</v>
      </c>
      <c r="BM45" s="3">
        <f t="shared" si="37"/>
        <v>0</v>
      </c>
      <c r="BN45" s="3">
        <f t="shared" si="37"/>
        <v>1</v>
      </c>
      <c r="BO45" s="3">
        <f t="shared" si="37"/>
        <v>1</v>
      </c>
      <c r="BQ45" s="3">
        <f t="shared" si="29"/>
        <v>1</v>
      </c>
      <c r="BR45" s="3">
        <f t="shared" si="38"/>
        <v>1</v>
      </c>
      <c r="BS45" s="3">
        <f t="shared" si="38"/>
        <v>0</v>
      </c>
      <c r="BT45" s="3">
        <f t="shared" si="38"/>
        <v>1</v>
      </c>
      <c r="BU45" s="3">
        <f t="shared" si="38"/>
        <v>1</v>
      </c>
      <c r="BW45" s="3">
        <f t="shared" si="30"/>
        <v>1</v>
      </c>
      <c r="BX45" s="3">
        <f t="shared" si="39"/>
        <v>1</v>
      </c>
      <c r="BY45" s="3">
        <f t="shared" si="39"/>
        <v>0</v>
      </c>
      <c r="BZ45" s="3">
        <f t="shared" si="39"/>
        <v>1</v>
      </c>
      <c r="CA45" s="3">
        <f t="shared" si="39"/>
        <v>1</v>
      </c>
      <c r="CC45" s="3">
        <f t="shared" si="31"/>
        <v>1</v>
      </c>
      <c r="CD45" s="3">
        <f t="shared" si="40"/>
        <v>1</v>
      </c>
      <c r="CE45" s="3">
        <f t="shared" si="40"/>
        <v>0</v>
      </c>
      <c r="CF45" s="3">
        <f t="shared" si="40"/>
        <v>1</v>
      </c>
      <c r="CG45" s="3">
        <f t="shared" si="40"/>
        <v>1</v>
      </c>
      <c r="CI45" s="3">
        <f t="shared" si="32"/>
        <v>1</v>
      </c>
      <c r="CJ45" s="3">
        <f t="shared" si="41"/>
        <v>1</v>
      </c>
      <c r="CK45" s="3">
        <f t="shared" si="41"/>
        <v>0</v>
      </c>
      <c r="CL45" s="3">
        <f t="shared" si="41"/>
        <v>1</v>
      </c>
      <c r="CM45" s="3">
        <f t="shared" si="41"/>
        <v>1</v>
      </c>
      <c r="CO45" s="3">
        <f t="shared" si="33"/>
        <v>1</v>
      </c>
      <c r="CP45" s="3">
        <f t="shared" si="42"/>
        <v>1</v>
      </c>
      <c r="CQ45" s="3">
        <f t="shared" si="42"/>
        <v>0</v>
      </c>
      <c r="CR45" s="3">
        <f t="shared" si="42"/>
        <v>1</v>
      </c>
      <c r="CS45" s="3">
        <f t="shared" si="42"/>
        <v>1</v>
      </c>
    </row>
    <row r="46" spans="1:97">
      <c r="A46" s="222">
        <f>'BNRegular Symbol'!K45</f>
        <v>42</v>
      </c>
      <c r="B46" s="1" t="str">
        <f>'BNRegular Symbol'!L45</f>
        <v>M4</v>
      </c>
      <c r="C46" s="1" t="str">
        <f>'BNRegular Symbol'!M45</f>
        <v>M4</v>
      </c>
      <c r="D46" s="1" t="str">
        <f>'BNRegular Symbol'!N45</f>
        <v>WW</v>
      </c>
      <c r="E46" s="1" t="str">
        <f>'BNRegular Symbol'!O45</f>
        <v>M2</v>
      </c>
      <c r="F46" s="1" t="str">
        <f>'BNRegular Symbol'!P45</f>
        <v>M4</v>
      </c>
      <c r="I46" s="3">
        <f t="shared" si="15"/>
        <v>1</v>
      </c>
      <c r="J46" s="3">
        <f t="shared" si="16"/>
        <v>1</v>
      </c>
      <c r="K46" s="3">
        <f t="shared" si="17"/>
        <v>0</v>
      </c>
      <c r="L46" s="3">
        <f t="shared" si="18"/>
        <v>0</v>
      </c>
      <c r="M46" s="3">
        <f t="shared" si="19"/>
        <v>1</v>
      </c>
      <c r="O46" s="3">
        <f t="shared" si="48"/>
        <v>1</v>
      </c>
      <c r="P46" s="3">
        <f t="shared" si="48"/>
        <v>0</v>
      </c>
      <c r="Q46" s="3">
        <f t="shared" si="48"/>
        <v>0</v>
      </c>
      <c r="R46" s="3">
        <f t="shared" si="48"/>
        <v>0</v>
      </c>
      <c r="S46" s="3">
        <f t="shared" si="48"/>
        <v>0</v>
      </c>
      <c r="U46" s="3">
        <f t="shared" si="21"/>
        <v>0</v>
      </c>
      <c r="V46" s="3">
        <f t="shared" si="34"/>
        <v>0</v>
      </c>
      <c r="W46" s="3">
        <f t="shared" si="34"/>
        <v>0</v>
      </c>
      <c r="X46" s="3">
        <f t="shared" si="34"/>
        <v>0</v>
      </c>
      <c r="Y46" s="3">
        <f t="shared" si="34"/>
        <v>1</v>
      </c>
      <c r="AA46" s="3">
        <f t="shared" si="22"/>
        <v>0</v>
      </c>
      <c r="AB46" s="3">
        <f t="shared" si="35"/>
        <v>0</v>
      </c>
      <c r="AC46" s="3">
        <f t="shared" si="35"/>
        <v>0</v>
      </c>
      <c r="AD46" s="3">
        <f t="shared" si="35"/>
        <v>1</v>
      </c>
      <c r="AE46" s="3">
        <f t="shared" si="35"/>
        <v>0</v>
      </c>
      <c r="AG46" s="3">
        <f t="shared" si="23"/>
        <v>1</v>
      </c>
      <c r="AH46" s="3">
        <f t="shared" si="36"/>
        <v>1</v>
      </c>
      <c r="AI46" s="3">
        <f t="shared" si="36"/>
        <v>0</v>
      </c>
      <c r="AJ46" s="3">
        <f t="shared" si="36"/>
        <v>1</v>
      </c>
      <c r="AK46" s="3">
        <f t="shared" si="36"/>
        <v>0</v>
      </c>
      <c r="AM46" s="3">
        <f t="shared" si="49"/>
        <v>1</v>
      </c>
      <c r="AN46" s="3">
        <f t="shared" si="49"/>
        <v>1</v>
      </c>
      <c r="AO46" s="3">
        <f t="shared" si="49"/>
        <v>0</v>
      </c>
      <c r="AP46" s="3">
        <f t="shared" si="49"/>
        <v>1</v>
      </c>
      <c r="AQ46" s="3">
        <f t="shared" si="49"/>
        <v>1</v>
      </c>
      <c r="AS46" s="3">
        <f t="shared" si="50"/>
        <v>1</v>
      </c>
      <c r="AT46" s="3">
        <f t="shared" si="50"/>
        <v>1</v>
      </c>
      <c r="AU46" s="3">
        <f t="shared" si="50"/>
        <v>0</v>
      </c>
      <c r="AV46" s="3">
        <f t="shared" si="50"/>
        <v>1</v>
      </c>
      <c r="AW46" s="3">
        <f t="shared" si="50"/>
        <v>1</v>
      </c>
      <c r="AY46" s="3">
        <f t="shared" si="51"/>
        <v>1</v>
      </c>
      <c r="AZ46" s="3">
        <f t="shared" si="51"/>
        <v>1</v>
      </c>
      <c r="BA46" s="3">
        <f t="shared" si="51"/>
        <v>0</v>
      </c>
      <c r="BB46" s="3">
        <f t="shared" si="51"/>
        <v>1</v>
      </c>
      <c r="BC46" s="3">
        <f t="shared" si="51"/>
        <v>1</v>
      </c>
      <c r="BE46" s="3">
        <f t="shared" si="52"/>
        <v>1</v>
      </c>
      <c r="BF46" s="3">
        <f t="shared" si="52"/>
        <v>1</v>
      </c>
      <c r="BG46" s="3">
        <f t="shared" si="52"/>
        <v>0</v>
      </c>
      <c r="BH46" s="3">
        <f t="shared" si="52"/>
        <v>1</v>
      </c>
      <c r="BI46" s="3">
        <f t="shared" si="52"/>
        <v>1</v>
      </c>
      <c r="BK46" s="3">
        <f t="shared" si="28"/>
        <v>1</v>
      </c>
      <c r="BL46" s="3">
        <f t="shared" si="37"/>
        <v>1</v>
      </c>
      <c r="BM46" s="3">
        <f t="shared" si="37"/>
        <v>0</v>
      </c>
      <c r="BN46" s="3">
        <f t="shared" si="37"/>
        <v>1</v>
      </c>
      <c r="BO46" s="3">
        <f t="shared" si="37"/>
        <v>1</v>
      </c>
      <c r="BQ46" s="3">
        <f t="shared" si="29"/>
        <v>1</v>
      </c>
      <c r="BR46" s="3">
        <f t="shared" si="38"/>
        <v>1</v>
      </c>
      <c r="BS46" s="3">
        <f t="shared" si="38"/>
        <v>0</v>
      </c>
      <c r="BT46" s="3">
        <f t="shared" si="38"/>
        <v>1</v>
      </c>
      <c r="BU46" s="3">
        <f t="shared" si="38"/>
        <v>1</v>
      </c>
      <c r="BW46" s="3">
        <f t="shared" si="30"/>
        <v>1</v>
      </c>
      <c r="BX46" s="3">
        <f t="shared" si="39"/>
        <v>1</v>
      </c>
      <c r="BY46" s="3">
        <f t="shared" si="39"/>
        <v>0</v>
      </c>
      <c r="BZ46" s="3">
        <f t="shared" si="39"/>
        <v>1</v>
      </c>
      <c r="CA46" s="3">
        <f t="shared" si="39"/>
        <v>1</v>
      </c>
      <c r="CC46" s="3">
        <f t="shared" si="31"/>
        <v>1</v>
      </c>
      <c r="CD46" s="3">
        <f t="shared" si="40"/>
        <v>1</v>
      </c>
      <c r="CE46" s="3">
        <f t="shared" si="40"/>
        <v>0</v>
      </c>
      <c r="CF46" s="3">
        <f t="shared" si="40"/>
        <v>1</v>
      </c>
      <c r="CG46" s="3">
        <f t="shared" si="40"/>
        <v>1</v>
      </c>
      <c r="CI46" s="3">
        <f t="shared" si="32"/>
        <v>1</v>
      </c>
      <c r="CJ46" s="3">
        <f t="shared" si="41"/>
        <v>1</v>
      </c>
      <c r="CK46" s="3">
        <f t="shared" si="41"/>
        <v>0</v>
      </c>
      <c r="CL46" s="3">
        <f t="shared" si="41"/>
        <v>1</v>
      </c>
      <c r="CM46" s="3">
        <f t="shared" si="41"/>
        <v>1</v>
      </c>
      <c r="CO46" s="3">
        <f t="shared" si="33"/>
        <v>1</v>
      </c>
      <c r="CP46" s="3">
        <f t="shared" si="42"/>
        <v>1</v>
      </c>
      <c r="CQ46" s="3">
        <f t="shared" si="42"/>
        <v>0</v>
      </c>
      <c r="CR46" s="3">
        <f t="shared" si="42"/>
        <v>1</v>
      </c>
      <c r="CS46" s="3">
        <f t="shared" si="42"/>
        <v>1</v>
      </c>
    </row>
    <row r="47" spans="1:97">
      <c r="A47" s="222">
        <f>'BNRegular Symbol'!K46</f>
        <v>43</v>
      </c>
      <c r="B47" s="1" t="str">
        <f>'BNRegular Symbol'!L46</f>
        <v>M3</v>
      </c>
      <c r="C47" s="1" t="str">
        <f>'BNRegular Symbol'!M46</f>
        <v>M3</v>
      </c>
      <c r="D47" s="1" t="str">
        <f>'BNRegular Symbol'!N46</f>
        <v>M5</v>
      </c>
      <c r="E47" s="1" t="str">
        <f>'BNRegular Symbol'!O46</f>
        <v>M1</v>
      </c>
      <c r="F47" s="1" t="str">
        <f>'BNRegular Symbol'!P46</f>
        <v>M2</v>
      </c>
      <c r="I47" s="3">
        <f t="shared" si="15"/>
        <v>1</v>
      </c>
      <c r="J47" s="3">
        <f t="shared" si="16"/>
        <v>1</v>
      </c>
      <c r="K47" s="3">
        <f t="shared" si="17"/>
        <v>1</v>
      </c>
      <c r="L47" s="3">
        <f t="shared" si="18"/>
        <v>0</v>
      </c>
      <c r="M47" s="3">
        <f t="shared" si="19"/>
        <v>1</v>
      </c>
      <c r="O47" s="3">
        <f t="shared" si="48"/>
        <v>1</v>
      </c>
      <c r="P47" s="3">
        <f t="shared" si="48"/>
        <v>0</v>
      </c>
      <c r="Q47" s="3">
        <f t="shared" si="48"/>
        <v>1</v>
      </c>
      <c r="R47" s="3">
        <f t="shared" si="48"/>
        <v>1</v>
      </c>
      <c r="S47" s="3">
        <f t="shared" si="48"/>
        <v>0</v>
      </c>
      <c r="U47" s="3">
        <f t="shared" si="21"/>
        <v>0</v>
      </c>
      <c r="V47" s="3">
        <f t="shared" si="34"/>
        <v>0</v>
      </c>
      <c r="W47" s="3">
        <f t="shared" si="34"/>
        <v>0</v>
      </c>
      <c r="X47" s="3">
        <f t="shared" si="34"/>
        <v>0</v>
      </c>
      <c r="Y47" s="3">
        <f t="shared" si="34"/>
        <v>0</v>
      </c>
      <c r="AA47" s="3">
        <f t="shared" si="22"/>
        <v>1</v>
      </c>
      <c r="AB47" s="3">
        <f t="shared" si="35"/>
        <v>1</v>
      </c>
      <c r="AC47" s="3">
        <f t="shared" si="35"/>
        <v>0</v>
      </c>
      <c r="AD47" s="3">
        <f t="shared" si="35"/>
        <v>1</v>
      </c>
      <c r="AE47" s="3">
        <f t="shared" si="35"/>
        <v>1</v>
      </c>
      <c r="AG47" s="3">
        <f t="shared" si="23"/>
        <v>1</v>
      </c>
      <c r="AH47" s="3">
        <f t="shared" si="36"/>
        <v>0</v>
      </c>
      <c r="AI47" s="3">
        <f t="shared" si="36"/>
        <v>0</v>
      </c>
      <c r="AJ47" s="3">
        <f t="shared" si="36"/>
        <v>0</v>
      </c>
      <c r="AK47" s="3">
        <f t="shared" si="36"/>
        <v>0</v>
      </c>
      <c r="AM47" s="3">
        <f t="shared" si="49"/>
        <v>1</v>
      </c>
      <c r="AN47" s="3">
        <f t="shared" si="49"/>
        <v>1</v>
      </c>
      <c r="AO47" s="3">
        <f t="shared" si="49"/>
        <v>1</v>
      </c>
      <c r="AP47" s="3">
        <f t="shared" si="49"/>
        <v>1</v>
      </c>
      <c r="AQ47" s="3">
        <f t="shared" si="49"/>
        <v>1</v>
      </c>
      <c r="AS47" s="3">
        <f t="shared" si="50"/>
        <v>1</v>
      </c>
      <c r="AT47" s="3">
        <f t="shared" si="50"/>
        <v>1</v>
      </c>
      <c r="AU47" s="3">
        <f t="shared" si="50"/>
        <v>1</v>
      </c>
      <c r="AV47" s="3">
        <f t="shared" si="50"/>
        <v>1</v>
      </c>
      <c r="AW47" s="3">
        <f t="shared" si="50"/>
        <v>1</v>
      </c>
      <c r="AY47" s="3">
        <f t="shared" si="51"/>
        <v>1</v>
      </c>
      <c r="AZ47" s="3">
        <f t="shared" si="51"/>
        <v>1</v>
      </c>
      <c r="BA47" s="3">
        <f t="shared" si="51"/>
        <v>1</v>
      </c>
      <c r="BB47" s="3">
        <f t="shared" si="51"/>
        <v>1</v>
      </c>
      <c r="BC47" s="3">
        <f t="shared" si="51"/>
        <v>1</v>
      </c>
      <c r="BE47" s="3">
        <f t="shared" si="52"/>
        <v>1</v>
      </c>
      <c r="BF47" s="3">
        <f t="shared" si="52"/>
        <v>1</v>
      </c>
      <c r="BG47" s="3">
        <f t="shared" si="52"/>
        <v>1</v>
      </c>
      <c r="BH47" s="3">
        <f t="shared" si="52"/>
        <v>1</v>
      </c>
      <c r="BI47" s="3">
        <f t="shared" si="52"/>
        <v>1</v>
      </c>
      <c r="BK47" s="3">
        <f t="shared" si="28"/>
        <v>1</v>
      </c>
      <c r="BL47" s="3">
        <f t="shared" si="37"/>
        <v>1</v>
      </c>
      <c r="BM47" s="3">
        <f t="shared" si="37"/>
        <v>1</v>
      </c>
      <c r="BN47" s="3">
        <f t="shared" si="37"/>
        <v>1</v>
      </c>
      <c r="BO47" s="3">
        <f t="shared" si="37"/>
        <v>1</v>
      </c>
      <c r="BQ47" s="3">
        <f t="shared" si="29"/>
        <v>1</v>
      </c>
      <c r="BR47" s="3">
        <f t="shared" si="38"/>
        <v>1</v>
      </c>
      <c r="BS47" s="3">
        <f t="shared" si="38"/>
        <v>1</v>
      </c>
      <c r="BT47" s="3">
        <f t="shared" si="38"/>
        <v>1</v>
      </c>
      <c r="BU47" s="3">
        <f t="shared" si="38"/>
        <v>1</v>
      </c>
      <c r="BW47" s="3">
        <f t="shared" si="30"/>
        <v>1</v>
      </c>
      <c r="BX47" s="3">
        <f t="shared" si="39"/>
        <v>1</v>
      </c>
      <c r="BY47" s="3">
        <f t="shared" si="39"/>
        <v>1</v>
      </c>
      <c r="BZ47" s="3">
        <f t="shared" si="39"/>
        <v>1</v>
      </c>
      <c r="CA47" s="3">
        <f t="shared" si="39"/>
        <v>1</v>
      </c>
      <c r="CC47" s="3">
        <f t="shared" si="31"/>
        <v>1</v>
      </c>
      <c r="CD47" s="3">
        <f t="shared" si="40"/>
        <v>1</v>
      </c>
      <c r="CE47" s="3">
        <f t="shared" si="40"/>
        <v>1</v>
      </c>
      <c r="CF47" s="3">
        <f t="shared" si="40"/>
        <v>1</v>
      </c>
      <c r="CG47" s="3">
        <f t="shared" si="40"/>
        <v>1</v>
      </c>
      <c r="CI47" s="3">
        <f t="shared" si="32"/>
        <v>1</v>
      </c>
      <c r="CJ47" s="3">
        <f t="shared" si="41"/>
        <v>1</v>
      </c>
      <c r="CK47" s="3">
        <f t="shared" si="41"/>
        <v>1</v>
      </c>
      <c r="CL47" s="3">
        <f t="shared" si="41"/>
        <v>1</v>
      </c>
      <c r="CM47" s="3">
        <f t="shared" si="41"/>
        <v>1</v>
      </c>
      <c r="CO47" s="3">
        <f t="shared" si="33"/>
        <v>1</v>
      </c>
      <c r="CP47" s="3">
        <f t="shared" si="42"/>
        <v>1</v>
      </c>
      <c r="CQ47" s="3">
        <f t="shared" si="42"/>
        <v>1</v>
      </c>
      <c r="CR47" s="3">
        <f t="shared" si="42"/>
        <v>1</v>
      </c>
      <c r="CS47" s="3">
        <f t="shared" si="42"/>
        <v>1</v>
      </c>
    </row>
    <row r="48" spans="1:97">
      <c r="A48" s="222">
        <f>'BNRegular Symbol'!K47</f>
        <v>44</v>
      </c>
      <c r="B48" s="1" t="str">
        <f>'BNRegular Symbol'!L47</f>
        <v>M3</v>
      </c>
      <c r="C48" s="1" t="str">
        <f>'BNRegular Symbol'!M47</f>
        <v>M2</v>
      </c>
      <c r="D48" s="1" t="str">
        <f>'BNRegular Symbol'!N47</f>
        <v>M4</v>
      </c>
      <c r="E48" s="1" t="str">
        <f>'BNRegular Symbol'!O47</f>
        <v>M3</v>
      </c>
      <c r="F48" s="1" t="str">
        <f>'BNRegular Symbol'!P47</f>
        <v>M5</v>
      </c>
      <c r="I48" s="3">
        <f t="shared" si="15"/>
        <v>1</v>
      </c>
      <c r="J48" s="3">
        <f t="shared" si="16"/>
        <v>1</v>
      </c>
      <c r="K48" s="3">
        <f t="shared" si="17"/>
        <v>1</v>
      </c>
      <c r="L48" s="3">
        <f t="shared" si="18"/>
        <v>1</v>
      </c>
      <c r="M48" s="3">
        <f t="shared" si="19"/>
        <v>1</v>
      </c>
      <c r="O48" s="3">
        <f t="shared" si="48"/>
        <v>1</v>
      </c>
      <c r="P48" s="3">
        <f t="shared" si="48"/>
        <v>0</v>
      </c>
      <c r="Q48" s="3">
        <f t="shared" si="48"/>
        <v>1</v>
      </c>
      <c r="R48" s="3">
        <f t="shared" si="48"/>
        <v>1</v>
      </c>
      <c r="S48" s="3">
        <f t="shared" si="48"/>
        <v>0</v>
      </c>
      <c r="U48" s="3">
        <f t="shared" si="21"/>
        <v>0</v>
      </c>
      <c r="V48" s="3">
        <f t="shared" si="34"/>
        <v>1</v>
      </c>
      <c r="W48" s="3">
        <f t="shared" si="34"/>
        <v>0</v>
      </c>
      <c r="X48" s="3">
        <f t="shared" si="34"/>
        <v>0</v>
      </c>
      <c r="Y48" s="3">
        <f t="shared" si="34"/>
        <v>0</v>
      </c>
      <c r="AA48" s="3">
        <f t="shared" si="22"/>
        <v>0</v>
      </c>
      <c r="AB48" s="3">
        <f t="shared" si="35"/>
        <v>1</v>
      </c>
      <c r="AC48" s="3">
        <f t="shared" si="35"/>
        <v>0</v>
      </c>
      <c r="AD48" s="3">
        <f t="shared" si="35"/>
        <v>1</v>
      </c>
      <c r="AE48" s="3">
        <f t="shared" si="35"/>
        <v>1</v>
      </c>
      <c r="AG48" s="3">
        <f t="shared" si="23"/>
        <v>1</v>
      </c>
      <c r="AH48" s="3">
        <f t="shared" si="36"/>
        <v>0</v>
      </c>
      <c r="AI48" s="3">
        <f t="shared" si="36"/>
        <v>0</v>
      </c>
      <c r="AJ48" s="3">
        <f t="shared" si="36"/>
        <v>0</v>
      </c>
      <c r="AK48" s="3">
        <f t="shared" si="36"/>
        <v>0</v>
      </c>
      <c r="AM48" s="3">
        <f t="shared" si="49"/>
        <v>1</v>
      </c>
      <c r="AN48" s="3">
        <f t="shared" si="49"/>
        <v>1</v>
      </c>
      <c r="AO48" s="3">
        <f t="shared" si="49"/>
        <v>1</v>
      </c>
      <c r="AP48" s="3">
        <f t="shared" si="49"/>
        <v>1</v>
      </c>
      <c r="AQ48" s="3">
        <f t="shared" si="49"/>
        <v>1</v>
      </c>
      <c r="AS48" s="3">
        <f t="shared" si="50"/>
        <v>1</v>
      </c>
      <c r="AT48" s="3">
        <f t="shared" si="50"/>
        <v>1</v>
      </c>
      <c r="AU48" s="3">
        <f t="shared" si="50"/>
        <v>1</v>
      </c>
      <c r="AV48" s="3">
        <f t="shared" si="50"/>
        <v>1</v>
      </c>
      <c r="AW48" s="3">
        <f t="shared" si="50"/>
        <v>1</v>
      </c>
      <c r="AY48" s="3">
        <f t="shared" si="51"/>
        <v>1</v>
      </c>
      <c r="AZ48" s="3">
        <f t="shared" si="51"/>
        <v>1</v>
      </c>
      <c r="BA48" s="3">
        <f t="shared" si="51"/>
        <v>1</v>
      </c>
      <c r="BB48" s="3">
        <f t="shared" si="51"/>
        <v>1</v>
      </c>
      <c r="BC48" s="3">
        <f t="shared" si="51"/>
        <v>1</v>
      </c>
      <c r="BE48" s="3">
        <f t="shared" si="52"/>
        <v>1</v>
      </c>
      <c r="BF48" s="3">
        <f t="shared" si="52"/>
        <v>1</v>
      </c>
      <c r="BG48" s="3">
        <f t="shared" si="52"/>
        <v>1</v>
      </c>
      <c r="BH48" s="3">
        <f t="shared" si="52"/>
        <v>1</v>
      </c>
      <c r="BI48" s="3">
        <f t="shared" si="52"/>
        <v>1</v>
      </c>
      <c r="BK48" s="3">
        <f t="shared" si="28"/>
        <v>1</v>
      </c>
      <c r="BL48" s="3">
        <f t="shared" si="37"/>
        <v>1</v>
      </c>
      <c r="BM48" s="3">
        <f t="shared" si="37"/>
        <v>1</v>
      </c>
      <c r="BN48" s="3">
        <f t="shared" si="37"/>
        <v>1</v>
      </c>
      <c r="BO48" s="3">
        <f t="shared" si="37"/>
        <v>1</v>
      </c>
      <c r="BQ48" s="3">
        <f t="shared" si="29"/>
        <v>1</v>
      </c>
      <c r="BR48" s="3">
        <f t="shared" si="38"/>
        <v>1</v>
      </c>
      <c r="BS48" s="3">
        <f t="shared" si="38"/>
        <v>1</v>
      </c>
      <c r="BT48" s="3">
        <f t="shared" si="38"/>
        <v>1</v>
      </c>
      <c r="BU48" s="3">
        <f t="shared" si="38"/>
        <v>1</v>
      </c>
      <c r="BW48" s="3">
        <f t="shared" si="30"/>
        <v>1</v>
      </c>
      <c r="BX48" s="3">
        <f t="shared" si="39"/>
        <v>1</v>
      </c>
      <c r="BY48" s="3">
        <f t="shared" si="39"/>
        <v>1</v>
      </c>
      <c r="BZ48" s="3">
        <f t="shared" si="39"/>
        <v>1</v>
      </c>
      <c r="CA48" s="3">
        <f t="shared" si="39"/>
        <v>1</v>
      </c>
      <c r="CC48" s="3">
        <f t="shared" si="31"/>
        <v>1</v>
      </c>
      <c r="CD48" s="3">
        <f t="shared" si="40"/>
        <v>1</v>
      </c>
      <c r="CE48" s="3">
        <f t="shared" si="40"/>
        <v>1</v>
      </c>
      <c r="CF48" s="3">
        <f t="shared" si="40"/>
        <v>1</v>
      </c>
      <c r="CG48" s="3">
        <f t="shared" si="40"/>
        <v>1</v>
      </c>
      <c r="CI48" s="3">
        <f t="shared" si="32"/>
        <v>1</v>
      </c>
      <c r="CJ48" s="3">
        <f t="shared" si="41"/>
        <v>1</v>
      </c>
      <c r="CK48" s="3">
        <f t="shared" si="41"/>
        <v>1</v>
      </c>
      <c r="CL48" s="3">
        <f t="shared" si="41"/>
        <v>1</v>
      </c>
      <c r="CM48" s="3">
        <f t="shared" si="41"/>
        <v>1</v>
      </c>
      <c r="CO48" s="3">
        <f t="shared" si="33"/>
        <v>1</v>
      </c>
      <c r="CP48" s="3">
        <f t="shared" si="42"/>
        <v>1</v>
      </c>
      <c r="CQ48" s="3">
        <f t="shared" si="42"/>
        <v>1</v>
      </c>
      <c r="CR48" s="3">
        <f t="shared" si="42"/>
        <v>1</v>
      </c>
      <c r="CS48" s="3">
        <f t="shared" si="42"/>
        <v>1</v>
      </c>
    </row>
    <row r="49" spans="1:97">
      <c r="A49" s="222">
        <f>'BNRegular Symbol'!K48</f>
        <v>45</v>
      </c>
      <c r="B49" s="1" t="str">
        <f>'BNRegular Symbol'!L48</f>
        <v>M3</v>
      </c>
      <c r="C49" s="1" t="str">
        <f>'BNRegular Symbol'!M48</f>
        <v>M5</v>
      </c>
      <c r="D49" s="1" t="str">
        <f>'BNRegular Symbol'!N48</f>
        <v>M3</v>
      </c>
      <c r="E49" s="1" t="str">
        <f>'BNRegular Symbol'!O48</f>
        <v>M5</v>
      </c>
      <c r="F49" s="1" t="str">
        <f>'BNRegular Symbol'!P48</f>
        <v>M3</v>
      </c>
      <c r="I49" s="3">
        <f t="shared" si="15"/>
        <v>1</v>
      </c>
      <c r="J49" s="3">
        <f t="shared" si="16"/>
        <v>0</v>
      </c>
      <c r="K49" s="3">
        <f t="shared" si="17"/>
        <v>0</v>
      </c>
      <c r="L49" s="3">
        <f t="shared" si="18"/>
        <v>1</v>
      </c>
      <c r="M49" s="3">
        <f t="shared" si="19"/>
        <v>1</v>
      </c>
      <c r="O49" s="3">
        <f t="shared" si="48"/>
        <v>1</v>
      </c>
      <c r="P49" s="3">
        <f t="shared" si="48"/>
        <v>0</v>
      </c>
      <c r="Q49" s="3">
        <f t="shared" si="48"/>
        <v>0</v>
      </c>
      <c r="R49" s="3">
        <f t="shared" si="48"/>
        <v>1</v>
      </c>
      <c r="S49" s="3">
        <f t="shared" si="48"/>
        <v>0</v>
      </c>
      <c r="U49" s="3">
        <f t="shared" si="21"/>
        <v>0</v>
      </c>
      <c r="V49" s="3">
        <f t="shared" si="34"/>
        <v>0</v>
      </c>
      <c r="W49" s="3">
        <f t="shared" si="34"/>
        <v>0</v>
      </c>
      <c r="X49" s="3">
        <f t="shared" si="34"/>
        <v>0</v>
      </c>
      <c r="Y49" s="3">
        <f t="shared" si="34"/>
        <v>0</v>
      </c>
      <c r="AA49" s="3">
        <f t="shared" si="22"/>
        <v>0</v>
      </c>
      <c r="AB49" s="3">
        <f t="shared" si="35"/>
        <v>0</v>
      </c>
      <c r="AC49" s="3">
        <f t="shared" si="35"/>
        <v>0</v>
      </c>
      <c r="AD49" s="3">
        <f t="shared" si="35"/>
        <v>1</v>
      </c>
      <c r="AE49" s="3">
        <f t="shared" si="35"/>
        <v>0</v>
      </c>
      <c r="AG49" s="3">
        <f t="shared" si="23"/>
        <v>1</v>
      </c>
      <c r="AH49" s="3">
        <f t="shared" si="36"/>
        <v>0</v>
      </c>
      <c r="AI49" s="3">
        <f t="shared" si="36"/>
        <v>0</v>
      </c>
      <c r="AJ49" s="3">
        <f t="shared" si="36"/>
        <v>0</v>
      </c>
      <c r="AK49" s="3">
        <f t="shared" si="36"/>
        <v>1</v>
      </c>
      <c r="AM49" s="3">
        <f t="shared" si="49"/>
        <v>1</v>
      </c>
      <c r="AN49" s="3">
        <f t="shared" si="49"/>
        <v>0</v>
      </c>
      <c r="AO49" s="3">
        <f t="shared" si="49"/>
        <v>0</v>
      </c>
      <c r="AP49" s="3">
        <f t="shared" si="49"/>
        <v>1</v>
      </c>
      <c r="AQ49" s="3">
        <f t="shared" si="49"/>
        <v>1</v>
      </c>
      <c r="AS49" s="3">
        <f t="shared" si="50"/>
        <v>1</v>
      </c>
      <c r="AT49" s="3">
        <f t="shared" si="50"/>
        <v>0</v>
      </c>
      <c r="AU49" s="3">
        <f t="shared" si="50"/>
        <v>0</v>
      </c>
      <c r="AV49" s="3">
        <f t="shared" si="50"/>
        <v>1</v>
      </c>
      <c r="AW49" s="3">
        <f t="shared" si="50"/>
        <v>1</v>
      </c>
      <c r="AY49" s="3">
        <f t="shared" si="51"/>
        <v>1</v>
      </c>
      <c r="AZ49" s="3">
        <f t="shared" si="51"/>
        <v>0</v>
      </c>
      <c r="BA49" s="3">
        <f t="shared" si="51"/>
        <v>0</v>
      </c>
      <c r="BB49" s="3">
        <f t="shared" si="51"/>
        <v>1</v>
      </c>
      <c r="BC49" s="3">
        <f t="shared" si="51"/>
        <v>1</v>
      </c>
      <c r="BE49" s="3">
        <f t="shared" si="52"/>
        <v>1</v>
      </c>
      <c r="BF49" s="3">
        <f t="shared" si="52"/>
        <v>0</v>
      </c>
      <c r="BG49" s="3">
        <f t="shared" si="52"/>
        <v>0</v>
      </c>
      <c r="BH49" s="3">
        <f t="shared" si="52"/>
        <v>1</v>
      </c>
      <c r="BI49" s="3">
        <f t="shared" si="52"/>
        <v>1</v>
      </c>
      <c r="BK49" s="3">
        <f t="shared" si="28"/>
        <v>1</v>
      </c>
      <c r="BL49" s="3">
        <f t="shared" si="37"/>
        <v>0</v>
      </c>
      <c r="BM49" s="3">
        <f t="shared" si="37"/>
        <v>0</v>
      </c>
      <c r="BN49" s="3">
        <f t="shared" si="37"/>
        <v>1</v>
      </c>
      <c r="BO49" s="3">
        <f t="shared" si="37"/>
        <v>1</v>
      </c>
      <c r="BQ49" s="3">
        <f t="shared" si="29"/>
        <v>1</v>
      </c>
      <c r="BR49" s="3">
        <f t="shared" si="38"/>
        <v>0</v>
      </c>
      <c r="BS49" s="3">
        <f t="shared" si="38"/>
        <v>0</v>
      </c>
      <c r="BT49" s="3">
        <f t="shared" si="38"/>
        <v>1</v>
      </c>
      <c r="BU49" s="3">
        <f t="shared" si="38"/>
        <v>1</v>
      </c>
      <c r="BW49" s="3">
        <f t="shared" si="30"/>
        <v>1</v>
      </c>
      <c r="BX49" s="3">
        <f t="shared" si="39"/>
        <v>0</v>
      </c>
      <c r="BY49" s="3">
        <f t="shared" si="39"/>
        <v>0</v>
      </c>
      <c r="BZ49" s="3">
        <f t="shared" si="39"/>
        <v>1</v>
      </c>
      <c r="CA49" s="3">
        <f t="shared" si="39"/>
        <v>1</v>
      </c>
      <c r="CC49" s="3">
        <f t="shared" si="31"/>
        <v>1</v>
      </c>
      <c r="CD49" s="3">
        <f t="shared" si="40"/>
        <v>0</v>
      </c>
      <c r="CE49" s="3">
        <f t="shared" si="40"/>
        <v>0</v>
      </c>
      <c r="CF49" s="3">
        <f t="shared" si="40"/>
        <v>1</v>
      </c>
      <c r="CG49" s="3">
        <f t="shared" si="40"/>
        <v>1</v>
      </c>
      <c r="CI49" s="3">
        <f t="shared" si="32"/>
        <v>1</v>
      </c>
      <c r="CJ49" s="3">
        <f t="shared" si="41"/>
        <v>0</v>
      </c>
      <c r="CK49" s="3">
        <f t="shared" si="41"/>
        <v>0</v>
      </c>
      <c r="CL49" s="3">
        <f t="shared" si="41"/>
        <v>1</v>
      </c>
      <c r="CM49" s="3">
        <f t="shared" si="41"/>
        <v>1</v>
      </c>
      <c r="CO49" s="3">
        <f t="shared" si="33"/>
        <v>1</v>
      </c>
      <c r="CP49" s="3">
        <f t="shared" si="42"/>
        <v>0</v>
      </c>
      <c r="CQ49" s="3">
        <f t="shared" si="42"/>
        <v>0</v>
      </c>
      <c r="CR49" s="3">
        <f t="shared" si="42"/>
        <v>1</v>
      </c>
      <c r="CS49" s="3">
        <f t="shared" si="42"/>
        <v>1</v>
      </c>
    </row>
    <row r="50" spans="1:97">
      <c r="A50" s="222">
        <f>'BNRegular Symbol'!K49</f>
        <v>46</v>
      </c>
      <c r="B50" s="1" t="str">
        <f>'BNRegular Symbol'!L49</f>
        <v>M4</v>
      </c>
      <c r="C50" s="1" t="str">
        <f>'BNRegular Symbol'!M49</f>
        <v>M5</v>
      </c>
      <c r="D50" s="1" t="str">
        <f>'BNRegular Symbol'!N49</f>
        <v>M5</v>
      </c>
      <c r="E50" s="1" t="str">
        <f>'BNRegular Symbol'!O49</f>
        <v>M5</v>
      </c>
      <c r="F50" s="1" t="str">
        <f>'BNRegular Symbol'!P49</f>
        <v>M2</v>
      </c>
      <c r="I50" s="3">
        <f t="shared" si="15"/>
        <v>1</v>
      </c>
      <c r="J50" s="3">
        <f t="shared" si="16"/>
        <v>0</v>
      </c>
      <c r="K50" s="3">
        <f t="shared" si="17"/>
        <v>0</v>
      </c>
      <c r="L50" s="3">
        <f t="shared" si="18"/>
        <v>0</v>
      </c>
      <c r="M50" s="3">
        <f t="shared" si="19"/>
        <v>1</v>
      </c>
      <c r="O50" s="3">
        <f t="shared" si="48"/>
        <v>1</v>
      </c>
      <c r="P50" s="3">
        <f t="shared" si="48"/>
        <v>0</v>
      </c>
      <c r="Q50" s="3">
        <f t="shared" si="48"/>
        <v>0</v>
      </c>
      <c r="R50" s="3">
        <f t="shared" si="48"/>
        <v>1</v>
      </c>
      <c r="S50" s="3">
        <f t="shared" si="48"/>
        <v>0</v>
      </c>
      <c r="U50" s="3">
        <f t="shared" si="21"/>
        <v>1</v>
      </c>
      <c r="V50" s="3">
        <f t="shared" si="34"/>
        <v>0</v>
      </c>
      <c r="W50" s="3">
        <f t="shared" si="34"/>
        <v>0</v>
      </c>
      <c r="X50" s="3">
        <f t="shared" si="34"/>
        <v>0</v>
      </c>
      <c r="Y50" s="3">
        <f t="shared" si="34"/>
        <v>1</v>
      </c>
      <c r="AA50" s="3">
        <f t="shared" si="22"/>
        <v>0</v>
      </c>
      <c r="AB50" s="3">
        <f t="shared" si="35"/>
        <v>0</v>
      </c>
      <c r="AC50" s="3">
        <f t="shared" si="35"/>
        <v>0</v>
      </c>
      <c r="AD50" s="3">
        <f t="shared" si="35"/>
        <v>1</v>
      </c>
      <c r="AE50" s="3">
        <f t="shared" si="35"/>
        <v>0</v>
      </c>
      <c r="AG50" s="3">
        <f t="shared" si="23"/>
        <v>1</v>
      </c>
      <c r="AH50" s="3">
        <f t="shared" si="36"/>
        <v>0</v>
      </c>
      <c r="AI50" s="3">
        <f t="shared" si="36"/>
        <v>0</v>
      </c>
      <c r="AJ50" s="3">
        <f t="shared" si="36"/>
        <v>0</v>
      </c>
      <c r="AK50" s="3">
        <f t="shared" si="36"/>
        <v>1</v>
      </c>
      <c r="AM50" s="3">
        <f t="shared" si="49"/>
        <v>1</v>
      </c>
      <c r="AN50" s="3">
        <f t="shared" si="49"/>
        <v>0</v>
      </c>
      <c r="AO50" s="3">
        <f t="shared" si="49"/>
        <v>0</v>
      </c>
      <c r="AP50" s="3">
        <f t="shared" si="49"/>
        <v>1</v>
      </c>
      <c r="AQ50" s="3">
        <f t="shared" si="49"/>
        <v>1</v>
      </c>
      <c r="AS50" s="3">
        <f t="shared" si="50"/>
        <v>1</v>
      </c>
      <c r="AT50" s="3">
        <f t="shared" si="50"/>
        <v>0</v>
      </c>
      <c r="AU50" s="3">
        <f t="shared" si="50"/>
        <v>0</v>
      </c>
      <c r="AV50" s="3">
        <f t="shared" si="50"/>
        <v>1</v>
      </c>
      <c r="AW50" s="3">
        <f t="shared" si="50"/>
        <v>1</v>
      </c>
      <c r="AY50" s="3">
        <f t="shared" si="51"/>
        <v>1</v>
      </c>
      <c r="AZ50" s="3">
        <f t="shared" si="51"/>
        <v>0</v>
      </c>
      <c r="BA50" s="3">
        <f t="shared" si="51"/>
        <v>0</v>
      </c>
      <c r="BB50" s="3">
        <f t="shared" si="51"/>
        <v>1</v>
      </c>
      <c r="BC50" s="3">
        <f t="shared" si="51"/>
        <v>1</v>
      </c>
      <c r="BE50" s="3">
        <f t="shared" si="52"/>
        <v>1</v>
      </c>
      <c r="BF50" s="3">
        <f t="shared" si="52"/>
        <v>0</v>
      </c>
      <c r="BG50" s="3">
        <f t="shared" si="52"/>
        <v>0</v>
      </c>
      <c r="BH50" s="3">
        <f t="shared" si="52"/>
        <v>1</v>
      </c>
      <c r="BI50" s="3">
        <f t="shared" si="52"/>
        <v>1</v>
      </c>
      <c r="BK50" s="3">
        <f t="shared" si="28"/>
        <v>1</v>
      </c>
      <c r="BL50" s="3">
        <f t="shared" si="37"/>
        <v>0</v>
      </c>
      <c r="BM50" s="3">
        <f t="shared" si="37"/>
        <v>0</v>
      </c>
      <c r="BN50" s="3">
        <f t="shared" si="37"/>
        <v>1</v>
      </c>
      <c r="BO50" s="3">
        <f t="shared" si="37"/>
        <v>1</v>
      </c>
      <c r="BQ50" s="3">
        <f t="shared" si="29"/>
        <v>1</v>
      </c>
      <c r="BR50" s="3">
        <f t="shared" si="38"/>
        <v>0</v>
      </c>
      <c r="BS50" s="3">
        <f t="shared" si="38"/>
        <v>0</v>
      </c>
      <c r="BT50" s="3">
        <f t="shared" si="38"/>
        <v>1</v>
      </c>
      <c r="BU50" s="3">
        <f t="shared" si="38"/>
        <v>1</v>
      </c>
      <c r="BW50" s="3">
        <f t="shared" si="30"/>
        <v>1</v>
      </c>
      <c r="BX50" s="3">
        <f t="shared" si="39"/>
        <v>0</v>
      </c>
      <c r="BY50" s="3">
        <f t="shared" si="39"/>
        <v>0</v>
      </c>
      <c r="BZ50" s="3">
        <f t="shared" si="39"/>
        <v>1</v>
      </c>
      <c r="CA50" s="3">
        <f t="shared" si="39"/>
        <v>1</v>
      </c>
      <c r="CC50" s="3">
        <f t="shared" si="31"/>
        <v>1</v>
      </c>
      <c r="CD50" s="3">
        <f t="shared" si="40"/>
        <v>0</v>
      </c>
      <c r="CE50" s="3">
        <f t="shared" si="40"/>
        <v>0</v>
      </c>
      <c r="CF50" s="3">
        <f t="shared" si="40"/>
        <v>1</v>
      </c>
      <c r="CG50" s="3">
        <f t="shared" si="40"/>
        <v>1</v>
      </c>
      <c r="CI50" s="3">
        <f t="shared" si="32"/>
        <v>1</v>
      </c>
      <c r="CJ50" s="3">
        <f t="shared" si="41"/>
        <v>0</v>
      </c>
      <c r="CK50" s="3">
        <f t="shared" si="41"/>
        <v>0</v>
      </c>
      <c r="CL50" s="3">
        <f t="shared" si="41"/>
        <v>1</v>
      </c>
      <c r="CM50" s="3">
        <f t="shared" si="41"/>
        <v>1</v>
      </c>
      <c r="CO50" s="3">
        <f t="shared" si="33"/>
        <v>1</v>
      </c>
      <c r="CP50" s="3">
        <f t="shared" si="42"/>
        <v>0</v>
      </c>
      <c r="CQ50" s="3">
        <f t="shared" si="42"/>
        <v>0</v>
      </c>
      <c r="CR50" s="3">
        <f t="shared" si="42"/>
        <v>1</v>
      </c>
      <c r="CS50" s="3">
        <f t="shared" si="42"/>
        <v>1</v>
      </c>
    </row>
    <row r="51" spans="1:97">
      <c r="A51" s="222">
        <f>'BNRegular Symbol'!K50</f>
        <v>47</v>
      </c>
      <c r="B51" s="1" t="str">
        <f>'BNRegular Symbol'!L50</f>
        <v>M4</v>
      </c>
      <c r="C51" s="1" t="str">
        <f>'BNRegular Symbol'!M50</f>
        <v>WW</v>
      </c>
      <c r="D51" s="1" t="str">
        <f>'BNRegular Symbol'!N50</f>
        <v>WW</v>
      </c>
      <c r="E51" s="1" t="str">
        <f>'BNRegular Symbol'!O50</f>
        <v>M3</v>
      </c>
      <c r="F51" s="1" t="str">
        <f>'BNRegular Symbol'!P50</f>
        <v>M4</v>
      </c>
      <c r="I51" s="3">
        <f t="shared" si="15"/>
        <v>1</v>
      </c>
      <c r="J51" s="3">
        <f t="shared" si="16"/>
        <v>0</v>
      </c>
      <c r="K51" s="3">
        <f t="shared" si="17"/>
        <v>0</v>
      </c>
      <c r="L51" s="3">
        <f t="shared" si="18"/>
        <v>0</v>
      </c>
      <c r="M51" s="3">
        <f t="shared" si="19"/>
        <v>1</v>
      </c>
      <c r="O51" s="3">
        <f t="shared" si="48"/>
        <v>1</v>
      </c>
      <c r="P51" s="3">
        <f t="shared" si="48"/>
        <v>0</v>
      </c>
      <c r="Q51" s="3">
        <f t="shared" si="48"/>
        <v>0</v>
      </c>
      <c r="R51" s="3">
        <f t="shared" si="48"/>
        <v>1</v>
      </c>
      <c r="S51" s="3">
        <f t="shared" si="48"/>
        <v>1</v>
      </c>
      <c r="U51" s="3">
        <f t="shared" si="21"/>
        <v>1</v>
      </c>
      <c r="V51" s="3">
        <f t="shared" si="34"/>
        <v>0</v>
      </c>
      <c r="W51" s="3">
        <f t="shared" si="34"/>
        <v>0</v>
      </c>
      <c r="X51" s="3">
        <f t="shared" si="34"/>
        <v>0</v>
      </c>
      <c r="Y51" s="3">
        <f t="shared" si="34"/>
        <v>1</v>
      </c>
      <c r="AA51" s="3">
        <f t="shared" si="22"/>
        <v>0</v>
      </c>
      <c r="AB51" s="3">
        <f t="shared" si="35"/>
        <v>0</v>
      </c>
      <c r="AC51" s="3">
        <f t="shared" si="35"/>
        <v>0</v>
      </c>
      <c r="AD51" s="3">
        <f t="shared" si="35"/>
        <v>1</v>
      </c>
      <c r="AE51" s="3">
        <f t="shared" si="35"/>
        <v>0</v>
      </c>
      <c r="AG51" s="3">
        <f t="shared" si="23"/>
        <v>0</v>
      </c>
      <c r="AH51" s="3">
        <f t="shared" si="36"/>
        <v>0</v>
      </c>
      <c r="AI51" s="3">
        <f t="shared" si="36"/>
        <v>0</v>
      </c>
      <c r="AJ51" s="3">
        <f t="shared" si="36"/>
        <v>1</v>
      </c>
      <c r="AK51" s="3">
        <f t="shared" si="36"/>
        <v>1</v>
      </c>
      <c r="AM51" s="3">
        <f t="shared" si="49"/>
        <v>1</v>
      </c>
      <c r="AN51" s="3">
        <f t="shared" si="49"/>
        <v>0</v>
      </c>
      <c r="AO51" s="3">
        <f t="shared" si="49"/>
        <v>0</v>
      </c>
      <c r="AP51" s="3">
        <f t="shared" si="49"/>
        <v>1</v>
      </c>
      <c r="AQ51" s="3">
        <f t="shared" si="49"/>
        <v>1</v>
      </c>
      <c r="AS51" s="3">
        <f t="shared" si="50"/>
        <v>1</v>
      </c>
      <c r="AT51" s="3">
        <f t="shared" si="50"/>
        <v>0</v>
      </c>
      <c r="AU51" s="3">
        <f t="shared" si="50"/>
        <v>0</v>
      </c>
      <c r="AV51" s="3">
        <f t="shared" si="50"/>
        <v>1</v>
      </c>
      <c r="AW51" s="3">
        <f t="shared" si="50"/>
        <v>1</v>
      </c>
      <c r="AY51" s="3">
        <f t="shared" si="51"/>
        <v>1</v>
      </c>
      <c r="AZ51" s="3">
        <f t="shared" si="51"/>
        <v>0</v>
      </c>
      <c r="BA51" s="3">
        <f t="shared" si="51"/>
        <v>0</v>
      </c>
      <c r="BB51" s="3">
        <f t="shared" si="51"/>
        <v>1</v>
      </c>
      <c r="BC51" s="3">
        <f t="shared" si="51"/>
        <v>1</v>
      </c>
      <c r="BE51" s="3">
        <f t="shared" si="52"/>
        <v>1</v>
      </c>
      <c r="BF51" s="3">
        <f t="shared" si="52"/>
        <v>0</v>
      </c>
      <c r="BG51" s="3">
        <f t="shared" si="52"/>
        <v>0</v>
      </c>
      <c r="BH51" s="3">
        <f t="shared" si="52"/>
        <v>1</v>
      </c>
      <c r="BI51" s="3">
        <f t="shared" si="52"/>
        <v>1</v>
      </c>
      <c r="BK51" s="3">
        <f t="shared" si="28"/>
        <v>1</v>
      </c>
      <c r="BL51" s="3">
        <f t="shared" si="37"/>
        <v>0</v>
      </c>
      <c r="BM51" s="3">
        <f t="shared" si="37"/>
        <v>0</v>
      </c>
      <c r="BN51" s="3">
        <f t="shared" si="37"/>
        <v>1</v>
      </c>
      <c r="BO51" s="3">
        <f t="shared" si="37"/>
        <v>1</v>
      </c>
      <c r="BQ51" s="3">
        <f t="shared" si="29"/>
        <v>1</v>
      </c>
      <c r="BR51" s="3">
        <f t="shared" si="38"/>
        <v>0</v>
      </c>
      <c r="BS51" s="3">
        <f t="shared" si="38"/>
        <v>0</v>
      </c>
      <c r="BT51" s="3">
        <f t="shared" si="38"/>
        <v>1</v>
      </c>
      <c r="BU51" s="3">
        <f t="shared" si="38"/>
        <v>1</v>
      </c>
      <c r="BW51" s="3">
        <f t="shared" si="30"/>
        <v>1</v>
      </c>
      <c r="BX51" s="3">
        <f t="shared" si="39"/>
        <v>0</v>
      </c>
      <c r="BY51" s="3">
        <f t="shared" si="39"/>
        <v>0</v>
      </c>
      <c r="BZ51" s="3">
        <f t="shared" si="39"/>
        <v>1</v>
      </c>
      <c r="CA51" s="3">
        <f t="shared" si="39"/>
        <v>1</v>
      </c>
      <c r="CC51" s="3">
        <f t="shared" si="31"/>
        <v>1</v>
      </c>
      <c r="CD51" s="3">
        <f t="shared" si="40"/>
        <v>0</v>
      </c>
      <c r="CE51" s="3">
        <f t="shared" si="40"/>
        <v>0</v>
      </c>
      <c r="CF51" s="3">
        <f t="shared" si="40"/>
        <v>1</v>
      </c>
      <c r="CG51" s="3">
        <f t="shared" si="40"/>
        <v>1</v>
      </c>
      <c r="CI51" s="3">
        <f t="shared" si="32"/>
        <v>1</v>
      </c>
      <c r="CJ51" s="3">
        <f t="shared" si="41"/>
        <v>0</v>
      </c>
      <c r="CK51" s="3">
        <f t="shared" si="41"/>
        <v>0</v>
      </c>
      <c r="CL51" s="3">
        <f t="shared" si="41"/>
        <v>1</v>
      </c>
      <c r="CM51" s="3">
        <f t="shared" si="41"/>
        <v>1</v>
      </c>
      <c r="CO51" s="3">
        <f t="shared" si="33"/>
        <v>1</v>
      </c>
      <c r="CP51" s="3">
        <f t="shared" si="42"/>
        <v>0</v>
      </c>
      <c r="CQ51" s="3">
        <f t="shared" si="42"/>
        <v>0</v>
      </c>
      <c r="CR51" s="3">
        <f t="shared" si="42"/>
        <v>1</v>
      </c>
      <c r="CS51" s="3">
        <f t="shared" si="42"/>
        <v>1</v>
      </c>
    </row>
    <row r="52" spans="1:97">
      <c r="A52" s="222">
        <f>'BNRegular Symbol'!K51</f>
        <v>48</v>
      </c>
      <c r="B52" s="1" t="str">
        <f>'BNRegular Symbol'!L51</f>
        <v>M4</v>
      </c>
      <c r="C52" s="1" t="str">
        <f>'BNRegular Symbol'!M51</f>
        <v>M1</v>
      </c>
      <c r="D52" s="1" t="str">
        <f>'BNRegular Symbol'!N51</f>
        <v>M5</v>
      </c>
      <c r="E52" s="1" t="str">
        <f>'BNRegular Symbol'!O51</f>
        <v>M1</v>
      </c>
      <c r="F52" s="1" t="str">
        <f>'BNRegular Symbol'!P51</f>
        <v>M4</v>
      </c>
      <c r="I52" s="3">
        <f t="shared" si="15"/>
        <v>1</v>
      </c>
      <c r="J52" s="3">
        <f t="shared" si="16"/>
        <v>0</v>
      </c>
      <c r="K52" s="3">
        <f t="shared" si="17"/>
        <v>1</v>
      </c>
      <c r="L52" s="3">
        <f t="shared" si="18"/>
        <v>0</v>
      </c>
      <c r="M52" s="3">
        <f t="shared" si="19"/>
        <v>0</v>
      </c>
      <c r="O52" s="3">
        <f t="shared" si="48"/>
        <v>1</v>
      </c>
      <c r="P52" s="3">
        <f t="shared" si="48"/>
        <v>1</v>
      </c>
      <c r="Q52" s="3">
        <f t="shared" si="48"/>
        <v>1</v>
      </c>
      <c r="R52" s="3">
        <f t="shared" si="48"/>
        <v>1</v>
      </c>
      <c r="S52" s="3">
        <f t="shared" si="48"/>
        <v>1</v>
      </c>
      <c r="U52" s="3">
        <f t="shared" si="21"/>
        <v>1</v>
      </c>
      <c r="V52" s="3">
        <f t="shared" si="34"/>
        <v>1</v>
      </c>
      <c r="W52" s="3">
        <f t="shared" si="34"/>
        <v>0</v>
      </c>
      <c r="X52" s="3">
        <f t="shared" si="34"/>
        <v>1</v>
      </c>
      <c r="Y52" s="3">
        <f t="shared" si="34"/>
        <v>1</v>
      </c>
      <c r="AA52" s="3">
        <f t="shared" si="22"/>
        <v>0</v>
      </c>
      <c r="AB52" s="3">
        <f t="shared" si="35"/>
        <v>1</v>
      </c>
      <c r="AC52" s="3">
        <f t="shared" si="35"/>
        <v>0</v>
      </c>
      <c r="AD52" s="3">
        <f t="shared" si="35"/>
        <v>1</v>
      </c>
      <c r="AE52" s="3">
        <f t="shared" si="35"/>
        <v>0</v>
      </c>
      <c r="AG52" s="3">
        <f t="shared" si="23"/>
        <v>0</v>
      </c>
      <c r="AH52" s="3">
        <f t="shared" si="36"/>
        <v>1</v>
      </c>
      <c r="AI52" s="3">
        <f t="shared" si="36"/>
        <v>0</v>
      </c>
      <c r="AJ52" s="3">
        <f t="shared" si="36"/>
        <v>1</v>
      </c>
      <c r="AK52" s="3">
        <f t="shared" si="36"/>
        <v>1</v>
      </c>
      <c r="AM52" s="3">
        <f t="shared" si="49"/>
        <v>1</v>
      </c>
      <c r="AN52" s="3">
        <f t="shared" si="49"/>
        <v>1</v>
      </c>
      <c r="AO52" s="3">
        <f t="shared" si="49"/>
        <v>1</v>
      </c>
      <c r="AP52" s="3">
        <f t="shared" si="49"/>
        <v>1</v>
      </c>
      <c r="AQ52" s="3">
        <f t="shared" si="49"/>
        <v>1</v>
      </c>
      <c r="AS52" s="3">
        <f t="shared" si="50"/>
        <v>1</v>
      </c>
      <c r="AT52" s="3">
        <f t="shared" si="50"/>
        <v>1</v>
      </c>
      <c r="AU52" s="3">
        <f t="shared" si="50"/>
        <v>1</v>
      </c>
      <c r="AV52" s="3">
        <f t="shared" si="50"/>
        <v>1</v>
      </c>
      <c r="AW52" s="3">
        <f t="shared" si="50"/>
        <v>1</v>
      </c>
      <c r="AY52" s="3">
        <f t="shared" si="51"/>
        <v>1</v>
      </c>
      <c r="AZ52" s="3">
        <f t="shared" si="51"/>
        <v>1</v>
      </c>
      <c r="BA52" s="3">
        <f t="shared" si="51"/>
        <v>1</v>
      </c>
      <c r="BB52" s="3">
        <f t="shared" si="51"/>
        <v>1</v>
      </c>
      <c r="BC52" s="3">
        <f t="shared" si="51"/>
        <v>1</v>
      </c>
      <c r="BE52" s="3">
        <f t="shared" si="52"/>
        <v>1</v>
      </c>
      <c r="BF52" s="3">
        <f t="shared" si="52"/>
        <v>1</v>
      </c>
      <c r="BG52" s="3">
        <f t="shared" si="52"/>
        <v>1</v>
      </c>
      <c r="BH52" s="3">
        <f t="shared" si="52"/>
        <v>1</v>
      </c>
      <c r="BI52" s="3">
        <f t="shared" si="52"/>
        <v>1</v>
      </c>
      <c r="BK52" s="3">
        <f t="shared" si="28"/>
        <v>1</v>
      </c>
      <c r="BL52" s="3">
        <f t="shared" si="37"/>
        <v>1</v>
      </c>
      <c r="BM52" s="3">
        <f t="shared" si="37"/>
        <v>1</v>
      </c>
      <c r="BN52" s="3">
        <f t="shared" si="37"/>
        <v>1</v>
      </c>
      <c r="BO52" s="3">
        <f t="shared" si="37"/>
        <v>1</v>
      </c>
      <c r="BQ52" s="3">
        <f t="shared" si="29"/>
        <v>1</v>
      </c>
      <c r="BR52" s="3">
        <f t="shared" si="38"/>
        <v>1</v>
      </c>
      <c r="BS52" s="3">
        <f t="shared" si="38"/>
        <v>1</v>
      </c>
      <c r="BT52" s="3">
        <f t="shared" si="38"/>
        <v>1</v>
      </c>
      <c r="BU52" s="3">
        <f t="shared" si="38"/>
        <v>1</v>
      </c>
      <c r="BW52" s="3">
        <f t="shared" si="30"/>
        <v>1</v>
      </c>
      <c r="BX52" s="3">
        <f t="shared" si="39"/>
        <v>1</v>
      </c>
      <c r="BY52" s="3">
        <f t="shared" si="39"/>
        <v>1</v>
      </c>
      <c r="BZ52" s="3">
        <f t="shared" si="39"/>
        <v>1</v>
      </c>
      <c r="CA52" s="3">
        <f t="shared" si="39"/>
        <v>1</v>
      </c>
      <c r="CC52" s="3">
        <f t="shared" si="31"/>
        <v>1</v>
      </c>
      <c r="CD52" s="3">
        <f t="shared" si="40"/>
        <v>1</v>
      </c>
      <c r="CE52" s="3">
        <f t="shared" si="40"/>
        <v>1</v>
      </c>
      <c r="CF52" s="3">
        <f t="shared" si="40"/>
        <v>1</v>
      </c>
      <c r="CG52" s="3">
        <f t="shared" si="40"/>
        <v>1</v>
      </c>
      <c r="CI52" s="3">
        <f t="shared" si="32"/>
        <v>1</v>
      </c>
      <c r="CJ52" s="3">
        <f t="shared" si="41"/>
        <v>1</v>
      </c>
      <c r="CK52" s="3">
        <f t="shared" si="41"/>
        <v>1</v>
      </c>
      <c r="CL52" s="3">
        <f t="shared" si="41"/>
        <v>1</v>
      </c>
      <c r="CM52" s="3">
        <f t="shared" si="41"/>
        <v>1</v>
      </c>
      <c r="CO52" s="3">
        <f t="shared" si="33"/>
        <v>1</v>
      </c>
      <c r="CP52" s="3">
        <f t="shared" si="42"/>
        <v>1</v>
      </c>
      <c r="CQ52" s="3">
        <f t="shared" si="42"/>
        <v>1</v>
      </c>
      <c r="CR52" s="3">
        <f t="shared" si="42"/>
        <v>1</v>
      </c>
      <c r="CS52" s="3">
        <f t="shared" si="42"/>
        <v>1</v>
      </c>
    </row>
    <row r="53" spans="1:97">
      <c r="A53" s="222">
        <f>'BNRegular Symbol'!K52</f>
        <v>49</v>
      </c>
      <c r="B53" s="1" t="str">
        <f>'BNRegular Symbol'!L52</f>
        <v>M5</v>
      </c>
      <c r="C53" s="1" t="str">
        <f>'BNRegular Symbol'!M52</f>
        <v>M1</v>
      </c>
      <c r="D53" s="1" t="str">
        <f>'BNRegular Symbol'!N52</f>
        <v>M3</v>
      </c>
      <c r="E53" s="1" t="str">
        <f>'BNRegular Symbol'!O52</f>
        <v>M1</v>
      </c>
      <c r="F53" s="1" t="str">
        <f>'BNRegular Symbol'!P52</f>
        <v>S1</v>
      </c>
      <c r="I53" s="3">
        <f t="shared" si="15"/>
        <v>1</v>
      </c>
      <c r="J53" s="3">
        <f t="shared" si="16"/>
        <v>0</v>
      </c>
      <c r="K53" s="3">
        <f t="shared" si="17"/>
        <v>1</v>
      </c>
      <c r="L53" s="3">
        <f t="shared" si="18"/>
        <v>0</v>
      </c>
      <c r="M53" s="3">
        <f t="shared" si="19"/>
        <v>0</v>
      </c>
      <c r="O53" s="3">
        <f t="shared" ref="O53:S68" si="53">IF(B53=0,"",IF(OR(B53=$O$1,B53=$P$1,B54=$O$1,B54=$P$1,B55=$O$1,B55=$P$1),0,1))</f>
        <v>1</v>
      </c>
      <c r="P53" s="3">
        <f t="shared" si="53"/>
        <v>0</v>
      </c>
      <c r="Q53" s="3">
        <f t="shared" si="53"/>
        <v>0</v>
      </c>
      <c r="R53" s="3">
        <f t="shared" si="53"/>
        <v>1</v>
      </c>
      <c r="S53" s="3">
        <f t="shared" si="53"/>
        <v>1</v>
      </c>
      <c r="U53" s="3">
        <f t="shared" si="21"/>
        <v>0</v>
      </c>
      <c r="V53" s="3">
        <f t="shared" si="34"/>
        <v>1</v>
      </c>
      <c r="W53" s="3">
        <f t="shared" si="34"/>
        <v>0</v>
      </c>
      <c r="X53" s="3">
        <f t="shared" si="34"/>
        <v>0</v>
      </c>
      <c r="Y53" s="3">
        <f t="shared" si="34"/>
        <v>1</v>
      </c>
      <c r="AA53" s="3">
        <f t="shared" si="22"/>
        <v>1</v>
      </c>
      <c r="AB53" s="3">
        <f t="shared" si="35"/>
        <v>1</v>
      </c>
      <c r="AC53" s="3">
        <f t="shared" si="35"/>
        <v>0</v>
      </c>
      <c r="AD53" s="3">
        <f t="shared" si="35"/>
        <v>1</v>
      </c>
      <c r="AE53" s="3">
        <f t="shared" si="35"/>
        <v>1</v>
      </c>
      <c r="AG53" s="3">
        <f t="shared" si="23"/>
        <v>0</v>
      </c>
      <c r="AH53" s="3">
        <f t="shared" si="36"/>
        <v>1</v>
      </c>
      <c r="AI53" s="3">
        <f t="shared" si="36"/>
        <v>1</v>
      </c>
      <c r="AJ53" s="3">
        <f t="shared" si="36"/>
        <v>1</v>
      </c>
      <c r="AK53" s="3">
        <f t="shared" si="36"/>
        <v>0</v>
      </c>
      <c r="AM53" s="3">
        <f t="shared" ref="AM53:AQ68" si="54">IF(B53=0,"",IF(OR(B53=$AG$1,B53=$AN$1,B54=$AG$1,B54=$AN$1,B55=$AG$1,B55=$AN$1),0,1))</f>
        <v>1</v>
      </c>
      <c r="AN53" s="3">
        <f t="shared" si="54"/>
        <v>1</v>
      </c>
      <c r="AO53" s="3">
        <f t="shared" si="54"/>
        <v>1</v>
      </c>
      <c r="AP53" s="3">
        <f t="shared" si="54"/>
        <v>1</v>
      </c>
      <c r="AQ53" s="3">
        <f t="shared" si="54"/>
        <v>1</v>
      </c>
      <c r="AS53" s="3">
        <f t="shared" ref="AS53:AW68" si="55">IF(B53=0,"",IF(OR(B53=$AG$1,B53=$AT$1,B54=$AG$1,B54=$AT$1,B55=$AG$1,B55=$AT$1),0,1))</f>
        <v>1</v>
      </c>
      <c r="AT53" s="3">
        <f t="shared" si="55"/>
        <v>1</v>
      </c>
      <c r="AU53" s="3">
        <f t="shared" si="55"/>
        <v>1</v>
      </c>
      <c r="AV53" s="3">
        <f t="shared" si="55"/>
        <v>1</v>
      </c>
      <c r="AW53" s="3">
        <f t="shared" si="55"/>
        <v>1</v>
      </c>
      <c r="AY53" s="3">
        <f t="shared" ref="AY53:BC68" si="56">IF(B53=0,"",IF(OR(B53=$AG$1,B53=$AZ$1,B54=$AG$1,B54=$AZ$1,B55=$AG$1,B55=$AZ$1),0,1))</f>
        <v>1</v>
      </c>
      <c r="AZ53" s="3">
        <f t="shared" si="56"/>
        <v>1</v>
      </c>
      <c r="BA53" s="3">
        <f t="shared" si="56"/>
        <v>1</v>
      </c>
      <c r="BB53" s="3">
        <f t="shared" si="56"/>
        <v>1</v>
      </c>
      <c r="BC53" s="3">
        <f t="shared" si="56"/>
        <v>1</v>
      </c>
      <c r="BE53" s="3">
        <f t="shared" ref="BE53:BI68" si="57">IF(B53=0,"",IF(OR(B53=$AG$1,B53=$BF$1,B54=$AG$1,B54=$BF$1,B55=$AG$1,B55=$BF$1),0,1))</f>
        <v>1</v>
      </c>
      <c r="BF53" s="3">
        <f t="shared" si="57"/>
        <v>1</v>
      </c>
      <c r="BG53" s="3">
        <f t="shared" si="57"/>
        <v>1</v>
      </c>
      <c r="BH53" s="3">
        <f t="shared" si="57"/>
        <v>1</v>
      </c>
      <c r="BI53" s="3">
        <f t="shared" si="57"/>
        <v>1</v>
      </c>
      <c r="BK53" s="3">
        <f t="shared" si="28"/>
        <v>1</v>
      </c>
      <c r="BL53" s="3">
        <f t="shared" si="37"/>
        <v>1</v>
      </c>
      <c r="BM53" s="3">
        <f t="shared" si="37"/>
        <v>1</v>
      </c>
      <c r="BN53" s="3">
        <f t="shared" si="37"/>
        <v>1</v>
      </c>
      <c r="BO53" s="3">
        <f t="shared" si="37"/>
        <v>1</v>
      </c>
      <c r="BQ53" s="3">
        <f t="shared" si="29"/>
        <v>1</v>
      </c>
      <c r="BR53" s="3">
        <f t="shared" si="38"/>
        <v>1</v>
      </c>
      <c r="BS53" s="3">
        <f t="shared" si="38"/>
        <v>1</v>
      </c>
      <c r="BT53" s="3">
        <f t="shared" si="38"/>
        <v>1</v>
      </c>
      <c r="BU53" s="3">
        <f t="shared" si="38"/>
        <v>1</v>
      </c>
      <c r="BW53" s="3">
        <f t="shared" si="30"/>
        <v>1</v>
      </c>
      <c r="BX53" s="3">
        <f t="shared" si="39"/>
        <v>1</v>
      </c>
      <c r="BY53" s="3">
        <f t="shared" si="39"/>
        <v>1</v>
      </c>
      <c r="BZ53" s="3">
        <f t="shared" si="39"/>
        <v>1</v>
      </c>
      <c r="CA53" s="3">
        <f t="shared" si="39"/>
        <v>1</v>
      </c>
      <c r="CC53" s="3">
        <f t="shared" si="31"/>
        <v>1</v>
      </c>
      <c r="CD53" s="3">
        <f t="shared" si="40"/>
        <v>1</v>
      </c>
      <c r="CE53" s="3">
        <f t="shared" si="40"/>
        <v>1</v>
      </c>
      <c r="CF53" s="3">
        <f t="shared" si="40"/>
        <v>1</v>
      </c>
      <c r="CG53" s="3">
        <f t="shared" si="40"/>
        <v>1</v>
      </c>
      <c r="CI53" s="3">
        <f t="shared" si="32"/>
        <v>1</v>
      </c>
      <c r="CJ53" s="3">
        <f t="shared" si="41"/>
        <v>1</v>
      </c>
      <c r="CK53" s="3">
        <f t="shared" si="41"/>
        <v>1</v>
      </c>
      <c r="CL53" s="3">
        <f t="shared" si="41"/>
        <v>1</v>
      </c>
      <c r="CM53" s="3">
        <f t="shared" si="41"/>
        <v>1</v>
      </c>
      <c r="CO53" s="3">
        <f t="shared" si="33"/>
        <v>1</v>
      </c>
      <c r="CP53" s="3">
        <f t="shared" si="42"/>
        <v>1</v>
      </c>
      <c r="CQ53" s="3">
        <f t="shared" si="42"/>
        <v>1</v>
      </c>
      <c r="CR53" s="3">
        <f t="shared" si="42"/>
        <v>1</v>
      </c>
      <c r="CS53" s="3">
        <f t="shared" si="42"/>
        <v>1</v>
      </c>
    </row>
    <row r="54" spans="1:97">
      <c r="A54" s="222">
        <f>'BNRegular Symbol'!K53</f>
        <v>50</v>
      </c>
      <c r="B54" s="1" t="str">
        <f>'BNRegular Symbol'!L53</f>
        <v>M5</v>
      </c>
      <c r="C54" s="1" t="str">
        <f>'BNRegular Symbol'!M53</f>
        <v>M1</v>
      </c>
      <c r="D54" s="1" t="str">
        <f>'BNRegular Symbol'!N53</f>
        <v>M4</v>
      </c>
      <c r="E54" s="1" t="str">
        <f>'BNRegular Symbol'!O53</f>
        <v>M1</v>
      </c>
      <c r="F54" s="1" t="str">
        <f>'BNRegular Symbol'!P53</f>
        <v>M1</v>
      </c>
      <c r="I54" s="3">
        <f t="shared" si="15"/>
        <v>1</v>
      </c>
      <c r="J54" s="3">
        <f t="shared" si="16"/>
        <v>0</v>
      </c>
      <c r="K54" s="3">
        <f t="shared" si="17"/>
        <v>1</v>
      </c>
      <c r="L54" s="3">
        <f t="shared" si="18"/>
        <v>0</v>
      </c>
      <c r="M54" s="3">
        <f t="shared" si="19"/>
        <v>0</v>
      </c>
      <c r="O54" s="3">
        <f t="shared" si="53"/>
        <v>1</v>
      </c>
      <c r="P54" s="3">
        <f t="shared" si="53"/>
        <v>0</v>
      </c>
      <c r="Q54" s="3">
        <f t="shared" si="53"/>
        <v>0</v>
      </c>
      <c r="R54" s="3">
        <f t="shared" si="53"/>
        <v>1</v>
      </c>
      <c r="S54" s="3">
        <f t="shared" si="53"/>
        <v>1</v>
      </c>
      <c r="U54" s="3">
        <f t="shared" si="21"/>
        <v>0</v>
      </c>
      <c r="V54" s="3">
        <f t="shared" si="34"/>
        <v>1</v>
      </c>
      <c r="W54" s="3">
        <f t="shared" si="34"/>
        <v>1</v>
      </c>
      <c r="X54" s="3">
        <f t="shared" si="34"/>
        <v>0</v>
      </c>
      <c r="Y54" s="3">
        <f t="shared" si="34"/>
        <v>1</v>
      </c>
      <c r="AA54" s="3">
        <f t="shared" si="22"/>
        <v>1</v>
      </c>
      <c r="AB54" s="3">
        <f t="shared" si="35"/>
        <v>0</v>
      </c>
      <c r="AC54" s="3">
        <f t="shared" si="35"/>
        <v>0</v>
      </c>
      <c r="AD54" s="3">
        <f t="shared" si="35"/>
        <v>0</v>
      </c>
      <c r="AE54" s="3">
        <f t="shared" si="35"/>
        <v>1</v>
      </c>
      <c r="AG54" s="3">
        <f t="shared" si="23"/>
        <v>0</v>
      </c>
      <c r="AH54" s="3">
        <f t="shared" si="36"/>
        <v>1</v>
      </c>
      <c r="AI54" s="3">
        <f t="shared" si="36"/>
        <v>0</v>
      </c>
      <c r="AJ54" s="3">
        <f t="shared" si="36"/>
        <v>1</v>
      </c>
      <c r="AK54" s="3">
        <f t="shared" si="36"/>
        <v>0</v>
      </c>
      <c r="AM54" s="3">
        <f t="shared" si="54"/>
        <v>1</v>
      </c>
      <c r="AN54" s="3">
        <f t="shared" si="54"/>
        <v>1</v>
      </c>
      <c r="AO54" s="3">
        <f t="shared" si="54"/>
        <v>1</v>
      </c>
      <c r="AP54" s="3">
        <f t="shared" si="54"/>
        <v>1</v>
      </c>
      <c r="AQ54" s="3">
        <f t="shared" si="54"/>
        <v>1</v>
      </c>
      <c r="AS54" s="3">
        <f t="shared" si="55"/>
        <v>1</v>
      </c>
      <c r="AT54" s="3">
        <f t="shared" si="55"/>
        <v>1</v>
      </c>
      <c r="AU54" s="3">
        <f t="shared" si="55"/>
        <v>1</v>
      </c>
      <c r="AV54" s="3">
        <f t="shared" si="55"/>
        <v>1</v>
      </c>
      <c r="AW54" s="3">
        <f t="shared" si="55"/>
        <v>1</v>
      </c>
      <c r="AY54" s="3">
        <f t="shared" si="56"/>
        <v>1</v>
      </c>
      <c r="AZ54" s="3">
        <f t="shared" si="56"/>
        <v>1</v>
      </c>
      <c r="BA54" s="3">
        <f t="shared" si="56"/>
        <v>1</v>
      </c>
      <c r="BB54" s="3">
        <f t="shared" si="56"/>
        <v>1</v>
      </c>
      <c r="BC54" s="3">
        <f t="shared" si="56"/>
        <v>1</v>
      </c>
      <c r="BE54" s="3">
        <f t="shared" si="57"/>
        <v>1</v>
      </c>
      <c r="BF54" s="3">
        <f t="shared" si="57"/>
        <v>1</v>
      </c>
      <c r="BG54" s="3">
        <f t="shared" si="57"/>
        <v>1</v>
      </c>
      <c r="BH54" s="3">
        <f t="shared" si="57"/>
        <v>1</v>
      </c>
      <c r="BI54" s="3">
        <f t="shared" si="57"/>
        <v>1</v>
      </c>
      <c r="BK54" s="3">
        <f t="shared" si="28"/>
        <v>1</v>
      </c>
      <c r="BL54" s="3">
        <f t="shared" si="37"/>
        <v>1</v>
      </c>
      <c r="BM54" s="3">
        <f t="shared" si="37"/>
        <v>1</v>
      </c>
      <c r="BN54" s="3">
        <f t="shared" si="37"/>
        <v>1</v>
      </c>
      <c r="BO54" s="3">
        <f t="shared" si="37"/>
        <v>1</v>
      </c>
      <c r="BQ54" s="3">
        <f t="shared" si="29"/>
        <v>1</v>
      </c>
      <c r="BR54" s="3">
        <f t="shared" si="38"/>
        <v>1</v>
      </c>
      <c r="BS54" s="3">
        <f t="shared" si="38"/>
        <v>1</v>
      </c>
      <c r="BT54" s="3">
        <f t="shared" si="38"/>
        <v>1</v>
      </c>
      <c r="BU54" s="3">
        <f t="shared" si="38"/>
        <v>1</v>
      </c>
      <c r="BW54" s="3">
        <f t="shared" si="30"/>
        <v>1</v>
      </c>
      <c r="BX54" s="3">
        <f t="shared" si="39"/>
        <v>1</v>
      </c>
      <c r="BY54" s="3">
        <f t="shared" si="39"/>
        <v>1</v>
      </c>
      <c r="BZ54" s="3">
        <f t="shared" si="39"/>
        <v>1</v>
      </c>
      <c r="CA54" s="3">
        <f t="shared" si="39"/>
        <v>1</v>
      </c>
      <c r="CC54" s="3">
        <f t="shared" si="31"/>
        <v>1</v>
      </c>
      <c r="CD54" s="3">
        <f t="shared" si="40"/>
        <v>1</v>
      </c>
      <c r="CE54" s="3">
        <f t="shared" si="40"/>
        <v>1</v>
      </c>
      <c r="CF54" s="3">
        <f t="shared" si="40"/>
        <v>1</v>
      </c>
      <c r="CG54" s="3">
        <f t="shared" si="40"/>
        <v>1</v>
      </c>
      <c r="CI54" s="3">
        <f t="shared" si="32"/>
        <v>1</v>
      </c>
      <c r="CJ54" s="3">
        <f t="shared" si="41"/>
        <v>1</v>
      </c>
      <c r="CK54" s="3">
        <f t="shared" si="41"/>
        <v>1</v>
      </c>
      <c r="CL54" s="3">
        <f t="shared" si="41"/>
        <v>1</v>
      </c>
      <c r="CM54" s="3">
        <f t="shared" si="41"/>
        <v>1</v>
      </c>
      <c r="CO54" s="3">
        <f t="shared" si="33"/>
        <v>1</v>
      </c>
      <c r="CP54" s="3">
        <f t="shared" si="42"/>
        <v>1</v>
      </c>
      <c r="CQ54" s="3">
        <f t="shared" si="42"/>
        <v>1</v>
      </c>
      <c r="CR54" s="3">
        <f t="shared" si="42"/>
        <v>1</v>
      </c>
      <c r="CS54" s="3">
        <f t="shared" si="42"/>
        <v>1</v>
      </c>
    </row>
    <row r="55" spans="1:97">
      <c r="A55" s="222">
        <f>'BNRegular Symbol'!K54</f>
        <v>51</v>
      </c>
      <c r="B55" s="1" t="str">
        <f>'BNRegular Symbol'!L54</f>
        <v>M3</v>
      </c>
      <c r="C55" s="1" t="str">
        <f>'BNRegular Symbol'!M54</f>
        <v>M2</v>
      </c>
      <c r="D55" s="1" t="str">
        <f>'BNRegular Symbol'!N54</f>
        <v>M2</v>
      </c>
      <c r="E55" s="1" t="str">
        <f>'BNRegular Symbol'!O54</f>
        <v>M3</v>
      </c>
      <c r="F55" s="1" t="str">
        <f>'BNRegular Symbol'!P54</f>
        <v>M5</v>
      </c>
      <c r="I55" s="3">
        <f t="shared" si="15"/>
        <v>1</v>
      </c>
      <c r="J55" s="3">
        <f t="shared" si="16"/>
        <v>1</v>
      </c>
      <c r="K55" s="3">
        <f t="shared" si="17"/>
        <v>1</v>
      </c>
      <c r="L55" s="3">
        <f t="shared" si="18"/>
        <v>1</v>
      </c>
      <c r="M55" s="3">
        <f t="shared" si="19"/>
        <v>1</v>
      </c>
      <c r="O55" s="3">
        <f t="shared" si="53"/>
        <v>1</v>
      </c>
      <c r="P55" s="3">
        <f t="shared" si="53"/>
        <v>0</v>
      </c>
      <c r="Q55" s="3">
        <f t="shared" si="53"/>
        <v>0</v>
      </c>
      <c r="R55" s="3">
        <f t="shared" si="53"/>
        <v>1</v>
      </c>
      <c r="S55" s="3">
        <f t="shared" si="53"/>
        <v>1</v>
      </c>
      <c r="U55" s="3">
        <f t="shared" si="21"/>
        <v>0</v>
      </c>
      <c r="V55" s="3">
        <f t="shared" si="34"/>
        <v>1</v>
      </c>
      <c r="W55" s="3">
        <f t="shared" si="34"/>
        <v>0</v>
      </c>
      <c r="X55" s="3">
        <f t="shared" si="34"/>
        <v>0</v>
      </c>
      <c r="Y55" s="3">
        <f t="shared" si="34"/>
        <v>0</v>
      </c>
      <c r="AA55" s="3">
        <f t="shared" si="22"/>
        <v>0</v>
      </c>
      <c r="AB55" s="3">
        <f t="shared" si="35"/>
        <v>0</v>
      </c>
      <c r="AC55" s="3">
        <f t="shared" si="35"/>
        <v>1</v>
      </c>
      <c r="AD55" s="3">
        <f t="shared" si="35"/>
        <v>0</v>
      </c>
      <c r="AE55" s="3">
        <f t="shared" si="35"/>
        <v>1</v>
      </c>
      <c r="AG55" s="3">
        <f t="shared" si="23"/>
        <v>1</v>
      </c>
      <c r="AH55" s="3">
        <f t="shared" si="36"/>
        <v>1</v>
      </c>
      <c r="AI55" s="3">
        <f t="shared" si="36"/>
        <v>0</v>
      </c>
      <c r="AJ55" s="3">
        <f t="shared" si="36"/>
        <v>0</v>
      </c>
      <c r="AK55" s="3">
        <f t="shared" si="36"/>
        <v>0</v>
      </c>
      <c r="AM55" s="3">
        <f t="shared" si="54"/>
        <v>1</v>
      </c>
      <c r="AN55" s="3">
        <f t="shared" si="54"/>
        <v>1</v>
      </c>
      <c r="AO55" s="3">
        <f t="shared" si="54"/>
        <v>1</v>
      </c>
      <c r="AP55" s="3">
        <f t="shared" si="54"/>
        <v>1</v>
      </c>
      <c r="AQ55" s="3">
        <f t="shared" si="54"/>
        <v>1</v>
      </c>
      <c r="AS55" s="3">
        <f t="shared" si="55"/>
        <v>1</v>
      </c>
      <c r="AT55" s="3">
        <f t="shared" si="55"/>
        <v>1</v>
      </c>
      <c r="AU55" s="3">
        <f t="shared" si="55"/>
        <v>1</v>
      </c>
      <c r="AV55" s="3">
        <f t="shared" si="55"/>
        <v>1</v>
      </c>
      <c r="AW55" s="3">
        <f t="shared" si="55"/>
        <v>1</v>
      </c>
      <c r="AY55" s="3">
        <f t="shared" si="56"/>
        <v>1</v>
      </c>
      <c r="AZ55" s="3">
        <f t="shared" si="56"/>
        <v>1</v>
      </c>
      <c r="BA55" s="3">
        <f t="shared" si="56"/>
        <v>1</v>
      </c>
      <c r="BB55" s="3">
        <f t="shared" si="56"/>
        <v>1</v>
      </c>
      <c r="BC55" s="3">
        <f t="shared" si="56"/>
        <v>1</v>
      </c>
      <c r="BE55" s="3">
        <f t="shared" si="57"/>
        <v>1</v>
      </c>
      <c r="BF55" s="3">
        <f t="shared" si="57"/>
        <v>1</v>
      </c>
      <c r="BG55" s="3">
        <f t="shared" si="57"/>
        <v>1</v>
      </c>
      <c r="BH55" s="3">
        <f t="shared" si="57"/>
        <v>1</v>
      </c>
      <c r="BI55" s="3">
        <f t="shared" si="57"/>
        <v>1</v>
      </c>
      <c r="BK55" s="3">
        <f t="shared" si="28"/>
        <v>1</v>
      </c>
      <c r="BL55" s="3">
        <f t="shared" si="37"/>
        <v>1</v>
      </c>
      <c r="BM55" s="3">
        <f t="shared" si="37"/>
        <v>1</v>
      </c>
      <c r="BN55" s="3">
        <f t="shared" si="37"/>
        <v>1</v>
      </c>
      <c r="BO55" s="3">
        <f t="shared" si="37"/>
        <v>1</v>
      </c>
      <c r="BQ55" s="3">
        <f t="shared" si="29"/>
        <v>1</v>
      </c>
      <c r="BR55" s="3">
        <f t="shared" si="38"/>
        <v>1</v>
      </c>
      <c r="BS55" s="3">
        <f t="shared" si="38"/>
        <v>1</v>
      </c>
      <c r="BT55" s="3">
        <f t="shared" si="38"/>
        <v>1</v>
      </c>
      <c r="BU55" s="3">
        <f t="shared" si="38"/>
        <v>1</v>
      </c>
      <c r="BW55" s="3">
        <f t="shared" si="30"/>
        <v>1</v>
      </c>
      <c r="BX55" s="3">
        <f t="shared" si="39"/>
        <v>1</v>
      </c>
      <c r="BY55" s="3">
        <f t="shared" si="39"/>
        <v>1</v>
      </c>
      <c r="BZ55" s="3">
        <f t="shared" si="39"/>
        <v>1</v>
      </c>
      <c r="CA55" s="3">
        <f t="shared" si="39"/>
        <v>1</v>
      </c>
      <c r="CC55" s="3">
        <f t="shared" si="31"/>
        <v>1</v>
      </c>
      <c r="CD55" s="3">
        <f t="shared" si="40"/>
        <v>1</v>
      </c>
      <c r="CE55" s="3">
        <f t="shared" si="40"/>
        <v>1</v>
      </c>
      <c r="CF55" s="3">
        <f t="shared" si="40"/>
        <v>1</v>
      </c>
      <c r="CG55" s="3">
        <f t="shared" si="40"/>
        <v>1</v>
      </c>
      <c r="CI55" s="3">
        <f t="shared" si="32"/>
        <v>1</v>
      </c>
      <c r="CJ55" s="3">
        <f t="shared" si="41"/>
        <v>1</v>
      </c>
      <c r="CK55" s="3">
        <f t="shared" si="41"/>
        <v>1</v>
      </c>
      <c r="CL55" s="3">
        <f t="shared" si="41"/>
        <v>1</v>
      </c>
      <c r="CM55" s="3">
        <f t="shared" si="41"/>
        <v>1</v>
      </c>
      <c r="CO55" s="3">
        <f t="shared" si="33"/>
        <v>1</v>
      </c>
      <c r="CP55" s="3">
        <f t="shared" si="42"/>
        <v>1</v>
      </c>
      <c r="CQ55" s="3">
        <f t="shared" si="42"/>
        <v>1</v>
      </c>
      <c r="CR55" s="3">
        <f t="shared" si="42"/>
        <v>1</v>
      </c>
      <c r="CS55" s="3">
        <f t="shared" si="42"/>
        <v>1</v>
      </c>
    </row>
    <row r="56" spans="1:97">
      <c r="A56" s="222">
        <f>'BNRegular Symbol'!K55</f>
        <v>52</v>
      </c>
      <c r="B56" s="1" t="str">
        <f>'BNRegular Symbol'!L55</f>
        <v>M3</v>
      </c>
      <c r="C56" s="1" t="str">
        <f>'BNRegular Symbol'!M55</f>
        <v>M4</v>
      </c>
      <c r="D56" s="1" t="str">
        <f>'BNRegular Symbol'!N55</f>
        <v>M5</v>
      </c>
      <c r="E56" s="1" t="str">
        <f>'BNRegular Symbol'!O55</f>
        <v>M4</v>
      </c>
      <c r="F56" s="1" t="str">
        <f>'BNRegular Symbol'!P55</f>
        <v>M5</v>
      </c>
      <c r="I56" s="3">
        <f t="shared" si="15"/>
        <v>1</v>
      </c>
      <c r="J56" s="3">
        <f t="shared" si="16"/>
        <v>1</v>
      </c>
      <c r="K56" s="3">
        <f t="shared" si="17"/>
        <v>1</v>
      </c>
      <c r="L56" s="3">
        <f t="shared" si="18"/>
        <v>1</v>
      </c>
      <c r="M56" s="3">
        <f t="shared" si="19"/>
        <v>1</v>
      </c>
      <c r="O56" s="3">
        <f t="shared" si="53"/>
        <v>1</v>
      </c>
      <c r="P56" s="3">
        <f t="shared" si="53"/>
        <v>1</v>
      </c>
      <c r="Q56" s="3">
        <f t="shared" si="53"/>
        <v>0</v>
      </c>
      <c r="R56" s="3">
        <f t="shared" si="53"/>
        <v>1</v>
      </c>
      <c r="S56" s="3">
        <f t="shared" si="53"/>
        <v>1</v>
      </c>
      <c r="U56" s="3">
        <f t="shared" si="21"/>
        <v>0</v>
      </c>
      <c r="V56" s="3">
        <f t="shared" si="34"/>
        <v>1</v>
      </c>
      <c r="W56" s="3">
        <f t="shared" si="34"/>
        <v>0</v>
      </c>
      <c r="X56" s="3">
        <f t="shared" si="34"/>
        <v>1</v>
      </c>
      <c r="Y56" s="3">
        <f t="shared" si="34"/>
        <v>0</v>
      </c>
      <c r="AA56" s="3">
        <f t="shared" si="22"/>
        <v>0</v>
      </c>
      <c r="AB56" s="3">
        <f t="shared" si="35"/>
        <v>0</v>
      </c>
      <c r="AC56" s="3">
        <f t="shared" si="35"/>
        <v>1</v>
      </c>
      <c r="AD56" s="3">
        <f t="shared" si="35"/>
        <v>0</v>
      </c>
      <c r="AE56" s="3">
        <f t="shared" si="35"/>
        <v>0</v>
      </c>
      <c r="AG56" s="3">
        <f t="shared" si="23"/>
        <v>1</v>
      </c>
      <c r="AH56" s="3">
        <f t="shared" si="36"/>
        <v>1</v>
      </c>
      <c r="AI56" s="3">
        <f t="shared" si="36"/>
        <v>0</v>
      </c>
      <c r="AJ56" s="3">
        <f t="shared" si="36"/>
        <v>0</v>
      </c>
      <c r="AK56" s="3">
        <f t="shared" si="36"/>
        <v>0</v>
      </c>
      <c r="AM56" s="3">
        <f t="shared" si="54"/>
        <v>1</v>
      </c>
      <c r="AN56" s="3">
        <f t="shared" si="54"/>
        <v>1</v>
      </c>
      <c r="AO56" s="3">
        <f t="shared" si="54"/>
        <v>1</v>
      </c>
      <c r="AP56" s="3">
        <f t="shared" si="54"/>
        <v>1</v>
      </c>
      <c r="AQ56" s="3">
        <f t="shared" si="54"/>
        <v>1</v>
      </c>
      <c r="AS56" s="3">
        <f t="shared" si="55"/>
        <v>1</v>
      </c>
      <c r="AT56" s="3">
        <f t="shared" si="55"/>
        <v>1</v>
      </c>
      <c r="AU56" s="3">
        <f t="shared" si="55"/>
        <v>1</v>
      </c>
      <c r="AV56" s="3">
        <f t="shared" si="55"/>
        <v>1</v>
      </c>
      <c r="AW56" s="3">
        <f t="shared" si="55"/>
        <v>1</v>
      </c>
      <c r="AY56" s="3">
        <f t="shared" si="56"/>
        <v>1</v>
      </c>
      <c r="AZ56" s="3">
        <f t="shared" si="56"/>
        <v>1</v>
      </c>
      <c r="BA56" s="3">
        <f t="shared" si="56"/>
        <v>1</v>
      </c>
      <c r="BB56" s="3">
        <f t="shared" si="56"/>
        <v>1</v>
      </c>
      <c r="BC56" s="3">
        <f t="shared" si="56"/>
        <v>1</v>
      </c>
      <c r="BE56" s="3">
        <f t="shared" si="57"/>
        <v>1</v>
      </c>
      <c r="BF56" s="3">
        <f t="shared" si="57"/>
        <v>1</v>
      </c>
      <c r="BG56" s="3">
        <f t="shared" si="57"/>
        <v>1</v>
      </c>
      <c r="BH56" s="3">
        <f t="shared" si="57"/>
        <v>1</v>
      </c>
      <c r="BI56" s="3">
        <f t="shared" si="57"/>
        <v>1</v>
      </c>
      <c r="BK56" s="3">
        <f t="shared" si="28"/>
        <v>1</v>
      </c>
      <c r="BL56" s="3">
        <f t="shared" si="37"/>
        <v>1</v>
      </c>
      <c r="BM56" s="3">
        <f t="shared" si="37"/>
        <v>1</v>
      </c>
      <c r="BN56" s="3">
        <f t="shared" si="37"/>
        <v>1</v>
      </c>
      <c r="BO56" s="3">
        <f t="shared" si="37"/>
        <v>1</v>
      </c>
      <c r="BQ56" s="3">
        <f t="shared" si="29"/>
        <v>1</v>
      </c>
      <c r="BR56" s="3">
        <f t="shared" si="38"/>
        <v>1</v>
      </c>
      <c r="BS56" s="3">
        <f t="shared" si="38"/>
        <v>1</v>
      </c>
      <c r="BT56" s="3">
        <f t="shared" si="38"/>
        <v>1</v>
      </c>
      <c r="BU56" s="3">
        <f t="shared" si="38"/>
        <v>1</v>
      </c>
      <c r="BW56" s="3">
        <f t="shared" si="30"/>
        <v>1</v>
      </c>
      <c r="BX56" s="3">
        <f t="shared" si="39"/>
        <v>1</v>
      </c>
      <c r="BY56" s="3">
        <f t="shared" si="39"/>
        <v>1</v>
      </c>
      <c r="BZ56" s="3">
        <f t="shared" si="39"/>
        <v>1</v>
      </c>
      <c r="CA56" s="3">
        <f t="shared" si="39"/>
        <v>1</v>
      </c>
      <c r="CC56" s="3">
        <f t="shared" si="31"/>
        <v>1</v>
      </c>
      <c r="CD56" s="3">
        <f t="shared" si="40"/>
        <v>1</v>
      </c>
      <c r="CE56" s="3">
        <f t="shared" si="40"/>
        <v>1</v>
      </c>
      <c r="CF56" s="3">
        <f t="shared" si="40"/>
        <v>1</v>
      </c>
      <c r="CG56" s="3">
        <f t="shared" si="40"/>
        <v>1</v>
      </c>
      <c r="CI56" s="3">
        <f t="shared" si="32"/>
        <v>1</v>
      </c>
      <c r="CJ56" s="3">
        <f t="shared" si="41"/>
        <v>1</v>
      </c>
      <c r="CK56" s="3">
        <f t="shared" si="41"/>
        <v>1</v>
      </c>
      <c r="CL56" s="3">
        <f t="shared" si="41"/>
        <v>1</v>
      </c>
      <c r="CM56" s="3">
        <f t="shared" si="41"/>
        <v>1</v>
      </c>
      <c r="CO56" s="3">
        <f t="shared" si="33"/>
        <v>1</v>
      </c>
      <c r="CP56" s="3">
        <f t="shared" si="42"/>
        <v>1</v>
      </c>
      <c r="CQ56" s="3">
        <f t="shared" si="42"/>
        <v>1</v>
      </c>
      <c r="CR56" s="3">
        <f t="shared" si="42"/>
        <v>1</v>
      </c>
      <c r="CS56" s="3">
        <f t="shared" si="42"/>
        <v>1</v>
      </c>
    </row>
    <row r="57" spans="1:97">
      <c r="A57" s="222">
        <f>'BNRegular Symbol'!K56</f>
        <v>53</v>
      </c>
      <c r="B57" s="1" t="str">
        <f>'BNRegular Symbol'!L56</f>
        <v>M4</v>
      </c>
      <c r="C57" s="1" t="str">
        <f>'BNRegular Symbol'!M56</f>
        <v>M4</v>
      </c>
      <c r="D57" s="1" t="str">
        <f>'BNRegular Symbol'!N56</f>
        <v>M3</v>
      </c>
      <c r="E57" s="1" t="str">
        <f>'BNRegular Symbol'!O56</f>
        <v>M5</v>
      </c>
      <c r="F57" s="1" t="str">
        <f>'BNRegular Symbol'!P56</f>
        <v>M3</v>
      </c>
      <c r="I57" s="3">
        <f t="shared" si="15"/>
        <v>1</v>
      </c>
      <c r="J57" s="3">
        <f t="shared" si="16"/>
        <v>0</v>
      </c>
      <c r="K57" s="3">
        <f t="shared" si="17"/>
        <v>1</v>
      </c>
      <c r="L57" s="3">
        <f t="shared" si="18"/>
        <v>1</v>
      </c>
      <c r="M57" s="3">
        <f t="shared" si="19"/>
        <v>1</v>
      </c>
      <c r="O57" s="3">
        <f t="shared" si="53"/>
        <v>1</v>
      </c>
      <c r="P57" s="3">
        <f t="shared" si="53"/>
        <v>0</v>
      </c>
      <c r="Q57" s="3">
        <f t="shared" si="53"/>
        <v>0</v>
      </c>
      <c r="R57" s="3">
        <f t="shared" si="53"/>
        <v>0</v>
      </c>
      <c r="S57" s="3">
        <f t="shared" si="53"/>
        <v>1</v>
      </c>
      <c r="U57" s="3">
        <f t="shared" si="21"/>
        <v>0</v>
      </c>
      <c r="V57" s="3">
        <f t="shared" si="34"/>
        <v>0</v>
      </c>
      <c r="W57" s="3">
        <f t="shared" si="34"/>
        <v>0</v>
      </c>
      <c r="X57" s="3">
        <f t="shared" si="34"/>
        <v>1</v>
      </c>
      <c r="Y57" s="3">
        <f t="shared" si="34"/>
        <v>0</v>
      </c>
      <c r="AA57" s="3">
        <f t="shared" si="22"/>
        <v>0</v>
      </c>
      <c r="AB57" s="3">
        <f t="shared" si="35"/>
        <v>0</v>
      </c>
      <c r="AC57" s="3">
        <f t="shared" si="35"/>
        <v>1</v>
      </c>
      <c r="AD57" s="3">
        <f t="shared" si="35"/>
        <v>1</v>
      </c>
      <c r="AE57" s="3">
        <f t="shared" si="35"/>
        <v>0</v>
      </c>
      <c r="AG57" s="3">
        <f t="shared" si="23"/>
        <v>1</v>
      </c>
      <c r="AH57" s="3">
        <f t="shared" si="36"/>
        <v>0</v>
      </c>
      <c r="AI57" s="3">
        <f t="shared" si="36"/>
        <v>0</v>
      </c>
      <c r="AJ57" s="3">
        <f t="shared" si="36"/>
        <v>0</v>
      </c>
      <c r="AK57" s="3">
        <f t="shared" si="36"/>
        <v>1</v>
      </c>
      <c r="AM57" s="3">
        <f t="shared" si="54"/>
        <v>1</v>
      </c>
      <c r="AN57" s="3">
        <f t="shared" si="54"/>
        <v>0</v>
      </c>
      <c r="AO57" s="3">
        <f t="shared" si="54"/>
        <v>1</v>
      </c>
      <c r="AP57" s="3">
        <f t="shared" si="54"/>
        <v>1</v>
      </c>
      <c r="AQ57" s="3">
        <f t="shared" si="54"/>
        <v>1</v>
      </c>
      <c r="AS57" s="3">
        <f t="shared" si="55"/>
        <v>1</v>
      </c>
      <c r="AT57" s="3">
        <f t="shared" si="55"/>
        <v>0</v>
      </c>
      <c r="AU57" s="3">
        <f t="shared" si="55"/>
        <v>1</v>
      </c>
      <c r="AV57" s="3">
        <f t="shared" si="55"/>
        <v>1</v>
      </c>
      <c r="AW57" s="3">
        <f t="shared" si="55"/>
        <v>1</v>
      </c>
      <c r="AY57" s="3">
        <f t="shared" si="56"/>
        <v>1</v>
      </c>
      <c r="AZ57" s="3">
        <f t="shared" si="56"/>
        <v>0</v>
      </c>
      <c r="BA57" s="3">
        <f t="shared" si="56"/>
        <v>1</v>
      </c>
      <c r="BB57" s="3">
        <f t="shared" si="56"/>
        <v>1</v>
      </c>
      <c r="BC57" s="3">
        <f t="shared" si="56"/>
        <v>1</v>
      </c>
      <c r="BE57" s="3">
        <f t="shared" si="57"/>
        <v>1</v>
      </c>
      <c r="BF57" s="3">
        <f t="shared" si="57"/>
        <v>0</v>
      </c>
      <c r="BG57" s="3">
        <f t="shared" si="57"/>
        <v>1</v>
      </c>
      <c r="BH57" s="3">
        <f t="shared" si="57"/>
        <v>1</v>
      </c>
      <c r="BI57" s="3">
        <f t="shared" si="57"/>
        <v>1</v>
      </c>
      <c r="BK57" s="3">
        <f t="shared" si="28"/>
        <v>1</v>
      </c>
      <c r="BL57" s="3">
        <f t="shared" si="37"/>
        <v>0</v>
      </c>
      <c r="BM57" s="3">
        <f t="shared" si="37"/>
        <v>1</v>
      </c>
      <c r="BN57" s="3">
        <f t="shared" si="37"/>
        <v>1</v>
      </c>
      <c r="BO57" s="3">
        <f t="shared" si="37"/>
        <v>1</v>
      </c>
      <c r="BQ57" s="3">
        <f t="shared" si="29"/>
        <v>1</v>
      </c>
      <c r="BR57" s="3">
        <f t="shared" si="38"/>
        <v>0</v>
      </c>
      <c r="BS57" s="3">
        <f t="shared" si="38"/>
        <v>1</v>
      </c>
      <c r="BT57" s="3">
        <f t="shared" si="38"/>
        <v>1</v>
      </c>
      <c r="BU57" s="3">
        <f t="shared" si="38"/>
        <v>1</v>
      </c>
      <c r="BW57" s="3">
        <f t="shared" si="30"/>
        <v>1</v>
      </c>
      <c r="BX57" s="3">
        <f t="shared" si="39"/>
        <v>0</v>
      </c>
      <c r="BY57" s="3">
        <f t="shared" si="39"/>
        <v>1</v>
      </c>
      <c r="BZ57" s="3">
        <f t="shared" si="39"/>
        <v>1</v>
      </c>
      <c r="CA57" s="3">
        <f t="shared" si="39"/>
        <v>1</v>
      </c>
      <c r="CC57" s="3">
        <f t="shared" si="31"/>
        <v>1</v>
      </c>
      <c r="CD57" s="3">
        <f t="shared" si="40"/>
        <v>0</v>
      </c>
      <c r="CE57" s="3">
        <f t="shared" si="40"/>
        <v>1</v>
      </c>
      <c r="CF57" s="3">
        <f t="shared" si="40"/>
        <v>1</v>
      </c>
      <c r="CG57" s="3">
        <f t="shared" si="40"/>
        <v>1</v>
      </c>
      <c r="CI57" s="3">
        <f t="shared" si="32"/>
        <v>1</v>
      </c>
      <c r="CJ57" s="3">
        <f t="shared" si="41"/>
        <v>0</v>
      </c>
      <c r="CK57" s="3">
        <f t="shared" si="41"/>
        <v>1</v>
      </c>
      <c r="CL57" s="3">
        <f t="shared" si="41"/>
        <v>1</v>
      </c>
      <c r="CM57" s="3">
        <f t="shared" si="41"/>
        <v>1</v>
      </c>
      <c r="CO57" s="3">
        <f t="shared" si="33"/>
        <v>1</v>
      </c>
      <c r="CP57" s="3">
        <f t="shared" si="42"/>
        <v>0</v>
      </c>
      <c r="CQ57" s="3">
        <f t="shared" si="42"/>
        <v>1</v>
      </c>
      <c r="CR57" s="3">
        <f t="shared" si="42"/>
        <v>1</v>
      </c>
      <c r="CS57" s="3">
        <f t="shared" si="42"/>
        <v>1</v>
      </c>
    </row>
    <row r="58" spans="1:97">
      <c r="A58" s="222">
        <f>'BNRegular Symbol'!K57</f>
        <v>54</v>
      </c>
      <c r="B58" s="1" t="str">
        <f>'BNRegular Symbol'!L57</f>
        <v>M3</v>
      </c>
      <c r="C58" s="1" t="str">
        <f>'BNRegular Symbol'!M57</f>
        <v>M4</v>
      </c>
      <c r="D58" s="1" t="str">
        <f>'BNRegular Symbol'!N57</f>
        <v>M2</v>
      </c>
      <c r="E58" s="1" t="str">
        <f>'BNRegular Symbol'!O57</f>
        <v>M5</v>
      </c>
      <c r="F58" s="1" t="str">
        <f>'BNRegular Symbol'!P57</f>
        <v>M4</v>
      </c>
      <c r="I58" s="3">
        <f t="shared" si="15"/>
        <v>1</v>
      </c>
      <c r="J58" s="3">
        <f t="shared" si="16"/>
        <v>0</v>
      </c>
      <c r="K58" s="3">
        <f t="shared" si="17"/>
        <v>1</v>
      </c>
      <c r="L58" s="3">
        <f t="shared" si="18"/>
        <v>0</v>
      </c>
      <c r="M58" s="3">
        <f t="shared" si="19"/>
        <v>1</v>
      </c>
      <c r="O58" s="3">
        <f t="shared" si="53"/>
        <v>1</v>
      </c>
      <c r="P58" s="3">
        <f t="shared" si="53"/>
        <v>0</v>
      </c>
      <c r="Q58" s="3">
        <f t="shared" si="53"/>
        <v>0</v>
      </c>
      <c r="R58" s="3">
        <f t="shared" si="53"/>
        <v>0</v>
      </c>
      <c r="S58" s="3">
        <f t="shared" si="53"/>
        <v>1</v>
      </c>
      <c r="U58" s="3">
        <f t="shared" si="21"/>
        <v>0</v>
      </c>
      <c r="V58" s="3">
        <f t="shared" si="34"/>
        <v>0</v>
      </c>
      <c r="W58" s="3">
        <f t="shared" si="34"/>
        <v>0</v>
      </c>
      <c r="X58" s="3">
        <f t="shared" si="34"/>
        <v>1</v>
      </c>
      <c r="Y58" s="3">
        <f t="shared" si="34"/>
        <v>0</v>
      </c>
      <c r="AA58" s="3">
        <f t="shared" si="22"/>
        <v>0</v>
      </c>
      <c r="AB58" s="3">
        <f t="shared" si="35"/>
        <v>0</v>
      </c>
      <c r="AC58" s="3">
        <f t="shared" si="35"/>
        <v>1</v>
      </c>
      <c r="AD58" s="3">
        <f t="shared" si="35"/>
        <v>1</v>
      </c>
      <c r="AE58" s="3">
        <f t="shared" si="35"/>
        <v>0</v>
      </c>
      <c r="AG58" s="3">
        <f t="shared" si="23"/>
        <v>1</v>
      </c>
      <c r="AH58" s="3">
        <f t="shared" si="36"/>
        <v>0</v>
      </c>
      <c r="AI58" s="3">
        <f t="shared" si="36"/>
        <v>0</v>
      </c>
      <c r="AJ58" s="3">
        <f t="shared" si="36"/>
        <v>0</v>
      </c>
      <c r="AK58" s="3">
        <f t="shared" si="36"/>
        <v>1</v>
      </c>
      <c r="AM58" s="3">
        <f t="shared" si="54"/>
        <v>1</v>
      </c>
      <c r="AN58" s="3">
        <f t="shared" si="54"/>
        <v>0</v>
      </c>
      <c r="AO58" s="3">
        <f t="shared" si="54"/>
        <v>1</v>
      </c>
      <c r="AP58" s="3">
        <f t="shared" si="54"/>
        <v>1</v>
      </c>
      <c r="AQ58" s="3">
        <f t="shared" si="54"/>
        <v>1</v>
      </c>
      <c r="AS58" s="3">
        <f t="shared" si="55"/>
        <v>1</v>
      </c>
      <c r="AT58" s="3">
        <f t="shared" si="55"/>
        <v>0</v>
      </c>
      <c r="AU58" s="3">
        <f t="shared" si="55"/>
        <v>1</v>
      </c>
      <c r="AV58" s="3">
        <f t="shared" si="55"/>
        <v>1</v>
      </c>
      <c r="AW58" s="3">
        <f t="shared" si="55"/>
        <v>1</v>
      </c>
      <c r="AY58" s="3">
        <f t="shared" si="56"/>
        <v>1</v>
      </c>
      <c r="AZ58" s="3">
        <f t="shared" si="56"/>
        <v>0</v>
      </c>
      <c r="BA58" s="3">
        <f t="shared" si="56"/>
        <v>1</v>
      </c>
      <c r="BB58" s="3">
        <f t="shared" si="56"/>
        <v>1</v>
      </c>
      <c r="BC58" s="3">
        <f t="shared" si="56"/>
        <v>1</v>
      </c>
      <c r="BE58" s="3">
        <f t="shared" si="57"/>
        <v>1</v>
      </c>
      <c r="BF58" s="3">
        <f t="shared" si="57"/>
        <v>0</v>
      </c>
      <c r="BG58" s="3">
        <f t="shared" si="57"/>
        <v>1</v>
      </c>
      <c r="BH58" s="3">
        <f t="shared" si="57"/>
        <v>1</v>
      </c>
      <c r="BI58" s="3">
        <f t="shared" si="57"/>
        <v>1</v>
      </c>
      <c r="BK58" s="3">
        <f t="shared" si="28"/>
        <v>1</v>
      </c>
      <c r="BL58" s="3">
        <f t="shared" si="37"/>
        <v>0</v>
      </c>
      <c r="BM58" s="3">
        <f t="shared" si="37"/>
        <v>1</v>
      </c>
      <c r="BN58" s="3">
        <f t="shared" si="37"/>
        <v>1</v>
      </c>
      <c r="BO58" s="3">
        <f t="shared" si="37"/>
        <v>1</v>
      </c>
      <c r="BQ58" s="3">
        <f t="shared" si="29"/>
        <v>1</v>
      </c>
      <c r="BR58" s="3">
        <f t="shared" si="38"/>
        <v>0</v>
      </c>
      <c r="BS58" s="3">
        <f t="shared" si="38"/>
        <v>1</v>
      </c>
      <c r="BT58" s="3">
        <f t="shared" si="38"/>
        <v>1</v>
      </c>
      <c r="BU58" s="3">
        <f t="shared" si="38"/>
        <v>1</v>
      </c>
      <c r="BW58" s="3">
        <f t="shared" si="30"/>
        <v>1</v>
      </c>
      <c r="BX58" s="3">
        <f t="shared" si="39"/>
        <v>0</v>
      </c>
      <c r="BY58" s="3">
        <f t="shared" si="39"/>
        <v>1</v>
      </c>
      <c r="BZ58" s="3">
        <f t="shared" si="39"/>
        <v>1</v>
      </c>
      <c r="CA58" s="3">
        <f t="shared" si="39"/>
        <v>1</v>
      </c>
      <c r="CC58" s="3">
        <f t="shared" si="31"/>
        <v>1</v>
      </c>
      <c r="CD58" s="3">
        <f t="shared" si="40"/>
        <v>0</v>
      </c>
      <c r="CE58" s="3">
        <f t="shared" si="40"/>
        <v>1</v>
      </c>
      <c r="CF58" s="3">
        <f t="shared" si="40"/>
        <v>1</v>
      </c>
      <c r="CG58" s="3">
        <f t="shared" si="40"/>
        <v>1</v>
      </c>
      <c r="CI58" s="3">
        <f t="shared" si="32"/>
        <v>1</v>
      </c>
      <c r="CJ58" s="3">
        <f t="shared" si="41"/>
        <v>0</v>
      </c>
      <c r="CK58" s="3">
        <f t="shared" si="41"/>
        <v>1</v>
      </c>
      <c r="CL58" s="3">
        <f t="shared" si="41"/>
        <v>1</v>
      </c>
      <c r="CM58" s="3">
        <f t="shared" si="41"/>
        <v>1</v>
      </c>
      <c r="CO58" s="3">
        <f t="shared" si="33"/>
        <v>1</v>
      </c>
      <c r="CP58" s="3">
        <f t="shared" si="42"/>
        <v>0</v>
      </c>
      <c r="CQ58" s="3">
        <f t="shared" si="42"/>
        <v>1</v>
      </c>
      <c r="CR58" s="3">
        <f t="shared" si="42"/>
        <v>1</v>
      </c>
      <c r="CS58" s="3">
        <f t="shared" si="42"/>
        <v>1</v>
      </c>
    </row>
    <row r="59" spans="1:97">
      <c r="A59" s="222">
        <f>'BNRegular Symbol'!K58</f>
        <v>55</v>
      </c>
      <c r="B59" s="1" t="str">
        <f>'BNRegular Symbol'!L58</f>
        <v>M3</v>
      </c>
      <c r="C59" s="1" t="str">
        <f>'BNRegular Symbol'!M58</f>
        <v>WW</v>
      </c>
      <c r="D59" s="1" t="str">
        <f>'BNRegular Symbol'!N58</f>
        <v>M5</v>
      </c>
      <c r="E59" s="1" t="str">
        <f>'BNRegular Symbol'!O58</f>
        <v>M2</v>
      </c>
      <c r="F59" s="1" t="str">
        <f>'BNRegular Symbol'!P58</f>
        <v>M4</v>
      </c>
      <c r="I59" s="3">
        <f t="shared" si="15"/>
        <v>1</v>
      </c>
      <c r="J59" s="3">
        <f t="shared" si="16"/>
        <v>0</v>
      </c>
      <c r="K59" s="3">
        <f t="shared" si="17"/>
        <v>1</v>
      </c>
      <c r="L59" s="3">
        <f t="shared" si="18"/>
        <v>0</v>
      </c>
      <c r="M59" s="3">
        <f t="shared" si="19"/>
        <v>1</v>
      </c>
      <c r="O59" s="3">
        <f t="shared" si="53"/>
        <v>1</v>
      </c>
      <c r="P59" s="3">
        <f t="shared" si="53"/>
        <v>0</v>
      </c>
      <c r="Q59" s="3">
        <f t="shared" si="53"/>
        <v>0</v>
      </c>
      <c r="R59" s="3">
        <f t="shared" si="53"/>
        <v>0</v>
      </c>
      <c r="S59" s="3">
        <f t="shared" si="53"/>
        <v>1</v>
      </c>
      <c r="U59" s="3">
        <f t="shared" si="21"/>
        <v>0</v>
      </c>
      <c r="V59" s="3">
        <f t="shared" si="34"/>
        <v>0</v>
      </c>
      <c r="W59" s="3">
        <f t="shared" si="34"/>
        <v>0</v>
      </c>
      <c r="X59" s="3">
        <f t="shared" si="34"/>
        <v>1</v>
      </c>
      <c r="Y59" s="3">
        <f t="shared" si="34"/>
        <v>0</v>
      </c>
      <c r="AA59" s="3">
        <f t="shared" si="22"/>
        <v>0</v>
      </c>
      <c r="AB59" s="3">
        <f t="shared" si="35"/>
        <v>0</v>
      </c>
      <c r="AC59" s="3">
        <f t="shared" si="35"/>
        <v>1</v>
      </c>
      <c r="AD59" s="3">
        <f t="shared" si="35"/>
        <v>0</v>
      </c>
      <c r="AE59" s="3">
        <f t="shared" si="35"/>
        <v>0</v>
      </c>
      <c r="AG59" s="3">
        <f t="shared" si="23"/>
        <v>1</v>
      </c>
      <c r="AH59" s="3">
        <f t="shared" si="36"/>
        <v>0</v>
      </c>
      <c r="AI59" s="3">
        <f t="shared" si="36"/>
        <v>0</v>
      </c>
      <c r="AJ59" s="3">
        <f>IF(E59=0,"",IF(OR(E59=$AG$1,E59=$AH$1,E60=$AG$1,E60=$AH$1,E61=$AG$1,E61=$AH$1),0,1))</f>
        <v>1</v>
      </c>
      <c r="AK59" s="3">
        <f t="shared" si="36"/>
        <v>0</v>
      </c>
      <c r="AM59" s="3">
        <f t="shared" si="54"/>
        <v>1</v>
      </c>
      <c r="AN59" s="3">
        <f t="shared" si="54"/>
        <v>0</v>
      </c>
      <c r="AO59" s="3">
        <f t="shared" si="54"/>
        <v>1</v>
      </c>
      <c r="AP59" s="3">
        <f t="shared" si="54"/>
        <v>1</v>
      </c>
      <c r="AQ59" s="3">
        <f t="shared" si="54"/>
        <v>1</v>
      </c>
      <c r="AS59" s="3">
        <f t="shared" si="55"/>
        <v>1</v>
      </c>
      <c r="AT59" s="3">
        <f t="shared" si="55"/>
        <v>0</v>
      </c>
      <c r="AU59" s="3">
        <f t="shared" si="55"/>
        <v>1</v>
      </c>
      <c r="AV59" s="3">
        <f t="shared" si="55"/>
        <v>1</v>
      </c>
      <c r="AW59" s="3">
        <f t="shared" si="55"/>
        <v>1</v>
      </c>
      <c r="AY59" s="3">
        <f t="shared" si="56"/>
        <v>1</v>
      </c>
      <c r="AZ59" s="3">
        <f t="shared" si="56"/>
        <v>0</v>
      </c>
      <c r="BA59" s="3">
        <f t="shared" si="56"/>
        <v>1</v>
      </c>
      <c r="BB59" s="3">
        <f t="shared" si="56"/>
        <v>1</v>
      </c>
      <c r="BC59" s="3">
        <f t="shared" si="56"/>
        <v>1</v>
      </c>
      <c r="BE59" s="3">
        <f t="shared" si="57"/>
        <v>1</v>
      </c>
      <c r="BF59" s="3">
        <f t="shared" si="57"/>
        <v>0</v>
      </c>
      <c r="BG59" s="3">
        <f t="shared" si="57"/>
        <v>1</v>
      </c>
      <c r="BH59" s="3">
        <f t="shared" si="57"/>
        <v>1</v>
      </c>
      <c r="BI59" s="3">
        <f t="shared" si="57"/>
        <v>1</v>
      </c>
      <c r="BK59" s="3">
        <f t="shared" si="28"/>
        <v>1</v>
      </c>
      <c r="BL59" s="3">
        <f t="shared" si="37"/>
        <v>0</v>
      </c>
      <c r="BM59" s="3">
        <f t="shared" si="37"/>
        <v>1</v>
      </c>
      <c r="BN59" s="3">
        <f t="shared" si="37"/>
        <v>1</v>
      </c>
      <c r="BO59" s="3">
        <f t="shared" si="37"/>
        <v>1</v>
      </c>
      <c r="BQ59" s="3">
        <f t="shared" si="29"/>
        <v>1</v>
      </c>
      <c r="BR59" s="3">
        <f t="shared" si="38"/>
        <v>0</v>
      </c>
      <c r="BS59" s="3">
        <f t="shared" si="38"/>
        <v>1</v>
      </c>
      <c r="BT59" s="3">
        <f t="shared" si="38"/>
        <v>1</v>
      </c>
      <c r="BU59" s="3">
        <f t="shared" si="38"/>
        <v>1</v>
      </c>
      <c r="BW59" s="3">
        <f t="shared" si="30"/>
        <v>1</v>
      </c>
      <c r="BX59" s="3">
        <f t="shared" si="39"/>
        <v>0</v>
      </c>
      <c r="BY59" s="3">
        <f t="shared" si="39"/>
        <v>1</v>
      </c>
      <c r="BZ59" s="3">
        <f t="shared" si="39"/>
        <v>1</v>
      </c>
      <c r="CA59" s="3">
        <f t="shared" si="39"/>
        <v>1</v>
      </c>
      <c r="CC59" s="3">
        <f t="shared" si="31"/>
        <v>1</v>
      </c>
      <c r="CD59" s="3">
        <f t="shared" si="40"/>
        <v>0</v>
      </c>
      <c r="CE59" s="3">
        <f t="shared" si="40"/>
        <v>1</v>
      </c>
      <c r="CF59" s="3">
        <f t="shared" si="40"/>
        <v>1</v>
      </c>
      <c r="CG59" s="3">
        <f t="shared" si="40"/>
        <v>1</v>
      </c>
      <c r="CI59" s="3">
        <f t="shared" si="32"/>
        <v>1</v>
      </c>
      <c r="CJ59" s="3">
        <f t="shared" si="41"/>
        <v>0</v>
      </c>
      <c r="CK59" s="3">
        <f t="shared" si="41"/>
        <v>1</v>
      </c>
      <c r="CL59" s="3">
        <f t="shared" si="41"/>
        <v>1</v>
      </c>
      <c r="CM59" s="3">
        <f t="shared" si="41"/>
        <v>1</v>
      </c>
      <c r="CO59" s="3">
        <f t="shared" si="33"/>
        <v>1</v>
      </c>
      <c r="CP59" s="3">
        <f t="shared" si="42"/>
        <v>0</v>
      </c>
      <c r="CQ59" s="3">
        <f t="shared" si="42"/>
        <v>1</v>
      </c>
      <c r="CR59" s="3">
        <f t="shared" si="42"/>
        <v>1</v>
      </c>
      <c r="CS59" s="3">
        <f t="shared" si="42"/>
        <v>1</v>
      </c>
    </row>
    <row r="60" spans="1:97">
      <c r="A60" s="222">
        <f>'BNRegular Symbol'!K59</f>
        <v>56</v>
      </c>
      <c r="B60" s="221" t="str">
        <f>B4</f>
        <v>M4</v>
      </c>
      <c r="C60" s="1" t="str">
        <f>'BNRegular Symbol'!M59</f>
        <v>M5</v>
      </c>
      <c r="D60" s="1" t="str">
        <f>'BNRegular Symbol'!N59</f>
        <v>M3</v>
      </c>
      <c r="E60" s="221" t="str">
        <f>E4</f>
        <v>M1</v>
      </c>
      <c r="F60" s="1" t="str">
        <f>'BNRegular Symbol'!P59</f>
        <v>M3</v>
      </c>
      <c r="I60" s="3"/>
      <c r="J60" s="3">
        <f t="shared" ref="J60:M71" si="58">IF(C60=0,"",IF(OR(C60=$I$1,C60=$J$1,C61=$I$1,C61=$J$1,C62=$I$1,C62=$J$1),0,1))</f>
        <v>1</v>
      </c>
      <c r="K60" s="3">
        <f>IF(D60=0,"",IF(OR(D60=$I$1,D60=$J$1,D61=$I$1,D61=$J$1,D62=$I$1,D62=$J$1),0,1))</f>
        <v>1</v>
      </c>
      <c r="L60" s="3"/>
      <c r="M60" s="3">
        <f t="shared" si="58"/>
        <v>0</v>
      </c>
      <c r="O60" s="3"/>
      <c r="P60" s="3">
        <f t="shared" si="53"/>
        <v>0</v>
      </c>
      <c r="Q60" s="3">
        <f t="shared" si="53"/>
        <v>0</v>
      </c>
      <c r="R60" s="3"/>
      <c r="S60" s="3">
        <f t="shared" si="53"/>
        <v>1</v>
      </c>
      <c r="U60" s="3"/>
      <c r="V60" s="3">
        <f t="shared" si="34"/>
        <v>1</v>
      </c>
      <c r="W60" s="3">
        <f t="shared" si="34"/>
        <v>0</v>
      </c>
      <c r="X60" s="3"/>
      <c r="Y60" s="3">
        <f t="shared" si="34"/>
        <v>0</v>
      </c>
      <c r="AA60" s="3"/>
      <c r="AB60" s="3">
        <f t="shared" si="35"/>
        <v>1</v>
      </c>
      <c r="AC60" s="3">
        <f t="shared" si="35"/>
        <v>1</v>
      </c>
      <c r="AD60" s="3"/>
      <c r="AE60" s="3">
        <f t="shared" si="35"/>
        <v>1</v>
      </c>
      <c r="AG60" s="3"/>
      <c r="AH60" s="3">
        <f t="shared" si="36"/>
        <v>0</v>
      </c>
      <c r="AI60" s="3">
        <f t="shared" si="36"/>
        <v>0</v>
      </c>
      <c r="AJ60" s="3"/>
      <c r="AK60" s="3">
        <f t="shared" si="36"/>
        <v>0</v>
      </c>
      <c r="AM60" s="3"/>
      <c r="AN60" s="3">
        <f t="shared" si="54"/>
        <v>1</v>
      </c>
      <c r="AO60" s="3">
        <f t="shared" si="54"/>
        <v>1</v>
      </c>
      <c r="AP60" s="3"/>
      <c r="AQ60" s="3">
        <f t="shared" si="54"/>
        <v>1</v>
      </c>
      <c r="AS60" s="3"/>
      <c r="AT60" s="3">
        <f t="shared" si="55"/>
        <v>1</v>
      </c>
      <c r="AU60" s="3">
        <f t="shared" si="55"/>
        <v>1</v>
      </c>
      <c r="AV60" s="3"/>
      <c r="AW60" s="3">
        <f t="shared" si="55"/>
        <v>1</v>
      </c>
      <c r="AY60" s="3"/>
      <c r="AZ60" s="3">
        <f t="shared" si="56"/>
        <v>1</v>
      </c>
      <c r="BA60" s="3">
        <f t="shared" si="56"/>
        <v>1</v>
      </c>
      <c r="BB60" s="3"/>
      <c r="BC60" s="3">
        <f t="shared" si="56"/>
        <v>1</v>
      </c>
      <c r="BE60" s="3"/>
      <c r="BF60" s="3">
        <f t="shared" si="57"/>
        <v>1</v>
      </c>
      <c r="BG60" s="3">
        <f t="shared" si="57"/>
        <v>1</v>
      </c>
      <c r="BH60" s="3"/>
      <c r="BI60" s="3">
        <f t="shared" si="57"/>
        <v>1</v>
      </c>
      <c r="BK60" s="3"/>
      <c r="BL60" s="3">
        <f t="shared" si="37"/>
        <v>1</v>
      </c>
      <c r="BM60" s="3">
        <f t="shared" si="37"/>
        <v>1</v>
      </c>
      <c r="BN60" s="3"/>
      <c r="BO60" s="3">
        <f t="shared" si="37"/>
        <v>1</v>
      </c>
      <c r="BQ60" s="3"/>
      <c r="BR60" s="3">
        <f t="shared" si="38"/>
        <v>1</v>
      </c>
      <c r="BS60" s="3">
        <f t="shared" si="38"/>
        <v>1</v>
      </c>
      <c r="BT60" s="3"/>
      <c r="BU60" s="3">
        <f t="shared" si="38"/>
        <v>1</v>
      </c>
      <c r="BW60" s="3"/>
      <c r="BX60" s="3">
        <f t="shared" si="39"/>
        <v>1</v>
      </c>
      <c r="BY60" s="3">
        <f t="shared" si="39"/>
        <v>1</v>
      </c>
      <c r="BZ60" s="3"/>
      <c r="CA60" s="3">
        <f t="shared" si="39"/>
        <v>1</v>
      </c>
      <c r="CC60" s="3"/>
      <c r="CD60" s="3">
        <f t="shared" si="40"/>
        <v>1</v>
      </c>
      <c r="CE60" s="3">
        <f t="shared" si="40"/>
        <v>1</v>
      </c>
      <c r="CF60" s="3"/>
      <c r="CG60" s="3">
        <f t="shared" si="40"/>
        <v>1</v>
      </c>
      <c r="CI60" s="3"/>
      <c r="CJ60" s="3">
        <f t="shared" si="41"/>
        <v>1</v>
      </c>
      <c r="CK60" s="3">
        <f t="shared" si="41"/>
        <v>1</v>
      </c>
      <c r="CL60" s="3"/>
      <c r="CM60" s="3">
        <f t="shared" si="41"/>
        <v>1</v>
      </c>
      <c r="CO60" s="3"/>
      <c r="CP60" s="3">
        <f t="shared" si="42"/>
        <v>1</v>
      </c>
      <c r="CQ60" s="3">
        <f t="shared" si="42"/>
        <v>1</v>
      </c>
      <c r="CR60" s="3"/>
      <c r="CS60" s="3">
        <f t="shared" si="42"/>
        <v>1</v>
      </c>
    </row>
    <row r="61" spans="1:97">
      <c r="A61" s="222">
        <f>'BNRegular Symbol'!K60</f>
        <v>57</v>
      </c>
      <c r="B61" s="221" t="str">
        <f>B5</f>
        <v>M4</v>
      </c>
      <c r="C61" s="1" t="str">
        <f>'BNRegular Symbol'!M60</f>
        <v>M5</v>
      </c>
      <c r="D61" s="221" t="str">
        <f>D4</f>
        <v>M2</v>
      </c>
      <c r="E61" s="221" t="str">
        <f>E5</f>
        <v>M4</v>
      </c>
      <c r="F61" s="1" t="str">
        <f>'BNRegular Symbol'!P60</f>
        <v>M5</v>
      </c>
      <c r="I61" s="3"/>
      <c r="J61" s="3">
        <f>IF(C61=0,"",IF(OR(C61=$I$1,C61=$J$1,C62=$I$1,C62=$J$1,C63=$I$1,C63=$J$1),0,1))</f>
        <v>1</v>
      </c>
      <c r="K61" s="3"/>
      <c r="L61" s="3"/>
      <c r="M61" s="3">
        <f t="shared" si="58"/>
        <v>0</v>
      </c>
      <c r="O61" s="3"/>
      <c r="P61" s="3">
        <f t="shared" si="53"/>
        <v>0</v>
      </c>
      <c r="Q61" s="3"/>
      <c r="R61" s="3"/>
      <c r="S61" s="3">
        <f t="shared" si="53"/>
        <v>0</v>
      </c>
      <c r="U61" s="3"/>
      <c r="V61" s="3">
        <f t="shared" si="34"/>
        <v>1</v>
      </c>
      <c r="W61" s="3"/>
      <c r="X61" s="3"/>
      <c r="Y61" s="3">
        <f t="shared" si="34"/>
        <v>1</v>
      </c>
      <c r="AA61" s="3"/>
      <c r="AB61" s="3">
        <f t="shared" si="35"/>
        <v>1</v>
      </c>
      <c r="AC61" s="3"/>
      <c r="AD61" s="3"/>
      <c r="AE61" s="3">
        <f t="shared" si="35"/>
        <v>1</v>
      </c>
      <c r="AG61" s="3"/>
      <c r="AH61" s="3">
        <f t="shared" si="36"/>
        <v>0</v>
      </c>
      <c r="AI61" s="3"/>
      <c r="AJ61" s="3"/>
      <c r="AK61" s="3">
        <f t="shared" si="36"/>
        <v>0</v>
      </c>
      <c r="AM61" s="3"/>
      <c r="AN61" s="3">
        <f t="shared" si="54"/>
        <v>1</v>
      </c>
      <c r="AO61" s="3"/>
      <c r="AP61" s="3"/>
      <c r="AQ61" s="3">
        <f t="shared" si="54"/>
        <v>1</v>
      </c>
      <c r="AS61" s="3"/>
      <c r="AT61" s="3">
        <f t="shared" si="55"/>
        <v>1</v>
      </c>
      <c r="AU61" s="3"/>
      <c r="AV61" s="3"/>
      <c r="AW61" s="3">
        <f t="shared" si="55"/>
        <v>1</v>
      </c>
      <c r="AY61" s="3"/>
      <c r="AZ61" s="3">
        <f t="shared" si="56"/>
        <v>1</v>
      </c>
      <c r="BA61" s="3"/>
      <c r="BB61" s="3"/>
      <c r="BC61" s="3">
        <f t="shared" si="56"/>
        <v>1</v>
      </c>
      <c r="BE61" s="3"/>
      <c r="BF61" s="3">
        <f t="shared" si="57"/>
        <v>1</v>
      </c>
      <c r="BG61" s="3"/>
      <c r="BH61" s="3"/>
      <c r="BI61" s="3">
        <f t="shared" si="57"/>
        <v>1</v>
      </c>
      <c r="BK61" s="3"/>
      <c r="BL61" s="3">
        <f t="shared" si="37"/>
        <v>1</v>
      </c>
      <c r="BM61" s="3"/>
      <c r="BN61" s="3"/>
      <c r="BO61" s="3">
        <f t="shared" si="37"/>
        <v>1</v>
      </c>
      <c r="BQ61" s="3"/>
      <c r="BR61" s="3">
        <f t="shared" si="38"/>
        <v>1</v>
      </c>
      <c r="BS61" s="3"/>
      <c r="BT61" s="3"/>
      <c r="BU61" s="3">
        <f t="shared" si="38"/>
        <v>1</v>
      </c>
      <c r="BW61" s="3"/>
      <c r="BX61" s="3">
        <f t="shared" si="39"/>
        <v>1</v>
      </c>
      <c r="BY61" s="3"/>
      <c r="BZ61" s="3"/>
      <c r="CA61" s="3">
        <f t="shared" si="39"/>
        <v>1</v>
      </c>
      <c r="CC61" s="3"/>
      <c r="CD61" s="3">
        <f t="shared" si="40"/>
        <v>1</v>
      </c>
      <c r="CE61" s="3"/>
      <c r="CF61" s="3"/>
      <c r="CG61" s="3">
        <f t="shared" si="40"/>
        <v>1</v>
      </c>
      <c r="CI61" s="3"/>
      <c r="CJ61" s="3">
        <f t="shared" si="41"/>
        <v>1</v>
      </c>
      <c r="CK61" s="3"/>
      <c r="CL61" s="3"/>
      <c r="CM61" s="3">
        <f t="shared" si="41"/>
        <v>1</v>
      </c>
      <c r="CO61" s="3"/>
      <c r="CP61" s="3">
        <f t="shared" si="42"/>
        <v>1</v>
      </c>
      <c r="CQ61" s="3"/>
      <c r="CR61" s="3"/>
      <c r="CS61" s="3">
        <f t="shared" si="42"/>
        <v>1</v>
      </c>
    </row>
    <row r="62" spans="1:97">
      <c r="A62" s="222">
        <f>'BNRegular Symbol'!K61</f>
        <v>58</v>
      </c>
      <c r="C62" s="221" t="str">
        <f>C4</f>
        <v>M2</v>
      </c>
      <c r="D62" s="221" t="str">
        <f>D5</f>
        <v>M5</v>
      </c>
      <c r="F62" s="1" t="str">
        <f>'BNRegular Symbol'!P61</f>
        <v>M1</v>
      </c>
      <c r="I62" s="3" t="str">
        <f t="shared" ref="I62:I71" si="59">IF(B62=0,"",IF(OR(B62=$I$1,B62=$J$1,B63=$I$1,B63=$J$1,B64=$I$1,B64=$J$1),0,1))</f>
        <v/>
      </c>
      <c r="J62" s="3"/>
      <c r="K62" s="3"/>
      <c r="L62" s="3" t="str">
        <f t="shared" ref="L62:L71" si="60">IF(E62=0,"",IF(OR(E62=$I$1,E62=$J$1,E63=$I$1,E63=$J$1,E64=$I$1,E64=$J$1),0,1))</f>
        <v/>
      </c>
      <c r="M62" s="3">
        <f t="shared" si="58"/>
        <v>0</v>
      </c>
      <c r="O62" s="3" t="str">
        <f t="shared" si="53"/>
        <v/>
      </c>
      <c r="P62" s="3"/>
      <c r="Q62" s="3"/>
      <c r="R62" s="3" t="str">
        <f t="shared" si="53"/>
        <v/>
      </c>
      <c r="S62" s="3">
        <f t="shared" si="53"/>
        <v>0</v>
      </c>
      <c r="U62" s="3" t="str">
        <f t="shared" si="21"/>
        <v/>
      </c>
      <c r="V62" s="3"/>
      <c r="W62" s="3"/>
      <c r="X62" s="3" t="str">
        <f t="shared" si="34"/>
        <v/>
      </c>
      <c r="Y62" s="3">
        <f t="shared" si="34"/>
        <v>1</v>
      </c>
      <c r="AA62" s="3" t="str">
        <f t="shared" si="22"/>
        <v/>
      </c>
      <c r="AB62" s="3"/>
      <c r="AC62" s="3"/>
      <c r="AD62" s="3" t="str">
        <f t="shared" si="35"/>
        <v/>
      </c>
      <c r="AE62" s="3">
        <f t="shared" si="35"/>
        <v>1</v>
      </c>
      <c r="AG62" s="3" t="str">
        <f t="shared" si="23"/>
        <v/>
      </c>
      <c r="AH62" s="3"/>
      <c r="AI62" s="3"/>
      <c r="AJ62" s="3" t="str">
        <f t="shared" si="36"/>
        <v/>
      </c>
      <c r="AK62" s="3">
        <f t="shared" si="36"/>
        <v>0</v>
      </c>
      <c r="AM62" s="3" t="str">
        <f t="shared" si="54"/>
        <v/>
      </c>
      <c r="AN62" s="3"/>
      <c r="AO62" s="3"/>
      <c r="AP62" s="3"/>
      <c r="AQ62" s="3">
        <f t="shared" si="54"/>
        <v>1</v>
      </c>
      <c r="AS62" s="3" t="str">
        <f t="shared" si="55"/>
        <v/>
      </c>
      <c r="AT62" s="3"/>
      <c r="AU62" s="3"/>
      <c r="AV62" s="3" t="str">
        <f t="shared" si="55"/>
        <v/>
      </c>
      <c r="AW62" s="3">
        <f t="shared" si="55"/>
        <v>1</v>
      </c>
      <c r="AY62" s="3" t="str">
        <f t="shared" si="56"/>
        <v/>
      </c>
      <c r="AZ62" s="3"/>
      <c r="BA62" s="3"/>
      <c r="BB62" s="3" t="str">
        <f t="shared" si="56"/>
        <v/>
      </c>
      <c r="BC62" s="3">
        <f t="shared" si="56"/>
        <v>1</v>
      </c>
      <c r="BE62" s="3" t="str">
        <f t="shared" si="57"/>
        <v/>
      </c>
      <c r="BF62" s="3"/>
      <c r="BG62" s="3"/>
      <c r="BH62" s="3" t="str">
        <f t="shared" si="57"/>
        <v/>
      </c>
      <c r="BI62" s="3">
        <f t="shared" si="57"/>
        <v>1</v>
      </c>
      <c r="BK62" s="3" t="str">
        <f t="shared" si="28"/>
        <v/>
      </c>
      <c r="BL62" s="3"/>
      <c r="BM62" s="3"/>
      <c r="BN62" s="3" t="str">
        <f t="shared" si="37"/>
        <v/>
      </c>
      <c r="BO62" s="3">
        <f t="shared" si="37"/>
        <v>1</v>
      </c>
      <c r="BQ62" s="3" t="str">
        <f t="shared" si="29"/>
        <v/>
      </c>
      <c r="BR62" s="3"/>
      <c r="BS62" s="3"/>
      <c r="BT62" s="3" t="str">
        <f t="shared" si="38"/>
        <v/>
      </c>
      <c r="BU62" s="3">
        <f t="shared" si="38"/>
        <v>1</v>
      </c>
      <c r="BW62" s="3" t="str">
        <f t="shared" si="30"/>
        <v/>
      </c>
      <c r="BX62" s="3"/>
      <c r="BY62" s="3"/>
      <c r="BZ62" s="3" t="str">
        <f t="shared" si="39"/>
        <v/>
      </c>
      <c r="CA62" s="3">
        <f t="shared" si="39"/>
        <v>1</v>
      </c>
      <c r="CC62" s="3" t="str">
        <f t="shared" si="31"/>
        <v/>
      </c>
      <c r="CD62" s="3"/>
      <c r="CE62" s="3"/>
      <c r="CF62" s="3" t="str">
        <f t="shared" si="40"/>
        <v/>
      </c>
      <c r="CG62" s="3">
        <f t="shared" si="40"/>
        <v>1</v>
      </c>
      <c r="CI62" s="3" t="str">
        <f t="shared" si="32"/>
        <v/>
      </c>
      <c r="CJ62" s="3"/>
      <c r="CK62" s="3"/>
      <c r="CL62" s="3" t="str">
        <f t="shared" si="41"/>
        <v/>
      </c>
      <c r="CM62" s="3">
        <f t="shared" si="41"/>
        <v>1</v>
      </c>
      <c r="CO62" s="3" t="str">
        <f t="shared" si="33"/>
        <v/>
      </c>
      <c r="CP62" s="3"/>
      <c r="CQ62" s="3"/>
      <c r="CR62" s="3" t="str">
        <f t="shared" si="42"/>
        <v/>
      </c>
      <c r="CS62" s="3">
        <f t="shared" si="42"/>
        <v>1</v>
      </c>
    </row>
    <row r="63" spans="1:97">
      <c r="A63" s="222">
        <f>'BNRegular Symbol'!K62</f>
        <v>59</v>
      </c>
      <c r="C63" s="221" t="str">
        <f>C5</f>
        <v>M2</v>
      </c>
      <c r="F63" s="1" t="str">
        <f>'BNRegular Symbol'!P62</f>
        <v>M2</v>
      </c>
      <c r="I63" s="3" t="str">
        <f t="shared" si="59"/>
        <v/>
      </c>
      <c r="J63" s="3"/>
      <c r="K63" s="3" t="str">
        <f t="shared" ref="K63:K68" si="61">IF(D63=0,"",IF(OR(D63=$I$1,D63=$J$1,D64=$I$1,D64=$J$1,D65=$I$1,D65=$J$1),0,1))</f>
        <v/>
      </c>
      <c r="L63" s="3" t="str">
        <f t="shared" si="60"/>
        <v/>
      </c>
      <c r="M63" s="3">
        <f t="shared" si="58"/>
        <v>1</v>
      </c>
      <c r="O63" s="3" t="str">
        <f t="shared" si="53"/>
        <v/>
      </c>
      <c r="P63" s="3"/>
      <c r="Q63" s="3" t="str">
        <f t="shared" si="53"/>
        <v/>
      </c>
      <c r="R63" s="3" t="str">
        <f t="shared" si="53"/>
        <v/>
      </c>
      <c r="S63" s="3">
        <f t="shared" si="53"/>
        <v>0</v>
      </c>
      <c r="U63" s="3" t="str">
        <f t="shared" si="21"/>
        <v/>
      </c>
      <c r="V63" s="3"/>
      <c r="W63" s="3" t="str">
        <f t="shared" si="34"/>
        <v/>
      </c>
      <c r="X63" s="3" t="str">
        <f t="shared" si="34"/>
        <v/>
      </c>
      <c r="Y63" s="3">
        <f t="shared" si="34"/>
        <v>0</v>
      </c>
      <c r="AA63" s="3" t="str">
        <f t="shared" si="22"/>
        <v/>
      </c>
      <c r="AB63" s="3"/>
      <c r="AC63" s="3" t="str">
        <f t="shared" si="35"/>
        <v/>
      </c>
      <c r="AD63" s="3" t="str">
        <f t="shared" si="35"/>
        <v/>
      </c>
      <c r="AE63" s="3">
        <f t="shared" si="35"/>
        <v>1</v>
      </c>
      <c r="AG63" s="3" t="str">
        <f t="shared" si="23"/>
        <v/>
      </c>
      <c r="AH63" s="3"/>
      <c r="AI63" s="3" t="str">
        <f t="shared" si="36"/>
        <v/>
      </c>
      <c r="AJ63" s="3" t="str">
        <f t="shared" si="36"/>
        <v/>
      </c>
      <c r="AK63" s="3">
        <f t="shared" si="36"/>
        <v>0</v>
      </c>
      <c r="AM63" s="3" t="str">
        <f t="shared" si="54"/>
        <v/>
      </c>
      <c r="AN63" s="3"/>
      <c r="AO63" s="3" t="str">
        <f t="shared" si="54"/>
        <v/>
      </c>
      <c r="AP63" s="3" t="str">
        <f t="shared" si="54"/>
        <v/>
      </c>
      <c r="AQ63" s="3">
        <f t="shared" si="54"/>
        <v>1</v>
      </c>
      <c r="AS63" s="3" t="str">
        <f t="shared" si="55"/>
        <v/>
      </c>
      <c r="AT63" s="3"/>
      <c r="AU63" s="3" t="str">
        <f t="shared" si="55"/>
        <v/>
      </c>
      <c r="AV63" s="3" t="str">
        <f t="shared" si="55"/>
        <v/>
      </c>
      <c r="AW63" s="3">
        <f t="shared" si="55"/>
        <v>1</v>
      </c>
      <c r="AY63" s="3" t="str">
        <f t="shared" si="56"/>
        <v/>
      </c>
      <c r="AZ63" s="3"/>
      <c r="BA63" s="3" t="str">
        <f t="shared" si="56"/>
        <v/>
      </c>
      <c r="BB63" s="3" t="str">
        <f t="shared" si="56"/>
        <v/>
      </c>
      <c r="BC63" s="3">
        <f t="shared" si="56"/>
        <v>1</v>
      </c>
      <c r="BE63" s="3" t="str">
        <f t="shared" si="57"/>
        <v/>
      </c>
      <c r="BF63" s="3"/>
      <c r="BG63" s="3" t="str">
        <f t="shared" si="57"/>
        <v/>
      </c>
      <c r="BH63" s="3" t="str">
        <f t="shared" si="57"/>
        <v/>
      </c>
      <c r="BI63" s="3">
        <f t="shared" si="57"/>
        <v>1</v>
      </c>
      <c r="BK63" s="3" t="str">
        <f t="shared" si="28"/>
        <v/>
      </c>
      <c r="BL63" s="3"/>
      <c r="BM63" s="3" t="str">
        <f t="shared" si="37"/>
        <v/>
      </c>
      <c r="BN63" s="3" t="str">
        <f t="shared" si="37"/>
        <v/>
      </c>
      <c r="BO63" s="3">
        <f t="shared" si="37"/>
        <v>1</v>
      </c>
      <c r="BQ63" s="3" t="str">
        <f t="shared" si="29"/>
        <v/>
      </c>
      <c r="BR63" s="3"/>
      <c r="BS63" s="3" t="str">
        <f t="shared" si="38"/>
        <v/>
      </c>
      <c r="BT63" s="3" t="str">
        <f t="shared" si="38"/>
        <v/>
      </c>
      <c r="BU63" s="3">
        <f t="shared" si="38"/>
        <v>1</v>
      </c>
      <c r="BW63" s="3" t="str">
        <f t="shared" si="30"/>
        <v/>
      </c>
      <c r="BX63" s="3"/>
      <c r="BY63" s="3" t="str">
        <f t="shared" si="39"/>
        <v/>
      </c>
      <c r="BZ63" s="3" t="str">
        <f t="shared" si="39"/>
        <v/>
      </c>
      <c r="CA63" s="3">
        <f t="shared" si="39"/>
        <v>1</v>
      </c>
      <c r="CC63" s="3" t="str">
        <f t="shared" si="31"/>
        <v/>
      </c>
      <c r="CD63" s="3"/>
      <c r="CE63" s="3" t="str">
        <f t="shared" si="40"/>
        <v/>
      </c>
      <c r="CF63" s="3" t="str">
        <f t="shared" si="40"/>
        <v/>
      </c>
      <c r="CG63" s="3">
        <f t="shared" si="40"/>
        <v>1</v>
      </c>
      <c r="CI63" s="3" t="str">
        <f t="shared" si="32"/>
        <v/>
      </c>
      <c r="CJ63" s="3"/>
      <c r="CK63" s="3" t="str">
        <f t="shared" si="41"/>
        <v/>
      </c>
      <c r="CL63" s="3" t="str">
        <f t="shared" si="41"/>
        <v/>
      </c>
      <c r="CM63" s="3">
        <f t="shared" si="41"/>
        <v>1</v>
      </c>
      <c r="CO63" s="3" t="str">
        <f t="shared" si="33"/>
        <v/>
      </c>
      <c r="CP63" s="3"/>
      <c r="CQ63" s="3" t="str">
        <f t="shared" si="42"/>
        <v/>
      </c>
      <c r="CR63" s="3" t="str">
        <f t="shared" si="42"/>
        <v/>
      </c>
      <c r="CS63" s="3">
        <f t="shared" si="42"/>
        <v>1</v>
      </c>
    </row>
    <row r="64" spans="1:97">
      <c r="A64" s="222">
        <f>'BNRegular Symbol'!K63</f>
        <v>60</v>
      </c>
      <c r="F64" s="1" t="str">
        <f>'BNRegular Symbol'!P63</f>
        <v>M5</v>
      </c>
      <c r="I64" s="3" t="str">
        <f t="shared" si="59"/>
        <v/>
      </c>
      <c r="J64" s="3" t="str">
        <f t="shared" si="58"/>
        <v/>
      </c>
      <c r="K64" s="3" t="str">
        <f t="shared" si="61"/>
        <v/>
      </c>
      <c r="L64" s="3" t="str">
        <f t="shared" si="60"/>
        <v/>
      </c>
      <c r="M64" s="3">
        <f t="shared" si="58"/>
        <v>1</v>
      </c>
      <c r="O64" s="3" t="str">
        <f t="shared" si="53"/>
        <v/>
      </c>
      <c r="P64" s="3" t="str">
        <f t="shared" si="53"/>
        <v/>
      </c>
      <c r="Q64" s="3" t="str">
        <f t="shared" si="53"/>
        <v/>
      </c>
      <c r="R64" s="3" t="str">
        <f t="shared" si="53"/>
        <v/>
      </c>
      <c r="S64" s="3">
        <f t="shared" si="53"/>
        <v>0</v>
      </c>
      <c r="U64" s="3" t="str">
        <f t="shared" si="21"/>
        <v/>
      </c>
      <c r="V64" s="3" t="str">
        <f t="shared" si="34"/>
        <v/>
      </c>
      <c r="W64" s="3" t="str">
        <f t="shared" si="34"/>
        <v/>
      </c>
      <c r="X64" s="3" t="str">
        <f t="shared" si="34"/>
        <v/>
      </c>
      <c r="Y64" s="3">
        <f t="shared" si="34"/>
        <v>0</v>
      </c>
      <c r="AA64" s="3" t="str">
        <f t="shared" si="22"/>
        <v/>
      </c>
      <c r="AB64" s="3" t="str">
        <f t="shared" si="35"/>
        <v/>
      </c>
      <c r="AC64" s="3" t="str">
        <f t="shared" si="35"/>
        <v/>
      </c>
      <c r="AD64" s="3" t="str">
        <f t="shared" si="35"/>
        <v/>
      </c>
      <c r="AE64" s="3">
        <f t="shared" si="35"/>
        <v>1</v>
      </c>
      <c r="AG64" s="3" t="str">
        <f t="shared" si="23"/>
        <v/>
      </c>
      <c r="AH64" s="3" t="str">
        <f t="shared" si="36"/>
        <v/>
      </c>
      <c r="AI64" s="3" t="str">
        <f t="shared" si="36"/>
        <v/>
      </c>
      <c r="AJ64" s="3" t="str">
        <f t="shared" si="36"/>
        <v/>
      </c>
      <c r="AK64" s="3">
        <f t="shared" si="36"/>
        <v>0</v>
      </c>
      <c r="AM64" s="3" t="str">
        <f t="shared" si="54"/>
        <v/>
      </c>
      <c r="AN64" s="3" t="str">
        <f t="shared" si="54"/>
        <v/>
      </c>
      <c r="AO64" s="3" t="str">
        <f t="shared" si="54"/>
        <v/>
      </c>
      <c r="AP64" s="3" t="str">
        <f t="shared" si="54"/>
        <v/>
      </c>
      <c r="AQ64" s="3">
        <f t="shared" si="54"/>
        <v>1</v>
      </c>
      <c r="AS64" s="3" t="str">
        <f t="shared" si="55"/>
        <v/>
      </c>
      <c r="AT64" s="3" t="str">
        <f t="shared" si="55"/>
        <v/>
      </c>
      <c r="AU64" s="3" t="str">
        <f t="shared" si="55"/>
        <v/>
      </c>
      <c r="AV64" s="3" t="str">
        <f t="shared" si="55"/>
        <v/>
      </c>
      <c r="AW64" s="3">
        <f t="shared" si="55"/>
        <v>1</v>
      </c>
      <c r="AY64" s="3" t="str">
        <f t="shared" si="56"/>
        <v/>
      </c>
      <c r="AZ64" s="3" t="str">
        <f t="shared" si="56"/>
        <v/>
      </c>
      <c r="BA64" s="3" t="str">
        <f t="shared" si="56"/>
        <v/>
      </c>
      <c r="BB64" s="3" t="str">
        <f t="shared" si="56"/>
        <v/>
      </c>
      <c r="BC64" s="3">
        <f t="shared" si="56"/>
        <v>1</v>
      </c>
      <c r="BE64" s="3" t="str">
        <f t="shared" si="57"/>
        <v/>
      </c>
      <c r="BF64" s="3" t="str">
        <f t="shared" si="57"/>
        <v/>
      </c>
      <c r="BG64" s="3" t="str">
        <f t="shared" si="57"/>
        <v/>
      </c>
      <c r="BH64" s="3" t="str">
        <f t="shared" si="57"/>
        <v/>
      </c>
      <c r="BI64" s="3">
        <f t="shared" si="57"/>
        <v>1</v>
      </c>
      <c r="BK64" s="3" t="str">
        <f t="shared" si="28"/>
        <v/>
      </c>
      <c r="BL64" s="3" t="str">
        <f t="shared" si="37"/>
        <v/>
      </c>
      <c r="BM64" s="3" t="str">
        <f t="shared" si="37"/>
        <v/>
      </c>
      <c r="BN64" s="3" t="str">
        <f t="shared" si="37"/>
        <v/>
      </c>
      <c r="BO64" s="3">
        <f t="shared" si="37"/>
        <v>1</v>
      </c>
      <c r="BQ64" s="3" t="str">
        <f t="shared" si="29"/>
        <v/>
      </c>
      <c r="BR64" s="3" t="str">
        <f t="shared" si="38"/>
        <v/>
      </c>
      <c r="BS64" s="3" t="str">
        <f t="shared" si="38"/>
        <v/>
      </c>
      <c r="BT64" s="3" t="str">
        <f t="shared" si="38"/>
        <v/>
      </c>
      <c r="BU64" s="3">
        <f t="shared" si="38"/>
        <v>1</v>
      </c>
      <c r="BW64" s="3" t="str">
        <f t="shared" si="30"/>
        <v/>
      </c>
      <c r="BX64" s="3" t="str">
        <f t="shared" si="39"/>
        <v/>
      </c>
      <c r="BY64" s="3" t="str">
        <f t="shared" si="39"/>
        <v/>
      </c>
      <c r="BZ64" s="3" t="str">
        <f t="shared" si="39"/>
        <v/>
      </c>
      <c r="CA64" s="3">
        <f t="shared" si="39"/>
        <v>1</v>
      </c>
      <c r="CC64" s="3" t="str">
        <f t="shared" si="31"/>
        <v/>
      </c>
      <c r="CD64" s="3" t="str">
        <f t="shared" si="40"/>
        <v/>
      </c>
      <c r="CE64" s="3" t="str">
        <f t="shared" si="40"/>
        <v/>
      </c>
      <c r="CF64" s="3" t="str">
        <f t="shared" si="40"/>
        <v/>
      </c>
      <c r="CG64" s="3">
        <f t="shared" si="40"/>
        <v>1</v>
      </c>
      <c r="CI64" s="3" t="str">
        <f t="shared" si="32"/>
        <v/>
      </c>
      <c r="CJ64" s="3" t="str">
        <f t="shared" si="41"/>
        <v/>
      </c>
      <c r="CK64" s="3" t="str">
        <f t="shared" si="41"/>
        <v/>
      </c>
      <c r="CL64" s="3" t="str">
        <f t="shared" si="41"/>
        <v/>
      </c>
      <c r="CM64" s="3">
        <f t="shared" si="41"/>
        <v>1</v>
      </c>
      <c r="CO64" s="3" t="str">
        <f t="shared" si="33"/>
        <v/>
      </c>
      <c r="CP64" s="3" t="str">
        <f t="shared" si="42"/>
        <v/>
      </c>
      <c r="CQ64" s="3" t="str">
        <f t="shared" si="42"/>
        <v/>
      </c>
      <c r="CR64" s="3" t="str">
        <f t="shared" si="42"/>
        <v/>
      </c>
      <c r="CS64" s="3">
        <f t="shared" si="42"/>
        <v>1</v>
      </c>
    </row>
    <row r="65" spans="1:97">
      <c r="A65" s="222">
        <f>'BNRegular Symbol'!K64</f>
        <v>61</v>
      </c>
      <c r="F65" s="1" t="str">
        <f>'BNRegular Symbol'!P64</f>
        <v>M3</v>
      </c>
      <c r="I65" s="3" t="str">
        <f t="shared" si="59"/>
        <v/>
      </c>
      <c r="J65" s="3" t="str">
        <f t="shared" si="58"/>
        <v/>
      </c>
      <c r="K65" s="3" t="str">
        <f t="shared" si="61"/>
        <v/>
      </c>
      <c r="L65" s="3" t="str">
        <f t="shared" si="60"/>
        <v/>
      </c>
      <c r="M65" s="3">
        <f t="shared" si="58"/>
        <v>1</v>
      </c>
      <c r="O65" s="3" t="str">
        <f t="shared" si="53"/>
        <v/>
      </c>
      <c r="P65" s="3" t="str">
        <f t="shared" si="53"/>
        <v/>
      </c>
      <c r="Q65" s="3" t="str">
        <f t="shared" si="53"/>
        <v/>
      </c>
      <c r="R65" s="3" t="str">
        <f t="shared" si="53"/>
        <v/>
      </c>
      <c r="S65" s="3">
        <f t="shared" si="53"/>
        <v>0</v>
      </c>
      <c r="U65" s="3" t="str">
        <f t="shared" si="21"/>
        <v/>
      </c>
      <c r="V65" s="3" t="str">
        <f t="shared" si="34"/>
        <v/>
      </c>
      <c r="W65" s="3" t="str">
        <f t="shared" si="34"/>
        <v/>
      </c>
      <c r="X65" s="3" t="str">
        <f t="shared" si="34"/>
        <v/>
      </c>
      <c r="Y65" s="3">
        <f t="shared" si="34"/>
        <v>0</v>
      </c>
      <c r="AA65" s="3" t="str">
        <f t="shared" si="22"/>
        <v/>
      </c>
      <c r="AB65" s="3" t="str">
        <f t="shared" si="35"/>
        <v/>
      </c>
      <c r="AC65" s="3" t="str">
        <f t="shared" si="35"/>
        <v/>
      </c>
      <c r="AD65" s="3" t="str">
        <f t="shared" si="35"/>
        <v/>
      </c>
      <c r="AE65" s="3">
        <f t="shared" si="35"/>
        <v>0</v>
      </c>
      <c r="AG65" s="3" t="str">
        <f t="shared" si="23"/>
        <v/>
      </c>
      <c r="AH65" s="3" t="str">
        <f t="shared" si="36"/>
        <v/>
      </c>
      <c r="AI65" s="3" t="str">
        <f t="shared" si="36"/>
        <v/>
      </c>
      <c r="AJ65" s="3" t="str">
        <f t="shared" si="36"/>
        <v/>
      </c>
      <c r="AK65" s="3">
        <f t="shared" si="36"/>
        <v>1</v>
      </c>
      <c r="AM65" s="3" t="str">
        <f t="shared" si="54"/>
        <v/>
      </c>
      <c r="AN65" s="3" t="str">
        <f t="shared" si="54"/>
        <v/>
      </c>
      <c r="AO65" s="3" t="str">
        <f t="shared" si="54"/>
        <v/>
      </c>
      <c r="AP65" s="3" t="str">
        <f t="shared" si="54"/>
        <v/>
      </c>
      <c r="AQ65" s="3">
        <f t="shared" si="54"/>
        <v>1</v>
      </c>
      <c r="AS65" s="3" t="str">
        <f t="shared" si="55"/>
        <v/>
      </c>
      <c r="AT65" s="3" t="str">
        <f t="shared" si="55"/>
        <v/>
      </c>
      <c r="AU65" s="3" t="str">
        <f t="shared" si="55"/>
        <v/>
      </c>
      <c r="AV65" s="3" t="str">
        <f t="shared" si="55"/>
        <v/>
      </c>
      <c r="AW65" s="3">
        <f t="shared" si="55"/>
        <v>1</v>
      </c>
      <c r="AY65" s="3" t="str">
        <f t="shared" si="56"/>
        <v/>
      </c>
      <c r="AZ65" s="3" t="str">
        <f t="shared" si="56"/>
        <v/>
      </c>
      <c r="BA65" s="3" t="str">
        <f t="shared" si="56"/>
        <v/>
      </c>
      <c r="BB65" s="3" t="str">
        <f t="shared" si="56"/>
        <v/>
      </c>
      <c r="BC65" s="3">
        <f t="shared" si="56"/>
        <v>1</v>
      </c>
      <c r="BE65" s="3" t="str">
        <f t="shared" si="57"/>
        <v/>
      </c>
      <c r="BF65" s="3" t="str">
        <f t="shared" si="57"/>
        <v/>
      </c>
      <c r="BG65" s="3" t="str">
        <f t="shared" si="57"/>
        <v/>
      </c>
      <c r="BH65" s="3" t="str">
        <f t="shared" si="57"/>
        <v/>
      </c>
      <c r="BI65" s="3">
        <f t="shared" si="57"/>
        <v>1</v>
      </c>
      <c r="BK65" s="3" t="str">
        <f t="shared" si="28"/>
        <v/>
      </c>
      <c r="BL65" s="3" t="str">
        <f t="shared" si="37"/>
        <v/>
      </c>
      <c r="BM65" s="3" t="str">
        <f t="shared" si="37"/>
        <v/>
      </c>
      <c r="BN65" s="3" t="str">
        <f t="shared" si="37"/>
        <v/>
      </c>
      <c r="BO65" s="3">
        <f t="shared" si="37"/>
        <v>1</v>
      </c>
      <c r="BQ65" s="3" t="str">
        <f t="shared" si="29"/>
        <v/>
      </c>
      <c r="BR65" s="3" t="str">
        <f t="shared" si="38"/>
        <v/>
      </c>
      <c r="BS65" s="3" t="str">
        <f t="shared" si="38"/>
        <v/>
      </c>
      <c r="BT65" s="3" t="str">
        <f t="shared" si="38"/>
        <v/>
      </c>
      <c r="BU65" s="3">
        <f t="shared" si="38"/>
        <v>1</v>
      </c>
      <c r="BW65" s="3" t="str">
        <f t="shared" si="30"/>
        <v/>
      </c>
      <c r="BX65" s="3" t="str">
        <f t="shared" si="39"/>
        <v/>
      </c>
      <c r="BY65" s="3" t="str">
        <f t="shared" si="39"/>
        <v/>
      </c>
      <c r="BZ65" s="3" t="str">
        <f t="shared" si="39"/>
        <v/>
      </c>
      <c r="CA65" s="3">
        <f t="shared" si="39"/>
        <v>1</v>
      </c>
      <c r="CC65" s="3" t="str">
        <f t="shared" si="31"/>
        <v/>
      </c>
      <c r="CD65" s="3" t="str">
        <f t="shared" si="40"/>
        <v/>
      </c>
      <c r="CE65" s="3" t="str">
        <f t="shared" si="40"/>
        <v/>
      </c>
      <c r="CF65" s="3" t="str">
        <f t="shared" si="40"/>
        <v/>
      </c>
      <c r="CG65" s="3">
        <f t="shared" si="40"/>
        <v>1</v>
      </c>
      <c r="CI65" s="3" t="str">
        <f t="shared" si="32"/>
        <v/>
      </c>
      <c r="CJ65" s="3" t="str">
        <f t="shared" si="41"/>
        <v/>
      </c>
      <c r="CK65" s="3" t="str">
        <f t="shared" si="41"/>
        <v/>
      </c>
      <c r="CL65" s="3" t="str">
        <f t="shared" si="41"/>
        <v/>
      </c>
      <c r="CM65" s="3">
        <f t="shared" si="41"/>
        <v>1</v>
      </c>
      <c r="CO65" s="3" t="str">
        <f t="shared" si="33"/>
        <v/>
      </c>
      <c r="CP65" s="3" t="str">
        <f t="shared" si="42"/>
        <v/>
      </c>
      <c r="CQ65" s="3" t="str">
        <f t="shared" si="42"/>
        <v/>
      </c>
      <c r="CR65" s="3" t="str">
        <f t="shared" si="42"/>
        <v/>
      </c>
      <c r="CS65" s="3">
        <f t="shared" si="42"/>
        <v>1</v>
      </c>
    </row>
    <row r="66" spans="1:97">
      <c r="A66" s="222">
        <f>'BNRegular Symbol'!K65</f>
        <v>62</v>
      </c>
      <c r="F66" s="1" t="str">
        <f>'BNRegular Symbol'!P65</f>
        <v>M2</v>
      </c>
      <c r="I66" s="3" t="str">
        <f t="shared" si="59"/>
        <v/>
      </c>
      <c r="J66" s="3" t="str">
        <f t="shared" si="58"/>
        <v/>
      </c>
      <c r="K66" s="3" t="str">
        <f t="shared" si="61"/>
        <v/>
      </c>
      <c r="L66" s="3" t="str">
        <f t="shared" si="60"/>
        <v/>
      </c>
      <c r="M66" s="3">
        <f t="shared" si="58"/>
        <v>1</v>
      </c>
      <c r="O66" s="3" t="str">
        <f t="shared" si="53"/>
        <v/>
      </c>
      <c r="P66" s="3" t="str">
        <f t="shared" si="53"/>
        <v/>
      </c>
      <c r="Q66" s="3" t="str">
        <f t="shared" si="53"/>
        <v/>
      </c>
      <c r="R66" s="3" t="str">
        <f t="shared" si="53"/>
        <v/>
      </c>
      <c r="S66" s="3">
        <f t="shared" si="53"/>
        <v>0</v>
      </c>
      <c r="U66" s="3" t="str">
        <f t="shared" si="21"/>
        <v/>
      </c>
      <c r="V66" s="3" t="str">
        <f t="shared" si="34"/>
        <v/>
      </c>
      <c r="W66" s="3" t="str">
        <f t="shared" si="34"/>
        <v/>
      </c>
      <c r="X66" s="3" t="str">
        <f t="shared" si="34"/>
        <v/>
      </c>
      <c r="Y66" s="3">
        <f t="shared" si="34"/>
        <v>0</v>
      </c>
      <c r="AA66" s="3" t="str">
        <f t="shared" si="22"/>
        <v/>
      </c>
      <c r="AB66" s="3" t="str">
        <f t="shared" si="35"/>
        <v/>
      </c>
      <c r="AC66" s="3" t="str">
        <f t="shared" si="35"/>
        <v/>
      </c>
      <c r="AD66" s="3" t="str">
        <f t="shared" si="35"/>
        <v/>
      </c>
      <c r="AE66" s="3">
        <f t="shared" si="35"/>
        <v>0</v>
      </c>
      <c r="AG66" s="3" t="str">
        <f t="shared" si="23"/>
        <v/>
      </c>
      <c r="AH66" s="3" t="str">
        <f t="shared" si="36"/>
        <v/>
      </c>
      <c r="AI66" s="3" t="str">
        <f t="shared" si="36"/>
        <v/>
      </c>
      <c r="AJ66" s="3" t="str">
        <f t="shared" si="36"/>
        <v/>
      </c>
      <c r="AK66" s="3">
        <f t="shared" si="36"/>
        <v>1</v>
      </c>
      <c r="AM66" s="3" t="str">
        <f t="shared" si="54"/>
        <v/>
      </c>
      <c r="AN66" s="3" t="str">
        <f t="shared" si="54"/>
        <v/>
      </c>
      <c r="AO66" s="3" t="str">
        <f t="shared" si="54"/>
        <v/>
      </c>
      <c r="AP66" s="3" t="str">
        <f t="shared" si="54"/>
        <v/>
      </c>
      <c r="AQ66" s="3">
        <f t="shared" si="54"/>
        <v>1</v>
      </c>
      <c r="AS66" s="3" t="str">
        <f t="shared" si="55"/>
        <v/>
      </c>
      <c r="AT66" s="3" t="str">
        <f t="shared" si="55"/>
        <v/>
      </c>
      <c r="AU66" s="3" t="str">
        <f t="shared" si="55"/>
        <v/>
      </c>
      <c r="AV66" s="3" t="str">
        <f t="shared" si="55"/>
        <v/>
      </c>
      <c r="AW66" s="3">
        <f t="shared" si="55"/>
        <v>1</v>
      </c>
      <c r="AY66" s="3" t="str">
        <f t="shared" si="56"/>
        <v/>
      </c>
      <c r="AZ66" s="3" t="str">
        <f t="shared" si="56"/>
        <v/>
      </c>
      <c r="BA66" s="3" t="str">
        <f t="shared" si="56"/>
        <v/>
      </c>
      <c r="BB66" s="3" t="str">
        <f t="shared" si="56"/>
        <v/>
      </c>
      <c r="BC66" s="3">
        <f t="shared" si="56"/>
        <v>1</v>
      </c>
      <c r="BE66" s="3" t="str">
        <f t="shared" si="57"/>
        <v/>
      </c>
      <c r="BF66" s="3" t="str">
        <f t="shared" si="57"/>
        <v/>
      </c>
      <c r="BG66" s="3" t="str">
        <f t="shared" si="57"/>
        <v/>
      </c>
      <c r="BH66" s="3" t="str">
        <f t="shared" si="57"/>
        <v/>
      </c>
      <c r="BI66" s="3">
        <f t="shared" si="57"/>
        <v>1</v>
      </c>
      <c r="BK66" s="3" t="str">
        <f t="shared" si="28"/>
        <v/>
      </c>
      <c r="BL66" s="3" t="str">
        <f t="shared" si="37"/>
        <v/>
      </c>
      <c r="BM66" s="3" t="str">
        <f t="shared" si="37"/>
        <v/>
      </c>
      <c r="BN66" s="3" t="str">
        <f t="shared" si="37"/>
        <v/>
      </c>
      <c r="BO66" s="3">
        <f t="shared" si="37"/>
        <v>1</v>
      </c>
      <c r="BQ66" s="3" t="str">
        <f t="shared" si="29"/>
        <v/>
      </c>
      <c r="BR66" s="3" t="str">
        <f t="shared" si="38"/>
        <v/>
      </c>
      <c r="BS66" s="3" t="str">
        <f t="shared" si="38"/>
        <v/>
      </c>
      <c r="BT66" s="3" t="str">
        <f t="shared" si="38"/>
        <v/>
      </c>
      <c r="BU66" s="3">
        <f t="shared" si="38"/>
        <v>1</v>
      </c>
      <c r="BW66" s="3" t="str">
        <f t="shared" si="30"/>
        <v/>
      </c>
      <c r="BX66" s="3" t="str">
        <f t="shared" si="39"/>
        <v/>
      </c>
      <c r="BY66" s="3" t="str">
        <f t="shared" si="39"/>
        <v/>
      </c>
      <c r="BZ66" s="3" t="str">
        <f t="shared" si="39"/>
        <v/>
      </c>
      <c r="CA66" s="3">
        <f t="shared" si="39"/>
        <v>1</v>
      </c>
      <c r="CC66" s="3" t="str">
        <f t="shared" si="31"/>
        <v/>
      </c>
      <c r="CD66" s="3" t="str">
        <f t="shared" si="40"/>
        <v/>
      </c>
      <c r="CE66" s="3" t="str">
        <f t="shared" si="40"/>
        <v/>
      </c>
      <c r="CF66" s="3" t="str">
        <f t="shared" si="40"/>
        <v/>
      </c>
      <c r="CG66" s="3">
        <f t="shared" si="40"/>
        <v>1</v>
      </c>
      <c r="CI66" s="3" t="str">
        <f t="shared" si="32"/>
        <v/>
      </c>
      <c r="CJ66" s="3" t="str">
        <f t="shared" si="41"/>
        <v/>
      </c>
      <c r="CK66" s="3" t="str">
        <f t="shared" si="41"/>
        <v/>
      </c>
      <c r="CL66" s="3" t="str">
        <f t="shared" si="41"/>
        <v/>
      </c>
      <c r="CM66" s="3">
        <f t="shared" si="41"/>
        <v>1</v>
      </c>
      <c r="CO66" s="3" t="str">
        <f t="shared" si="33"/>
        <v/>
      </c>
      <c r="CP66" s="3" t="str">
        <f t="shared" si="42"/>
        <v/>
      </c>
      <c r="CQ66" s="3" t="str">
        <f t="shared" si="42"/>
        <v/>
      </c>
      <c r="CR66" s="3" t="str">
        <f t="shared" si="42"/>
        <v/>
      </c>
      <c r="CS66" s="3">
        <f t="shared" si="42"/>
        <v>1</v>
      </c>
    </row>
    <row r="67" spans="1:97">
      <c r="A67" s="222">
        <f>'BNRegular Symbol'!K66</f>
        <v>63</v>
      </c>
      <c r="F67" s="1" t="str">
        <f>'BNRegular Symbol'!P66</f>
        <v>M4</v>
      </c>
      <c r="I67" s="3" t="str">
        <f t="shared" si="59"/>
        <v/>
      </c>
      <c r="J67" s="3" t="str">
        <f t="shared" si="58"/>
        <v/>
      </c>
      <c r="K67" s="3" t="str">
        <f t="shared" si="61"/>
        <v/>
      </c>
      <c r="L67" s="3" t="str">
        <f t="shared" si="60"/>
        <v/>
      </c>
      <c r="M67" s="3">
        <f t="shared" si="58"/>
        <v>1</v>
      </c>
      <c r="O67" s="3" t="str">
        <f t="shared" si="53"/>
        <v/>
      </c>
      <c r="P67" s="3" t="str">
        <f t="shared" si="53"/>
        <v/>
      </c>
      <c r="Q67" s="3" t="str">
        <f t="shared" si="53"/>
        <v/>
      </c>
      <c r="R67" s="3" t="str">
        <f t="shared" si="53"/>
        <v/>
      </c>
      <c r="S67" s="3">
        <f t="shared" si="53"/>
        <v>1</v>
      </c>
      <c r="U67" s="3" t="str">
        <f t="shared" si="21"/>
        <v/>
      </c>
      <c r="V67" s="3" t="str">
        <f t="shared" si="34"/>
        <v/>
      </c>
      <c r="W67" s="3" t="str">
        <f t="shared" si="34"/>
        <v/>
      </c>
      <c r="X67" s="3" t="str">
        <f t="shared" si="34"/>
        <v/>
      </c>
      <c r="Y67" s="3">
        <f t="shared" si="34"/>
        <v>0</v>
      </c>
      <c r="AA67" s="3" t="str">
        <f t="shared" si="22"/>
        <v/>
      </c>
      <c r="AB67" s="3" t="str">
        <f t="shared" si="35"/>
        <v/>
      </c>
      <c r="AC67" s="3" t="str">
        <f t="shared" si="35"/>
        <v/>
      </c>
      <c r="AD67" s="3" t="str">
        <f t="shared" si="35"/>
        <v/>
      </c>
      <c r="AE67" s="3">
        <f t="shared" si="35"/>
        <v>0</v>
      </c>
      <c r="AG67" s="3" t="str">
        <f t="shared" si="23"/>
        <v/>
      </c>
      <c r="AH67" s="3" t="str">
        <f t="shared" si="36"/>
        <v/>
      </c>
      <c r="AI67" s="3" t="str">
        <f t="shared" si="36"/>
        <v/>
      </c>
      <c r="AJ67" s="3" t="str">
        <f t="shared" si="36"/>
        <v/>
      </c>
      <c r="AK67" s="3">
        <f t="shared" si="36"/>
        <v>0</v>
      </c>
      <c r="AM67" s="3" t="str">
        <f t="shared" si="54"/>
        <v/>
      </c>
      <c r="AN67" s="3" t="str">
        <f t="shared" si="54"/>
        <v/>
      </c>
      <c r="AO67" s="3" t="str">
        <f t="shared" si="54"/>
        <v/>
      </c>
      <c r="AP67" s="3" t="str">
        <f t="shared" si="54"/>
        <v/>
      </c>
      <c r="AQ67" s="3">
        <f t="shared" si="54"/>
        <v>1</v>
      </c>
      <c r="AS67" s="3" t="str">
        <f t="shared" si="55"/>
        <v/>
      </c>
      <c r="AT67" s="3" t="str">
        <f t="shared" si="55"/>
        <v/>
      </c>
      <c r="AU67" s="3" t="str">
        <f t="shared" si="55"/>
        <v/>
      </c>
      <c r="AV67" s="3" t="str">
        <f t="shared" si="55"/>
        <v/>
      </c>
      <c r="AW67" s="3">
        <f t="shared" si="55"/>
        <v>1</v>
      </c>
      <c r="AY67" s="3" t="str">
        <f t="shared" si="56"/>
        <v/>
      </c>
      <c r="AZ67" s="3" t="str">
        <f t="shared" si="56"/>
        <v/>
      </c>
      <c r="BA67" s="3" t="str">
        <f t="shared" si="56"/>
        <v/>
      </c>
      <c r="BB67" s="3" t="str">
        <f t="shared" si="56"/>
        <v/>
      </c>
      <c r="BC67" s="3">
        <f t="shared" si="56"/>
        <v>1</v>
      </c>
      <c r="BE67" s="3" t="str">
        <f t="shared" si="57"/>
        <v/>
      </c>
      <c r="BF67" s="3" t="str">
        <f t="shared" si="57"/>
        <v/>
      </c>
      <c r="BG67" s="3" t="str">
        <f t="shared" si="57"/>
        <v/>
      </c>
      <c r="BH67" s="3" t="str">
        <f t="shared" si="57"/>
        <v/>
      </c>
      <c r="BI67" s="3">
        <f t="shared" si="57"/>
        <v>1</v>
      </c>
      <c r="BK67" s="3" t="str">
        <f t="shared" si="28"/>
        <v/>
      </c>
      <c r="BL67" s="3" t="str">
        <f t="shared" si="37"/>
        <v/>
      </c>
      <c r="BM67" s="3" t="str">
        <f t="shared" si="37"/>
        <v/>
      </c>
      <c r="BN67" s="3" t="str">
        <f t="shared" si="37"/>
        <v/>
      </c>
      <c r="BO67" s="3">
        <f t="shared" si="37"/>
        <v>1</v>
      </c>
      <c r="BQ67" s="3" t="str">
        <f t="shared" si="29"/>
        <v/>
      </c>
      <c r="BR67" s="3" t="str">
        <f t="shared" si="38"/>
        <v/>
      </c>
      <c r="BS67" s="3" t="str">
        <f t="shared" si="38"/>
        <v/>
      </c>
      <c r="BT67" s="3" t="str">
        <f t="shared" si="38"/>
        <v/>
      </c>
      <c r="BU67" s="3">
        <f t="shared" si="38"/>
        <v>1</v>
      </c>
      <c r="BW67" s="3" t="str">
        <f t="shared" si="30"/>
        <v/>
      </c>
      <c r="BX67" s="3" t="str">
        <f t="shared" si="39"/>
        <v/>
      </c>
      <c r="BY67" s="3" t="str">
        <f t="shared" si="39"/>
        <v/>
      </c>
      <c r="BZ67" s="3" t="str">
        <f t="shared" si="39"/>
        <v/>
      </c>
      <c r="CA67" s="3">
        <f t="shared" si="39"/>
        <v>1</v>
      </c>
      <c r="CC67" s="3" t="str">
        <f t="shared" si="31"/>
        <v/>
      </c>
      <c r="CD67" s="3" t="str">
        <f t="shared" si="40"/>
        <v/>
      </c>
      <c r="CE67" s="3" t="str">
        <f t="shared" si="40"/>
        <v/>
      </c>
      <c r="CF67" s="3" t="str">
        <f t="shared" si="40"/>
        <v/>
      </c>
      <c r="CG67" s="3">
        <f t="shared" si="40"/>
        <v>1</v>
      </c>
      <c r="CI67" s="3" t="str">
        <f t="shared" si="32"/>
        <v/>
      </c>
      <c r="CJ67" s="3" t="str">
        <f t="shared" si="41"/>
        <v/>
      </c>
      <c r="CK67" s="3" t="str">
        <f t="shared" si="41"/>
        <v/>
      </c>
      <c r="CL67" s="3" t="str">
        <f t="shared" si="41"/>
        <v/>
      </c>
      <c r="CM67" s="3">
        <f t="shared" si="41"/>
        <v>1</v>
      </c>
      <c r="CO67" s="3" t="str">
        <f t="shared" si="33"/>
        <v/>
      </c>
      <c r="CP67" s="3" t="str">
        <f t="shared" si="42"/>
        <v/>
      </c>
      <c r="CQ67" s="3" t="str">
        <f t="shared" si="42"/>
        <v/>
      </c>
      <c r="CR67" s="3" t="str">
        <f t="shared" si="42"/>
        <v/>
      </c>
      <c r="CS67" s="3">
        <f t="shared" si="42"/>
        <v>1</v>
      </c>
    </row>
    <row r="68" spans="1:97">
      <c r="A68" s="222">
        <f>'BNRegular Symbol'!K67</f>
        <v>64</v>
      </c>
      <c r="F68" s="1" t="str">
        <f>'BNRegular Symbol'!P67</f>
        <v>M3</v>
      </c>
      <c r="I68" s="3" t="str">
        <f t="shared" si="59"/>
        <v/>
      </c>
      <c r="J68" s="3" t="str">
        <f t="shared" si="58"/>
        <v/>
      </c>
      <c r="K68" s="3" t="str">
        <f t="shared" si="61"/>
        <v/>
      </c>
      <c r="L68" s="3" t="str">
        <f t="shared" si="60"/>
        <v/>
      </c>
      <c r="M68" s="3">
        <f t="shared" si="58"/>
        <v>1</v>
      </c>
      <c r="O68" s="3" t="str">
        <f t="shared" si="53"/>
        <v/>
      </c>
      <c r="P68" s="3" t="str">
        <f t="shared" si="53"/>
        <v/>
      </c>
      <c r="Q68" s="3" t="str">
        <f t="shared" si="53"/>
        <v/>
      </c>
      <c r="R68" s="3" t="str">
        <f t="shared" si="53"/>
        <v/>
      </c>
      <c r="S68" s="3">
        <f t="shared" si="53"/>
        <v>1</v>
      </c>
      <c r="U68" s="3" t="str">
        <f t="shared" si="21"/>
        <v/>
      </c>
      <c r="V68" s="3" t="str">
        <f t="shared" si="34"/>
        <v/>
      </c>
      <c r="W68" s="3" t="str">
        <f t="shared" si="34"/>
        <v/>
      </c>
      <c r="X68" s="3" t="str">
        <f t="shared" si="34"/>
        <v/>
      </c>
      <c r="Y68" s="3">
        <f t="shared" si="34"/>
        <v>0</v>
      </c>
      <c r="AA68" s="3" t="str">
        <f t="shared" si="22"/>
        <v/>
      </c>
      <c r="AB68" s="3" t="str">
        <f t="shared" si="35"/>
        <v/>
      </c>
      <c r="AC68" s="3" t="str">
        <f t="shared" si="35"/>
        <v/>
      </c>
      <c r="AD68" s="3" t="str">
        <f t="shared" si="35"/>
        <v/>
      </c>
      <c r="AE68" s="3">
        <f t="shared" si="35"/>
        <v>1</v>
      </c>
      <c r="AG68" s="3" t="str">
        <f t="shared" si="23"/>
        <v/>
      </c>
      <c r="AH68" s="3" t="str">
        <f t="shared" si="36"/>
        <v/>
      </c>
      <c r="AI68" s="3" t="str">
        <f t="shared" si="36"/>
        <v/>
      </c>
      <c r="AJ68" s="3" t="str">
        <f t="shared" si="36"/>
        <v/>
      </c>
      <c r="AK68" s="3">
        <f t="shared" si="36"/>
        <v>0</v>
      </c>
      <c r="AM68" s="3" t="str">
        <f t="shared" si="54"/>
        <v/>
      </c>
      <c r="AN68" s="3" t="str">
        <f t="shared" si="54"/>
        <v/>
      </c>
      <c r="AO68" s="3" t="str">
        <f t="shared" si="54"/>
        <v/>
      </c>
      <c r="AP68" s="3" t="str">
        <f t="shared" si="54"/>
        <v/>
      </c>
      <c r="AQ68" s="3">
        <f t="shared" si="54"/>
        <v>1</v>
      </c>
      <c r="AS68" s="3" t="str">
        <f t="shared" si="55"/>
        <v/>
      </c>
      <c r="AT68" s="3" t="str">
        <f t="shared" si="55"/>
        <v/>
      </c>
      <c r="AU68" s="3" t="str">
        <f t="shared" si="55"/>
        <v/>
      </c>
      <c r="AV68" s="3" t="str">
        <f t="shared" si="55"/>
        <v/>
      </c>
      <c r="AW68" s="3">
        <f t="shared" si="55"/>
        <v>1</v>
      </c>
      <c r="AY68" s="3" t="str">
        <f t="shared" si="56"/>
        <v/>
      </c>
      <c r="AZ68" s="3" t="str">
        <f t="shared" si="56"/>
        <v/>
      </c>
      <c r="BA68" s="3" t="str">
        <f t="shared" si="56"/>
        <v/>
      </c>
      <c r="BB68" s="3" t="str">
        <f t="shared" si="56"/>
        <v/>
      </c>
      <c r="BC68" s="3">
        <f t="shared" si="56"/>
        <v>1</v>
      </c>
      <c r="BE68" s="3" t="str">
        <f t="shared" si="57"/>
        <v/>
      </c>
      <c r="BF68" s="3" t="str">
        <f t="shared" si="57"/>
        <v/>
      </c>
      <c r="BG68" s="3" t="str">
        <f t="shared" si="57"/>
        <v/>
      </c>
      <c r="BH68" s="3" t="str">
        <f t="shared" si="57"/>
        <v/>
      </c>
      <c r="BI68" s="3">
        <f t="shared" si="57"/>
        <v>1</v>
      </c>
      <c r="BK68" s="3" t="str">
        <f t="shared" si="28"/>
        <v/>
      </c>
      <c r="BL68" s="3" t="str">
        <f t="shared" si="37"/>
        <v/>
      </c>
      <c r="BM68" s="3" t="str">
        <f t="shared" si="37"/>
        <v/>
      </c>
      <c r="BN68" s="3" t="str">
        <f t="shared" si="37"/>
        <v/>
      </c>
      <c r="BO68" s="3">
        <f t="shared" si="37"/>
        <v>1</v>
      </c>
      <c r="BQ68" s="3" t="str">
        <f t="shared" si="29"/>
        <v/>
      </c>
      <c r="BR68" s="3" t="str">
        <f t="shared" si="38"/>
        <v/>
      </c>
      <c r="BS68" s="3" t="str">
        <f t="shared" si="38"/>
        <v/>
      </c>
      <c r="BT68" s="3" t="str">
        <f t="shared" si="38"/>
        <v/>
      </c>
      <c r="BU68" s="3">
        <f t="shared" si="38"/>
        <v>1</v>
      </c>
      <c r="BW68" s="3" t="str">
        <f t="shared" si="30"/>
        <v/>
      </c>
      <c r="BX68" s="3" t="str">
        <f t="shared" si="39"/>
        <v/>
      </c>
      <c r="BY68" s="3" t="str">
        <f t="shared" si="39"/>
        <v/>
      </c>
      <c r="BZ68" s="3" t="str">
        <f t="shared" si="39"/>
        <v/>
      </c>
      <c r="CA68" s="3">
        <f t="shared" si="39"/>
        <v>1</v>
      </c>
      <c r="CC68" s="3" t="str">
        <f t="shared" si="31"/>
        <v/>
      </c>
      <c r="CD68" s="3" t="str">
        <f t="shared" si="40"/>
        <v/>
      </c>
      <c r="CE68" s="3" t="str">
        <f t="shared" si="40"/>
        <v/>
      </c>
      <c r="CF68" s="3" t="str">
        <f t="shared" si="40"/>
        <v/>
      </c>
      <c r="CG68" s="3">
        <f t="shared" si="40"/>
        <v>1</v>
      </c>
      <c r="CI68" s="3" t="str">
        <f t="shared" si="32"/>
        <v/>
      </c>
      <c r="CJ68" s="3" t="str">
        <f t="shared" si="41"/>
        <v/>
      </c>
      <c r="CK68" s="3" t="str">
        <f t="shared" si="41"/>
        <v/>
      </c>
      <c r="CL68" s="3" t="str">
        <f t="shared" si="41"/>
        <v/>
      </c>
      <c r="CM68" s="3">
        <f t="shared" si="41"/>
        <v>1</v>
      </c>
      <c r="CO68" s="3" t="str">
        <f t="shared" si="33"/>
        <v/>
      </c>
      <c r="CP68" s="3" t="str">
        <f t="shared" si="42"/>
        <v/>
      </c>
      <c r="CQ68" s="3" t="str">
        <f t="shared" si="42"/>
        <v/>
      </c>
      <c r="CR68" s="3" t="str">
        <f t="shared" si="42"/>
        <v/>
      </c>
      <c r="CS68" s="3">
        <f t="shared" si="42"/>
        <v>1</v>
      </c>
    </row>
    <row r="69" spans="1:97">
      <c r="A69" s="222">
        <f>'BNRegular Symbol'!K68</f>
        <v>65</v>
      </c>
      <c r="F69" s="1" t="str">
        <f>'BNRegular Symbol'!P68</f>
        <v>M5</v>
      </c>
      <c r="I69" s="3" t="str">
        <f t="shared" si="59"/>
        <v/>
      </c>
      <c r="J69" s="3" t="str">
        <f t="shared" si="58"/>
        <v/>
      </c>
      <c r="K69" s="3" t="str">
        <f t="shared" si="58"/>
        <v/>
      </c>
      <c r="L69" s="3" t="str">
        <f t="shared" si="60"/>
        <v/>
      </c>
      <c r="M69" s="3">
        <f t="shared" si="58"/>
        <v>1</v>
      </c>
      <c r="O69" s="3" t="str">
        <f t="shared" ref="O69:S71" si="62">IF(B69=0,"",IF(OR(B69=$O$1,B69=$P$1,B70=$O$1,B70=$P$1,B71=$O$1,B71=$P$1),0,1))</f>
        <v/>
      </c>
      <c r="P69" s="3" t="str">
        <f t="shared" si="62"/>
        <v/>
      </c>
      <c r="Q69" s="3" t="str">
        <f t="shared" si="62"/>
        <v/>
      </c>
      <c r="R69" s="3" t="str">
        <f t="shared" si="62"/>
        <v/>
      </c>
      <c r="S69" s="3">
        <f t="shared" si="62"/>
        <v>1</v>
      </c>
      <c r="U69" s="3" t="str">
        <f t="shared" ref="U69:U71" si="63">IF(B69=0,"",IF(OR(B69=$U$1,B69=$V$1,B70=$U$1,B70=$V$1,B71=$U$1,,B71=$V$1),0,1))</f>
        <v/>
      </c>
      <c r="V69" s="3" t="str">
        <f t="shared" si="34"/>
        <v/>
      </c>
      <c r="W69" s="3" t="str">
        <f t="shared" si="34"/>
        <v/>
      </c>
      <c r="X69" s="3" t="str">
        <f t="shared" si="34"/>
        <v/>
      </c>
      <c r="Y69" s="3">
        <f t="shared" si="34"/>
        <v>1</v>
      </c>
      <c r="AA69" s="3" t="str">
        <f t="shared" ref="AA69:AA71" si="64">IF(B69=0,"",IF(OR(B69=$AA$1,B69=$AB$1,B70=$AA$1,B70=$AB$1,B71=$AA$1,B71=$AB$1),0,1))</f>
        <v/>
      </c>
      <c r="AB69" s="3" t="str">
        <f t="shared" si="35"/>
        <v/>
      </c>
      <c r="AC69" s="3" t="str">
        <f t="shared" si="35"/>
        <v/>
      </c>
      <c r="AD69" s="3" t="str">
        <f t="shared" si="35"/>
        <v/>
      </c>
      <c r="AE69" s="3">
        <f t="shared" si="35"/>
        <v>1</v>
      </c>
      <c r="AG69" s="3" t="str">
        <f t="shared" ref="AG69:AG71" si="65">IF(B69=0,"",IF(OR(B69=$AG$1,B69=$AH$1,B70=$AG$1,B70=$AH$1,B71=$AG$1,B71=$AH$1),0,1))</f>
        <v/>
      </c>
      <c r="AH69" s="3" t="str">
        <f t="shared" si="36"/>
        <v/>
      </c>
      <c r="AI69" s="3" t="str">
        <f t="shared" si="36"/>
        <v/>
      </c>
      <c r="AJ69" s="3" t="str">
        <f t="shared" si="36"/>
        <v/>
      </c>
      <c r="AK69" s="3">
        <f t="shared" si="36"/>
        <v>0</v>
      </c>
      <c r="AM69" s="3" t="str">
        <f t="shared" ref="AM69:AQ71" si="66">IF(B69=0,"",IF(OR(B69=$AG$1,B69=$AN$1,B70=$AG$1,B70=$AN$1,B71=$AG$1,B71=$AN$1),0,1))</f>
        <v/>
      </c>
      <c r="AN69" s="3" t="str">
        <f t="shared" si="66"/>
        <v/>
      </c>
      <c r="AO69" s="3" t="str">
        <f t="shared" si="66"/>
        <v/>
      </c>
      <c r="AP69" s="3" t="str">
        <f t="shared" si="66"/>
        <v/>
      </c>
      <c r="AQ69" s="3">
        <f t="shared" si="66"/>
        <v>1</v>
      </c>
      <c r="AS69" s="3" t="str">
        <f t="shared" ref="AS69:AW71" si="67">IF(B69=0,"",IF(OR(B69=$AG$1,B69=$AT$1,B70=$AG$1,B70=$AT$1,B71=$AG$1,B71=$AT$1),0,1))</f>
        <v/>
      </c>
      <c r="AT69" s="3" t="str">
        <f t="shared" si="67"/>
        <v/>
      </c>
      <c r="AU69" s="3" t="str">
        <f t="shared" si="67"/>
        <v/>
      </c>
      <c r="AV69" s="3" t="str">
        <f t="shared" si="67"/>
        <v/>
      </c>
      <c r="AW69" s="3">
        <f t="shared" si="67"/>
        <v>1</v>
      </c>
      <c r="AY69" s="3" t="str">
        <f t="shared" ref="AY69:BC71" si="68">IF(B69=0,"",IF(OR(B69=$AG$1,B69=$AZ$1,B70=$AG$1,B70=$AZ$1,B71=$AG$1,B71=$AZ$1),0,1))</f>
        <v/>
      </c>
      <c r="AZ69" s="3" t="str">
        <f t="shared" si="68"/>
        <v/>
      </c>
      <c r="BA69" s="3" t="str">
        <f t="shared" si="68"/>
        <v/>
      </c>
      <c r="BB69" s="3" t="str">
        <f t="shared" si="68"/>
        <v/>
      </c>
      <c r="BC69" s="3">
        <f t="shared" si="68"/>
        <v>1</v>
      </c>
      <c r="BE69" s="3" t="str">
        <f t="shared" ref="BE69:BI71" si="69">IF(B69=0,"",IF(OR(B69=$AG$1,B69=$BF$1,B70=$AG$1,B70=$BF$1,B71=$AG$1,B71=$BF$1),0,1))</f>
        <v/>
      </c>
      <c r="BF69" s="3" t="str">
        <f t="shared" si="69"/>
        <v/>
      </c>
      <c r="BG69" s="3" t="str">
        <f t="shared" si="69"/>
        <v/>
      </c>
      <c r="BH69" s="3" t="str">
        <f t="shared" si="69"/>
        <v/>
      </c>
      <c r="BI69" s="3">
        <f t="shared" si="69"/>
        <v>1</v>
      </c>
      <c r="BK69" s="3" t="str">
        <f t="shared" ref="BK69:BK71" si="70">IF(B69=0,"",IF(OR(B69=$BK$1,B69=$BL$1,B70=$BK$1,B70=$BL$1,B71=$BK$1,B71=$BL$1),0,1))</f>
        <v/>
      </c>
      <c r="BL69" s="3" t="str">
        <f t="shared" si="37"/>
        <v/>
      </c>
      <c r="BM69" s="3" t="str">
        <f t="shared" si="37"/>
        <v/>
      </c>
      <c r="BN69" s="3" t="str">
        <f t="shared" si="37"/>
        <v/>
      </c>
      <c r="BO69" s="3">
        <f t="shared" si="37"/>
        <v>1</v>
      </c>
      <c r="BQ69" s="3" t="str">
        <f t="shared" ref="BQ69:BQ71" si="71">IF(B69=0,"",IF(OR(B69=$BQ$1,B70=$BQ$1,B71=$BQ$1,B69=$BR$1,B70=$BR$1,B71=$BR$1),0,1))</f>
        <v/>
      </c>
      <c r="BR69" s="3" t="str">
        <f t="shared" si="38"/>
        <v/>
      </c>
      <c r="BS69" s="3" t="str">
        <f t="shared" si="38"/>
        <v/>
      </c>
      <c r="BT69" s="3" t="str">
        <f t="shared" si="38"/>
        <v/>
      </c>
      <c r="BU69" s="3">
        <f t="shared" si="38"/>
        <v>1</v>
      </c>
      <c r="BW69" s="3" t="str">
        <f t="shared" ref="BW69:BW71" si="72">IF(B69=0,"",IF(OR(B69=$BQ$1,B70=$BQ$1,B71=$BQ$1,B69=$BX$1,B70=$BX$1,B71=$BX$1),0,1))</f>
        <v/>
      </c>
      <c r="BX69" s="3" t="str">
        <f t="shared" si="39"/>
        <v/>
      </c>
      <c r="BY69" s="3" t="str">
        <f t="shared" si="39"/>
        <v/>
      </c>
      <c r="BZ69" s="3" t="str">
        <f t="shared" si="39"/>
        <v/>
      </c>
      <c r="CA69" s="3">
        <f t="shared" si="39"/>
        <v>1</v>
      </c>
      <c r="CC69" s="3" t="str">
        <f t="shared" ref="CC69:CC71" si="73">IF(B69=0,"",IF(OR(B69=$BQ$1,B70=$BQ$1,B71=$BQ$1,B69=$CD$1,B70=$CD$1,B71=$CD$1),0,1))</f>
        <v/>
      </c>
      <c r="CD69" s="3" t="str">
        <f t="shared" si="40"/>
        <v/>
      </c>
      <c r="CE69" s="3" t="str">
        <f t="shared" si="40"/>
        <v/>
      </c>
      <c r="CF69" s="3" t="str">
        <f t="shared" si="40"/>
        <v/>
      </c>
      <c r="CG69" s="3">
        <f t="shared" si="40"/>
        <v>1</v>
      </c>
      <c r="CI69" s="3" t="str">
        <f t="shared" ref="CI69:CI71" si="74">IF(B69=0,"",IF(OR(B69=$BQ$1,B70=$BQ$1,B71=$BQ$1,B69=$CJ$1,B70=$CJ$1,B71=$CJ$1),0,1))</f>
        <v/>
      </c>
      <c r="CJ69" s="3" t="str">
        <f t="shared" si="41"/>
        <v/>
      </c>
      <c r="CK69" s="3" t="str">
        <f t="shared" si="41"/>
        <v/>
      </c>
      <c r="CL69" s="3" t="str">
        <f t="shared" si="41"/>
        <v/>
      </c>
      <c r="CM69" s="3">
        <f t="shared" si="41"/>
        <v>1</v>
      </c>
      <c r="CO69" s="3" t="str">
        <f t="shared" ref="CO69:CO71" si="75">IF(B69=0,"",IF(OR(B69=$BQ$1,B70=$BQ$1,B71=$BQ$1,B69=$CP$1,B70=$CP$1,B71=$CP$1),0,1))</f>
        <v/>
      </c>
      <c r="CP69" s="3" t="str">
        <f t="shared" si="42"/>
        <v/>
      </c>
      <c r="CQ69" s="3" t="str">
        <f t="shared" si="42"/>
        <v/>
      </c>
      <c r="CR69" s="3" t="str">
        <f t="shared" si="42"/>
        <v/>
      </c>
      <c r="CS69" s="3">
        <f t="shared" si="42"/>
        <v>1</v>
      </c>
    </row>
    <row r="70" spans="1:97">
      <c r="A70" s="222">
        <f>'BNRegular Symbol'!K69</f>
        <v>66</v>
      </c>
      <c r="F70" s="1" t="str">
        <f>'BNRegular Symbol'!P69</f>
        <v>M5</v>
      </c>
      <c r="I70" s="3" t="str">
        <f t="shared" si="59"/>
        <v/>
      </c>
      <c r="J70" s="3" t="str">
        <f t="shared" si="58"/>
        <v/>
      </c>
      <c r="K70" s="3" t="str">
        <f t="shared" si="58"/>
        <v/>
      </c>
      <c r="L70" s="3" t="str">
        <f t="shared" si="60"/>
        <v/>
      </c>
      <c r="M70" s="3">
        <f t="shared" si="58"/>
        <v>0</v>
      </c>
      <c r="O70" s="3" t="str">
        <f t="shared" si="62"/>
        <v/>
      </c>
      <c r="P70" s="3" t="str">
        <f t="shared" si="62"/>
        <v/>
      </c>
      <c r="Q70" s="3" t="str">
        <f t="shared" si="62"/>
        <v/>
      </c>
      <c r="R70" s="3" t="str">
        <f t="shared" si="62"/>
        <v/>
      </c>
      <c r="S70" s="3">
        <f t="shared" si="62"/>
        <v>1</v>
      </c>
      <c r="U70" s="3" t="str">
        <f t="shared" si="63"/>
        <v/>
      </c>
      <c r="V70" s="3" t="str">
        <f t="shared" si="34"/>
        <v/>
      </c>
      <c r="W70" s="3" t="str">
        <f t="shared" si="34"/>
        <v/>
      </c>
      <c r="X70" s="3" t="str">
        <f t="shared" si="34"/>
        <v/>
      </c>
      <c r="Y70" s="3">
        <f t="shared" si="34"/>
        <v>1</v>
      </c>
      <c r="AA70" s="3" t="str">
        <f t="shared" si="64"/>
        <v/>
      </c>
      <c r="AB70" s="3" t="str">
        <f t="shared" si="35"/>
        <v/>
      </c>
      <c r="AC70" s="3" t="str">
        <f t="shared" si="35"/>
        <v/>
      </c>
      <c r="AD70" s="3" t="str">
        <f t="shared" si="35"/>
        <v/>
      </c>
      <c r="AE70" s="3">
        <f t="shared" si="35"/>
        <v>1</v>
      </c>
      <c r="AG70" s="3" t="str">
        <f t="shared" si="65"/>
        <v/>
      </c>
      <c r="AH70" s="3" t="str">
        <f t="shared" si="36"/>
        <v/>
      </c>
      <c r="AI70" s="3" t="str">
        <f t="shared" si="36"/>
        <v/>
      </c>
      <c r="AJ70" s="3" t="str">
        <f t="shared" si="36"/>
        <v/>
      </c>
      <c r="AK70" s="3">
        <f t="shared" si="36"/>
        <v>0</v>
      </c>
      <c r="AM70" s="3" t="str">
        <f t="shared" si="66"/>
        <v/>
      </c>
      <c r="AN70" s="3" t="str">
        <f t="shared" si="66"/>
        <v/>
      </c>
      <c r="AO70" s="3" t="str">
        <f t="shared" si="66"/>
        <v/>
      </c>
      <c r="AP70" s="3" t="str">
        <f t="shared" si="66"/>
        <v/>
      </c>
      <c r="AQ70" s="3">
        <f t="shared" si="66"/>
        <v>1</v>
      </c>
      <c r="AS70" s="3" t="str">
        <f t="shared" si="67"/>
        <v/>
      </c>
      <c r="AT70" s="3" t="str">
        <f t="shared" si="67"/>
        <v/>
      </c>
      <c r="AU70" s="3" t="str">
        <f t="shared" si="67"/>
        <v/>
      </c>
      <c r="AV70" s="3" t="str">
        <f t="shared" si="67"/>
        <v/>
      </c>
      <c r="AW70" s="3">
        <f t="shared" si="67"/>
        <v>1</v>
      </c>
      <c r="AY70" s="3" t="str">
        <f t="shared" si="68"/>
        <v/>
      </c>
      <c r="AZ70" s="3" t="str">
        <f t="shared" si="68"/>
        <v/>
      </c>
      <c r="BA70" s="3" t="str">
        <f t="shared" si="68"/>
        <v/>
      </c>
      <c r="BB70" s="3" t="str">
        <f t="shared" si="68"/>
        <v/>
      </c>
      <c r="BC70" s="3">
        <f t="shared" si="68"/>
        <v>1</v>
      </c>
      <c r="BE70" s="3" t="str">
        <f t="shared" si="69"/>
        <v/>
      </c>
      <c r="BF70" s="3" t="str">
        <f t="shared" si="69"/>
        <v/>
      </c>
      <c r="BG70" s="3" t="str">
        <f t="shared" si="69"/>
        <v/>
      </c>
      <c r="BH70" s="3" t="str">
        <f t="shared" si="69"/>
        <v/>
      </c>
      <c r="BI70" s="3">
        <f t="shared" si="69"/>
        <v>1</v>
      </c>
      <c r="BK70" s="3" t="str">
        <f t="shared" si="70"/>
        <v/>
      </c>
      <c r="BL70" s="3" t="str">
        <f t="shared" si="37"/>
        <v/>
      </c>
      <c r="BM70" s="3" t="str">
        <f t="shared" si="37"/>
        <v/>
      </c>
      <c r="BN70" s="3" t="str">
        <f t="shared" si="37"/>
        <v/>
      </c>
      <c r="BO70" s="3">
        <f t="shared" si="37"/>
        <v>1</v>
      </c>
      <c r="BQ70" s="3" t="str">
        <f t="shared" si="71"/>
        <v/>
      </c>
      <c r="BR70" s="3" t="str">
        <f t="shared" si="38"/>
        <v/>
      </c>
      <c r="BS70" s="3" t="str">
        <f t="shared" si="38"/>
        <v/>
      </c>
      <c r="BT70" s="3" t="str">
        <f t="shared" si="38"/>
        <v/>
      </c>
      <c r="BU70" s="3">
        <f t="shared" si="38"/>
        <v>1</v>
      </c>
      <c r="BW70" s="3" t="str">
        <f t="shared" si="72"/>
        <v/>
      </c>
      <c r="BX70" s="3" t="str">
        <f t="shared" si="39"/>
        <v/>
      </c>
      <c r="BY70" s="3" t="str">
        <f t="shared" si="39"/>
        <v/>
      </c>
      <c r="BZ70" s="3" t="str">
        <f t="shared" si="39"/>
        <v/>
      </c>
      <c r="CA70" s="3">
        <f t="shared" si="39"/>
        <v>1</v>
      </c>
      <c r="CC70" s="3" t="str">
        <f t="shared" si="73"/>
        <v/>
      </c>
      <c r="CD70" s="3" t="str">
        <f t="shared" si="40"/>
        <v/>
      </c>
      <c r="CE70" s="3" t="str">
        <f t="shared" si="40"/>
        <v/>
      </c>
      <c r="CF70" s="3" t="str">
        <f t="shared" si="40"/>
        <v/>
      </c>
      <c r="CG70" s="3">
        <f t="shared" si="40"/>
        <v>1</v>
      </c>
      <c r="CI70" s="3" t="str">
        <f t="shared" si="74"/>
        <v/>
      </c>
      <c r="CJ70" s="3" t="str">
        <f t="shared" si="41"/>
        <v/>
      </c>
      <c r="CK70" s="3" t="str">
        <f t="shared" si="41"/>
        <v/>
      </c>
      <c r="CL70" s="3" t="str">
        <f t="shared" si="41"/>
        <v/>
      </c>
      <c r="CM70" s="3">
        <f t="shared" si="41"/>
        <v>1</v>
      </c>
      <c r="CO70" s="3" t="str">
        <f t="shared" si="75"/>
        <v/>
      </c>
      <c r="CP70" s="3" t="str">
        <f t="shared" si="42"/>
        <v/>
      </c>
      <c r="CQ70" s="3" t="str">
        <f t="shared" si="42"/>
        <v/>
      </c>
      <c r="CR70" s="3" t="str">
        <f t="shared" si="42"/>
        <v/>
      </c>
      <c r="CS70" s="3">
        <f t="shared" si="42"/>
        <v>1</v>
      </c>
    </row>
    <row r="71" spans="1:97">
      <c r="A71" s="222">
        <f>'BNRegular Symbol'!K70</f>
        <v>67</v>
      </c>
      <c r="B71" s="247"/>
      <c r="C71" s="247"/>
      <c r="D71" s="247"/>
      <c r="E71" s="247"/>
      <c r="F71" s="1" t="str">
        <f>'BNRegular Symbol'!P70</f>
        <v>S1</v>
      </c>
      <c r="I71" s="3" t="str">
        <f t="shared" si="59"/>
        <v/>
      </c>
      <c r="J71" s="3" t="str">
        <f t="shared" si="58"/>
        <v/>
      </c>
      <c r="K71" s="3" t="str">
        <f t="shared" si="58"/>
        <v/>
      </c>
      <c r="L71" s="3" t="str">
        <f t="shared" si="60"/>
        <v/>
      </c>
      <c r="M71" s="3">
        <f t="shared" si="58"/>
        <v>0</v>
      </c>
      <c r="O71" s="3" t="str">
        <f t="shared" si="62"/>
        <v/>
      </c>
      <c r="P71" s="3" t="str">
        <f t="shared" si="62"/>
        <v/>
      </c>
      <c r="Q71" s="3" t="str">
        <f t="shared" si="62"/>
        <v/>
      </c>
      <c r="R71" s="3" t="str">
        <f t="shared" si="62"/>
        <v/>
      </c>
      <c r="S71" s="3">
        <f t="shared" si="62"/>
        <v>0</v>
      </c>
      <c r="U71" s="3" t="str">
        <f t="shared" si="63"/>
        <v/>
      </c>
      <c r="V71" s="3" t="str">
        <f t="shared" si="34"/>
        <v/>
      </c>
      <c r="W71" s="3" t="str">
        <f t="shared" si="34"/>
        <v/>
      </c>
      <c r="X71" s="3" t="str">
        <f t="shared" si="34"/>
        <v/>
      </c>
      <c r="Y71" s="3">
        <f t="shared" si="34"/>
        <v>1</v>
      </c>
      <c r="AA71" s="3" t="str">
        <f t="shared" si="64"/>
        <v/>
      </c>
      <c r="AB71" s="3" t="str">
        <f t="shared" si="35"/>
        <v/>
      </c>
      <c r="AC71" s="3" t="str">
        <f t="shared" si="35"/>
        <v/>
      </c>
      <c r="AD71" s="3" t="str">
        <f t="shared" si="35"/>
        <v/>
      </c>
      <c r="AE71" s="3">
        <f t="shared" si="35"/>
        <v>1</v>
      </c>
      <c r="AG71" s="3" t="str">
        <f t="shared" si="65"/>
        <v/>
      </c>
      <c r="AH71" s="3" t="str">
        <f t="shared" si="36"/>
        <v/>
      </c>
      <c r="AI71" s="3" t="str">
        <f t="shared" si="36"/>
        <v/>
      </c>
      <c r="AJ71" s="3" t="str">
        <f t="shared" si="36"/>
        <v/>
      </c>
      <c r="AK71" s="3">
        <f t="shared" si="36"/>
        <v>1</v>
      </c>
      <c r="AM71" s="3" t="str">
        <f t="shared" si="66"/>
        <v/>
      </c>
      <c r="AN71" s="3" t="str">
        <f t="shared" si="66"/>
        <v/>
      </c>
      <c r="AO71" s="3" t="str">
        <f t="shared" si="66"/>
        <v/>
      </c>
      <c r="AP71" s="3" t="str">
        <f t="shared" si="66"/>
        <v/>
      </c>
      <c r="AQ71" s="3">
        <f t="shared" si="66"/>
        <v>1</v>
      </c>
      <c r="AS71" s="3" t="str">
        <f t="shared" si="67"/>
        <v/>
      </c>
      <c r="AT71" s="3" t="str">
        <f t="shared" si="67"/>
        <v/>
      </c>
      <c r="AU71" s="3" t="str">
        <f t="shared" si="67"/>
        <v/>
      </c>
      <c r="AV71" s="3" t="str">
        <f t="shared" si="67"/>
        <v/>
      </c>
      <c r="AW71" s="3">
        <f t="shared" si="67"/>
        <v>1</v>
      </c>
      <c r="AY71" s="3" t="str">
        <f t="shared" si="68"/>
        <v/>
      </c>
      <c r="AZ71" s="3" t="str">
        <f t="shared" si="68"/>
        <v/>
      </c>
      <c r="BA71" s="3" t="str">
        <f t="shared" si="68"/>
        <v/>
      </c>
      <c r="BB71" s="3" t="str">
        <f t="shared" si="68"/>
        <v/>
      </c>
      <c r="BC71" s="3">
        <f t="shared" si="68"/>
        <v>1</v>
      </c>
      <c r="BE71" s="3" t="str">
        <f t="shared" si="69"/>
        <v/>
      </c>
      <c r="BF71" s="3" t="str">
        <f t="shared" si="69"/>
        <v/>
      </c>
      <c r="BG71" s="3" t="str">
        <f t="shared" si="69"/>
        <v/>
      </c>
      <c r="BH71" s="3" t="str">
        <f t="shared" si="69"/>
        <v/>
      </c>
      <c r="BI71" s="3">
        <f t="shared" si="69"/>
        <v>1</v>
      </c>
      <c r="BK71" s="3" t="str">
        <f t="shared" si="70"/>
        <v/>
      </c>
      <c r="BL71" s="3" t="str">
        <f t="shared" si="37"/>
        <v/>
      </c>
      <c r="BM71" s="3" t="str">
        <f t="shared" si="37"/>
        <v/>
      </c>
      <c r="BN71" s="3" t="str">
        <f t="shared" si="37"/>
        <v/>
      </c>
      <c r="BO71" s="3">
        <f t="shared" si="37"/>
        <v>1</v>
      </c>
      <c r="BQ71" s="3" t="str">
        <f t="shared" si="71"/>
        <v/>
      </c>
      <c r="BR71" s="3" t="str">
        <f t="shared" si="38"/>
        <v/>
      </c>
      <c r="BS71" s="3" t="str">
        <f t="shared" si="38"/>
        <v/>
      </c>
      <c r="BT71" s="3" t="str">
        <f t="shared" si="38"/>
        <v/>
      </c>
      <c r="BU71" s="3">
        <f t="shared" si="38"/>
        <v>1</v>
      </c>
      <c r="BW71" s="3" t="str">
        <f t="shared" si="72"/>
        <v/>
      </c>
      <c r="BX71" s="3" t="str">
        <f t="shared" si="39"/>
        <v/>
      </c>
      <c r="BY71" s="3" t="str">
        <f t="shared" si="39"/>
        <v/>
      </c>
      <c r="BZ71" s="3" t="str">
        <f t="shared" si="39"/>
        <v/>
      </c>
      <c r="CA71" s="3">
        <f t="shared" si="39"/>
        <v>1</v>
      </c>
      <c r="CC71" s="3" t="str">
        <f t="shared" si="73"/>
        <v/>
      </c>
      <c r="CD71" s="3" t="str">
        <f t="shared" si="40"/>
        <v/>
      </c>
      <c r="CE71" s="3" t="str">
        <f t="shared" si="40"/>
        <v/>
      </c>
      <c r="CF71" s="3" t="str">
        <f t="shared" si="40"/>
        <v/>
      </c>
      <c r="CG71" s="3">
        <f t="shared" si="40"/>
        <v>1</v>
      </c>
      <c r="CI71" s="3" t="str">
        <f t="shared" si="74"/>
        <v/>
      </c>
      <c r="CJ71" s="3" t="str">
        <f t="shared" si="41"/>
        <v/>
      </c>
      <c r="CK71" s="3" t="str">
        <f t="shared" si="41"/>
        <v/>
      </c>
      <c r="CL71" s="3" t="str">
        <f t="shared" si="41"/>
        <v/>
      </c>
      <c r="CM71" s="3">
        <f t="shared" si="41"/>
        <v>1</v>
      </c>
      <c r="CO71" s="3" t="str">
        <f t="shared" si="75"/>
        <v/>
      </c>
      <c r="CP71" s="3" t="str">
        <f t="shared" si="42"/>
        <v/>
      </c>
      <c r="CQ71" s="3" t="str">
        <f t="shared" si="42"/>
        <v/>
      </c>
      <c r="CR71" s="3" t="str">
        <f t="shared" si="42"/>
        <v/>
      </c>
      <c r="CS71" s="3">
        <f>IF(F71=0,"",IF(OR(F71=$BQ$1,F72=$BQ$1,F73=$BQ$1,F71=$CP$1,F72=$CP$1,F73=$CP$1),0,1))</f>
        <v>1</v>
      </c>
    </row>
    <row r="72" spans="1:97">
      <c r="A72" s="246"/>
      <c r="F72" s="221" t="str">
        <f>F4</f>
        <v>M1</v>
      </c>
    </row>
    <row r="73" spans="1:97">
      <c r="A73" s="223"/>
      <c r="F73" s="221" t="str">
        <f>F5</f>
        <v>M2</v>
      </c>
    </row>
    <row r="74" spans="1:97">
      <c r="A74" s="223"/>
      <c r="B74" s="164"/>
      <c r="C74" s="164"/>
      <c r="D74" s="164"/>
      <c r="E74" s="164"/>
      <c r="F74" s="164"/>
    </row>
    <row r="75" spans="1:97">
      <c r="A75" s="223"/>
      <c r="B75" s="164"/>
      <c r="C75" s="164"/>
      <c r="D75" s="164"/>
      <c r="E75" s="164"/>
      <c r="F75" s="164"/>
    </row>
    <row r="76" spans="1:97">
      <c r="A76" s="223"/>
      <c r="B76" s="164"/>
      <c r="C76" s="164"/>
      <c r="D76" s="164"/>
      <c r="E76" s="164"/>
      <c r="F76" s="164"/>
    </row>
    <row r="77" spans="1:97">
      <c r="A77" s="223"/>
      <c r="B77" s="164"/>
      <c r="C77" s="164"/>
      <c r="D77" s="164"/>
      <c r="E77" s="164"/>
      <c r="F77" s="164"/>
    </row>
    <row r="78" spans="1:97">
      <c r="A78" s="223"/>
      <c r="B78" s="164"/>
      <c r="C78" s="164"/>
      <c r="D78" s="164"/>
      <c r="E78" s="164"/>
      <c r="F78" s="164"/>
    </row>
  </sheetData>
  <phoneticPr fontId="1" type="noConversion"/>
  <conditionalFormatting sqref="B1:F1">
    <cfRule type="cellIs" dxfId="472" priority="61" operator="equal">
      <formula>"M5"</formula>
    </cfRule>
    <cfRule type="cellIs" dxfId="471" priority="62" operator="equal">
      <formula>"M4"</formula>
    </cfRule>
    <cfRule type="cellIs" dxfId="470" priority="63" operator="equal">
      <formula>"M3"</formula>
    </cfRule>
    <cfRule type="cellIs" dxfId="469" priority="64" operator="equal">
      <formula>"M2"</formula>
    </cfRule>
    <cfRule type="cellIs" dxfId="468" priority="65" operator="equal">
      <formula>"M1"</formula>
    </cfRule>
    <cfRule type="cellIs" dxfId="467" priority="66" operator="equal">
      <formula>"WW"</formula>
    </cfRule>
    <cfRule type="cellIs" dxfId="466" priority="67" operator="equal">
      <formula>"S1"</formula>
    </cfRule>
  </conditionalFormatting>
  <conditionalFormatting sqref="AM3:AQ3">
    <cfRule type="cellIs" dxfId="465" priority="53" operator="equal">
      <formula>"S2"</formula>
    </cfRule>
    <cfRule type="cellIs" dxfId="464" priority="54" operator="equal">
      <formula>"WW"</formula>
    </cfRule>
    <cfRule type="cellIs" dxfId="463" priority="55" operator="equal">
      <formula>"S1"</formula>
    </cfRule>
    <cfRule type="cellIs" dxfId="462" priority="56" operator="equal">
      <formula>"M5"</formula>
    </cfRule>
    <cfRule type="cellIs" dxfId="461" priority="57" operator="equal">
      <formula>"M4"</formula>
    </cfRule>
    <cfRule type="cellIs" dxfId="460" priority="58" operator="equal">
      <formula>"M3"</formula>
    </cfRule>
    <cfRule type="cellIs" dxfId="459" priority="59" operator="equal">
      <formula>"M2"</formula>
    </cfRule>
    <cfRule type="cellIs" dxfId="458" priority="60" operator="equal">
      <formula>"M1"</formula>
    </cfRule>
  </conditionalFormatting>
  <conditionalFormatting sqref="AM3:AQ3">
    <cfRule type="cellIs" dxfId="457" priority="46" operator="equal">
      <formula>"M5"</formula>
    </cfRule>
    <cfRule type="cellIs" dxfId="456" priority="47" operator="equal">
      <formula>"M4"</formula>
    </cfRule>
    <cfRule type="cellIs" dxfId="455" priority="48" operator="equal">
      <formula>"M3"</formula>
    </cfRule>
    <cfRule type="cellIs" dxfId="454" priority="49" operator="equal">
      <formula>"M2"</formula>
    </cfRule>
    <cfRule type="cellIs" dxfId="453" priority="50" operator="equal">
      <formula>"M1"</formula>
    </cfRule>
    <cfRule type="cellIs" dxfId="452" priority="51" operator="equal">
      <formula>"WW"</formula>
    </cfRule>
    <cfRule type="cellIs" dxfId="451" priority="52" operator="equal">
      <formula>"S1"</formula>
    </cfRule>
  </conditionalFormatting>
  <conditionalFormatting sqref="AS3:AW3">
    <cfRule type="cellIs" dxfId="450" priority="38" operator="equal">
      <formula>"S2"</formula>
    </cfRule>
    <cfRule type="cellIs" dxfId="449" priority="39" operator="equal">
      <formula>"WW"</formula>
    </cfRule>
    <cfRule type="cellIs" dxfId="448" priority="40" operator="equal">
      <formula>"S1"</formula>
    </cfRule>
    <cfRule type="cellIs" dxfId="447" priority="41" operator="equal">
      <formula>"M5"</formula>
    </cfRule>
    <cfRule type="cellIs" dxfId="446" priority="42" operator="equal">
      <formula>"M4"</formula>
    </cfRule>
    <cfRule type="cellIs" dxfId="445" priority="43" operator="equal">
      <formula>"M3"</formula>
    </cfRule>
    <cfRule type="cellIs" dxfId="444" priority="44" operator="equal">
      <formula>"M2"</formula>
    </cfRule>
    <cfRule type="cellIs" dxfId="443" priority="45" operator="equal">
      <formula>"M1"</formula>
    </cfRule>
  </conditionalFormatting>
  <conditionalFormatting sqref="AS3:AW3">
    <cfRule type="cellIs" dxfId="442" priority="31" operator="equal">
      <formula>"M5"</formula>
    </cfRule>
    <cfRule type="cellIs" dxfId="441" priority="32" operator="equal">
      <formula>"M4"</formula>
    </cfRule>
    <cfRule type="cellIs" dxfId="440" priority="33" operator="equal">
      <formula>"M3"</formula>
    </cfRule>
    <cfRule type="cellIs" dxfId="439" priority="34" operator="equal">
      <formula>"M2"</formula>
    </cfRule>
    <cfRule type="cellIs" dxfId="438" priority="35" operator="equal">
      <formula>"M1"</formula>
    </cfRule>
    <cfRule type="cellIs" dxfId="437" priority="36" operator="equal">
      <formula>"WW"</formula>
    </cfRule>
    <cfRule type="cellIs" dxfId="436" priority="37" operator="equal">
      <formula>"S1"</formula>
    </cfRule>
  </conditionalFormatting>
  <conditionalFormatting sqref="AY3:BC3">
    <cfRule type="cellIs" dxfId="435" priority="23" operator="equal">
      <formula>"S2"</formula>
    </cfRule>
    <cfRule type="cellIs" dxfId="434" priority="24" operator="equal">
      <formula>"WW"</formula>
    </cfRule>
    <cfRule type="cellIs" dxfId="433" priority="25" operator="equal">
      <formula>"S1"</formula>
    </cfRule>
    <cfRule type="cellIs" dxfId="432" priority="26" operator="equal">
      <formula>"M5"</formula>
    </cfRule>
    <cfRule type="cellIs" dxfId="431" priority="27" operator="equal">
      <formula>"M4"</formula>
    </cfRule>
    <cfRule type="cellIs" dxfId="430" priority="28" operator="equal">
      <formula>"M3"</formula>
    </cfRule>
    <cfRule type="cellIs" dxfId="429" priority="29" operator="equal">
      <formula>"M2"</formula>
    </cfRule>
    <cfRule type="cellIs" dxfId="428" priority="30" operator="equal">
      <formula>"M1"</formula>
    </cfRule>
  </conditionalFormatting>
  <conditionalFormatting sqref="AY3:BC3">
    <cfRule type="cellIs" dxfId="427" priority="16" operator="equal">
      <formula>"M5"</formula>
    </cfRule>
    <cfRule type="cellIs" dxfId="426" priority="17" operator="equal">
      <formula>"M4"</formula>
    </cfRule>
    <cfRule type="cellIs" dxfId="425" priority="18" operator="equal">
      <formula>"M3"</formula>
    </cfRule>
    <cfRule type="cellIs" dxfId="424" priority="19" operator="equal">
      <formula>"M2"</formula>
    </cfRule>
    <cfRule type="cellIs" dxfId="423" priority="20" operator="equal">
      <formula>"M1"</formula>
    </cfRule>
    <cfRule type="cellIs" dxfId="422" priority="21" operator="equal">
      <formula>"WW"</formula>
    </cfRule>
    <cfRule type="cellIs" dxfId="421" priority="22" operator="equal">
      <formula>"S1"</formula>
    </cfRule>
  </conditionalFormatting>
  <conditionalFormatting sqref="BE3:BI3">
    <cfRule type="cellIs" dxfId="420" priority="8" operator="equal">
      <formula>"S2"</formula>
    </cfRule>
    <cfRule type="cellIs" dxfId="419" priority="9" operator="equal">
      <formula>"WW"</formula>
    </cfRule>
    <cfRule type="cellIs" dxfId="418" priority="10" operator="equal">
      <formula>"S1"</formula>
    </cfRule>
    <cfRule type="cellIs" dxfId="417" priority="11" operator="equal">
      <formula>"M5"</formula>
    </cfRule>
    <cfRule type="cellIs" dxfId="416" priority="12" operator="equal">
      <formula>"M4"</formula>
    </cfRule>
    <cfRule type="cellIs" dxfId="415" priority="13" operator="equal">
      <formula>"M3"</formula>
    </cfRule>
    <cfRule type="cellIs" dxfId="414" priority="14" operator="equal">
      <formula>"M2"</formula>
    </cfRule>
    <cfRule type="cellIs" dxfId="413" priority="15" operator="equal">
      <formula>"M1"</formula>
    </cfRule>
  </conditionalFormatting>
  <conditionalFormatting sqref="BE3:BI3">
    <cfRule type="cellIs" dxfId="412" priority="1" operator="equal">
      <formula>"M5"</formula>
    </cfRule>
    <cfRule type="cellIs" dxfId="411" priority="2" operator="equal">
      <formula>"M4"</formula>
    </cfRule>
    <cfRule type="cellIs" dxfId="410" priority="3" operator="equal">
      <formula>"M3"</formula>
    </cfRule>
    <cfRule type="cellIs" dxfId="409" priority="4" operator="equal">
      <formula>"M2"</formula>
    </cfRule>
    <cfRule type="cellIs" dxfId="408" priority="5" operator="equal">
      <formula>"M1"</formula>
    </cfRule>
    <cfRule type="cellIs" dxfId="407" priority="6" operator="equal">
      <formula>"WW"</formula>
    </cfRule>
    <cfRule type="cellIs" dxfId="406" priority="7" operator="equal">
      <formula>"S1"</formula>
    </cfRule>
  </conditionalFormatting>
  <conditionalFormatting sqref="F74:F75 E74:E78 D74 C74:C78 B74 I3:M3">
    <cfRule type="cellIs" dxfId="405" priority="225" operator="equal">
      <formula>"S2"</formula>
    </cfRule>
    <cfRule type="cellIs" dxfId="404" priority="226" operator="equal">
      <formula>"WW"</formula>
    </cfRule>
    <cfRule type="cellIs" dxfId="403" priority="227" operator="equal">
      <formula>"S1"</formula>
    </cfRule>
    <cfRule type="cellIs" dxfId="402" priority="228" operator="equal">
      <formula>"M5"</formula>
    </cfRule>
    <cfRule type="cellIs" dxfId="401" priority="229" operator="equal">
      <formula>"M4"</formula>
    </cfRule>
    <cfRule type="cellIs" dxfId="400" priority="230" operator="equal">
      <formula>"M3"</formula>
    </cfRule>
    <cfRule type="cellIs" dxfId="399" priority="231" operator="equal">
      <formula>"M2"</formula>
    </cfRule>
    <cfRule type="cellIs" dxfId="398" priority="232" operator="equal">
      <formula>"M1"</formula>
    </cfRule>
  </conditionalFormatting>
  <conditionalFormatting sqref="B80:F95 B74:F78 I3:M3">
    <cfRule type="cellIs" dxfId="397" priority="218" operator="equal">
      <formula>"M5"</formula>
    </cfRule>
    <cfRule type="cellIs" dxfId="396" priority="219" operator="equal">
      <formula>"M4"</formula>
    </cfRule>
    <cfRule type="cellIs" dxfId="395" priority="220" operator="equal">
      <formula>"M3"</formula>
    </cfRule>
    <cfRule type="cellIs" dxfId="394" priority="221" operator="equal">
      <formula>"M2"</formula>
    </cfRule>
    <cfRule type="cellIs" dxfId="393" priority="222" operator="equal">
      <formula>"M1"</formula>
    </cfRule>
    <cfRule type="cellIs" dxfId="392" priority="223" operator="equal">
      <formula>"WW"</formula>
    </cfRule>
    <cfRule type="cellIs" dxfId="391" priority="224" operator="equal">
      <formula>"S1"</formula>
    </cfRule>
  </conditionalFormatting>
  <conditionalFormatting sqref="AG3:AK3">
    <cfRule type="cellIs" dxfId="390" priority="165" operator="equal">
      <formula>"S2"</formula>
    </cfRule>
    <cfRule type="cellIs" dxfId="389" priority="166" operator="equal">
      <formula>"WW"</formula>
    </cfRule>
    <cfRule type="cellIs" dxfId="388" priority="167" operator="equal">
      <formula>"S1"</formula>
    </cfRule>
    <cfRule type="cellIs" dxfId="387" priority="168" operator="equal">
      <formula>"M5"</formula>
    </cfRule>
    <cfRule type="cellIs" dxfId="386" priority="169" operator="equal">
      <formula>"M4"</formula>
    </cfRule>
    <cfRule type="cellIs" dxfId="385" priority="170" operator="equal">
      <formula>"M3"</formula>
    </cfRule>
    <cfRule type="cellIs" dxfId="384" priority="171" operator="equal">
      <formula>"M2"</formula>
    </cfRule>
    <cfRule type="cellIs" dxfId="383" priority="172" operator="equal">
      <formula>"M1"</formula>
    </cfRule>
  </conditionalFormatting>
  <conditionalFormatting sqref="AG3:AK3">
    <cfRule type="cellIs" dxfId="382" priority="158" operator="equal">
      <formula>"M5"</formula>
    </cfRule>
    <cfRule type="cellIs" dxfId="381" priority="159" operator="equal">
      <formula>"M4"</formula>
    </cfRule>
    <cfRule type="cellIs" dxfId="380" priority="160" operator="equal">
      <formula>"M3"</formula>
    </cfRule>
    <cfRule type="cellIs" dxfId="379" priority="161" operator="equal">
      <formula>"M2"</formula>
    </cfRule>
    <cfRule type="cellIs" dxfId="378" priority="162" operator="equal">
      <formula>"M1"</formula>
    </cfRule>
    <cfRule type="cellIs" dxfId="377" priority="163" operator="equal">
      <formula>"WW"</formula>
    </cfRule>
    <cfRule type="cellIs" dxfId="376" priority="164" operator="equal">
      <formula>"S1"</formula>
    </cfRule>
  </conditionalFormatting>
  <conditionalFormatting sqref="BK3:BO3">
    <cfRule type="cellIs" dxfId="375" priority="150" operator="equal">
      <formula>"S2"</formula>
    </cfRule>
    <cfRule type="cellIs" dxfId="374" priority="151" operator="equal">
      <formula>"WW"</formula>
    </cfRule>
    <cfRule type="cellIs" dxfId="373" priority="152" operator="equal">
      <formula>"S1"</formula>
    </cfRule>
    <cfRule type="cellIs" dxfId="372" priority="153" operator="equal">
      <formula>"M5"</formula>
    </cfRule>
    <cfRule type="cellIs" dxfId="371" priority="154" operator="equal">
      <formula>"M4"</formula>
    </cfRule>
    <cfRule type="cellIs" dxfId="370" priority="155" operator="equal">
      <formula>"M3"</formula>
    </cfRule>
    <cfRule type="cellIs" dxfId="369" priority="156" operator="equal">
      <formula>"M2"</formula>
    </cfRule>
    <cfRule type="cellIs" dxfId="368" priority="157" operator="equal">
      <formula>"M1"</formula>
    </cfRule>
  </conditionalFormatting>
  <conditionalFormatting sqref="BK3:BO3">
    <cfRule type="cellIs" dxfId="367" priority="143" operator="equal">
      <formula>"M5"</formula>
    </cfRule>
    <cfRule type="cellIs" dxfId="366" priority="144" operator="equal">
      <formula>"M4"</formula>
    </cfRule>
    <cfRule type="cellIs" dxfId="365" priority="145" operator="equal">
      <formula>"M3"</formula>
    </cfRule>
    <cfRule type="cellIs" dxfId="364" priority="146" operator="equal">
      <formula>"M2"</formula>
    </cfRule>
    <cfRule type="cellIs" dxfId="363" priority="147" operator="equal">
      <formula>"M1"</formula>
    </cfRule>
    <cfRule type="cellIs" dxfId="362" priority="148" operator="equal">
      <formula>"WW"</formula>
    </cfRule>
    <cfRule type="cellIs" dxfId="361" priority="149" operator="equal">
      <formula>"S1"</formula>
    </cfRule>
  </conditionalFormatting>
  <conditionalFormatting sqref="BQ3:BU3">
    <cfRule type="cellIs" dxfId="360" priority="135" operator="equal">
      <formula>"S2"</formula>
    </cfRule>
    <cfRule type="cellIs" dxfId="359" priority="136" operator="equal">
      <formula>"WW"</formula>
    </cfRule>
    <cfRule type="cellIs" dxfId="358" priority="137" operator="equal">
      <formula>"S1"</formula>
    </cfRule>
    <cfRule type="cellIs" dxfId="357" priority="138" operator="equal">
      <formula>"M5"</formula>
    </cfRule>
    <cfRule type="cellIs" dxfId="356" priority="139" operator="equal">
      <formula>"M4"</formula>
    </cfRule>
    <cfRule type="cellIs" dxfId="355" priority="140" operator="equal">
      <formula>"M3"</formula>
    </cfRule>
    <cfRule type="cellIs" dxfId="354" priority="141" operator="equal">
      <formula>"M2"</formula>
    </cfRule>
    <cfRule type="cellIs" dxfId="353" priority="142" operator="equal">
      <formula>"M1"</formula>
    </cfRule>
  </conditionalFormatting>
  <conditionalFormatting sqref="BQ3:BU3">
    <cfRule type="cellIs" dxfId="352" priority="128" operator="equal">
      <formula>"M5"</formula>
    </cfRule>
    <cfRule type="cellIs" dxfId="351" priority="129" operator="equal">
      <formula>"M4"</formula>
    </cfRule>
    <cfRule type="cellIs" dxfId="350" priority="130" operator="equal">
      <formula>"M3"</formula>
    </cfRule>
    <cfRule type="cellIs" dxfId="349" priority="131" operator="equal">
      <formula>"M2"</formula>
    </cfRule>
    <cfRule type="cellIs" dxfId="348" priority="132" operator="equal">
      <formula>"M1"</formula>
    </cfRule>
    <cfRule type="cellIs" dxfId="347" priority="133" operator="equal">
      <formula>"WW"</formula>
    </cfRule>
    <cfRule type="cellIs" dxfId="346" priority="134" operator="equal">
      <formula>"S1"</formula>
    </cfRule>
  </conditionalFormatting>
  <conditionalFormatting sqref="O3:S3">
    <cfRule type="cellIs" dxfId="345" priority="210" operator="equal">
      <formula>"S2"</formula>
    </cfRule>
    <cfRule type="cellIs" dxfId="344" priority="211" operator="equal">
      <formula>"WW"</formula>
    </cfRule>
    <cfRule type="cellIs" dxfId="343" priority="212" operator="equal">
      <formula>"S1"</formula>
    </cfRule>
    <cfRule type="cellIs" dxfId="342" priority="213" operator="equal">
      <formula>"M5"</formula>
    </cfRule>
    <cfRule type="cellIs" dxfId="341" priority="214" operator="equal">
      <formula>"M4"</formula>
    </cfRule>
    <cfRule type="cellIs" dxfId="340" priority="215" operator="equal">
      <formula>"M3"</formula>
    </cfRule>
    <cfRule type="cellIs" dxfId="339" priority="216" operator="equal">
      <formula>"M2"</formula>
    </cfRule>
    <cfRule type="cellIs" dxfId="338" priority="217" operator="equal">
      <formula>"M1"</formula>
    </cfRule>
  </conditionalFormatting>
  <conditionalFormatting sqref="O3:S3">
    <cfRule type="cellIs" dxfId="337" priority="203" operator="equal">
      <formula>"M5"</formula>
    </cfRule>
    <cfRule type="cellIs" dxfId="336" priority="204" operator="equal">
      <formula>"M4"</formula>
    </cfRule>
    <cfRule type="cellIs" dxfId="335" priority="205" operator="equal">
      <formula>"M3"</formula>
    </cfRule>
    <cfRule type="cellIs" dxfId="334" priority="206" operator="equal">
      <formula>"M2"</formula>
    </cfRule>
    <cfRule type="cellIs" dxfId="333" priority="207" operator="equal">
      <formula>"M1"</formula>
    </cfRule>
    <cfRule type="cellIs" dxfId="332" priority="208" operator="equal">
      <formula>"WW"</formula>
    </cfRule>
    <cfRule type="cellIs" dxfId="331" priority="209" operator="equal">
      <formula>"S1"</formula>
    </cfRule>
  </conditionalFormatting>
  <conditionalFormatting sqref="U3:Y3">
    <cfRule type="cellIs" dxfId="330" priority="195" operator="equal">
      <formula>"S2"</formula>
    </cfRule>
    <cfRule type="cellIs" dxfId="329" priority="196" operator="equal">
      <formula>"WW"</formula>
    </cfRule>
    <cfRule type="cellIs" dxfId="328" priority="197" operator="equal">
      <formula>"S1"</formula>
    </cfRule>
    <cfRule type="cellIs" dxfId="327" priority="198" operator="equal">
      <formula>"M5"</formula>
    </cfRule>
    <cfRule type="cellIs" dxfId="326" priority="199" operator="equal">
      <formula>"M4"</formula>
    </cfRule>
    <cfRule type="cellIs" dxfId="325" priority="200" operator="equal">
      <formula>"M3"</formula>
    </cfRule>
    <cfRule type="cellIs" dxfId="324" priority="201" operator="equal">
      <formula>"M2"</formula>
    </cfRule>
    <cfRule type="cellIs" dxfId="323" priority="202" operator="equal">
      <formula>"M1"</formula>
    </cfRule>
  </conditionalFormatting>
  <conditionalFormatting sqref="U3:Y3">
    <cfRule type="cellIs" dxfId="322" priority="188" operator="equal">
      <formula>"M5"</formula>
    </cfRule>
    <cfRule type="cellIs" dxfId="321" priority="189" operator="equal">
      <formula>"M4"</formula>
    </cfRule>
    <cfRule type="cellIs" dxfId="320" priority="190" operator="equal">
      <formula>"M3"</formula>
    </cfRule>
    <cfRule type="cellIs" dxfId="319" priority="191" operator="equal">
      <formula>"M2"</formula>
    </cfRule>
    <cfRule type="cellIs" dxfId="318" priority="192" operator="equal">
      <formula>"M1"</formula>
    </cfRule>
    <cfRule type="cellIs" dxfId="317" priority="193" operator="equal">
      <formula>"WW"</formula>
    </cfRule>
    <cfRule type="cellIs" dxfId="316" priority="194" operator="equal">
      <formula>"S1"</formula>
    </cfRule>
  </conditionalFormatting>
  <conditionalFormatting sqref="AA3:AE3">
    <cfRule type="cellIs" dxfId="315" priority="180" operator="equal">
      <formula>"S2"</formula>
    </cfRule>
    <cfRule type="cellIs" dxfId="314" priority="181" operator="equal">
      <formula>"WW"</formula>
    </cfRule>
    <cfRule type="cellIs" dxfId="313" priority="182" operator="equal">
      <formula>"S1"</formula>
    </cfRule>
    <cfRule type="cellIs" dxfId="312" priority="183" operator="equal">
      <formula>"M5"</formula>
    </cfRule>
    <cfRule type="cellIs" dxfId="311" priority="184" operator="equal">
      <formula>"M4"</formula>
    </cfRule>
    <cfRule type="cellIs" dxfId="310" priority="185" operator="equal">
      <formula>"M3"</formula>
    </cfRule>
    <cfRule type="cellIs" dxfId="309" priority="186" operator="equal">
      <formula>"M2"</formula>
    </cfRule>
    <cfRule type="cellIs" dxfId="308" priority="187" operator="equal">
      <formula>"M1"</formula>
    </cfRule>
  </conditionalFormatting>
  <conditionalFormatting sqref="AA3:AE3">
    <cfRule type="cellIs" dxfId="307" priority="173" operator="equal">
      <formula>"M5"</formula>
    </cfRule>
    <cfRule type="cellIs" dxfId="306" priority="174" operator="equal">
      <formula>"M4"</formula>
    </cfRule>
    <cfRule type="cellIs" dxfId="305" priority="175" operator="equal">
      <formula>"M3"</formula>
    </cfRule>
    <cfRule type="cellIs" dxfId="304" priority="176" operator="equal">
      <formula>"M2"</formula>
    </cfRule>
    <cfRule type="cellIs" dxfId="303" priority="177" operator="equal">
      <formula>"M1"</formula>
    </cfRule>
    <cfRule type="cellIs" dxfId="302" priority="178" operator="equal">
      <formula>"WW"</formula>
    </cfRule>
    <cfRule type="cellIs" dxfId="301" priority="179" operator="equal">
      <formula>"S1"</formula>
    </cfRule>
  </conditionalFormatting>
  <conditionalFormatting sqref="BW3:CA3">
    <cfRule type="cellIs" dxfId="300" priority="120" operator="equal">
      <formula>"S2"</formula>
    </cfRule>
    <cfRule type="cellIs" dxfId="299" priority="121" operator="equal">
      <formula>"WW"</formula>
    </cfRule>
    <cfRule type="cellIs" dxfId="298" priority="122" operator="equal">
      <formula>"S1"</formula>
    </cfRule>
    <cfRule type="cellIs" dxfId="297" priority="123" operator="equal">
      <formula>"M5"</formula>
    </cfRule>
    <cfRule type="cellIs" dxfId="296" priority="124" operator="equal">
      <formula>"M4"</formula>
    </cfRule>
    <cfRule type="cellIs" dxfId="295" priority="125" operator="equal">
      <formula>"M3"</formula>
    </cfRule>
    <cfRule type="cellIs" dxfId="294" priority="126" operator="equal">
      <formula>"M2"</formula>
    </cfRule>
    <cfRule type="cellIs" dxfId="293" priority="127" operator="equal">
      <formula>"M1"</formula>
    </cfRule>
  </conditionalFormatting>
  <conditionalFormatting sqref="BW3:CA3">
    <cfRule type="cellIs" dxfId="292" priority="113" operator="equal">
      <formula>"M5"</formula>
    </cfRule>
    <cfRule type="cellIs" dxfId="291" priority="114" operator="equal">
      <formula>"M4"</formula>
    </cfRule>
    <cfRule type="cellIs" dxfId="290" priority="115" operator="equal">
      <formula>"M3"</formula>
    </cfRule>
    <cfRule type="cellIs" dxfId="289" priority="116" operator="equal">
      <formula>"M2"</formula>
    </cfRule>
    <cfRule type="cellIs" dxfId="288" priority="117" operator="equal">
      <formula>"M1"</formula>
    </cfRule>
    <cfRule type="cellIs" dxfId="287" priority="118" operator="equal">
      <formula>"WW"</formula>
    </cfRule>
    <cfRule type="cellIs" dxfId="286" priority="119" operator="equal">
      <formula>"S1"</formula>
    </cfRule>
  </conditionalFormatting>
  <conditionalFormatting sqref="CC3:CG3">
    <cfRule type="cellIs" dxfId="285" priority="105" operator="equal">
      <formula>"S2"</formula>
    </cfRule>
    <cfRule type="cellIs" dxfId="284" priority="106" operator="equal">
      <formula>"WW"</formula>
    </cfRule>
    <cfRule type="cellIs" dxfId="283" priority="107" operator="equal">
      <formula>"S1"</formula>
    </cfRule>
    <cfRule type="cellIs" dxfId="282" priority="108" operator="equal">
      <formula>"M5"</formula>
    </cfRule>
    <cfRule type="cellIs" dxfId="281" priority="109" operator="equal">
      <formula>"M4"</formula>
    </cfRule>
    <cfRule type="cellIs" dxfId="280" priority="110" operator="equal">
      <formula>"M3"</formula>
    </cfRule>
    <cfRule type="cellIs" dxfId="279" priority="111" operator="equal">
      <formula>"M2"</formula>
    </cfRule>
    <cfRule type="cellIs" dxfId="278" priority="112" operator="equal">
      <formula>"M1"</formula>
    </cfRule>
  </conditionalFormatting>
  <conditionalFormatting sqref="CC3:CG3">
    <cfRule type="cellIs" dxfId="277" priority="98" operator="equal">
      <formula>"M5"</formula>
    </cfRule>
    <cfRule type="cellIs" dxfId="276" priority="99" operator="equal">
      <formula>"M4"</formula>
    </cfRule>
    <cfRule type="cellIs" dxfId="275" priority="100" operator="equal">
      <formula>"M3"</formula>
    </cfRule>
    <cfRule type="cellIs" dxfId="274" priority="101" operator="equal">
      <formula>"M2"</formula>
    </cfRule>
    <cfRule type="cellIs" dxfId="273" priority="102" operator="equal">
      <formula>"M1"</formula>
    </cfRule>
    <cfRule type="cellIs" dxfId="272" priority="103" operator="equal">
      <formula>"WW"</formula>
    </cfRule>
    <cfRule type="cellIs" dxfId="271" priority="104" operator="equal">
      <formula>"S1"</formula>
    </cfRule>
  </conditionalFormatting>
  <conditionalFormatting sqref="CI3:CM3">
    <cfRule type="cellIs" dxfId="270" priority="90" operator="equal">
      <formula>"S2"</formula>
    </cfRule>
    <cfRule type="cellIs" dxfId="269" priority="91" operator="equal">
      <formula>"WW"</formula>
    </cfRule>
    <cfRule type="cellIs" dxfId="268" priority="92" operator="equal">
      <formula>"S1"</formula>
    </cfRule>
    <cfRule type="cellIs" dxfId="267" priority="93" operator="equal">
      <formula>"M5"</formula>
    </cfRule>
    <cfRule type="cellIs" dxfId="266" priority="94" operator="equal">
      <formula>"M4"</formula>
    </cfRule>
    <cfRule type="cellIs" dxfId="265" priority="95" operator="equal">
      <formula>"M3"</formula>
    </cfRule>
    <cfRule type="cellIs" dxfId="264" priority="96" operator="equal">
      <formula>"M2"</formula>
    </cfRule>
    <cfRule type="cellIs" dxfId="263" priority="97" operator="equal">
      <formula>"M1"</formula>
    </cfRule>
  </conditionalFormatting>
  <conditionalFormatting sqref="CI3:CM3">
    <cfRule type="cellIs" dxfId="262" priority="83" operator="equal">
      <formula>"M5"</formula>
    </cfRule>
    <cfRule type="cellIs" dxfId="261" priority="84" operator="equal">
      <formula>"M4"</formula>
    </cfRule>
    <cfRule type="cellIs" dxfId="260" priority="85" operator="equal">
      <formula>"M3"</formula>
    </cfRule>
    <cfRule type="cellIs" dxfId="259" priority="86" operator="equal">
      <formula>"M2"</formula>
    </cfRule>
    <cfRule type="cellIs" dxfId="258" priority="87" operator="equal">
      <formula>"M1"</formula>
    </cfRule>
    <cfRule type="cellIs" dxfId="257" priority="88" operator="equal">
      <formula>"WW"</formula>
    </cfRule>
    <cfRule type="cellIs" dxfId="256" priority="89" operator="equal">
      <formula>"S1"</formula>
    </cfRule>
  </conditionalFormatting>
  <conditionalFormatting sqref="CO3:CS3">
    <cfRule type="cellIs" dxfId="255" priority="75" operator="equal">
      <formula>"S2"</formula>
    </cfRule>
    <cfRule type="cellIs" dxfId="254" priority="76" operator="equal">
      <formula>"WW"</formula>
    </cfRule>
    <cfRule type="cellIs" dxfId="253" priority="77" operator="equal">
      <formula>"S1"</formula>
    </cfRule>
    <cfRule type="cellIs" dxfId="252" priority="78" operator="equal">
      <formula>"M5"</formula>
    </cfRule>
    <cfRule type="cellIs" dxfId="251" priority="79" operator="equal">
      <formula>"M4"</formula>
    </cfRule>
    <cfRule type="cellIs" dxfId="250" priority="80" operator="equal">
      <formula>"M3"</formula>
    </cfRule>
    <cfRule type="cellIs" dxfId="249" priority="81" operator="equal">
      <formula>"M2"</formula>
    </cfRule>
    <cfRule type="cellIs" dxfId="248" priority="82" operator="equal">
      <formula>"M1"</formula>
    </cfRule>
  </conditionalFormatting>
  <conditionalFormatting sqref="CO3:CS3">
    <cfRule type="cellIs" dxfId="247" priority="68" operator="equal">
      <formula>"M5"</formula>
    </cfRule>
    <cfRule type="cellIs" dxfId="246" priority="69" operator="equal">
      <formula>"M4"</formula>
    </cfRule>
    <cfRule type="cellIs" dxfId="245" priority="70" operator="equal">
      <formula>"M3"</formula>
    </cfRule>
    <cfRule type="cellIs" dxfId="244" priority="71" operator="equal">
      <formula>"M2"</formula>
    </cfRule>
    <cfRule type="cellIs" dxfId="243" priority="72" operator="equal">
      <formula>"M1"</formula>
    </cfRule>
    <cfRule type="cellIs" dxfId="242" priority="73" operator="equal">
      <formula>"WW"</formula>
    </cfRule>
    <cfRule type="cellIs" dxfId="241" priority="74" operator="equal">
      <formula>"S1"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4"/>
  <dimension ref="A1:AD204"/>
  <sheetViews>
    <sheetView zoomScale="125" zoomScaleNormal="70" workbookViewId="0">
      <pane xSplit="9" topLeftCell="J1" activePane="topRight" state="frozen"/>
      <selection pane="topRight" activeCell="R1" sqref="R1:W71"/>
    </sheetView>
  </sheetViews>
  <sheetFormatPr baseColWidth="10" defaultColWidth="9" defaultRowHeight="15"/>
  <cols>
    <col min="1" max="1" width="9" style="188"/>
    <col min="2" max="2" width="9" style="106"/>
    <col min="3" max="3" width="44" style="106" customWidth="1"/>
    <col min="4" max="4" width="7.83203125" style="106" bestFit="1" customWidth="1"/>
    <col min="5" max="7" width="5.5" style="106" bestFit="1" customWidth="1"/>
    <col min="8" max="8" width="11.6640625" style="106" bestFit="1" customWidth="1"/>
    <col min="9" max="9" width="10.5" style="106" bestFit="1" customWidth="1"/>
    <col min="10" max="10" width="9" style="106"/>
    <col min="11" max="11" width="7.5" style="1" bestFit="1" customWidth="1"/>
    <col min="12" max="12" width="10.1640625" style="1" bestFit="1" customWidth="1"/>
    <col min="13" max="13" width="5" style="1" bestFit="1" customWidth="1"/>
    <col min="14" max="14" width="4.1640625" style="1" bestFit="1" customWidth="1"/>
    <col min="15" max="15" width="5" style="1" bestFit="1" customWidth="1"/>
    <col min="16" max="16" width="4.1640625" style="1" bestFit="1" customWidth="1"/>
    <col min="17" max="17" width="9" style="106"/>
    <col min="18" max="18" width="9.5" style="106" bestFit="1" customWidth="1"/>
    <col min="19" max="19" width="7.1640625" style="106" bestFit="1" customWidth="1"/>
    <col min="20" max="20" width="3.6640625" style="106" bestFit="1" customWidth="1"/>
    <col min="21" max="21" width="5.33203125" style="106" customWidth="1"/>
    <col min="22" max="23" width="3.6640625" style="106" bestFit="1" customWidth="1"/>
    <col min="24" max="24" width="9" style="106"/>
    <col min="25" max="25" width="10.5" style="1" bestFit="1" customWidth="1"/>
    <col min="26" max="30" width="18.6640625" style="1" bestFit="1" customWidth="1"/>
    <col min="31" max="16384" width="9" style="106"/>
  </cols>
  <sheetData>
    <row r="1" spans="1:30" ht="16.5" customHeight="1" thickBot="1">
      <c r="B1" s="9" t="s">
        <v>12</v>
      </c>
      <c r="K1" s="1" t="s">
        <v>7</v>
      </c>
      <c r="L1" s="218" t="s">
        <v>165</v>
      </c>
      <c r="M1" s="218"/>
      <c r="N1" s="218"/>
      <c r="O1" s="218"/>
      <c r="P1" s="218"/>
      <c r="R1" s="106" t="s">
        <v>14</v>
      </c>
      <c r="Y1" s="1" t="s">
        <v>13</v>
      </c>
    </row>
    <row r="2" spans="1:30" ht="16.5" customHeight="1" thickBot="1">
      <c r="A2" s="188" t="str">
        <f>I2</f>
        <v>ID</v>
      </c>
      <c r="B2" s="165" t="s">
        <v>7</v>
      </c>
      <c r="C2" s="165" t="s">
        <v>13</v>
      </c>
      <c r="D2" s="165" t="s">
        <v>0</v>
      </c>
      <c r="E2" s="165" t="s">
        <v>4</v>
      </c>
      <c r="F2" s="165" t="s">
        <v>1</v>
      </c>
      <c r="G2" s="165" t="s">
        <v>2</v>
      </c>
      <c r="H2" s="165" t="s">
        <v>3</v>
      </c>
      <c r="I2" s="165" t="s">
        <v>14</v>
      </c>
      <c r="K2" s="164"/>
      <c r="L2" s="219" t="s">
        <v>121</v>
      </c>
      <c r="M2" s="219" t="s">
        <v>21</v>
      </c>
      <c r="N2" s="219" t="s">
        <v>22</v>
      </c>
      <c r="O2" s="219" t="s">
        <v>23</v>
      </c>
      <c r="P2" s="219" t="s">
        <v>24</v>
      </c>
      <c r="R2" s="3" t="s">
        <v>8</v>
      </c>
      <c r="S2" s="3" t="s">
        <v>0</v>
      </c>
      <c r="T2" s="3" t="s">
        <v>4</v>
      </c>
      <c r="U2" s="3" t="s">
        <v>1</v>
      </c>
      <c r="V2" s="3" t="s">
        <v>2</v>
      </c>
      <c r="W2" s="3" t="s">
        <v>3</v>
      </c>
      <c r="Y2" s="164" t="s">
        <v>8</v>
      </c>
      <c r="Z2" s="164" t="s">
        <v>0</v>
      </c>
      <c r="AA2" s="164" t="s">
        <v>4</v>
      </c>
      <c r="AB2" s="164" t="s">
        <v>1</v>
      </c>
      <c r="AC2" s="164" t="s">
        <v>2</v>
      </c>
      <c r="AD2" s="164" t="s">
        <v>3</v>
      </c>
    </row>
    <row r="3" spans="1:30" ht="18">
      <c r="A3" s="188">
        <f t="shared" ref="A3:A7" si="0">I3</f>
        <v>1</v>
      </c>
      <c r="B3" s="165" t="s">
        <v>125</v>
      </c>
      <c r="C3" s="164" t="s">
        <v>231</v>
      </c>
      <c r="D3" s="4">
        <f>COUNTIF(L$3:L$80,$B3)</f>
        <v>6</v>
      </c>
      <c r="E3" s="4">
        <f t="shared" ref="E3:G3" si="1">COUNTIF(M$3:M$80,$B3)</f>
        <v>6</v>
      </c>
      <c r="F3" s="4">
        <f t="shared" si="1"/>
        <v>7</v>
      </c>
      <c r="G3" s="4">
        <f t="shared" si="1"/>
        <v>8</v>
      </c>
      <c r="H3" s="4">
        <f>COUNTIF(P$3:P$80,$B3)</f>
        <v>3</v>
      </c>
      <c r="I3" s="165">
        <v>1</v>
      </c>
      <c r="J3" s="1"/>
      <c r="K3" s="164">
        <v>0</v>
      </c>
      <c r="L3" s="220" t="str">
        <f>VLOOKUP(S3,$A$3:$B$19,2,FALSE)</f>
        <v>M4</v>
      </c>
      <c r="M3" s="220" t="str">
        <f t="shared" ref="M3" si="2">VLOOKUP(T3,$A$3:$B$19,2,FALSE)</f>
        <v>M2</v>
      </c>
      <c r="N3" s="220" t="str">
        <f t="shared" ref="N3" si="3">VLOOKUP(U3,$A$3:$B$19,2,FALSE)</f>
        <v>M2</v>
      </c>
      <c r="O3" s="220" t="str">
        <f t="shared" ref="O3" si="4">VLOOKUP(V3,$A$3:$B$19,2,FALSE)</f>
        <v>M1</v>
      </c>
      <c r="P3" s="220" t="str">
        <f t="shared" ref="P3" si="5">VLOOKUP(W3,$A$3:$B$19,2,FALSE)</f>
        <v>M1</v>
      </c>
      <c r="Q3" s="83"/>
      <c r="R3" s="82">
        <v>0</v>
      </c>
      <c r="S3" s="188">
        <v>4</v>
      </c>
      <c r="T3" s="188">
        <v>2</v>
      </c>
      <c r="U3" s="188">
        <v>2</v>
      </c>
      <c r="V3" s="188">
        <v>1</v>
      </c>
      <c r="W3" s="188">
        <v>1</v>
      </c>
      <c r="X3" s="1"/>
      <c r="Y3" s="164">
        <v>0</v>
      </c>
      <c r="Z3" s="87" t="str">
        <f t="shared" ref="Z3:Z34" si="6">VLOOKUP(L3,$B$3:$I$11,2,FALSE)</f>
        <v>金元寶</v>
      </c>
      <c r="AA3" s="87" t="str">
        <f t="shared" ref="AA3:AA34" si="7">VLOOKUP(M3,$B$3:$I$11,2,FALSE)</f>
        <v>金船</v>
      </c>
      <c r="AB3" s="87" t="str">
        <f t="shared" ref="AB3:AB34" si="8">VLOOKUP(N3,$B$3:$I$11,2,FALSE)</f>
        <v>金船</v>
      </c>
      <c r="AC3" s="87" t="str">
        <f t="shared" ref="AC3:AC34" si="9">VLOOKUP(O3,$B$3:$I$11,2,FALSE)</f>
        <v>金鳥</v>
      </c>
      <c r="AD3" s="87" t="str">
        <f t="shared" ref="AD3:AD34" si="10">VLOOKUP(P3,$B$3:$I$11,2,FALSE)</f>
        <v>金鳥</v>
      </c>
    </row>
    <row r="4" spans="1:30" ht="18">
      <c r="A4" s="188">
        <f t="shared" si="0"/>
        <v>2</v>
      </c>
      <c r="B4" s="165" t="s">
        <v>126</v>
      </c>
      <c r="C4" s="164" t="s">
        <v>232</v>
      </c>
      <c r="D4" s="4">
        <f t="shared" ref="D4:D12" si="11">COUNTIF(L$3:L$80,$B4)</f>
        <v>7</v>
      </c>
      <c r="E4" s="4">
        <f t="shared" ref="E4:E13" si="12">COUNTIF(M$3:M$80,$B4)</f>
        <v>15</v>
      </c>
      <c r="F4" s="4">
        <f t="shared" ref="F4:F13" si="13">COUNTIF(N$3:N$80,$B4)</f>
        <v>11</v>
      </c>
      <c r="G4" s="4">
        <f t="shared" ref="G4:G13" si="14">COUNTIF(O$3:O$80,$B4)</f>
        <v>10</v>
      </c>
      <c r="H4" s="4">
        <f t="shared" ref="H4:H13" si="15">COUNTIF(P$3:P$80,$B4)</f>
        <v>14</v>
      </c>
      <c r="I4" s="165">
        <v>2</v>
      </c>
      <c r="K4" s="164">
        <v>1</v>
      </c>
      <c r="L4" s="220" t="str">
        <f t="shared" ref="L4:L58" si="16">VLOOKUP(S4,$A$3:$B$19,2,FALSE)</f>
        <v>M4</v>
      </c>
      <c r="M4" s="220" t="str">
        <f t="shared" ref="M4:M60" si="17">VLOOKUP(T4,$A$3:$B$19,2,FALSE)</f>
        <v>M2</v>
      </c>
      <c r="N4" s="220" t="str">
        <f t="shared" ref="N4:N59" si="18">VLOOKUP(U4,$A$3:$B$19,2,FALSE)</f>
        <v>M5</v>
      </c>
      <c r="O4" s="220" t="str">
        <f t="shared" ref="O4:O58" si="19">VLOOKUP(V4,$A$3:$B$19,2,FALSE)</f>
        <v>M4</v>
      </c>
      <c r="P4" s="220" t="str">
        <f t="shared" ref="P4:P67" si="20">VLOOKUP(W4,$A$3:$B$19,2,FALSE)</f>
        <v>M2</v>
      </c>
      <c r="Q4" s="83"/>
      <c r="R4" s="82">
        <v>1</v>
      </c>
      <c r="S4" s="188">
        <v>4</v>
      </c>
      <c r="T4" s="188">
        <v>2</v>
      </c>
      <c r="U4" s="188">
        <v>5</v>
      </c>
      <c r="V4" s="188">
        <v>4</v>
      </c>
      <c r="W4" s="188">
        <v>2</v>
      </c>
      <c r="X4" s="1"/>
      <c r="Y4" s="164">
        <v>1</v>
      </c>
      <c r="Z4" s="87" t="str">
        <f t="shared" si="6"/>
        <v>金元寶</v>
      </c>
      <c r="AA4" s="87" t="str">
        <f t="shared" si="7"/>
        <v>金船</v>
      </c>
      <c r="AB4" s="87" t="str">
        <f t="shared" si="8"/>
        <v>招財進寶</v>
      </c>
      <c r="AC4" s="87" t="str">
        <f t="shared" si="9"/>
        <v>金元寶</v>
      </c>
      <c r="AD4" s="87" t="str">
        <f t="shared" si="10"/>
        <v>金船</v>
      </c>
    </row>
    <row r="5" spans="1:30" ht="18">
      <c r="A5" s="188">
        <f t="shared" si="0"/>
        <v>3</v>
      </c>
      <c r="B5" s="165" t="s">
        <v>127</v>
      </c>
      <c r="C5" s="164" t="s">
        <v>233</v>
      </c>
      <c r="D5" s="4">
        <f t="shared" si="11"/>
        <v>16</v>
      </c>
      <c r="E5" s="4">
        <f t="shared" si="12"/>
        <v>7</v>
      </c>
      <c r="F5" s="4">
        <f t="shared" si="13"/>
        <v>12</v>
      </c>
      <c r="G5" s="4">
        <f t="shared" si="14"/>
        <v>8</v>
      </c>
      <c r="H5" s="4">
        <f t="shared" si="15"/>
        <v>18</v>
      </c>
      <c r="I5" s="165">
        <v>3</v>
      </c>
      <c r="K5" s="164">
        <v>2</v>
      </c>
      <c r="L5" s="220" t="str">
        <f t="shared" si="16"/>
        <v>M4</v>
      </c>
      <c r="M5" s="220" t="str">
        <f t="shared" si="17"/>
        <v>M2</v>
      </c>
      <c r="N5" s="220" t="str">
        <f t="shared" si="18"/>
        <v>M5</v>
      </c>
      <c r="O5" s="220" t="str">
        <f t="shared" si="19"/>
        <v>M4</v>
      </c>
      <c r="P5" s="220" t="str">
        <f t="shared" si="20"/>
        <v>M5</v>
      </c>
      <c r="Q5" s="83"/>
      <c r="R5" s="82">
        <v>2</v>
      </c>
      <c r="S5" s="188">
        <v>4</v>
      </c>
      <c r="T5" s="188">
        <v>2</v>
      </c>
      <c r="U5" s="188">
        <v>5</v>
      </c>
      <c r="V5" s="188">
        <v>4</v>
      </c>
      <c r="W5" s="188">
        <v>5</v>
      </c>
      <c r="X5" s="1"/>
      <c r="Y5" s="164">
        <v>2</v>
      </c>
      <c r="Z5" s="87" t="str">
        <f t="shared" si="6"/>
        <v>金元寶</v>
      </c>
      <c r="AA5" s="87" t="str">
        <f t="shared" si="7"/>
        <v>金船</v>
      </c>
      <c r="AB5" s="87" t="str">
        <f t="shared" si="8"/>
        <v>招財進寶</v>
      </c>
      <c r="AC5" s="87" t="str">
        <f t="shared" si="9"/>
        <v>金元寶</v>
      </c>
      <c r="AD5" s="87" t="str">
        <f t="shared" si="10"/>
        <v>招財進寶</v>
      </c>
    </row>
    <row r="6" spans="1:30" ht="16.5" customHeight="1">
      <c r="A6" s="188">
        <f t="shared" si="0"/>
        <v>4</v>
      </c>
      <c r="B6" s="165" t="s">
        <v>128</v>
      </c>
      <c r="C6" s="164" t="s">
        <v>234</v>
      </c>
      <c r="D6" s="4">
        <f t="shared" si="11"/>
        <v>21</v>
      </c>
      <c r="E6" s="4">
        <f t="shared" si="12"/>
        <v>7</v>
      </c>
      <c r="F6" s="4">
        <f t="shared" si="13"/>
        <v>5</v>
      </c>
      <c r="G6" s="4">
        <f t="shared" si="14"/>
        <v>11</v>
      </c>
      <c r="H6" s="4">
        <f t="shared" si="15"/>
        <v>17</v>
      </c>
      <c r="I6" s="165">
        <v>4</v>
      </c>
      <c r="J6" s="195" t="e">
        <f>PayCombo!#REF!</f>
        <v>#REF!</v>
      </c>
      <c r="K6" s="164">
        <v>3</v>
      </c>
      <c r="L6" s="220" t="str">
        <f t="shared" si="16"/>
        <v>M2</v>
      </c>
      <c r="M6" s="220" t="str">
        <f t="shared" si="17"/>
        <v>M3</v>
      </c>
      <c r="N6" s="220" t="str">
        <f t="shared" si="18"/>
        <v>S1</v>
      </c>
      <c r="O6" s="220" t="str">
        <f t="shared" si="19"/>
        <v>M4</v>
      </c>
      <c r="P6" s="220" t="str">
        <f t="shared" si="20"/>
        <v>M3</v>
      </c>
      <c r="Q6" s="83"/>
      <c r="R6" s="82">
        <v>3</v>
      </c>
      <c r="S6" s="188">
        <v>2</v>
      </c>
      <c r="T6" s="188">
        <v>3</v>
      </c>
      <c r="U6" s="188">
        <v>13</v>
      </c>
      <c r="V6" s="188">
        <v>4</v>
      </c>
      <c r="W6" s="188">
        <v>3</v>
      </c>
      <c r="X6" s="1"/>
      <c r="Y6" s="164">
        <v>3</v>
      </c>
      <c r="Z6" s="87" t="str">
        <f t="shared" si="6"/>
        <v>金船</v>
      </c>
      <c r="AA6" s="87" t="str">
        <f t="shared" si="7"/>
        <v>金龜</v>
      </c>
      <c r="AB6" s="87" t="e">
        <f t="shared" si="8"/>
        <v>#N/A</v>
      </c>
      <c r="AC6" s="87" t="str">
        <f t="shared" si="9"/>
        <v>金元寶</v>
      </c>
      <c r="AD6" s="87" t="str">
        <f t="shared" si="10"/>
        <v>金龜</v>
      </c>
    </row>
    <row r="7" spans="1:30" ht="18">
      <c r="A7" s="188">
        <f t="shared" si="0"/>
        <v>5</v>
      </c>
      <c r="B7" s="165" t="s">
        <v>123</v>
      </c>
      <c r="C7" s="164" t="s">
        <v>235</v>
      </c>
      <c r="D7" s="4">
        <f t="shared" si="11"/>
        <v>5</v>
      </c>
      <c r="E7" s="4">
        <f t="shared" si="12"/>
        <v>16</v>
      </c>
      <c r="F7" s="4">
        <f t="shared" si="13"/>
        <v>15</v>
      </c>
      <c r="G7" s="4">
        <f t="shared" si="14"/>
        <v>14</v>
      </c>
      <c r="H7" s="4">
        <f t="shared" si="15"/>
        <v>14</v>
      </c>
      <c r="I7" s="165">
        <v>5</v>
      </c>
      <c r="K7" s="164">
        <v>4</v>
      </c>
      <c r="L7" s="220" t="str">
        <f t="shared" si="16"/>
        <v>M2</v>
      </c>
      <c r="M7" s="220" t="str">
        <f t="shared" si="17"/>
        <v>M3</v>
      </c>
      <c r="N7" s="220" t="str">
        <f t="shared" si="18"/>
        <v>M3</v>
      </c>
      <c r="O7" s="220" t="str">
        <f t="shared" si="19"/>
        <v>M2</v>
      </c>
      <c r="P7" s="220" t="str">
        <f t="shared" si="20"/>
        <v>M2</v>
      </c>
      <c r="Q7" s="83"/>
      <c r="R7" s="82">
        <v>4</v>
      </c>
      <c r="S7" s="188">
        <v>2</v>
      </c>
      <c r="T7" s="188">
        <v>3</v>
      </c>
      <c r="U7" s="188">
        <v>3</v>
      </c>
      <c r="V7" s="188">
        <v>2</v>
      </c>
      <c r="W7" s="188">
        <v>2</v>
      </c>
      <c r="X7" s="1"/>
      <c r="Y7" s="164">
        <v>4</v>
      </c>
      <c r="Z7" s="87" t="str">
        <f t="shared" si="6"/>
        <v>金船</v>
      </c>
      <c r="AA7" s="87" t="str">
        <f t="shared" si="7"/>
        <v>金龜</v>
      </c>
      <c r="AB7" s="87" t="str">
        <f t="shared" si="8"/>
        <v>金龜</v>
      </c>
      <c r="AC7" s="87" t="str">
        <f t="shared" si="9"/>
        <v>金船</v>
      </c>
      <c r="AD7" s="87" t="str">
        <f t="shared" si="10"/>
        <v>金船</v>
      </c>
    </row>
    <row r="8" spans="1:30" ht="18">
      <c r="A8" s="188">
        <f t="shared" ref="A8:A15" si="21">I8</f>
        <v>6</v>
      </c>
      <c r="B8" s="164" t="s">
        <v>154</v>
      </c>
      <c r="C8" s="164" t="s">
        <v>154</v>
      </c>
      <c r="D8" s="4">
        <f t="shared" si="11"/>
        <v>0</v>
      </c>
      <c r="E8" s="4">
        <f t="shared" si="12"/>
        <v>0</v>
      </c>
      <c r="F8" s="4">
        <f t="shared" si="13"/>
        <v>0</v>
      </c>
      <c r="G8" s="4">
        <f t="shared" si="14"/>
        <v>0</v>
      </c>
      <c r="H8" s="4">
        <f t="shared" si="15"/>
        <v>0</v>
      </c>
      <c r="I8" s="165">
        <v>6</v>
      </c>
      <c r="K8" s="164">
        <v>5</v>
      </c>
      <c r="L8" s="220" t="str">
        <f t="shared" si="16"/>
        <v>M3</v>
      </c>
      <c r="M8" s="220" t="str">
        <f t="shared" si="17"/>
        <v>M3</v>
      </c>
      <c r="N8" s="220" t="str">
        <f t="shared" si="18"/>
        <v>M3</v>
      </c>
      <c r="O8" s="220" t="str">
        <f t="shared" si="19"/>
        <v>M2</v>
      </c>
      <c r="P8" s="220" t="str">
        <f t="shared" si="20"/>
        <v>M4</v>
      </c>
      <c r="Q8" s="83"/>
      <c r="R8" s="82">
        <v>5</v>
      </c>
      <c r="S8" s="188">
        <v>3</v>
      </c>
      <c r="T8" s="188">
        <v>3</v>
      </c>
      <c r="U8" s="188">
        <v>3</v>
      </c>
      <c r="V8" s="188">
        <v>2</v>
      </c>
      <c r="W8" s="188">
        <v>4</v>
      </c>
      <c r="X8" s="1"/>
      <c r="Y8" s="164">
        <v>5</v>
      </c>
      <c r="Z8" s="87" t="str">
        <f t="shared" si="6"/>
        <v>金龜</v>
      </c>
      <c r="AA8" s="87" t="str">
        <f t="shared" si="7"/>
        <v>金龜</v>
      </c>
      <c r="AB8" s="87" t="str">
        <f t="shared" si="8"/>
        <v>金龜</v>
      </c>
      <c r="AC8" s="87" t="str">
        <f t="shared" si="9"/>
        <v>金船</v>
      </c>
      <c r="AD8" s="87" t="str">
        <f t="shared" si="10"/>
        <v>金元寶</v>
      </c>
    </row>
    <row r="9" spans="1:30" ht="18">
      <c r="A9" s="188">
        <f t="shared" si="21"/>
        <v>7</v>
      </c>
      <c r="B9" s="233" t="s">
        <v>155</v>
      </c>
      <c r="C9" s="233" t="s">
        <v>155</v>
      </c>
      <c r="D9" s="4">
        <f t="shared" si="11"/>
        <v>0</v>
      </c>
      <c r="E9" s="4">
        <f t="shared" si="12"/>
        <v>0</v>
      </c>
      <c r="F9" s="4">
        <f t="shared" si="13"/>
        <v>0</v>
      </c>
      <c r="G9" s="4">
        <f t="shared" si="14"/>
        <v>0</v>
      </c>
      <c r="H9" s="4">
        <f t="shared" si="15"/>
        <v>0</v>
      </c>
      <c r="I9" s="165">
        <v>7</v>
      </c>
      <c r="K9" s="164">
        <v>6</v>
      </c>
      <c r="L9" s="220" t="str">
        <f t="shared" si="16"/>
        <v>M3</v>
      </c>
      <c r="M9" s="220" t="str">
        <f t="shared" si="17"/>
        <v>M5</v>
      </c>
      <c r="N9" s="220" t="str">
        <f t="shared" si="18"/>
        <v>M3</v>
      </c>
      <c r="O9" s="220" t="str">
        <f t="shared" si="19"/>
        <v>M5</v>
      </c>
      <c r="P9" s="220" t="str">
        <f t="shared" si="20"/>
        <v>M3</v>
      </c>
      <c r="Q9" s="83"/>
      <c r="R9" s="82">
        <v>6</v>
      </c>
      <c r="S9" s="188">
        <v>3</v>
      </c>
      <c r="T9" s="188">
        <v>5</v>
      </c>
      <c r="U9" s="188">
        <v>3</v>
      </c>
      <c r="V9" s="188">
        <v>5</v>
      </c>
      <c r="W9" s="188">
        <v>3</v>
      </c>
      <c r="X9" s="1"/>
      <c r="Y9" s="164">
        <v>6</v>
      </c>
      <c r="Z9" s="87" t="str">
        <f t="shared" si="6"/>
        <v>金龜</v>
      </c>
      <c r="AA9" s="87" t="str">
        <f t="shared" si="7"/>
        <v>招財進寶</v>
      </c>
      <c r="AB9" s="87" t="str">
        <f t="shared" si="8"/>
        <v>金龜</v>
      </c>
      <c r="AC9" s="87" t="str">
        <f t="shared" si="9"/>
        <v>招財進寶</v>
      </c>
      <c r="AD9" s="87" t="str">
        <f t="shared" si="10"/>
        <v>金龜</v>
      </c>
    </row>
    <row r="10" spans="1:30" ht="18">
      <c r="A10" s="188">
        <f t="shared" si="21"/>
        <v>8</v>
      </c>
      <c r="B10" s="233" t="s">
        <v>156</v>
      </c>
      <c r="C10" s="233" t="s">
        <v>156</v>
      </c>
      <c r="D10" s="4">
        <f t="shared" si="11"/>
        <v>0</v>
      </c>
      <c r="E10" s="4">
        <f t="shared" si="12"/>
        <v>0</v>
      </c>
      <c r="F10" s="4">
        <f t="shared" si="13"/>
        <v>0</v>
      </c>
      <c r="G10" s="4">
        <f t="shared" si="14"/>
        <v>0</v>
      </c>
      <c r="H10" s="4">
        <f t="shared" si="15"/>
        <v>0</v>
      </c>
      <c r="I10" s="165">
        <v>8</v>
      </c>
      <c r="K10" s="164">
        <v>7</v>
      </c>
      <c r="L10" s="220" t="str">
        <f t="shared" si="16"/>
        <v>M3</v>
      </c>
      <c r="M10" s="220" t="str">
        <f t="shared" si="17"/>
        <v>M5</v>
      </c>
      <c r="N10" s="220" t="str">
        <f t="shared" si="18"/>
        <v>M2</v>
      </c>
      <c r="O10" s="220" t="str">
        <f t="shared" si="19"/>
        <v>M5</v>
      </c>
      <c r="P10" s="220" t="str">
        <f t="shared" si="20"/>
        <v>M5</v>
      </c>
      <c r="Q10" s="83"/>
      <c r="R10" s="82">
        <v>7</v>
      </c>
      <c r="S10" s="188">
        <v>3</v>
      </c>
      <c r="T10" s="188">
        <v>5</v>
      </c>
      <c r="U10" s="188">
        <v>2</v>
      </c>
      <c r="V10" s="188">
        <v>5</v>
      </c>
      <c r="W10" s="188">
        <v>5</v>
      </c>
      <c r="X10" s="1"/>
      <c r="Y10" s="164">
        <v>7</v>
      </c>
      <c r="Z10" s="87" t="str">
        <f t="shared" si="6"/>
        <v>金龜</v>
      </c>
      <c r="AA10" s="87" t="str">
        <f t="shared" si="7"/>
        <v>招財進寶</v>
      </c>
      <c r="AB10" s="87" t="str">
        <f t="shared" si="8"/>
        <v>金船</v>
      </c>
      <c r="AC10" s="87" t="str">
        <f t="shared" si="9"/>
        <v>招財進寶</v>
      </c>
      <c r="AD10" s="87" t="str">
        <f t="shared" si="10"/>
        <v>招財進寶</v>
      </c>
    </row>
    <row r="11" spans="1:30" ht="18">
      <c r="A11" s="188">
        <f t="shared" si="21"/>
        <v>9</v>
      </c>
      <c r="B11" s="233" t="s">
        <v>157</v>
      </c>
      <c r="C11" s="233" t="s">
        <v>157</v>
      </c>
      <c r="D11" s="4">
        <f t="shared" si="11"/>
        <v>0</v>
      </c>
      <c r="E11" s="4">
        <f t="shared" si="12"/>
        <v>0</v>
      </c>
      <c r="F11" s="4">
        <f t="shared" si="13"/>
        <v>0</v>
      </c>
      <c r="G11" s="4">
        <f t="shared" si="14"/>
        <v>0</v>
      </c>
      <c r="H11" s="4">
        <f t="shared" si="15"/>
        <v>0</v>
      </c>
      <c r="I11" s="165">
        <v>9</v>
      </c>
      <c r="K11" s="164">
        <v>8</v>
      </c>
      <c r="L11" s="220" t="str">
        <f t="shared" si="16"/>
        <v>M5</v>
      </c>
      <c r="M11" s="220" t="str">
        <f t="shared" si="17"/>
        <v>M5</v>
      </c>
      <c r="N11" s="220" t="str">
        <f t="shared" si="18"/>
        <v>M2</v>
      </c>
      <c r="O11" s="220" t="str">
        <f t="shared" si="19"/>
        <v>M5</v>
      </c>
      <c r="P11" s="220" t="str">
        <f t="shared" si="20"/>
        <v>M4</v>
      </c>
      <c r="Q11" s="83"/>
      <c r="R11" s="82">
        <v>8</v>
      </c>
      <c r="S11" s="188">
        <v>5</v>
      </c>
      <c r="T11" s="188">
        <v>5</v>
      </c>
      <c r="U11" s="188">
        <v>2</v>
      </c>
      <c r="V11" s="188">
        <v>5</v>
      </c>
      <c r="W11" s="188">
        <v>4</v>
      </c>
      <c r="X11" s="1"/>
      <c r="Y11" s="164">
        <v>8</v>
      </c>
      <c r="Z11" s="87" t="str">
        <f t="shared" si="6"/>
        <v>招財進寶</v>
      </c>
      <c r="AA11" s="87" t="str">
        <f t="shared" si="7"/>
        <v>招財進寶</v>
      </c>
      <c r="AB11" s="87" t="str">
        <f t="shared" si="8"/>
        <v>金船</v>
      </c>
      <c r="AC11" s="87" t="str">
        <f t="shared" si="9"/>
        <v>招財進寶</v>
      </c>
      <c r="AD11" s="87" t="str">
        <f t="shared" si="10"/>
        <v>金元寶</v>
      </c>
    </row>
    <row r="12" spans="1:30" ht="18">
      <c r="A12" s="188">
        <f t="shared" si="21"/>
        <v>10</v>
      </c>
      <c r="B12" s="233" t="s">
        <v>160</v>
      </c>
      <c r="C12" s="233">
        <v>10</v>
      </c>
      <c r="D12" s="4">
        <f t="shared" si="11"/>
        <v>0</v>
      </c>
      <c r="E12" s="4">
        <f t="shared" si="12"/>
        <v>0</v>
      </c>
      <c r="F12" s="4">
        <f t="shared" si="13"/>
        <v>0</v>
      </c>
      <c r="G12" s="4">
        <f t="shared" si="14"/>
        <v>0</v>
      </c>
      <c r="H12" s="4">
        <f t="shared" si="15"/>
        <v>0</v>
      </c>
      <c r="I12" s="165">
        <v>10</v>
      </c>
      <c r="K12" s="164">
        <v>9</v>
      </c>
      <c r="L12" s="220" t="str">
        <f t="shared" si="16"/>
        <v>M5</v>
      </c>
      <c r="M12" s="220" t="str">
        <f t="shared" si="17"/>
        <v>M2</v>
      </c>
      <c r="N12" s="220" t="str">
        <f t="shared" si="18"/>
        <v>WW</v>
      </c>
      <c r="O12" s="220" t="str">
        <f t="shared" si="19"/>
        <v>M2</v>
      </c>
      <c r="P12" s="220" t="str">
        <f t="shared" si="20"/>
        <v>M4</v>
      </c>
      <c r="Q12" s="83"/>
      <c r="R12" s="82">
        <v>9</v>
      </c>
      <c r="S12" s="188">
        <v>5</v>
      </c>
      <c r="T12" s="188">
        <v>2</v>
      </c>
      <c r="U12" s="188">
        <v>12</v>
      </c>
      <c r="V12" s="188">
        <v>2</v>
      </c>
      <c r="W12" s="188">
        <v>4</v>
      </c>
      <c r="X12" s="1"/>
      <c r="Y12" s="164">
        <v>9</v>
      </c>
      <c r="Z12" s="87" t="str">
        <f t="shared" si="6"/>
        <v>招財進寶</v>
      </c>
      <c r="AA12" s="87" t="str">
        <f t="shared" si="7"/>
        <v>金船</v>
      </c>
      <c r="AB12" s="87" t="e">
        <f t="shared" si="8"/>
        <v>#N/A</v>
      </c>
      <c r="AC12" s="87" t="str">
        <f t="shared" si="9"/>
        <v>金船</v>
      </c>
      <c r="AD12" s="87" t="str">
        <f t="shared" si="10"/>
        <v>金元寶</v>
      </c>
    </row>
    <row r="13" spans="1:30" ht="18">
      <c r="A13" s="188">
        <f t="shared" si="21"/>
        <v>11</v>
      </c>
      <c r="B13" s="233" t="s">
        <v>161</v>
      </c>
      <c r="C13" s="233">
        <v>9</v>
      </c>
      <c r="D13" s="4">
        <f>COUNTIF(L$3:L$80,$B13)</f>
        <v>0</v>
      </c>
      <c r="E13" s="4">
        <f t="shared" si="12"/>
        <v>0</v>
      </c>
      <c r="F13" s="4">
        <f t="shared" si="13"/>
        <v>0</v>
      </c>
      <c r="G13" s="4">
        <f t="shared" si="14"/>
        <v>0</v>
      </c>
      <c r="H13" s="4">
        <f t="shared" si="15"/>
        <v>0</v>
      </c>
      <c r="I13" s="165">
        <v>11</v>
      </c>
      <c r="K13" s="164">
        <v>10</v>
      </c>
      <c r="L13" s="220" t="str">
        <f t="shared" si="16"/>
        <v>M5</v>
      </c>
      <c r="M13" s="220" t="str">
        <f t="shared" si="17"/>
        <v>M2</v>
      </c>
      <c r="N13" s="220" t="str">
        <f t="shared" si="18"/>
        <v>M5</v>
      </c>
      <c r="O13" s="220" t="str">
        <f t="shared" si="19"/>
        <v>M2</v>
      </c>
      <c r="P13" s="220" t="str">
        <f t="shared" si="20"/>
        <v>M2</v>
      </c>
      <c r="Q13" s="83"/>
      <c r="R13" s="82">
        <v>10</v>
      </c>
      <c r="S13" s="188">
        <v>5</v>
      </c>
      <c r="T13" s="188">
        <v>2</v>
      </c>
      <c r="U13" s="188">
        <v>5</v>
      </c>
      <c r="V13" s="188">
        <v>2</v>
      </c>
      <c r="W13" s="188">
        <v>2</v>
      </c>
      <c r="X13" s="1"/>
      <c r="Y13" s="164">
        <v>10</v>
      </c>
      <c r="Z13" s="87" t="str">
        <f t="shared" si="6"/>
        <v>招財進寶</v>
      </c>
      <c r="AA13" s="87" t="str">
        <f t="shared" si="7"/>
        <v>金船</v>
      </c>
      <c r="AB13" s="87" t="str">
        <f t="shared" si="8"/>
        <v>招財進寶</v>
      </c>
      <c r="AC13" s="87" t="str">
        <f t="shared" si="9"/>
        <v>金船</v>
      </c>
      <c r="AD13" s="87" t="str">
        <f t="shared" si="10"/>
        <v>金船</v>
      </c>
    </row>
    <row r="14" spans="1:30" ht="18">
      <c r="A14" s="188">
        <f t="shared" si="21"/>
        <v>13</v>
      </c>
      <c r="B14" s="164" t="s">
        <v>120</v>
      </c>
      <c r="C14" s="164" t="s">
        <v>229</v>
      </c>
      <c r="D14" s="4">
        <f t="shared" ref="D14:D15" si="22">COUNTIF(L$3:L$80,$B14)</f>
        <v>1</v>
      </c>
      <c r="E14" s="4">
        <f t="shared" ref="E14:E15" si="23">COUNTIF(M$3:M$80,$B14)</f>
        <v>3</v>
      </c>
      <c r="F14" s="4">
        <f t="shared" ref="F14:F15" si="24">COUNTIF(N$3:N$80,$B14)</f>
        <v>3</v>
      </c>
      <c r="G14" s="4">
        <f t="shared" ref="G14:G15" si="25">COUNTIF(O$3:O$80,$B14)</f>
        <v>2</v>
      </c>
      <c r="H14" s="4">
        <f t="shared" ref="H14:H15" si="26">COUNTIF(P$3:P$80,$B14)</f>
        <v>2</v>
      </c>
      <c r="I14" s="165">
        <v>13</v>
      </c>
      <c r="K14" s="164">
        <v>11</v>
      </c>
      <c r="L14" s="220" t="str">
        <f t="shared" si="16"/>
        <v>M2</v>
      </c>
      <c r="M14" s="220" t="str">
        <f t="shared" si="17"/>
        <v>M4</v>
      </c>
      <c r="N14" s="220" t="str">
        <f t="shared" si="18"/>
        <v>M5</v>
      </c>
      <c r="O14" s="220" t="str">
        <f t="shared" si="19"/>
        <v>M4</v>
      </c>
      <c r="P14" s="220" t="str">
        <f t="shared" si="20"/>
        <v>M5</v>
      </c>
      <c r="Q14" s="83"/>
      <c r="R14" s="82">
        <v>11</v>
      </c>
      <c r="S14" s="188">
        <v>2</v>
      </c>
      <c r="T14" s="188">
        <v>4</v>
      </c>
      <c r="U14" s="188">
        <v>5</v>
      </c>
      <c r="V14" s="188">
        <v>4</v>
      </c>
      <c r="W14" s="188">
        <v>5</v>
      </c>
      <c r="X14" s="1"/>
      <c r="Y14" s="164">
        <v>11</v>
      </c>
      <c r="Z14" s="87" t="str">
        <f t="shared" si="6"/>
        <v>金船</v>
      </c>
      <c r="AA14" s="87" t="str">
        <f t="shared" si="7"/>
        <v>金元寶</v>
      </c>
      <c r="AB14" s="87" t="str">
        <f t="shared" si="8"/>
        <v>招財進寶</v>
      </c>
      <c r="AC14" s="87" t="str">
        <f t="shared" si="9"/>
        <v>金元寶</v>
      </c>
      <c r="AD14" s="87" t="str">
        <f t="shared" si="10"/>
        <v>招財進寶</v>
      </c>
    </row>
    <row r="15" spans="1:30" ht="18">
      <c r="A15" s="188">
        <f t="shared" si="21"/>
        <v>12</v>
      </c>
      <c r="B15" s="233" t="s">
        <v>119</v>
      </c>
      <c r="C15" s="233" t="s">
        <v>230</v>
      </c>
      <c r="D15" s="4">
        <f t="shared" si="22"/>
        <v>0</v>
      </c>
      <c r="E15" s="4">
        <f t="shared" si="23"/>
        <v>4</v>
      </c>
      <c r="F15" s="4">
        <f t="shared" si="24"/>
        <v>4</v>
      </c>
      <c r="G15" s="4">
        <f t="shared" si="25"/>
        <v>3</v>
      </c>
      <c r="H15" s="4">
        <f t="shared" si="26"/>
        <v>0</v>
      </c>
      <c r="I15" s="165">
        <v>12</v>
      </c>
      <c r="J15" s="1"/>
      <c r="K15" s="164">
        <v>12</v>
      </c>
      <c r="L15" s="220" t="str">
        <f t="shared" si="16"/>
        <v>M2</v>
      </c>
      <c r="M15" s="220" t="str">
        <f t="shared" si="17"/>
        <v>M4</v>
      </c>
      <c r="N15" s="220" t="str">
        <f t="shared" si="18"/>
        <v>WW</v>
      </c>
      <c r="O15" s="220" t="str">
        <f t="shared" si="19"/>
        <v>M4</v>
      </c>
      <c r="P15" s="220" t="str">
        <f t="shared" si="20"/>
        <v>M3</v>
      </c>
      <c r="Q15" s="83"/>
      <c r="R15" s="82">
        <v>12</v>
      </c>
      <c r="S15" s="188">
        <v>2</v>
      </c>
      <c r="T15" s="188">
        <v>4</v>
      </c>
      <c r="U15" s="188">
        <v>12</v>
      </c>
      <c r="V15" s="188">
        <v>4</v>
      </c>
      <c r="W15" s="188">
        <v>3</v>
      </c>
      <c r="X15" s="1"/>
      <c r="Y15" s="164">
        <v>12</v>
      </c>
      <c r="Z15" s="87" t="str">
        <f t="shared" si="6"/>
        <v>金船</v>
      </c>
      <c r="AA15" s="87" t="str">
        <f t="shared" si="7"/>
        <v>金元寶</v>
      </c>
      <c r="AB15" s="87" t="e">
        <f t="shared" si="8"/>
        <v>#N/A</v>
      </c>
      <c r="AC15" s="87" t="str">
        <f t="shared" si="9"/>
        <v>金元寶</v>
      </c>
      <c r="AD15" s="87" t="str">
        <f t="shared" si="10"/>
        <v>金龜</v>
      </c>
    </row>
    <row r="16" spans="1:30" ht="18">
      <c r="B16" s="234" t="s">
        <v>15</v>
      </c>
      <c r="C16" s="3"/>
      <c r="D16" s="87">
        <f>SUM(D3:D15)</f>
        <v>56</v>
      </c>
      <c r="E16" s="87">
        <f>SUM(E3:E15)</f>
        <v>58</v>
      </c>
      <c r="F16" s="87">
        <f>SUM(F3:F15)</f>
        <v>57</v>
      </c>
      <c r="G16" s="87">
        <f>SUM(G3:G15)</f>
        <v>56</v>
      </c>
      <c r="H16" s="87">
        <f>SUM(H3:H15)</f>
        <v>68</v>
      </c>
      <c r="I16" s="3"/>
      <c r="K16" s="164">
        <v>13</v>
      </c>
      <c r="L16" s="220" t="str">
        <f t="shared" si="16"/>
        <v>M2</v>
      </c>
      <c r="M16" s="220" t="str">
        <f t="shared" si="17"/>
        <v>M4</v>
      </c>
      <c r="N16" s="220" t="str">
        <f t="shared" si="18"/>
        <v>M4</v>
      </c>
      <c r="O16" s="220" t="str">
        <f t="shared" si="19"/>
        <v>M3</v>
      </c>
      <c r="P16" s="220" t="str">
        <f t="shared" si="20"/>
        <v>M2</v>
      </c>
      <c r="Q16" s="83"/>
      <c r="R16" s="82">
        <v>13</v>
      </c>
      <c r="S16" s="188">
        <v>2</v>
      </c>
      <c r="T16" s="188">
        <v>4</v>
      </c>
      <c r="U16" s="188">
        <v>4</v>
      </c>
      <c r="V16" s="188">
        <v>3</v>
      </c>
      <c r="W16" s="188">
        <v>2</v>
      </c>
      <c r="X16" s="1"/>
      <c r="Y16" s="164">
        <v>13</v>
      </c>
      <c r="Z16" s="87" t="str">
        <f t="shared" si="6"/>
        <v>金船</v>
      </c>
      <c r="AA16" s="87" t="str">
        <f t="shared" si="7"/>
        <v>金元寶</v>
      </c>
      <c r="AB16" s="87" t="str">
        <f t="shared" si="8"/>
        <v>金元寶</v>
      </c>
      <c r="AC16" s="87" t="str">
        <f t="shared" si="9"/>
        <v>金龜</v>
      </c>
      <c r="AD16" s="87" t="str">
        <f t="shared" si="10"/>
        <v>金船</v>
      </c>
    </row>
    <row r="17" spans="2:30" ht="18">
      <c r="B17" s="188"/>
      <c r="C17" s="188"/>
      <c r="D17" s="20"/>
      <c r="E17" s="188"/>
      <c r="F17" s="188"/>
      <c r="G17" s="188"/>
      <c r="H17" s="188"/>
      <c r="K17" s="164">
        <v>14</v>
      </c>
      <c r="L17" s="220" t="str">
        <f t="shared" si="16"/>
        <v>M4</v>
      </c>
      <c r="M17" s="220" t="str">
        <f t="shared" si="17"/>
        <v>S1</v>
      </c>
      <c r="N17" s="220" t="str">
        <f t="shared" si="18"/>
        <v>M4</v>
      </c>
      <c r="O17" s="220" t="str">
        <f t="shared" si="19"/>
        <v>M1</v>
      </c>
      <c r="P17" s="220" t="str">
        <f t="shared" si="20"/>
        <v>M5</v>
      </c>
      <c r="Q17" s="83"/>
      <c r="R17" s="82">
        <v>14</v>
      </c>
      <c r="S17" s="188">
        <v>4</v>
      </c>
      <c r="T17" s="188">
        <v>13</v>
      </c>
      <c r="U17" s="188">
        <v>4</v>
      </c>
      <c r="V17" s="188">
        <v>1</v>
      </c>
      <c r="W17" s="188">
        <v>5</v>
      </c>
      <c r="X17" s="1"/>
      <c r="Y17" s="164">
        <v>14</v>
      </c>
      <c r="Z17" s="87" t="str">
        <f t="shared" si="6"/>
        <v>金元寶</v>
      </c>
      <c r="AA17" s="87" t="e">
        <f t="shared" si="7"/>
        <v>#N/A</v>
      </c>
      <c r="AB17" s="87" t="str">
        <f t="shared" si="8"/>
        <v>金元寶</v>
      </c>
      <c r="AC17" s="87" t="str">
        <f t="shared" si="9"/>
        <v>金鳥</v>
      </c>
      <c r="AD17" s="87" t="str">
        <f t="shared" si="10"/>
        <v>招財進寶</v>
      </c>
    </row>
    <row r="18" spans="2:30" ht="18">
      <c r="B18" s="188"/>
      <c r="C18" s="188"/>
      <c r="D18" s="188"/>
      <c r="E18" s="188"/>
      <c r="F18" s="188"/>
      <c r="G18" s="188"/>
      <c r="H18" s="171"/>
      <c r="K18" s="164">
        <v>15</v>
      </c>
      <c r="L18" s="220" t="str">
        <f t="shared" si="16"/>
        <v>M4</v>
      </c>
      <c r="M18" s="220" t="str">
        <f t="shared" si="17"/>
        <v>M2</v>
      </c>
      <c r="N18" s="220" t="str">
        <f t="shared" si="18"/>
        <v>M2</v>
      </c>
      <c r="O18" s="220" t="str">
        <f t="shared" si="19"/>
        <v>WW</v>
      </c>
      <c r="P18" s="220" t="str">
        <f t="shared" si="20"/>
        <v>M3</v>
      </c>
      <c r="Q18" s="83"/>
      <c r="R18" s="82">
        <v>15</v>
      </c>
      <c r="S18" s="188">
        <v>4</v>
      </c>
      <c r="T18" s="188">
        <v>2</v>
      </c>
      <c r="U18" s="188">
        <v>2</v>
      </c>
      <c r="V18" s="188">
        <v>12</v>
      </c>
      <c r="W18" s="188">
        <v>3</v>
      </c>
      <c r="X18" s="1"/>
      <c r="Y18" s="164">
        <v>15</v>
      </c>
      <c r="Z18" s="87" t="str">
        <f t="shared" si="6"/>
        <v>金元寶</v>
      </c>
      <c r="AA18" s="87" t="str">
        <f t="shared" si="7"/>
        <v>金船</v>
      </c>
      <c r="AB18" s="87" t="str">
        <f t="shared" si="8"/>
        <v>金船</v>
      </c>
      <c r="AC18" s="87" t="e">
        <f t="shared" si="9"/>
        <v>#N/A</v>
      </c>
      <c r="AD18" s="87" t="str">
        <f t="shared" si="10"/>
        <v>金龜</v>
      </c>
    </row>
    <row r="19" spans="2:30" ht="16" customHeight="1">
      <c r="B19" s="30" t="s">
        <v>17</v>
      </c>
      <c r="C19" s="31"/>
      <c r="D19" s="31"/>
      <c r="E19" s="31"/>
      <c r="F19" s="31"/>
      <c r="G19" s="31"/>
      <c r="H19" s="31"/>
      <c r="K19" s="164">
        <v>16</v>
      </c>
      <c r="L19" s="220" t="str">
        <f t="shared" si="16"/>
        <v>M4</v>
      </c>
      <c r="M19" s="220" t="str">
        <f t="shared" si="17"/>
        <v>M5</v>
      </c>
      <c r="N19" s="220" t="str">
        <f t="shared" si="18"/>
        <v>M2</v>
      </c>
      <c r="O19" s="220" t="str">
        <f t="shared" si="19"/>
        <v>M3</v>
      </c>
      <c r="P19" s="220" t="str">
        <f t="shared" si="20"/>
        <v>M4</v>
      </c>
      <c r="Q19" s="83"/>
      <c r="R19" s="82">
        <v>16</v>
      </c>
      <c r="S19" s="188">
        <v>4</v>
      </c>
      <c r="T19" s="188">
        <v>5</v>
      </c>
      <c r="U19" s="188">
        <v>2</v>
      </c>
      <c r="V19" s="188">
        <v>3</v>
      </c>
      <c r="W19" s="188">
        <v>4</v>
      </c>
      <c r="X19" s="1"/>
      <c r="Y19" s="164">
        <v>16</v>
      </c>
      <c r="Z19" s="87" t="str">
        <f t="shared" si="6"/>
        <v>金元寶</v>
      </c>
      <c r="AA19" s="87" t="str">
        <f t="shared" si="7"/>
        <v>招財進寶</v>
      </c>
      <c r="AB19" s="87" t="str">
        <f t="shared" si="8"/>
        <v>金船</v>
      </c>
      <c r="AC19" s="87" t="str">
        <f t="shared" si="9"/>
        <v>金龜</v>
      </c>
      <c r="AD19" s="87" t="str">
        <f t="shared" si="10"/>
        <v>金元寶</v>
      </c>
    </row>
    <row r="20" spans="2:30" ht="17.25" customHeight="1">
      <c r="B20" s="33" t="s">
        <v>18</v>
      </c>
      <c r="C20" s="33" t="s">
        <v>19</v>
      </c>
      <c r="D20" s="253" t="s">
        <v>20</v>
      </c>
      <c r="E20" s="253" t="s">
        <v>21</v>
      </c>
      <c r="F20" s="253" t="s">
        <v>22</v>
      </c>
      <c r="G20" s="253" t="s">
        <v>23</v>
      </c>
      <c r="H20" s="253" t="s">
        <v>24</v>
      </c>
      <c r="K20" s="164">
        <v>17</v>
      </c>
      <c r="L20" s="220" t="str">
        <f t="shared" si="16"/>
        <v>M3</v>
      </c>
      <c r="M20" s="220" t="str">
        <f t="shared" si="17"/>
        <v>M5</v>
      </c>
      <c r="N20" s="220" t="str">
        <f t="shared" si="18"/>
        <v>M5</v>
      </c>
      <c r="O20" s="220" t="str">
        <f t="shared" si="19"/>
        <v>M5</v>
      </c>
      <c r="P20" s="220" t="str">
        <f t="shared" si="20"/>
        <v>M4</v>
      </c>
      <c r="Q20" s="83"/>
      <c r="R20" s="82">
        <v>17</v>
      </c>
      <c r="S20" s="188">
        <v>3</v>
      </c>
      <c r="T20" s="188">
        <v>5</v>
      </c>
      <c r="U20" s="188">
        <v>5</v>
      </c>
      <c r="V20" s="188">
        <v>5</v>
      </c>
      <c r="W20" s="188">
        <v>4</v>
      </c>
      <c r="X20" s="1"/>
      <c r="Y20" s="164">
        <v>17</v>
      </c>
      <c r="Z20" s="87" t="str">
        <f t="shared" si="6"/>
        <v>金龜</v>
      </c>
      <c r="AA20" s="87" t="str">
        <f t="shared" si="7"/>
        <v>招財進寶</v>
      </c>
      <c r="AB20" s="87" t="str">
        <f t="shared" si="8"/>
        <v>招財進寶</v>
      </c>
      <c r="AC20" s="87" t="str">
        <f t="shared" si="9"/>
        <v>招財進寶</v>
      </c>
      <c r="AD20" s="87" t="str">
        <f t="shared" si="10"/>
        <v>金元寶</v>
      </c>
    </row>
    <row r="21" spans="2:30" ht="15" customHeight="1">
      <c r="B21" s="248" t="s">
        <v>15</v>
      </c>
      <c r="C21" s="249" t="s">
        <v>166</v>
      </c>
      <c r="D21" s="206">
        <f>D16</f>
        <v>56</v>
      </c>
      <c r="E21" s="206">
        <f>E16</f>
        <v>58</v>
      </c>
      <c r="F21" s="206">
        <f>F16</f>
        <v>57</v>
      </c>
      <c r="G21" s="206">
        <f>G16</f>
        <v>56</v>
      </c>
      <c r="H21" s="206">
        <f>H16</f>
        <v>68</v>
      </c>
      <c r="K21" s="164">
        <v>18</v>
      </c>
      <c r="L21" s="220" t="str">
        <f t="shared" si="16"/>
        <v>M3</v>
      </c>
      <c r="M21" s="220" t="str">
        <f t="shared" si="17"/>
        <v>WW</v>
      </c>
      <c r="N21" s="220" t="str">
        <f t="shared" si="18"/>
        <v>M5</v>
      </c>
      <c r="O21" s="220" t="str">
        <f t="shared" si="19"/>
        <v>M5</v>
      </c>
      <c r="P21" s="220" t="str">
        <f t="shared" si="20"/>
        <v>M3</v>
      </c>
      <c r="Q21" s="83"/>
      <c r="R21" s="82">
        <v>18</v>
      </c>
      <c r="S21" s="188">
        <v>3</v>
      </c>
      <c r="T21" s="188">
        <v>12</v>
      </c>
      <c r="U21" s="188">
        <v>5</v>
      </c>
      <c r="V21" s="188">
        <v>5</v>
      </c>
      <c r="W21" s="188">
        <v>3</v>
      </c>
      <c r="X21" s="1"/>
      <c r="Y21" s="164">
        <v>18</v>
      </c>
      <c r="Z21" s="87" t="str">
        <f t="shared" si="6"/>
        <v>金龜</v>
      </c>
      <c r="AA21" s="87" t="e">
        <f t="shared" si="7"/>
        <v>#N/A</v>
      </c>
      <c r="AB21" s="87" t="str">
        <f t="shared" si="8"/>
        <v>招財進寶</v>
      </c>
      <c r="AC21" s="87" t="str">
        <f t="shared" si="9"/>
        <v>招財進寶</v>
      </c>
      <c r="AD21" s="87" t="str">
        <f t="shared" si="10"/>
        <v>金龜</v>
      </c>
    </row>
    <row r="22" spans="2:30" ht="16" customHeight="1">
      <c r="B22" s="248" t="s">
        <v>130</v>
      </c>
      <c r="C22" s="249" t="s">
        <v>134</v>
      </c>
      <c r="D22" s="254">
        <f t="shared" ref="D22:H32" si="27">D$15+D3</f>
        <v>6</v>
      </c>
      <c r="E22" s="254">
        <f t="shared" si="27"/>
        <v>10</v>
      </c>
      <c r="F22" s="254">
        <f t="shared" si="27"/>
        <v>11</v>
      </c>
      <c r="G22" s="254">
        <f t="shared" si="27"/>
        <v>11</v>
      </c>
      <c r="H22" s="254">
        <f t="shared" si="27"/>
        <v>3</v>
      </c>
      <c r="K22" s="164">
        <v>19</v>
      </c>
      <c r="L22" s="220" t="str">
        <f t="shared" si="16"/>
        <v>M3</v>
      </c>
      <c r="M22" s="220" t="str">
        <f t="shared" si="17"/>
        <v>M2</v>
      </c>
      <c r="N22" s="220" t="str">
        <f t="shared" si="18"/>
        <v>M3</v>
      </c>
      <c r="O22" s="220" t="str">
        <f t="shared" si="19"/>
        <v>S1</v>
      </c>
      <c r="P22" s="220" t="str">
        <f t="shared" si="20"/>
        <v>M3</v>
      </c>
      <c r="Q22" s="83"/>
      <c r="R22" s="82">
        <v>19</v>
      </c>
      <c r="S22" s="188">
        <v>3</v>
      </c>
      <c r="T22" s="188">
        <v>2</v>
      </c>
      <c r="U22" s="188">
        <v>3</v>
      </c>
      <c r="V22" s="188">
        <v>13</v>
      </c>
      <c r="W22" s="188">
        <v>3</v>
      </c>
      <c r="X22" s="1"/>
      <c r="Y22" s="164">
        <v>19</v>
      </c>
      <c r="Z22" s="87" t="str">
        <f t="shared" si="6"/>
        <v>金龜</v>
      </c>
      <c r="AA22" s="87" t="str">
        <f t="shared" si="7"/>
        <v>金船</v>
      </c>
      <c r="AB22" s="87" t="str">
        <f t="shared" si="8"/>
        <v>金龜</v>
      </c>
      <c r="AC22" s="87" t="e">
        <f t="shared" si="9"/>
        <v>#N/A</v>
      </c>
      <c r="AD22" s="87" t="str">
        <f t="shared" si="10"/>
        <v>金龜</v>
      </c>
    </row>
    <row r="23" spans="2:30" ht="18">
      <c r="B23" s="248" t="s">
        <v>131</v>
      </c>
      <c r="C23" s="249" t="s">
        <v>135</v>
      </c>
      <c r="D23" s="254">
        <f t="shared" si="27"/>
        <v>7</v>
      </c>
      <c r="E23" s="254">
        <f t="shared" si="27"/>
        <v>19</v>
      </c>
      <c r="F23" s="254">
        <f t="shared" si="27"/>
        <v>15</v>
      </c>
      <c r="G23" s="254">
        <f t="shared" si="27"/>
        <v>13</v>
      </c>
      <c r="H23" s="254">
        <f t="shared" si="27"/>
        <v>14</v>
      </c>
      <c r="K23" s="164">
        <v>20</v>
      </c>
      <c r="L23" s="220" t="str">
        <f t="shared" si="16"/>
        <v>M2</v>
      </c>
      <c r="M23" s="220" t="str">
        <f t="shared" si="17"/>
        <v>M2</v>
      </c>
      <c r="N23" s="220" t="str">
        <f t="shared" si="18"/>
        <v>M3</v>
      </c>
      <c r="O23" s="220" t="str">
        <f t="shared" si="19"/>
        <v>M3</v>
      </c>
      <c r="P23" s="220" t="str">
        <f t="shared" si="20"/>
        <v>M2</v>
      </c>
      <c r="Q23" s="83"/>
      <c r="R23" s="82">
        <v>20</v>
      </c>
      <c r="S23" s="188">
        <v>2</v>
      </c>
      <c r="T23" s="188">
        <v>2</v>
      </c>
      <c r="U23" s="188">
        <v>3</v>
      </c>
      <c r="V23" s="188">
        <v>3</v>
      </c>
      <c r="W23" s="188">
        <v>2</v>
      </c>
      <c r="X23" s="1"/>
      <c r="Y23" s="164">
        <v>20</v>
      </c>
      <c r="Z23" s="87" t="str">
        <f t="shared" si="6"/>
        <v>金船</v>
      </c>
      <c r="AA23" s="87" t="str">
        <f t="shared" si="7"/>
        <v>金船</v>
      </c>
      <c r="AB23" s="87" t="str">
        <f t="shared" si="8"/>
        <v>金龜</v>
      </c>
      <c r="AC23" s="87" t="str">
        <f t="shared" si="9"/>
        <v>金龜</v>
      </c>
      <c r="AD23" s="87" t="str">
        <f t="shared" si="10"/>
        <v>金船</v>
      </c>
    </row>
    <row r="24" spans="2:30" ht="18">
      <c r="B24" s="248" t="s">
        <v>132</v>
      </c>
      <c r="C24" s="249" t="s">
        <v>136</v>
      </c>
      <c r="D24" s="254">
        <f t="shared" si="27"/>
        <v>16</v>
      </c>
      <c r="E24" s="254">
        <f t="shared" si="27"/>
        <v>11</v>
      </c>
      <c r="F24" s="254">
        <f t="shared" si="27"/>
        <v>16</v>
      </c>
      <c r="G24" s="254">
        <f t="shared" si="27"/>
        <v>11</v>
      </c>
      <c r="H24" s="254">
        <f t="shared" si="27"/>
        <v>18</v>
      </c>
      <c r="K24" s="164">
        <v>21</v>
      </c>
      <c r="L24" s="220" t="str">
        <f t="shared" si="16"/>
        <v>M2</v>
      </c>
      <c r="M24" s="220" t="str">
        <f t="shared" si="17"/>
        <v>M2</v>
      </c>
      <c r="N24" s="220" t="str">
        <f t="shared" si="18"/>
        <v>M1</v>
      </c>
      <c r="O24" s="220" t="str">
        <f t="shared" si="19"/>
        <v>M3</v>
      </c>
      <c r="P24" s="220" t="str">
        <f t="shared" si="20"/>
        <v>M2</v>
      </c>
      <c r="Q24" s="83"/>
      <c r="R24" s="82">
        <v>21</v>
      </c>
      <c r="S24" s="188">
        <v>2</v>
      </c>
      <c r="T24" s="188">
        <v>2</v>
      </c>
      <c r="U24" s="188">
        <v>1</v>
      </c>
      <c r="V24" s="188">
        <v>3</v>
      </c>
      <c r="W24" s="188">
        <v>2</v>
      </c>
      <c r="X24" s="1"/>
      <c r="Y24" s="164">
        <v>21</v>
      </c>
      <c r="Z24" s="87" t="str">
        <f t="shared" si="6"/>
        <v>金船</v>
      </c>
      <c r="AA24" s="87" t="str">
        <f t="shared" si="7"/>
        <v>金船</v>
      </c>
      <c r="AB24" s="87" t="str">
        <f t="shared" si="8"/>
        <v>金鳥</v>
      </c>
      <c r="AC24" s="87" t="str">
        <f t="shared" si="9"/>
        <v>金龜</v>
      </c>
      <c r="AD24" s="87" t="str">
        <f t="shared" si="10"/>
        <v>金船</v>
      </c>
    </row>
    <row r="25" spans="2:30" ht="18">
      <c r="B25" s="248" t="s">
        <v>133</v>
      </c>
      <c r="C25" s="249" t="s">
        <v>137</v>
      </c>
      <c r="D25" s="254">
        <f t="shared" si="27"/>
        <v>21</v>
      </c>
      <c r="E25" s="254">
        <f t="shared" si="27"/>
        <v>11</v>
      </c>
      <c r="F25" s="254">
        <f t="shared" si="27"/>
        <v>9</v>
      </c>
      <c r="G25" s="254">
        <f t="shared" si="27"/>
        <v>14</v>
      </c>
      <c r="H25" s="254">
        <f t="shared" si="27"/>
        <v>17</v>
      </c>
      <c r="K25" s="164">
        <v>22</v>
      </c>
      <c r="L25" s="220" t="str">
        <f t="shared" si="16"/>
        <v>M4</v>
      </c>
      <c r="M25" s="220" t="str">
        <f t="shared" si="17"/>
        <v>S1</v>
      </c>
      <c r="N25" s="220" t="str">
        <f t="shared" si="18"/>
        <v>M1</v>
      </c>
      <c r="O25" s="220" t="str">
        <f t="shared" si="19"/>
        <v>M5</v>
      </c>
      <c r="P25" s="220" t="str">
        <f t="shared" si="20"/>
        <v>M2</v>
      </c>
      <c r="Q25" s="83"/>
      <c r="R25" s="82">
        <v>22</v>
      </c>
      <c r="S25" s="188">
        <v>4</v>
      </c>
      <c r="T25" s="188">
        <v>13</v>
      </c>
      <c r="U25" s="188">
        <v>1</v>
      </c>
      <c r="V25" s="188">
        <v>5</v>
      </c>
      <c r="W25" s="188">
        <v>2</v>
      </c>
      <c r="X25" s="1"/>
      <c r="Y25" s="164">
        <v>22</v>
      </c>
      <c r="Z25" s="87" t="str">
        <f t="shared" si="6"/>
        <v>金元寶</v>
      </c>
      <c r="AA25" s="87" t="e">
        <f t="shared" si="7"/>
        <v>#N/A</v>
      </c>
      <c r="AB25" s="87" t="str">
        <f t="shared" si="8"/>
        <v>金鳥</v>
      </c>
      <c r="AC25" s="87" t="str">
        <f t="shared" si="9"/>
        <v>招財進寶</v>
      </c>
      <c r="AD25" s="87" t="str">
        <f t="shared" si="10"/>
        <v>金船</v>
      </c>
    </row>
    <row r="26" spans="2:30" ht="18">
      <c r="B26" s="248" t="s">
        <v>240</v>
      </c>
      <c r="C26" s="249" t="s">
        <v>138</v>
      </c>
      <c r="D26" s="254">
        <f t="shared" si="27"/>
        <v>5</v>
      </c>
      <c r="E26" s="254">
        <f t="shared" si="27"/>
        <v>20</v>
      </c>
      <c r="F26" s="254">
        <f t="shared" si="27"/>
        <v>19</v>
      </c>
      <c r="G26" s="254">
        <f t="shared" si="27"/>
        <v>17</v>
      </c>
      <c r="H26" s="254">
        <f t="shared" si="27"/>
        <v>14</v>
      </c>
      <c r="K26" s="164">
        <v>23</v>
      </c>
      <c r="L26" s="220" t="str">
        <f t="shared" si="16"/>
        <v>M4</v>
      </c>
      <c r="M26" s="220" t="str">
        <f t="shared" si="17"/>
        <v>M5</v>
      </c>
      <c r="N26" s="220" t="str">
        <f t="shared" si="18"/>
        <v>M5</v>
      </c>
      <c r="O26" s="220" t="str">
        <f t="shared" si="19"/>
        <v>M2</v>
      </c>
      <c r="P26" s="220" t="str">
        <f t="shared" si="20"/>
        <v>M4</v>
      </c>
      <c r="Q26" s="83"/>
      <c r="R26" s="82">
        <v>23</v>
      </c>
      <c r="S26" s="188">
        <v>4</v>
      </c>
      <c r="T26" s="188">
        <v>5</v>
      </c>
      <c r="U26" s="188">
        <v>5</v>
      </c>
      <c r="V26" s="188">
        <v>2</v>
      </c>
      <c r="W26" s="188">
        <v>4</v>
      </c>
      <c r="X26" s="1"/>
      <c r="Y26" s="164">
        <v>23</v>
      </c>
      <c r="Z26" s="87" t="str">
        <f t="shared" si="6"/>
        <v>金元寶</v>
      </c>
      <c r="AA26" s="87" t="str">
        <f t="shared" si="7"/>
        <v>招財進寶</v>
      </c>
      <c r="AB26" s="87" t="str">
        <f t="shared" si="8"/>
        <v>招財進寶</v>
      </c>
      <c r="AC26" s="87" t="str">
        <f t="shared" si="9"/>
        <v>金船</v>
      </c>
      <c r="AD26" s="87" t="str">
        <f t="shared" si="10"/>
        <v>金元寶</v>
      </c>
    </row>
    <row r="27" spans="2:30" ht="18">
      <c r="B27" s="248" t="s">
        <v>167</v>
      </c>
      <c r="C27" s="249" t="s">
        <v>173</v>
      </c>
      <c r="D27" s="254">
        <f t="shared" si="27"/>
        <v>0</v>
      </c>
      <c r="E27" s="254">
        <f t="shared" si="27"/>
        <v>4</v>
      </c>
      <c r="F27" s="254">
        <f t="shared" si="27"/>
        <v>4</v>
      </c>
      <c r="G27" s="254">
        <f t="shared" si="27"/>
        <v>3</v>
      </c>
      <c r="H27" s="254">
        <f t="shared" si="27"/>
        <v>0</v>
      </c>
      <c r="K27" s="164">
        <v>24</v>
      </c>
      <c r="L27" s="220" t="str">
        <f t="shared" si="16"/>
        <v>M4</v>
      </c>
      <c r="M27" s="220" t="str">
        <f t="shared" si="17"/>
        <v>M5</v>
      </c>
      <c r="N27" s="220" t="str">
        <f t="shared" si="18"/>
        <v>M5</v>
      </c>
      <c r="O27" s="220" t="str">
        <f t="shared" si="19"/>
        <v>M2</v>
      </c>
      <c r="P27" s="220" t="str">
        <f t="shared" si="20"/>
        <v>M4</v>
      </c>
      <c r="Q27" s="83"/>
      <c r="R27" s="82">
        <v>24</v>
      </c>
      <c r="S27" s="188">
        <v>4</v>
      </c>
      <c r="T27" s="188">
        <v>5</v>
      </c>
      <c r="U27" s="188">
        <v>5</v>
      </c>
      <c r="V27" s="188">
        <v>2</v>
      </c>
      <c r="W27" s="188">
        <v>4</v>
      </c>
      <c r="X27" s="1"/>
      <c r="Y27" s="164">
        <v>24</v>
      </c>
      <c r="Z27" s="87" t="str">
        <f t="shared" si="6"/>
        <v>金元寶</v>
      </c>
      <c r="AA27" s="87" t="str">
        <f t="shared" si="7"/>
        <v>招財進寶</v>
      </c>
      <c r="AB27" s="87" t="str">
        <f t="shared" si="8"/>
        <v>招財進寶</v>
      </c>
      <c r="AC27" s="87" t="str">
        <f t="shared" si="9"/>
        <v>金船</v>
      </c>
      <c r="AD27" s="87" t="str">
        <f t="shared" si="10"/>
        <v>金元寶</v>
      </c>
    </row>
    <row r="28" spans="2:30" ht="18">
      <c r="B28" s="248" t="s">
        <v>168</v>
      </c>
      <c r="C28" s="249" t="s">
        <v>174</v>
      </c>
      <c r="D28" s="254">
        <f t="shared" si="27"/>
        <v>0</v>
      </c>
      <c r="E28" s="254">
        <f t="shared" si="27"/>
        <v>4</v>
      </c>
      <c r="F28" s="254">
        <f t="shared" si="27"/>
        <v>4</v>
      </c>
      <c r="G28" s="254">
        <f t="shared" si="27"/>
        <v>3</v>
      </c>
      <c r="H28" s="254">
        <f t="shared" si="27"/>
        <v>0</v>
      </c>
      <c r="K28" s="164">
        <v>25</v>
      </c>
      <c r="L28" s="220" t="str">
        <f t="shared" si="16"/>
        <v>M1</v>
      </c>
      <c r="M28" s="220" t="str">
        <f t="shared" si="17"/>
        <v>M5</v>
      </c>
      <c r="N28" s="220" t="str">
        <f t="shared" si="18"/>
        <v>S1</v>
      </c>
      <c r="O28" s="220" t="str">
        <f t="shared" si="19"/>
        <v>S1</v>
      </c>
      <c r="P28" s="220" t="str">
        <f t="shared" si="20"/>
        <v>M3</v>
      </c>
      <c r="Q28" s="83"/>
      <c r="R28" s="82">
        <v>25</v>
      </c>
      <c r="S28" s="188">
        <v>1</v>
      </c>
      <c r="T28" s="188">
        <v>5</v>
      </c>
      <c r="U28" s="188">
        <v>13</v>
      </c>
      <c r="V28" s="188">
        <v>13</v>
      </c>
      <c r="W28" s="188">
        <v>3</v>
      </c>
      <c r="X28" s="1"/>
      <c r="Y28" s="164">
        <v>25</v>
      </c>
      <c r="Z28" s="87" t="str">
        <f t="shared" si="6"/>
        <v>金鳥</v>
      </c>
      <c r="AA28" s="87" t="str">
        <f t="shared" si="7"/>
        <v>招財進寶</v>
      </c>
      <c r="AB28" s="87" t="e">
        <f t="shared" si="8"/>
        <v>#N/A</v>
      </c>
      <c r="AC28" s="87" t="e">
        <f t="shared" si="9"/>
        <v>#N/A</v>
      </c>
      <c r="AD28" s="87" t="str">
        <f t="shared" si="10"/>
        <v>金龜</v>
      </c>
    </row>
    <row r="29" spans="2:30" ht="18">
      <c r="B29" s="248" t="s">
        <v>169</v>
      </c>
      <c r="C29" s="3"/>
      <c r="D29" s="254">
        <f t="shared" si="27"/>
        <v>0</v>
      </c>
      <c r="E29" s="254">
        <f t="shared" si="27"/>
        <v>4</v>
      </c>
      <c r="F29" s="254">
        <f t="shared" si="27"/>
        <v>4</v>
      </c>
      <c r="G29" s="254">
        <f t="shared" si="27"/>
        <v>3</v>
      </c>
      <c r="H29" s="254">
        <f t="shared" si="27"/>
        <v>0</v>
      </c>
      <c r="K29" s="164">
        <v>26</v>
      </c>
      <c r="L29" s="220" t="str">
        <f t="shared" si="16"/>
        <v>M1</v>
      </c>
      <c r="M29" s="220" t="str">
        <f t="shared" si="17"/>
        <v>M3</v>
      </c>
      <c r="N29" s="220" t="str">
        <f t="shared" si="18"/>
        <v>M5</v>
      </c>
      <c r="O29" s="220" t="str">
        <f t="shared" si="19"/>
        <v>M4</v>
      </c>
      <c r="P29" s="220" t="str">
        <f t="shared" si="20"/>
        <v>M3</v>
      </c>
      <c r="Q29" s="83"/>
      <c r="R29" s="82">
        <v>26</v>
      </c>
      <c r="S29" s="188">
        <v>1</v>
      </c>
      <c r="T29" s="188">
        <v>3</v>
      </c>
      <c r="U29" s="188">
        <v>5</v>
      </c>
      <c r="V29" s="188">
        <v>4</v>
      </c>
      <c r="W29" s="188">
        <v>3</v>
      </c>
      <c r="X29" s="1"/>
      <c r="Y29" s="164">
        <v>26</v>
      </c>
      <c r="Z29" s="87" t="str">
        <f t="shared" si="6"/>
        <v>金鳥</v>
      </c>
      <c r="AA29" s="87" t="str">
        <f t="shared" si="7"/>
        <v>金龜</v>
      </c>
      <c r="AB29" s="87" t="str">
        <f t="shared" si="8"/>
        <v>招財進寶</v>
      </c>
      <c r="AC29" s="87" t="str">
        <f t="shared" si="9"/>
        <v>金元寶</v>
      </c>
      <c r="AD29" s="87" t="str">
        <f t="shared" si="10"/>
        <v>金龜</v>
      </c>
    </row>
    <row r="30" spans="2:30" ht="18">
      <c r="B30" s="248" t="s">
        <v>170</v>
      </c>
      <c r="C30" s="3"/>
      <c r="D30" s="254">
        <f t="shared" si="27"/>
        <v>0</v>
      </c>
      <c r="E30" s="254">
        <f t="shared" si="27"/>
        <v>4</v>
      </c>
      <c r="F30" s="254">
        <f t="shared" si="27"/>
        <v>4</v>
      </c>
      <c r="G30" s="254">
        <f t="shared" si="27"/>
        <v>3</v>
      </c>
      <c r="H30" s="254">
        <f t="shared" si="27"/>
        <v>0</v>
      </c>
      <c r="K30" s="164">
        <v>27</v>
      </c>
      <c r="L30" s="220" t="str">
        <f t="shared" si="16"/>
        <v>M1</v>
      </c>
      <c r="M30" s="220" t="str">
        <f t="shared" si="17"/>
        <v>WW</v>
      </c>
      <c r="N30" s="220" t="str">
        <f t="shared" si="18"/>
        <v>M5</v>
      </c>
      <c r="O30" s="220" t="str">
        <f t="shared" si="19"/>
        <v>M4</v>
      </c>
      <c r="P30" s="220" t="str">
        <f t="shared" si="20"/>
        <v>M2</v>
      </c>
      <c r="Q30" s="83"/>
      <c r="R30" s="82">
        <v>27</v>
      </c>
      <c r="S30" s="188">
        <v>1</v>
      </c>
      <c r="T30" s="188">
        <v>12</v>
      </c>
      <c r="U30" s="188">
        <v>5</v>
      </c>
      <c r="V30" s="188">
        <v>4</v>
      </c>
      <c r="W30" s="188">
        <v>2</v>
      </c>
      <c r="X30" s="1"/>
      <c r="Y30" s="164">
        <v>27</v>
      </c>
      <c r="Z30" s="87" t="str">
        <f t="shared" si="6"/>
        <v>金鳥</v>
      </c>
      <c r="AA30" s="87" t="e">
        <f t="shared" si="7"/>
        <v>#N/A</v>
      </c>
      <c r="AB30" s="87" t="str">
        <f t="shared" si="8"/>
        <v>招財進寶</v>
      </c>
      <c r="AC30" s="87" t="str">
        <f t="shared" si="9"/>
        <v>金元寶</v>
      </c>
      <c r="AD30" s="87" t="str">
        <f t="shared" si="10"/>
        <v>金船</v>
      </c>
    </row>
    <row r="31" spans="2:30" ht="18">
      <c r="B31" s="248" t="s">
        <v>171</v>
      </c>
      <c r="C31" s="3"/>
      <c r="D31" s="254">
        <f t="shared" si="27"/>
        <v>0</v>
      </c>
      <c r="E31" s="254">
        <f t="shared" si="27"/>
        <v>4</v>
      </c>
      <c r="F31" s="254">
        <f t="shared" si="27"/>
        <v>4</v>
      </c>
      <c r="G31" s="254">
        <f t="shared" si="27"/>
        <v>3</v>
      </c>
      <c r="H31" s="254">
        <f t="shared" si="27"/>
        <v>0</v>
      </c>
      <c r="K31" s="164">
        <v>28</v>
      </c>
      <c r="L31" s="220" t="str">
        <f t="shared" si="16"/>
        <v>M4</v>
      </c>
      <c r="M31" s="220" t="str">
        <f t="shared" si="17"/>
        <v>M5</v>
      </c>
      <c r="N31" s="220" t="str">
        <f t="shared" si="18"/>
        <v>M4</v>
      </c>
      <c r="O31" s="220" t="str">
        <f t="shared" si="19"/>
        <v>M4</v>
      </c>
      <c r="P31" s="220" t="str">
        <f t="shared" si="20"/>
        <v>M4</v>
      </c>
      <c r="Q31" s="83"/>
      <c r="R31" s="82">
        <v>28</v>
      </c>
      <c r="S31" s="188">
        <v>4</v>
      </c>
      <c r="T31" s="188">
        <v>5</v>
      </c>
      <c r="U31" s="188">
        <v>4</v>
      </c>
      <c r="V31" s="188">
        <v>4</v>
      </c>
      <c r="W31" s="188">
        <v>4</v>
      </c>
      <c r="X31" s="1"/>
      <c r="Y31" s="164">
        <v>28</v>
      </c>
      <c r="Z31" s="87" t="str">
        <f t="shared" si="6"/>
        <v>金元寶</v>
      </c>
      <c r="AA31" s="87" t="str">
        <f t="shared" si="7"/>
        <v>招財進寶</v>
      </c>
      <c r="AB31" s="87" t="str">
        <f t="shared" si="8"/>
        <v>金元寶</v>
      </c>
      <c r="AC31" s="87" t="str">
        <f t="shared" si="9"/>
        <v>金元寶</v>
      </c>
      <c r="AD31" s="87" t="str">
        <f t="shared" si="10"/>
        <v>金元寶</v>
      </c>
    </row>
    <row r="32" spans="2:30" ht="18">
      <c r="B32" s="248" t="s">
        <v>172</v>
      </c>
      <c r="C32" s="3"/>
      <c r="D32" s="254">
        <f t="shared" si="27"/>
        <v>0</v>
      </c>
      <c r="E32" s="254">
        <f t="shared" si="27"/>
        <v>4</v>
      </c>
      <c r="F32" s="254">
        <f t="shared" si="27"/>
        <v>4</v>
      </c>
      <c r="G32" s="254">
        <f t="shared" si="27"/>
        <v>3</v>
      </c>
      <c r="H32" s="254">
        <f t="shared" si="27"/>
        <v>0</v>
      </c>
      <c r="K32" s="164">
        <v>29</v>
      </c>
      <c r="L32" s="220" t="str">
        <f t="shared" si="16"/>
        <v>M4</v>
      </c>
      <c r="M32" s="220" t="str">
        <f t="shared" si="17"/>
        <v>M1</v>
      </c>
      <c r="N32" s="220" t="str">
        <f t="shared" si="18"/>
        <v>M3</v>
      </c>
      <c r="O32" s="220" t="str">
        <f t="shared" si="19"/>
        <v>WW</v>
      </c>
      <c r="P32" s="220" t="str">
        <f t="shared" si="20"/>
        <v>M4</v>
      </c>
      <c r="Q32" s="83"/>
      <c r="R32" s="82">
        <v>29</v>
      </c>
      <c r="S32" s="188">
        <v>4</v>
      </c>
      <c r="T32" s="188">
        <v>1</v>
      </c>
      <c r="U32" s="188">
        <v>3</v>
      </c>
      <c r="V32" s="188">
        <v>12</v>
      </c>
      <c r="W32" s="188">
        <v>4</v>
      </c>
      <c r="X32" s="1"/>
      <c r="Y32" s="164">
        <v>29</v>
      </c>
      <c r="Z32" s="87" t="str">
        <f t="shared" si="6"/>
        <v>金元寶</v>
      </c>
      <c r="AA32" s="87" t="str">
        <f t="shared" si="7"/>
        <v>金鳥</v>
      </c>
      <c r="AB32" s="87" t="str">
        <f t="shared" si="8"/>
        <v>金龜</v>
      </c>
      <c r="AC32" s="87" t="e">
        <f t="shared" si="9"/>
        <v>#N/A</v>
      </c>
      <c r="AD32" s="87" t="str">
        <f t="shared" si="10"/>
        <v>金元寶</v>
      </c>
    </row>
    <row r="33" spans="2:30" ht="18">
      <c r="K33" s="164">
        <v>30</v>
      </c>
      <c r="L33" s="220" t="str">
        <f t="shared" si="16"/>
        <v>M4</v>
      </c>
      <c r="M33" s="220" t="str">
        <f t="shared" si="17"/>
        <v>M2</v>
      </c>
      <c r="N33" s="220" t="str">
        <f t="shared" si="18"/>
        <v>M3</v>
      </c>
      <c r="O33" s="220" t="str">
        <f t="shared" si="19"/>
        <v>M2</v>
      </c>
      <c r="P33" s="220" t="str">
        <f t="shared" si="20"/>
        <v>M3</v>
      </c>
      <c r="Q33" s="83"/>
      <c r="R33" s="82">
        <v>30</v>
      </c>
      <c r="S33" s="188">
        <v>4</v>
      </c>
      <c r="T33" s="188">
        <v>2</v>
      </c>
      <c r="U33" s="188">
        <v>3</v>
      </c>
      <c r="V33" s="188">
        <v>2</v>
      </c>
      <c r="W33" s="188">
        <v>3</v>
      </c>
      <c r="X33" s="1"/>
      <c r="Y33" s="164">
        <v>30</v>
      </c>
      <c r="Z33" s="87" t="str">
        <f t="shared" si="6"/>
        <v>金元寶</v>
      </c>
      <c r="AA33" s="87" t="str">
        <f t="shared" si="7"/>
        <v>金船</v>
      </c>
      <c r="AB33" s="87" t="str">
        <f t="shared" si="8"/>
        <v>金龜</v>
      </c>
      <c r="AC33" s="87" t="str">
        <f t="shared" si="9"/>
        <v>金船</v>
      </c>
      <c r="AD33" s="87" t="str">
        <f t="shared" si="10"/>
        <v>金龜</v>
      </c>
    </row>
    <row r="34" spans="2:30" ht="18">
      <c r="I34" s="35"/>
      <c r="K34" s="164">
        <v>31</v>
      </c>
      <c r="L34" s="220" t="str">
        <f t="shared" si="16"/>
        <v>M1</v>
      </c>
      <c r="M34" s="220" t="str">
        <f t="shared" si="17"/>
        <v>M3</v>
      </c>
      <c r="N34" s="220" t="str">
        <f t="shared" si="18"/>
        <v>M1</v>
      </c>
      <c r="O34" s="220" t="str">
        <f t="shared" si="19"/>
        <v>M1</v>
      </c>
      <c r="P34" s="220" t="str">
        <f t="shared" si="20"/>
        <v>M3</v>
      </c>
      <c r="Q34" s="83"/>
      <c r="R34" s="82">
        <v>31</v>
      </c>
      <c r="S34" s="188">
        <v>1</v>
      </c>
      <c r="T34" s="188">
        <v>3</v>
      </c>
      <c r="U34" s="188">
        <v>1</v>
      </c>
      <c r="V34" s="188">
        <v>1</v>
      </c>
      <c r="W34" s="188">
        <v>3</v>
      </c>
      <c r="X34" s="1"/>
      <c r="Y34" s="164">
        <v>31</v>
      </c>
      <c r="Z34" s="87" t="str">
        <f t="shared" si="6"/>
        <v>金鳥</v>
      </c>
      <c r="AA34" s="87" t="str">
        <f t="shared" si="7"/>
        <v>金龜</v>
      </c>
      <c r="AB34" s="87" t="str">
        <f t="shared" si="8"/>
        <v>金鳥</v>
      </c>
      <c r="AC34" s="87" t="str">
        <f t="shared" si="9"/>
        <v>金鳥</v>
      </c>
      <c r="AD34" s="87" t="str">
        <f t="shared" si="10"/>
        <v>金龜</v>
      </c>
    </row>
    <row r="35" spans="2:30" ht="18">
      <c r="B35" s="33" t="s">
        <v>18</v>
      </c>
      <c r="C35" s="33" t="s">
        <v>19</v>
      </c>
      <c r="D35" s="253" t="s">
        <v>20</v>
      </c>
      <c r="E35" s="253" t="s">
        <v>21</v>
      </c>
      <c r="F35" s="253" t="s">
        <v>22</v>
      </c>
      <c r="G35" s="253" t="s">
        <v>23</v>
      </c>
      <c r="H35" s="253" t="s">
        <v>24</v>
      </c>
      <c r="I35" s="35"/>
      <c r="K35" s="164">
        <v>32</v>
      </c>
      <c r="L35" s="220" t="str">
        <f t="shared" si="16"/>
        <v>M1</v>
      </c>
      <c r="M35" s="220" t="str">
        <f t="shared" si="17"/>
        <v>M3</v>
      </c>
      <c r="N35" s="220" t="str">
        <f t="shared" si="18"/>
        <v>M1</v>
      </c>
      <c r="O35" s="220" t="str">
        <f t="shared" si="19"/>
        <v>M1</v>
      </c>
      <c r="P35" s="220" t="str">
        <f t="shared" si="20"/>
        <v>M3</v>
      </c>
      <c r="Q35" s="83"/>
      <c r="R35" s="82">
        <v>32</v>
      </c>
      <c r="S35" s="188">
        <v>1</v>
      </c>
      <c r="T35" s="188">
        <v>3</v>
      </c>
      <c r="U35" s="188">
        <v>1</v>
      </c>
      <c r="V35" s="188">
        <v>1</v>
      </c>
      <c r="W35" s="188">
        <v>3</v>
      </c>
      <c r="X35" s="1"/>
      <c r="Y35" s="164">
        <v>32</v>
      </c>
      <c r="Z35" s="87" t="str">
        <f t="shared" ref="Z35:Z62" si="28">VLOOKUP(L35,$B$3:$I$11,2,FALSE)</f>
        <v>金鳥</v>
      </c>
      <c r="AA35" s="87" t="str">
        <f t="shared" ref="AA35:AA62" si="29">VLOOKUP(M35,$B$3:$I$11,2,FALSE)</f>
        <v>金龜</v>
      </c>
      <c r="AB35" s="87" t="str">
        <f t="shared" ref="AB35:AB62" si="30">VLOOKUP(N35,$B$3:$I$11,2,FALSE)</f>
        <v>金鳥</v>
      </c>
      <c r="AC35" s="87" t="str">
        <f t="shared" ref="AC35:AC62" si="31">VLOOKUP(O35,$B$3:$I$11,2,FALSE)</f>
        <v>金鳥</v>
      </c>
      <c r="AD35" s="87" t="str">
        <f t="shared" ref="AD35:AD62" si="32">VLOOKUP(P35,$B$3:$I$11,2,FALSE)</f>
        <v>金龜</v>
      </c>
    </row>
    <row r="36" spans="2:30" ht="18">
      <c r="B36" s="248" t="s">
        <v>15</v>
      </c>
      <c r="C36" s="249" t="s">
        <v>147</v>
      </c>
      <c r="D36" s="8">
        <f>D21</f>
        <v>56</v>
      </c>
      <c r="E36" s="8">
        <f>E21</f>
        <v>58</v>
      </c>
      <c r="F36" s="8">
        <f>F21</f>
        <v>57</v>
      </c>
      <c r="G36" s="8">
        <f>G21</f>
        <v>56</v>
      </c>
      <c r="H36" s="8">
        <f>H21</f>
        <v>68</v>
      </c>
      <c r="K36" s="164">
        <v>33</v>
      </c>
      <c r="L36" s="220" t="str">
        <f t="shared" si="16"/>
        <v>M1</v>
      </c>
      <c r="M36" s="220" t="str">
        <f t="shared" si="17"/>
        <v>M2</v>
      </c>
      <c r="N36" s="220" t="str">
        <f t="shared" si="18"/>
        <v>M1</v>
      </c>
      <c r="O36" s="220" t="str">
        <f t="shared" si="19"/>
        <v>M5</v>
      </c>
      <c r="P36" s="220" t="str">
        <f t="shared" si="20"/>
        <v>M5</v>
      </c>
      <c r="Q36" s="83"/>
      <c r="R36" s="82">
        <v>33</v>
      </c>
      <c r="S36" s="188">
        <v>1</v>
      </c>
      <c r="T36" s="188">
        <v>2</v>
      </c>
      <c r="U36" s="188">
        <v>1</v>
      </c>
      <c r="V36" s="188">
        <v>5</v>
      </c>
      <c r="W36" s="188">
        <v>5</v>
      </c>
      <c r="X36" s="1"/>
      <c r="Y36" s="164">
        <v>33</v>
      </c>
      <c r="Z36" s="87" t="str">
        <f t="shared" si="28"/>
        <v>金鳥</v>
      </c>
      <c r="AA36" s="87" t="str">
        <f t="shared" si="29"/>
        <v>金船</v>
      </c>
      <c r="AB36" s="87" t="str">
        <f t="shared" si="30"/>
        <v>金鳥</v>
      </c>
      <c r="AC36" s="87" t="str">
        <f t="shared" si="31"/>
        <v>招財進寶</v>
      </c>
      <c r="AD36" s="87" t="str">
        <f t="shared" si="32"/>
        <v>招財進寶</v>
      </c>
    </row>
    <row r="37" spans="2:30" ht="18">
      <c r="B37" s="248" t="s">
        <v>148</v>
      </c>
      <c r="C37" s="249"/>
      <c r="D37" s="251">
        <f>SUM('BNRegularＸ_W()'!I4:I84)</f>
        <v>46</v>
      </c>
      <c r="E37" s="251">
        <f>SUM('BNRegularＸ_W()'!J4:J84)</f>
        <v>35</v>
      </c>
      <c r="F37" s="251">
        <f>SUM('BNRegularＸ_W()'!K4:K84)</f>
        <v>34</v>
      </c>
      <c r="G37" s="251">
        <f>SUM('BNRegularＸ_W()'!L4:L84)</f>
        <v>32</v>
      </c>
      <c r="H37" s="251">
        <f>SUM('BNRegularＸ_W()'!M4:M84)</f>
        <v>59</v>
      </c>
      <c r="K37" s="164">
        <v>34</v>
      </c>
      <c r="L37" s="220" t="str">
        <f t="shared" si="16"/>
        <v>S1</v>
      </c>
      <c r="M37" s="220" t="str">
        <f t="shared" si="17"/>
        <v>M5</v>
      </c>
      <c r="N37" s="220" t="str">
        <f t="shared" si="18"/>
        <v>M2</v>
      </c>
      <c r="O37" s="220" t="str">
        <f t="shared" si="19"/>
        <v>M5</v>
      </c>
      <c r="P37" s="220" t="str">
        <f t="shared" si="20"/>
        <v>M2</v>
      </c>
      <c r="Q37" s="83"/>
      <c r="R37" s="82">
        <v>34</v>
      </c>
      <c r="S37" s="188">
        <v>13</v>
      </c>
      <c r="T37" s="188">
        <v>5</v>
      </c>
      <c r="U37" s="188">
        <v>2</v>
      </c>
      <c r="V37" s="188">
        <v>5</v>
      </c>
      <c r="W37" s="188">
        <v>2</v>
      </c>
      <c r="X37" s="1"/>
      <c r="Y37" s="164">
        <v>34</v>
      </c>
      <c r="Z37" s="87" t="e">
        <f t="shared" si="28"/>
        <v>#N/A</v>
      </c>
      <c r="AA37" s="87" t="str">
        <f t="shared" si="29"/>
        <v>招財進寶</v>
      </c>
      <c r="AB37" s="87" t="str">
        <f t="shared" si="30"/>
        <v>金船</v>
      </c>
      <c r="AC37" s="87" t="str">
        <f t="shared" si="31"/>
        <v>招財進寶</v>
      </c>
      <c r="AD37" s="87" t="str">
        <f t="shared" si="32"/>
        <v>金船</v>
      </c>
    </row>
    <row r="38" spans="2:30" ht="18">
      <c r="B38" s="248" t="s">
        <v>149</v>
      </c>
      <c r="C38" s="249"/>
      <c r="D38" s="251">
        <f>SUM('BNRegularＸ_W()'!O4:O84)</f>
        <v>43</v>
      </c>
      <c r="E38" s="251">
        <f>SUM('BNRegularＸ_W()'!P4:P84)</f>
        <v>13</v>
      </c>
      <c r="F38" s="251">
        <f>SUM('BNRegularＸ_W()'!Q4:Q84)</f>
        <v>22</v>
      </c>
      <c r="G38" s="251">
        <f>SUM('BNRegularＸ_W()'!R4:R84)</f>
        <v>25</v>
      </c>
      <c r="H38" s="251">
        <f>SUM('BNRegularＸ_W()'!S4:S84)</f>
        <v>30</v>
      </c>
      <c r="K38" s="164">
        <v>35</v>
      </c>
      <c r="L38" s="220" t="str">
        <f t="shared" si="16"/>
        <v>M3</v>
      </c>
      <c r="M38" s="220" t="str">
        <f t="shared" si="17"/>
        <v>S1</v>
      </c>
      <c r="N38" s="220" t="str">
        <f t="shared" si="18"/>
        <v>M2</v>
      </c>
      <c r="O38" s="220" t="str">
        <f t="shared" si="19"/>
        <v>M5</v>
      </c>
      <c r="P38" s="220" t="str">
        <f t="shared" si="20"/>
        <v>M3</v>
      </c>
      <c r="Q38" s="83"/>
      <c r="R38" s="82">
        <v>35</v>
      </c>
      <c r="S38" s="188">
        <v>3</v>
      </c>
      <c r="T38" s="188">
        <v>13</v>
      </c>
      <c r="U38" s="188">
        <v>2</v>
      </c>
      <c r="V38" s="188">
        <v>5</v>
      </c>
      <c r="W38" s="188">
        <v>3</v>
      </c>
      <c r="X38" s="1"/>
      <c r="Y38" s="164">
        <v>35</v>
      </c>
      <c r="Z38" s="87" t="str">
        <f t="shared" si="28"/>
        <v>金龜</v>
      </c>
      <c r="AA38" s="87" t="e">
        <f t="shared" si="29"/>
        <v>#N/A</v>
      </c>
      <c r="AB38" s="87" t="str">
        <f t="shared" si="30"/>
        <v>金船</v>
      </c>
      <c r="AC38" s="87" t="str">
        <f t="shared" si="31"/>
        <v>招財進寶</v>
      </c>
      <c r="AD38" s="87" t="str">
        <f t="shared" si="32"/>
        <v>金龜</v>
      </c>
    </row>
    <row r="39" spans="2:30" ht="18">
      <c r="B39" s="248" t="s">
        <v>150</v>
      </c>
      <c r="C39" s="249"/>
      <c r="D39" s="251">
        <f>SUM('BNRegularＸ_W()'!U4:U84)</f>
        <v>27</v>
      </c>
      <c r="E39" s="251">
        <f>SUM('BNRegularＸ_W()'!V4:V84)</f>
        <v>33</v>
      </c>
      <c r="F39" s="251">
        <f>SUM('BNRegularＸ_W()'!W4:W84)</f>
        <v>19</v>
      </c>
      <c r="G39" s="251">
        <f>SUM('BNRegularＸ_W()'!X4:X84)</f>
        <v>28</v>
      </c>
      <c r="H39" s="251">
        <f>SUM('BNRegularＸ_W()'!Y4:Y84)</f>
        <v>22</v>
      </c>
      <c r="I39" s="35"/>
      <c r="K39" s="164">
        <v>36</v>
      </c>
      <c r="L39" s="220" t="str">
        <f t="shared" si="16"/>
        <v>M4</v>
      </c>
      <c r="M39" s="220" t="str">
        <f t="shared" si="17"/>
        <v>M1</v>
      </c>
      <c r="N39" s="220" t="str">
        <f t="shared" si="18"/>
        <v>M2</v>
      </c>
      <c r="O39" s="220" t="str">
        <f t="shared" si="19"/>
        <v>WW</v>
      </c>
      <c r="P39" s="220" t="str">
        <f t="shared" si="20"/>
        <v>M4</v>
      </c>
      <c r="Q39" s="83"/>
      <c r="R39" s="82">
        <v>36</v>
      </c>
      <c r="S39" s="188">
        <v>4</v>
      </c>
      <c r="T39" s="188">
        <v>1</v>
      </c>
      <c r="U39" s="188">
        <v>2</v>
      </c>
      <c r="V39" s="188">
        <v>12</v>
      </c>
      <c r="W39" s="188">
        <v>4</v>
      </c>
      <c r="X39" s="1"/>
      <c r="Y39" s="164">
        <v>36</v>
      </c>
      <c r="Z39" s="87" t="str">
        <f t="shared" si="28"/>
        <v>金元寶</v>
      </c>
      <c r="AA39" s="87" t="str">
        <f t="shared" si="29"/>
        <v>金鳥</v>
      </c>
      <c r="AB39" s="87" t="str">
        <f t="shared" si="30"/>
        <v>金船</v>
      </c>
      <c r="AC39" s="87" t="e">
        <f t="shared" si="31"/>
        <v>#N/A</v>
      </c>
      <c r="AD39" s="87" t="str">
        <f t="shared" si="32"/>
        <v>金元寶</v>
      </c>
    </row>
    <row r="40" spans="2:30" ht="18">
      <c r="B40" s="248" t="s">
        <v>151</v>
      </c>
      <c r="C40" s="249"/>
      <c r="D40" s="251">
        <f>SUM('BNRegularＸ_W()'!AA4:AA84)</f>
        <v>19</v>
      </c>
      <c r="E40" s="251">
        <f>SUM('BNRegularＸ_W()'!AB4:AB84)</f>
        <v>35</v>
      </c>
      <c r="F40" s="251">
        <f>SUM('BNRegularＸ_W()'!AC4:AC84)</f>
        <v>35</v>
      </c>
      <c r="G40" s="251">
        <f>SUM('BNRegularＸ_W()'!AD4:AD84)</f>
        <v>30</v>
      </c>
      <c r="H40" s="251">
        <f>SUM('BNRegularＸ_W()'!AE4:AE84)</f>
        <v>31</v>
      </c>
      <c r="I40" s="35"/>
      <c r="K40" s="164">
        <v>37</v>
      </c>
      <c r="L40" s="220" t="str">
        <f t="shared" si="16"/>
        <v>M4</v>
      </c>
      <c r="M40" s="220" t="str">
        <f t="shared" si="17"/>
        <v>M5</v>
      </c>
      <c r="N40" s="220" t="str">
        <f t="shared" si="18"/>
        <v>S1</v>
      </c>
      <c r="O40" s="220" t="str">
        <f t="shared" si="19"/>
        <v>M4</v>
      </c>
      <c r="P40" s="220" t="str">
        <f t="shared" si="20"/>
        <v>M5</v>
      </c>
      <c r="Q40" s="83"/>
      <c r="R40" s="82">
        <v>37</v>
      </c>
      <c r="S40" s="188">
        <v>4</v>
      </c>
      <c r="T40" s="188">
        <v>5</v>
      </c>
      <c r="U40" s="188">
        <v>13</v>
      </c>
      <c r="V40" s="188">
        <v>4</v>
      </c>
      <c r="W40" s="188">
        <v>5</v>
      </c>
      <c r="X40" s="1"/>
      <c r="Y40" s="164">
        <v>37</v>
      </c>
      <c r="Z40" s="87" t="str">
        <f t="shared" si="28"/>
        <v>金元寶</v>
      </c>
      <c r="AA40" s="87" t="str">
        <f t="shared" si="29"/>
        <v>招財進寶</v>
      </c>
      <c r="AB40" s="87" t="e">
        <f t="shared" si="30"/>
        <v>#N/A</v>
      </c>
      <c r="AC40" s="87" t="str">
        <f t="shared" si="31"/>
        <v>金元寶</v>
      </c>
      <c r="AD40" s="87" t="str">
        <f t="shared" si="32"/>
        <v>招財進寶</v>
      </c>
    </row>
    <row r="41" spans="2:30" ht="18">
      <c r="B41" s="248" t="s">
        <v>152</v>
      </c>
      <c r="C41" s="249"/>
      <c r="D41" s="251">
        <f>SUM('BNRegularＸ_W()'!AG4:AG84)</f>
        <v>47</v>
      </c>
      <c r="E41" s="251">
        <f>SUM('BNRegularＸ_W()'!AH4:AH84)</f>
        <v>21</v>
      </c>
      <c r="F41" s="251">
        <f>SUM('BNRegularＸ_W()'!AI4:AI84)</f>
        <v>21</v>
      </c>
      <c r="G41" s="251">
        <f>SUM('BNRegularＸ_W()'!AJ4:AJ84)</f>
        <v>22</v>
      </c>
      <c r="H41" s="251">
        <f>SUM('BNRegularＸ_W()'!AK4:AK84)</f>
        <v>32</v>
      </c>
      <c r="I41" s="35"/>
      <c r="K41" s="164">
        <v>38</v>
      </c>
      <c r="L41" s="220" t="str">
        <f t="shared" si="16"/>
        <v>M3</v>
      </c>
      <c r="M41" s="220" t="str">
        <f t="shared" si="17"/>
        <v>M2</v>
      </c>
      <c r="N41" s="220" t="str">
        <f t="shared" si="18"/>
        <v>M3</v>
      </c>
      <c r="O41" s="220" t="str">
        <f t="shared" si="19"/>
        <v>M4</v>
      </c>
      <c r="P41" s="220" t="str">
        <f t="shared" si="20"/>
        <v>M5</v>
      </c>
      <c r="Q41" s="83"/>
      <c r="R41" s="82">
        <v>38</v>
      </c>
      <c r="S41" s="188">
        <v>3</v>
      </c>
      <c r="T41" s="188">
        <v>2</v>
      </c>
      <c r="U41" s="188">
        <v>3</v>
      </c>
      <c r="V41" s="188">
        <v>4</v>
      </c>
      <c r="W41" s="188">
        <v>5</v>
      </c>
      <c r="X41" s="1"/>
      <c r="Y41" s="164">
        <v>38</v>
      </c>
      <c r="Z41" s="87" t="str">
        <f t="shared" si="28"/>
        <v>金龜</v>
      </c>
      <c r="AA41" s="87" t="str">
        <f t="shared" si="29"/>
        <v>金船</v>
      </c>
      <c r="AB41" s="87" t="str">
        <f t="shared" si="30"/>
        <v>金龜</v>
      </c>
      <c r="AC41" s="87" t="str">
        <f t="shared" si="31"/>
        <v>金元寶</v>
      </c>
      <c r="AD41" s="87" t="str">
        <f t="shared" si="32"/>
        <v>招財進寶</v>
      </c>
    </row>
    <row r="42" spans="2:30" ht="18">
      <c r="B42" s="248" t="s">
        <v>241</v>
      </c>
      <c r="C42" s="249"/>
      <c r="D42" s="251">
        <f>SUM('BNRegularＸ_W()'!AM4:AM84)</f>
        <v>56</v>
      </c>
      <c r="E42" s="251">
        <f>SUM('BNRegularＸ_W()'!AN4:AN84)</f>
        <v>46</v>
      </c>
      <c r="F42" s="251">
        <f>SUM('BNRegularＸ_W()'!AO4:AO84)</f>
        <v>45</v>
      </c>
      <c r="G42" s="251">
        <f>SUM('BNRegularＸ_W()'!AP4:AP84)</f>
        <v>47</v>
      </c>
      <c r="H42" s="251">
        <f>SUM('BNRegularＸ_W()'!AQ4:AQ84)</f>
        <v>68</v>
      </c>
      <c r="I42" s="35"/>
      <c r="K42" s="164">
        <v>39</v>
      </c>
      <c r="L42" s="220" t="str">
        <f t="shared" si="16"/>
        <v>M3</v>
      </c>
      <c r="M42" s="220" t="str">
        <f t="shared" si="17"/>
        <v>M1</v>
      </c>
      <c r="N42" s="220" t="str">
        <f t="shared" si="18"/>
        <v>M2</v>
      </c>
      <c r="O42" s="220" t="str">
        <f t="shared" si="19"/>
        <v>M2</v>
      </c>
      <c r="P42" s="220" t="str">
        <f t="shared" si="20"/>
        <v>M3</v>
      </c>
      <c r="Q42" s="83"/>
      <c r="R42" s="82">
        <v>39</v>
      </c>
      <c r="S42" s="188">
        <v>3</v>
      </c>
      <c r="T42" s="188">
        <v>1</v>
      </c>
      <c r="U42" s="188">
        <v>2</v>
      </c>
      <c r="V42" s="188">
        <v>2</v>
      </c>
      <c r="W42" s="188">
        <v>3</v>
      </c>
      <c r="X42" s="1"/>
      <c r="Y42" s="164">
        <v>39</v>
      </c>
      <c r="Z42" s="87" t="str">
        <f t="shared" si="28"/>
        <v>金龜</v>
      </c>
      <c r="AA42" s="87" t="str">
        <f t="shared" si="29"/>
        <v>金鳥</v>
      </c>
      <c r="AB42" s="87" t="str">
        <f t="shared" si="30"/>
        <v>金船</v>
      </c>
      <c r="AC42" s="87" t="str">
        <f t="shared" si="31"/>
        <v>金船</v>
      </c>
      <c r="AD42" s="87" t="str">
        <f t="shared" si="32"/>
        <v>金龜</v>
      </c>
    </row>
    <row r="43" spans="2:30" ht="18">
      <c r="B43" s="248" t="s">
        <v>242</v>
      </c>
      <c r="C43" s="249"/>
      <c r="D43" s="251">
        <f>SUM('BNRegularＸ_W()'!AS4:AS84)</f>
        <v>56</v>
      </c>
      <c r="E43" s="251">
        <f>SUM('BNRegularＸ_W()'!AT4:AT84)</f>
        <v>46</v>
      </c>
      <c r="F43" s="251">
        <f>SUM('BNRegularＸ_W()'!AU4:AU84)</f>
        <v>45</v>
      </c>
      <c r="G43" s="251">
        <f>SUM('BNRegularＸ_W()'!AV4:AV84)</f>
        <v>47</v>
      </c>
      <c r="H43" s="251">
        <f>SUM('BNRegularＸ_W()'!AW4:AW84)</f>
        <v>68</v>
      </c>
      <c r="I43" s="35"/>
      <c r="K43" s="164">
        <v>40</v>
      </c>
      <c r="L43" s="220" t="str">
        <f t="shared" si="16"/>
        <v>M4</v>
      </c>
      <c r="M43" s="220" t="str">
        <f t="shared" si="17"/>
        <v>M5</v>
      </c>
      <c r="N43" s="220" t="str">
        <f t="shared" si="18"/>
        <v>M1</v>
      </c>
      <c r="O43" s="220" t="str">
        <f t="shared" si="19"/>
        <v>M5</v>
      </c>
      <c r="P43" s="220" t="str">
        <f t="shared" si="20"/>
        <v>M2</v>
      </c>
      <c r="Q43" s="83"/>
      <c r="R43" s="82">
        <v>40</v>
      </c>
      <c r="S43" s="188">
        <v>4</v>
      </c>
      <c r="T43" s="188">
        <v>5</v>
      </c>
      <c r="U43" s="188">
        <v>1</v>
      </c>
      <c r="V43" s="188">
        <v>5</v>
      </c>
      <c r="W43" s="188">
        <v>2</v>
      </c>
      <c r="X43" s="1"/>
      <c r="Y43" s="164">
        <v>40</v>
      </c>
      <c r="Z43" s="87" t="str">
        <f t="shared" si="28"/>
        <v>金元寶</v>
      </c>
      <c r="AA43" s="87" t="str">
        <f t="shared" si="29"/>
        <v>招財進寶</v>
      </c>
      <c r="AB43" s="87" t="str">
        <f t="shared" si="30"/>
        <v>金鳥</v>
      </c>
      <c r="AC43" s="87" t="str">
        <f t="shared" si="31"/>
        <v>招財進寶</v>
      </c>
      <c r="AD43" s="87" t="str">
        <f t="shared" si="32"/>
        <v>金船</v>
      </c>
    </row>
    <row r="44" spans="2:30" ht="18">
      <c r="B44" s="248" t="s">
        <v>243</v>
      </c>
      <c r="C44" s="249"/>
      <c r="D44" s="251">
        <f>SUM('BNRegularＸ_W()'!AY4:AY84)</f>
        <v>56</v>
      </c>
      <c r="E44" s="251">
        <f>SUM('BNRegularＸ_W()'!AZ4:AZ84)</f>
        <v>46</v>
      </c>
      <c r="F44" s="251">
        <f>SUM('BNRegularＸ_W()'!BA4:BA84)</f>
        <v>45</v>
      </c>
      <c r="G44" s="251">
        <f>SUM('BNRegularＸ_W()'!BB4:BB84)</f>
        <v>47</v>
      </c>
      <c r="H44" s="251">
        <f>SUM('BNRegularＸ_W()'!BC4:BC84)</f>
        <v>68</v>
      </c>
      <c r="I44" s="35"/>
      <c r="K44" s="164">
        <v>41</v>
      </c>
      <c r="L44" s="220" t="str">
        <f t="shared" si="16"/>
        <v>M4</v>
      </c>
      <c r="M44" s="220" t="str">
        <f t="shared" si="17"/>
        <v>M2</v>
      </c>
      <c r="N44" s="220" t="str">
        <f t="shared" si="18"/>
        <v>M1</v>
      </c>
      <c r="O44" s="220" t="str">
        <f t="shared" si="19"/>
        <v>M3</v>
      </c>
      <c r="P44" s="220" t="str">
        <f t="shared" si="20"/>
        <v>M4</v>
      </c>
      <c r="Q44" s="83"/>
      <c r="R44" s="82">
        <v>41</v>
      </c>
      <c r="S44" s="188">
        <v>4</v>
      </c>
      <c r="T44" s="188">
        <v>2</v>
      </c>
      <c r="U44" s="188">
        <v>1</v>
      </c>
      <c r="V44" s="188">
        <v>3</v>
      </c>
      <c r="W44" s="188">
        <v>4</v>
      </c>
      <c r="X44" s="1"/>
      <c r="Y44" s="164">
        <v>41</v>
      </c>
      <c r="Z44" s="87" t="str">
        <f t="shared" si="28"/>
        <v>金元寶</v>
      </c>
      <c r="AA44" s="87" t="str">
        <f t="shared" si="29"/>
        <v>金船</v>
      </c>
      <c r="AB44" s="87" t="str">
        <f t="shared" si="30"/>
        <v>金鳥</v>
      </c>
      <c r="AC44" s="87" t="str">
        <f t="shared" si="31"/>
        <v>金龜</v>
      </c>
      <c r="AD44" s="87" t="str">
        <f t="shared" si="32"/>
        <v>金元寶</v>
      </c>
    </row>
    <row r="45" spans="2:30" ht="18">
      <c r="B45" s="248" t="s">
        <v>244</v>
      </c>
      <c r="C45" s="249"/>
      <c r="D45" s="251">
        <f>SUM('BNRegularＸ_W()'!BE4:BE84)</f>
        <v>56</v>
      </c>
      <c r="E45" s="251">
        <f>SUM('BNRegularＸ_W()'!BF4:BF84)</f>
        <v>46</v>
      </c>
      <c r="F45" s="251">
        <f>SUM('BNRegularＸ_W()'!BG4:BG84)</f>
        <v>45</v>
      </c>
      <c r="G45" s="251">
        <f>SUM('BNRegularＸ_W()'!BH4:BH84)</f>
        <v>47</v>
      </c>
      <c r="H45" s="251">
        <f>SUM('BNRegularＸ_W()'!BI4:BI84)</f>
        <v>68</v>
      </c>
      <c r="I45" s="35"/>
      <c r="K45" s="164">
        <v>42</v>
      </c>
      <c r="L45" s="220" t="str">
        <f t="shared" si="16"/>
        <v>M4</v>
      </c>
      <c r="M45" s="220" t="str">
        <f t="shared" si="17"/>
        <v>M4</v>
      </c>
      <c r="N45" s="220" t="str">
        <f t="shared" si="18"/>
        <v>WW</v>
      </c>
      <c r="O45" s="220" t="str">
        <f t="shared" si="19"/>
        <v>M2</v>
      </c>
      <c r="P45" s="220" t="str">
        <f t="shared" si="20"/>
        <v>M4</v>
      </c>
      <c r="Q45" s="83"/>
      <c r="R45" s="82">
        <v>42</v>
      </c>
      <c r="S45" s="188">
        <v>4</v>
      </c>
      <c r="T45" s="188">
        <v>4</v>
      </c>
      <c r="U45" s="188">
        <v>12</v>
      </c>
      <c r="V45" s="188">
        <v>2</v>
      </c>
      <c r="W45" s="188">
        <v>4</v>
      </c>
      <c r="X45" s="1"/>
      <c r="Y45" s="164">
        <v>42</v>
      </c>
      <c r="Z45" s="87" t="str">
        <f t="shared" si="28"/>
        <v>金元寶</v>
      </c>
      <c r="AA45" s="87" t="str">
        <f t="shared" si="29"/>
        <v>金元寶</v>
      </c>
      <c r="AB45" s="87" t="e">
        <f t="shared" si="30"/>
        <v>#N/A</v>
      </c>
      <c r="AC45" s="87" t="str">
        <f t="shared" si="31"/>
        <v>金船</v>
      </c>
      <c r="AD45" s="87" t="str">
        <f t="shared" si="32"/>
        <v>金元寶</v>
      </c>
    </row>
    <row r="46" spans="2:30" ht="18">
      <c r="B46" s="248" t="s">
        <v>245</v>
      </c>
      <c r="C46" s="249"/>
      <c r="D46" s="251">
        <f>SUM('BNRegularＸ_W()'!BK4:BK84)</f>
        <v>56</v>
      </c>
      <c r="E46" s="251">
        <f>SUM('BNRegularＸ_W()'!BL4:BL84)</f>
        <v>46</v>
      </c>
      <c r="F46" s="251">
        <f>SUM('BNRegularＸ_W()'!BM4:BM84)</f>
        <v>45</v>
      </c>
      <c r="G46" s="251">
        <f>SUM('BNRegularＸ_W()'!BN4:BN84)</f>
        <v>47</v>
      </c>
      <c r="H46" s="251">
        <f>SUM('BNRegularＸ_W()'!BO4:BO84)</f>
        <v>68</v>
      </c>
      <c r="I46" s="35"/>
      <c r="K46" s="164">
        <v>43</v>
      </c>
      <c r="L46" s="220" t="str">
        <f t="shared" si="16"/>
        <v>M3</v>
      </c>
      <c r="M46" s="220" t="str">
        <f t="shared" si="17"/>
        <v>M3</v>
      </c>
      <c r="N46" s="220" t="str">
        <f t="shared" si="18"/>
        <v>M5</v>
      </c>
      <c r="O46" s="220" t="str">
        <f t="shared" si="19"/>
        <v>M1</v>
      </c>
      <c r="P46" s="220" t="str">
        <f t="shared" si="20"/>
        <v>M2</v>
      </c>
      <c r="Q46" s="196"/>
      <c r="R46" s="164">
        <v>43</v>
      </c>
      <c r="S46" s="188">
        <v>3</v>
      </c>
      <c r="T46" s="188">
        <v>3</v>
      </c>
      <c r="U46" s="188">
        <v>5</v>
      </c>
      <c r="V46" s="188">
        <v>1</v>
      </c>
      <c r="W46" s="188">
        <v>2</v>
      </c>
      <c r="X46" s="1"/>
      <c r="Y46" s="164">
        <v>43</v>
      </c>
      <c r="Z46" s="87" t="str">
        <f t="shared" si="28"/>
        <v>金龜</v>
      </c>
      <c r="AA46" s="87" t="str">
        <f t="shared" si="29"/>
        <v>金龜</v>
      </c>
      <c r="AB46" s="87" t="str">
        <f t="shared" si="30"/>
        <v>招財進寶</v>
      </c>
      <c r="AC46" s="87" t="str">
        <f t="shared" si="31"/>
        <v>金鳥</v>
      </c>
      <c r="AD46" s="87" t="str">
        <f t="shared" si="32"/>
        <v>金船</v>
      </c>
    </row>
    <row r="47" spans="2:30" ht="18">
      <c r="B47" s="248" t="s">
        <v>246</v>
      </c>
      <c r="C47" s="3"/>
      <c r="D47" s="251">
        <f>SUM('BNRegularＸ_W()'!BQ4:BQ84)</f>
        <v>56</v>
      </c>
      <c r="E47" s="251">
        <f>SUM('BNRegularＸ_W()'!BR4:BR84)</f>
        <v>46</v>
      </c>
      <c r="F47" s="251">
        <f>SUM('BNRegularＸ_W()'!BS4:BS84)</f>
        <v>45</v>
      </c>
      <c r="G47" s="251">
        <f>SUM('BNRegularＸ_W()'!BT4:BT84)</f>
        <v>47</v>
      </c>
      <c r="H47" s="251">
        <f>SUM('BNRegularＸ_W()'!BU4:BU84)</f>
        <v>68</v>
      </c>
      <c r="I47" s="35"/>
      <c r="K47" s="164">
        <v>44</v>
      </c>
      <c r="L47" s="220" t="str">
        <f t="shared" si="16"/>
        <v>M3</v>
      </c>
      <c r="M47" s="220" t="str">
        <f t="shared" si="17"/>
        <v>M2</v>
      </c>
      <c r="N47" s="220" t="str">
        <f t="shared" si="18"/>
        <v>M4</v>
      </c>
      <c r="O47" s="220" t="str">
        <f t="shared" si="19"/>
        <v>M3</v>
      </c>
      <c r="P47" s="220" t="str">
        <f t="shared" si="20"/>
        <v>M5</v>
      </c>
      <c r="Q47" s="196"/>
      <c r="R47" s="164">
        <v>44</v>
      </c>
      <c r="S47" s="188">
        <v>3</v>
      </c>
      <c r="T47" s="188">
        <v>2</v>
      </c>
      <c r="U47" s="188">
        <v>4</v>
      </c>
      <c r="V47" s="188">
        <v>3</v>
      </c>
      <c r="W47" s="188">
        <v>5</v>
      </c>
      <c r="X47" s="1"/>
      <c r="Y47" s="164">
        <v>44</v>
      </c>
      <c r="Z47" s="87" t="str">
        <f t="shared" si="28"/>
        <v>金龜</v>
      </c>
      <c r="AA47" s="87" t="str">
        <f t="shared" si="29"/>
        <v>金船</v>
      </c>
      <c r="AB47" s="87" t="str">
        <f t="shared" si="30"/>
        <v>金元寶</v>
      </c>
      <c r="AC47" s="87" t="str">
        <f t="shared" si="31"/>
        <v>金龜</v>
      </c>
      <c r="AD47" s="87" t="str">
        <f t="shared" si="32"/>
        <v>招財進寶</v>
      </c>
    </row>
    <row r="48" spans="2:30" ht="18">
      <c r="B48" s="248" t="s">
        <v>247</v>
      </c>
      <c r="C48" s="3"/>
      <c r="D48" s="252">
        <f>SUM('BNRegularＸ_W()'!BW4:BW84)</f>
        <v>56</v>
      </c>
      <c r="E48" s="252">
        <f>SUM('BNRegularＸ_W()'!BX4:BX84)</f>
        <v>46</v>
      </c>
      <c r="F48" s="252">
        <f>SUM('BNRegularＸ_W()'!BY4:BY84)</f>
        <v>45</v>
      </c>
      <c r="G48" s="252">
        <f>SUM('BNRegularＸ_W()'!BZ4:BZ84)</f>
        <v>47</v>
      </c>
      <c r="H48" s="252">
        <f>SUM('BNRegularＸ_W()'!CA4:CA84)</f>
        <v>68</v>
      </c>
      <c r="I48" s="35"/>
      <c r="K48" s="164">
        <v>45</v>
      </c>
      <c r="L48" s="220" t="str">
        <f t="shared" si="16"/>
        <v>M3</v>
      </c>
      <c r="M48" s="220" t="str">
        <f t="shared" si="17"/>
        <v>M5</v>
      </c>
      <c r="N48" s="220" t="str">
        <f t="shared" si="18"/>
        <v>M3</v>
      </c>
      <c r="O48" s="220" t="str">
        <f t="shared" si="19"/>
        <v>M5</v>
      </c>
      <c r="P48" s="220" t="str">
        <f t="shared" si="20"/>
        <v>M3</v>
      </c>
      <c r="Q48" s="196"/>
      <c r="R48" s="164">
        <v>45</v>
      </c>
      <c r="S48" s="188">
        <v>3</v>
      </c>
      <c r="T48" s="188">
        <v>5</v>
      </c>
      <c r="U48" s="188">
        <v>3</v>
      </c>
      <c r="V48" s="188">
        <v>5</v>
      </c>
      <c r="W48" s="188">
        <v>3</v>
      </c>
      <c r="X48" s="1"/>
      <c r="Y48" s="164">
        <v>45</v>
      </c>
      <c r="Z48" s="87" t="str">
        <f t="shared" si="28"/>
        <v>金龜</v>
      </c>
      <c r="AA48" s="87" t="str">
        <f t="shared" si="29"/>
        <v>招財進寶</v>
      </c>
      <c r="AB48" s="87" t="str">
        <f t="shared" si="30"/>
        <v>金龜</v>
      </c>
      <c r="AC48" s="87" t="str">
        <f t="shared" si="31"/>
        <v>招財進寶</v>
      </c>
      <c r="AD48" s="87" t="str">
        <f t="shared" si="32"/>
        <v>金龜</v>
      </c>
    </row>
    <row r="49" spans="2:30" ht="18">
      <c r="B49" s="248" t="s">
        <v>248</v>
      </c>
      <c r="C49" s="3"/>
      <c r="D49" s="252">
        <f>SUM('BNRegularＸ_W()'!CC4:CC84)</f>
        <v>56</v>
      </c>
      <c r="E49" s="252">
        <f>SUM('BNRegularＸ_W()'!CD4:CD84)</f>
        <v>46</v>
      </c>
      <c r="F49" s="252">
        <f>SUM('BNRegularＸ_W()'!CE4:CE84)</f>
        <v>45</v>
      </c>
      <c r="G49" s="252">
        <f>SUM('BNRegularＸ_W()'!CF4:CF84)</f>
        <v>47</v>
      </c>
      <c r="H49" s="252">
        <f>SUM('BNRegularＸ_W()'!CG4:CG84)</f>
        <v>68</v>
      </c>
      <c r="K49" s="164">
        <v>46</v>
      </c>
      <c r="L49" s="220" t="str">
        <f t="shared" si="16"/>
        <v>M4</v>
      </c>
      <c r="M49" s="220" t="str">
        <f t="shared" si="17"/>
        <v>M5</v>
      </c>
      <c r="N49" s="220" t="str">
        <f t="shared" si="18"/>
        <v>M5</v>
      </c>
      <c r="O49" s="220" t="str">
        <f t="shared" si="19"/>
        <v>M5</v>
      </c>
      <c r="P49" s="220" t="str">
        <f t="shared" si="20"/>
        <v>M2</v>
      </c>
      <c r="R49" s="164">
        <v>46</v>
      </c>
      <c r="S49" s="188">
        <v>4</v>
      </c>
      <c r="T49" s="188">
        <v>5</v>
      </c>
      <c r="U49" s="188">
        <v>5</v>
      </c>
      <c r="V49" s="188">
        <v>5</v>
      </c>
      <c r="W49" s="188">
        <v>2</v>
      </c>
      <c r="Y49" s="164">
        <v>46</v>
      </c>
      <c r="Z49" s="87" t="str">
        <f t="shared" si="28"/>
        <v>金元寶</v>
      </c>
      <c r="AA49" s="87" t="str">
        <f t="shared" si="29"/>
        <v>招財進寶</v>
      </c>
      <c r="AB49" s="87" t="str">
        <f t="shared" si="30"/>
        <v>招財進寶</v>
      </c>
      <c r="AC49" s="87" t="str">
        <f t="shared" si="31"/>
        <v>招財進寶</v>
      </c>
      <c r="AD49" s="87" t="str">
        <f t="shared" si="32"/>
        <v>金船</v>
      </c>
    </row>
    <row r="50" spans="2:30" ht="18">
      <c r="B50" s="248" t="s">
        <v>249</v>
      </c>
      <c r="C50" s="3"/>
      <c r="D50" s="252">
        <f>SUM('BNRegularＸ_W()'!CI4:CI84)</f>
        <v>56</v>
      </c>
      <c r="E50" s="252">
        <f>SUM('BNRegularＸ_W()'!CJ4:CJ84)</f>
        <v>46</v>
      </c>
      <c r="F50" s="252">
        <f>SUM('BNRegularＸ_W()'!CK4:CK84)</f>
        <v>45</v>
      </c>
      <c r="G50" s="252">
        <f>SUM('BNRegularＸ_W()'!CL4:CL84)</f>
        <v>47</v>
      </c>
      <c r="H50" s="252">
        <f>SUM('BNRegularＸ_W()'!CM4:CM84)</f>
        <v>68</v>
      </c>
      <c r="K50" s="164">
        <v>47</v>
      </c>
      <c r="L50" s="220" t="str">
        <f t="shared" si="16"/>
        <v>M4</v>
      </c>
      <c r="M50" s="220" t="str">
        <f t="shared" si="17"/>
        <v>WW</v>
      </c>
      <c r="N50" s="220" t="str">
        <f t="shared" si="18"/>
        <v>WW</v>
      </c>
      <c r="O50" s="220" t="str">
        <f t="shared" si="19"/>
        <v>M3</v>
      </c>
      <c r="P50" s="220" t="str">
        <f t="shared" si="20"/>
        <v>M4</v>
      </c>
      <c r="R50" s="164">
        <v>47</v>
      </c>
      <c r="S50" s="188">
        <v>4</v>
      </c>
      <c r="T50" s="188">
        <v>12</v>
      </c>
      <c r="U50" s="188">
        <v>12</v>
      </c>
      <c r="V50" s="188">
        <v>3</v>
      </c>
      <c r="W50" s="188">
        <v>4</v>
      </c>
      <c r="Y50" s="164">
        <v>47</v>
      </c>
      <c r="Z50" s="87" t="str">
        <f t="shared" si="28"/>
        <v>金元寶</v>
      </c>
      <c r="AA50" s="87" t="e">
        <f t="shared" si="29"/>
        <v>#N/A</v>
      </c>
      <c r="AB50" s="87" t="e">
        <f t="shared" si="30"/>
        <v>#N/A</v>
      </c>
      <c r="AC50" s="87" t="str">
        <f t="shared" si="31"/>
        <v>金龜</v>
      </c>
      <c r="AD50" s="87" t="str">
        <f t="shared" si="32"/>
        <v>金元寶</v>
      </c>
    </row>
    <row r="51" spans="2:30" ht="18">
      <c r="B51" s="248" t="s">
        <v>250</v>
      </c>
      <c r="C51" s="3"/>
      <c r="D51" s="252">
        <f>SUM('BNRegularＸ_W()'!CO4:CO84)</f>
        <v>56</v>
      </c>
      <c r="E51" s="252">
        <f>SUM('BNRegularＸ_W()'!CP4:CP84)</f>
        <v>46</v>
      </c>
      <c r="F51" s="252">
        <f>SUM('BNRegularＸ_W()'!CQ4:CQ84)</f>
        <v>45</v>
      </c>
      <c r="G51" s="252">
        <f>SUM('BNRegularＸ_W()'!CR4:CR84)</f>
        <v>47</v>
      </c>
      <c r="H51" s="252">
        <f>SUM('BNRegularＸ_W()'!CS4:CS84)</f>
        <v>68</v>
      </c>
      <c r="K51" s="164">
        <v>48</v>
      </c>
      <c r="L51" s="220" t="str">
        <f t="shared" si="16"/>
        <v>M4</v>
      </c>
      <c r="M51" s="220" t="str">
        <f t="shared" si="17"/>
        <v>M1</v>
      </c>
      <c r="N51" s="220" t="str">
        <f t="shared" si="18"/>
        <v>M5</v>
      </c>
      <c r="O51" s="220" t="str">
        <f t="shared" si="19"/>
        <v>M1</v>
      </c>
      <c r="P51" s="220" t="str">
        <f t="shared" si="20"/>
        <v>M4</v>
      </c>
      <c r="R51" s="164">
        <v>48</v>
      </c>
      <c r="S51" s="188">
        <v>4</v>
      </c>
      <c r="T51" s="188">
        <v>1</v>
      </c>
      <c r="U51" s="188">
        <v>5</v>
      </c>
      <c r="V51" s="188">
        <v>1</v>
      </c>
      <c r="W51" s="188">
        <v>4</v>
      </c>
      <c r="Y51" s="164">
        <v>48</v>
      </c>
      <c r="Z51" s="87" t="str">
        <f t="shared" si="28"/>
        <v>金元寶</v>
      </c>
      <c r="AA51" s="87" t="str">
        <f t="shared" si="29"/>
        <v>金鳥</v>
      </c>
      <c r="AB51" s="87" t="str">
        <f t="shared" si="30"/>
        <v>招財進寶</v>
      </c>
      <c r="AC51" s="87" t="str">
        <f t="shared" si="31"/>
        <v>金鳥</v>
      </c>
      <c r="AD51" s="87" t="str">
        <f t="shared" si="32"/>
        <v>金元寶</v>
      </c>
    </row>
    <row r="52" spans="2:30" ht="18">
      <c r="K52" s="164">
        <v>49</v>
      </c>
      <c r="L52" s="220" t="str">
        <f t="shared" si="16"/>
        <v>M5</v>
      </c>
      <c r="M52" s="220" t="str">
        <f t="shared" si="17"/>
        <v>M1</v>
      </c>
      <c r="N52" s="220" t="str">
        <f t="shared" si="18"/>
        <v>M3</v>
      </c>
      <c r="O52" s="220" t="str">
        <f t="shared" si="19"/>
        <v>M1</v>
      </c>
      <c r="P52" s="220" t="str">
        <f t="shared" si="20"/>
        <v>S1</v>
      </c>
      <c r="R52" s="164">
        <v>49</v>
      </c>
      <c r="S52" s="188">
        <v>5</v>
      </c>
      <c r="T52" s="188">
        <v>1</v>
      </c>
      <c r="U52" s="188">
        <v>3</v>
      </c>
      <c r="V52" s="188">
        <v>1</v>
      </c>
      <c r="W52" s="188">
        <v>13</v>
      </c>
      <c r="Y52" s="164">
        <v>49</v>
      </c>
      <c r="Z52" s="87" t="str">
        <f t="shared" si="28"/>
        <v>招財進寶</v>
      </c>
      <c r="AA52" s="87" t="str">
        <f t="shared" si="29"/>
        <v>金鳥</v>
      </c>
      <c r="AB52" s="87" t="str">
        <f t="shared" si="30"/>
        <v>金龜</v>
      </c>
      <c r="AC52" s="87" t="str">
        <f t="shared" si="31"/>
        <v>金鳥</v>
      </c>
      <c r="AD52" s="87" t="e">
        <f t="shared" si="32"/>
        <v>#N/A</v>
      </c>
    </row>
    <row r="53" spans="2:30" ht="18">
      <c r="K53" s="164">
        <v>50</v>
      </c>
      <c r="L53" s="220" t="str">
        <f t="shared" si="16"/>
        <v>M5</v>
      </c>
      <c r="M53" s="220" t="str">
        <f t="shared" si="17"/>
        <v>M1</v>
      </c>
      <c r="N53" s="220" t="str">
        <f t="shared" si="18"/>
        <v>M4</v>
      </c>
      <c r="O53" s="220" t="str">
        <f t="shared" si="19"/>
        <v>M1</v>
      </c>
      <c r="P53" s="220" t="str">
        <f t="shared" si="20"/>
        <v>M1</v>
      </c>
      <c r="R53" s="164">
        <v>50</v>
      </c>
      <c r="S53" s="188">
        <v>5</v>
      </c>
      <c r="T53" s="188">
        <v>1</v>
      </c>
      <c r="U53" s="188">
        <v>4</v>
      </c>
      <c r="V53" s="188">
        <v>1</v>
      </c>
      <c r="W53" s="188">
        <v>1</v>
      </c>
      <c r="Y53" s="164">
        <v>50</v>
      </c>
      <c r="Z53" s="87" t="str">
        <f t="shared" si="28"/>
        <v>招財進寶</v>
      </c>
      <c r="AA53" s="87" t="str">
        <f t="shared" si="29"/>
        <v>金鳥</v>
      </c>
      <c r="AB53" s="87" t="str">
        <f t="shared" si="30"/>
        <v>金元寶</v>
      </c>
      <c r="AC53" s="87" t="str">
        <f t="shared" si="31"/>
        <v>金鳥</v>
      </c>
      <c r="AD53" s="87" t="str">
        <f t="shared" si="32"/>
        <v>金鳥</v>
      </c>
    </row>
    <row r="54" spans="2:30" ht="18">
      <c r="K54" s="164">
        <v>51</v>
      </c>
      <c r="L54" s="220" t="str">
        <f t="shared" si="16"/>
        <v>M3</v>
      </c>
      <c r="M54" s="220" t="str">
        <f t="shared" si="17"/>
        <v>M2</v>
      </c>
      <c r="N54" s="220" t="str">
        <f t="shared" si="18"/>
        <v>M2</v>
      </c>
      <c r="O54" s="220" t="str">
        <f t="shared" si="19"/>
        <v>M3</v>
      </c>
      <c r="P54" s="220" t="str">
        <f t="shared" si="20"/>
        <v>M5</v>
      </c>
      <c r="R54" s="164">
        <v>51</v>
      </c>
      <c r="S54" s="188">
        <v>3</v>
      </c>
      <c r="T54" s="188">
        <v>2</v>
      </c>
      <c r="U54" s="188">
        <v>2</v>
      </c>
      <c r="V54" s="188">
        <v>3</v>
      </c>
      <c r="W54" s="188">
        <v>5</v>
      </c>
      <c r="Y54" s="164">
        <v>51</v>
      </c>
      <c r="Z54" s="87" t="str">
        <f t="shared" si="28"/>
        <v>金龜</v>
      </c>
      <c r="AA54" s="87" t="str">
        <f t="shared" si="29"/>
        <v>金船</v>
      </c>
      <c r="AB54" s="87" t="str">
        <f t="shared" si="30"/>
        <v>金船</v>
      </c>
      <c r="AC54" s="87" t="str">
        <f t="shared" si="31"/>
        <v>金龜</v>
      </c>
      <c r="AD54" s="87" t="str">
        <f t="shared" si="32"/>
        <v>招財進寶</v>
      </c>
    </row>
    <row r="55" spans="2:30" ht="18">
      <c r="K55" s="164">
        <v>52</v>
      </c>
      <c r="L55" s="220" t="str">
        <f t="shared" si="16"/>
        <v>M3</v>
      </c>
      <c r="M55" s="220" t="str">
        <f t="shared" si="17"/>
        <v>M4</v>
      </c>
      <c r="N55" s="220" t="str">
        <f t="shared" si="18"/>
        <v>M5</v>
      </c>
      <c r="O55" s="220" t="str">
        <f t="shared" si="19"/>
        <v>M4</v>
      </c>
      <c r="P55" s="220" t="str">
        <f t="shared" si="20"/>
        <v>M5</v>
      </c>
      <c r="R55" s="164">
        <v>52</v>
      </c>
      <c r="S55" s="188">
        <v>3</v>
      </c>
      <c r="T55" s="188">
        <v>4</v>
      </c>
      <c r="U55" s="188">
        <v>5</v>
      </c>
      <c r="V55" s="188">
        <v>4</v>
      </c>
      <c r="W55" s="188">
        <v>5</v>
      </c>
      <c r="Y55" s="164">
        <v>52</v>
      </c>
      <c r="Z55" s="87" t="str">
        <f t="shared" si="28"/>
        <v>金龜</v>
      </c>
      <c r="AA55" s="87" t="str">
        <f t="shared" si="29"/>
        <v>金元寶</v>
      </c>
      <c r="AB55" s="87" t="str">
        <f t="shared" si="30"/>
        <v>招財進寶</v>
      </c>
      <c r="AC55" s="87" t="str">
        <f t="shared" si="31"/>
        <v>金元寶</v>
      </c>
      <c r="AD55" s="87" t="str">
        <f t="shared" si="32"/>
        <v>招財進寶</v>
      </c>
    </row>
    <row r="56" spans="2:30" ht="18">
      <c r="K56" s="164">
        <v>53</v>
      </c>
      <c r="L56" s="220" t="str">
        <f t="shared" si="16"/>
        <v>M4</v>
      </c>
      <c r="M56" s="220" t="str">
        <f t="shared" si="17"/>
        <v>M4</v>
      </c>
      <c r="N56" s="220" t="str">
        <f t="shared" si="18"/>
        <v>M3</v>
      </c>
      <c r="O56" s="220" t="str">
        <f t="shared" si="19"/>
        <v>M5</v>
      </c>
      <c r="P56" s="220" t="str">
        <f t="shared" si="20"/>
        <v>M3</v>
      </c>
      <c r="R56" s="164">
        <v>53</v>
      </c>
      <c r="S56" s="188">
        <v>4</v>
      </c>
      <c r="T56" s="188">
        <v>4</v>
      </c>
      <c r="U56" s="188">
        <v>3</v>
      </c>
      <c r="V56" s="188">
        <v>5</v>
      </c>
      <c r="W56" s="188">
        <v>3</v>
      </c>
      <c r="Y56" s="164">
        <v>53</v>
      </c>
      <c r="Z56" s="87" t="str">
        <f t="shared" si="28"/>
        <v>金元寶</v>
      </c>
      <c r="AA56" s="87" t="str">
        <f t="shared" si="29"/>
        <v>金元寶</v>
      </c>
      <c r="AB56" s="87" t="str">
        <f t="shared" si="30"/>
        <v>金龜</v>
      </c>
      <c r="AC56" s="87" t="str">
        <f t="shared" si="31"/>
        <v>招財進寶</v>
      </c>
      <c r="AD56" s="87" t="str">
        <f t="shared" si="32"/>
        <v>金龜</v>
      </c>
    </row>
    <row r="57" spans="2:30" ht="18">
      <c r="K57" s="164">
        <v>54</v>
      </c>
      <c r="L57" s="220" t="str">
        <f t="shared" si="16"/>
        <v>M3</v>
      </c>
      <c r="M57" s="220" t="str">
        <f t="shared" si="17"/>
        <v>M4</v>
      </c>
      <c r="N57" s="220" t="str">
        <f t="shared" si="18"/>
        <v>M2</v>
      </c>
      <c r="O57" s="220" t="str">
        <f t="shared" si="19"/>
        <v>M5</v>
      </c>
      <c r="P57" s="220" t="str">
        <f t="shared" si="20"/>
        <v>M4</v>
      </c>
      <c r="R57" s="164">
        <v>54</v>
      </c>
      <c r="S57" s="188">
        <v>3</v>
      </c>
      <c r="T57" s="188">
        <v>4</v>
      </c>
      <c r="U57" s="188">
        <v>2</v>
      </c>
      <c r="V57" s="188">
        <v>5</v>
      </c>
      <c r="W57" s="188">
        <v>4</v>
      </c>
      <c r="Y57" s="164">
        <v>54</v>
      </c>
      <c r="Z57" s="87" t="str">
        <f t="shared" si="28"/>
        <v>金龜</v>
      </c>
      <c r="AA57" s="87" t="str">
        <f t="shared" si="29"/>
        <v>金元寶</v>
      </c>
      <c r="AB57" s="87" t="str">
        <f t="shared" si="30"/>
        <v>金船</v>
      </c>
      <c r="AC57" s="87" t="str">
        <f t="shared" si="31"/>
        <v>招財進寶</v>
      </c>
      <c r="AD57" s="87" t="str">
        <f t="shared" si="32"/>
        <v>金元寶</v>
      </c>
    </row>
    <row r="58" spans="2:30" ht="18">
      <c r="K58" s="164">
        <v>55</v>
      </c>
      <c r="L58" s="220" t="str">
        <f t="shared" si="16"/>
        <v>M3</v>
      </c>
      <c r="M58" s="220" t="str">
        <f t="shared" si="17"/>
        <v>WW</v>
      </c>
      <c r="N58" s="220" t="str">
        <f t="shared" si="18"/>
        <v>M5</v>
      </c>
      <c r="O58" s="220" t="str">
        <f t="shared" si="19"/>
        <v>M2</v>
      </c>
      <c r="P58" s="220" t="str">
        <f t="shared" si="20"/>
        <v>M4</v>
      </c>
      <c r="R58" s="164">
        <v>55</v>
      </c>
      <c r="S58" s="188">
        <v>3</v>
      </c>
      <c r="T58" s="188">
        <v>12</v>
      </c>
      <c r="U58" s="188">
        <v>5</v>
      </c>
      <c r="V58" s="188">
        <v>2</v>
      </c>
      <c r="W58" s="188">
        <v>4</v>
      </c>
      <c r="Y58" s="164">
        <v>55</v>
      </c>
      <c r="Z58" s="87" t="str">
        <f t="shared" si="28"/>
        <v>金龜</v>
      </c>
      <c r="AA58" s="87" t="e">
        <f t="shared" si="29"/>
        <v>#N/A</v>
      </c>
      <c r="AB58" s="87" t="str">
        <f t="shared" si="30"/>
        <v>招財進寶</v>
      </c>
      <c r="AC58" s="87" t="str">
        <f t="shared" si="31"/>
        <v>金船</v>
      </c>
      <c r="AD58" s="87" t="str">
        <f t="shared" si="32"/>
        <v>金元寶</v>
      </c>
    </row>
    <row r="59" spans="2:30" ht="18">
      <c r="K59" s="164">
        <v>56</v>
      </c>
      <c r="L59" s="220"/>
      <c r="M59" s="220" t="str">
        <f t="shared" si="17"/>
        <v>M5</v>
      </c>
      <c r="N59" s="220" t="str">
        <f t="shared" si="18"/>
        <v>M3</v>
      </c>
      <c r="O59" s="220"/>
      <c r="P59" s="220" t="str">
        <f t="shared" si="20"/>
        <v>M3</v>
      </c>
      <c r="R59" s="164">
        <v>56</v>
      </c>
      <c r="S59" s="188"/>
      <c r="T59" s="188">
        <v>5</v>
      </c>
      <c r="U59" s="188">
        <v>3</v>
      </c>
      <c r="V59" s="188"/>
      <c r="W59" s="188">
        <v>3</v>
      </c>
      <c r="Y59" s="164">
        <v>56</v>
      </c>
      <c r="Z59" s="87" t="e">
        <f t="shared" si="28"/>
        <v>#N/A</v>
      </c>
      <c r="AA59" s="87" t="str">
        <f t="shared" si="29"/>
        <v>招財進寶</v>
      </c>
      <c r="AB59" s="87" t="str">
        <f t="shared" si="30"/>
        <v>金龜</v>
      </c>
      <c r="AC59" s="87" t="e">
        <f t="shared" si="31"/>
        <v>#N/A</v>
      </c>
      <c r="AD59" s="87" t="str">
        <f t="shared" si="32"/>
        <v>金龜</v>
      </c>
    </row>
    <row r="60" spans="2:30" ht="18">
      <c r="K60" s="164">
        <v>57</v>
      </c>
      <c r="L60" s="220"/>
      <c r="M60" s="220" t="str">
        <f t="shared" si="17"/>
        <v>M5</v>
      </c>
      <c r="N60" s="220"/>
      <c r="O60" s="220"/>
      <c r="P60" s="220" t="str">
        <f t="shared" si="20"/>
        <v>M5</v>
      </c>
      <c r="R60" s="164">
        <v>57</v>
      </c>
      <c r="S60" s="188"/>
      <c r="T60" s="188">
        <v>5</v>
      </c>
      <c r="U60" s="188"/>
      <c r="V60" s="188"/>
      <c r="W60" s="188">
        <v>5</v>
      </c>
      <c r="Y60" s="164">
        <v>57</v>
      </c>
      <c r="Z60" s="87" t="e">
        <f t="shared" si="28"/>
        <v>#N/A</v>
      </c>
      <c r="AA60" s="87" t="str">
        <f t="shared" si="29"/>
        <v>招財進寶</v>
      </c>
      <c r="AB60" s="87" t="e">
        <f t="shared" si="30"/>
        <v>#N/A</v>
      </c>
      <c r="AC60" s="87" t="e">
        <f t="shared" si="31"/>
        <v>#N/A</v>
      </c>
      <c r="AD60" s="87" t="str">
        <f t="shared" si="32"/>
        <v>招財進寶</v>
      </c>
    </row>
    <row r="61" spans="2:30" ht="18">
      <c r="K61" s="164">
        <v>58</v>
      </c>
      <c r="L61" s="220"/>
      <c r="M61" s="220"/>
      <c r="N61" s="220"/>
      <c r="O61" s="220"/>
      <c r="P61" s="220" t="str">
        <f t="shared" si="20"/>
        <v>M1</v>
      </c>
      <c r="R61" s="164">
        <v>58</v>
      </c>
      <c r="S61" s="188"/>
      <c r="T61" s="188"/>
      <c r="U61" s="188"/>
      <c r="V61" s="188"/>
      <c r="W61" s="188">
        <v>1</v>
      </c>
      <c r="Y61" s="164">
        <v>58</v>
      </c>
      <c r="Z61" s="87" t="e">
        <f t="shared" si="28"/>
        <v>#N/A</v>
      </c>
      <c r="AA61" s="87" t="e">
        <f t="shared" si="29"/>
        <v>#N/A</v>
      </c>
      <c r="AB61" s="87" t="e">
        <f t="shared" si="30"/>
        <v>#N/A</v>
      </c>
      <c r="AC61" s="87" t="e">
        <f t="shared" si="31"/>
        <v>#N/A</v>
      </c>
      <c r="AD61" s="87" t="str">
        <f t="shared" si="32"/>
        <v>金鳥</v>
      </c>
    </row>
    <row r="62" spans="2:30" ht="18">
      <c r="K62" s="164">
        <v>59</v>
      </c>
      <c r="L62" s="220"/>
      <c r="M62" s="220"/>
      <c r="N62" s="220"/>
      <c r="O62" s="220"/>
      <c r="P62" s="220" t="str">
        <f t="shared" si="20"/>
        <v>M2</v>
      </c>
      <c r="R62" s="164">
        <v>59</v>
      </c>
      <c r="S62" s="188"/>
      <c r="T62" s="188"/>
      <c r="U62" s="188"/>
      <c r="V62" s="188"/>
      <c r="W62" s="188">
        <v>2</v>
      </c>
      <c r="Y62" s="164">
        <v>59</v>
      </c>
      <c r="Z62" s="87" t="e">
        <f t="shared" si="28"/>
        <v>#N/A</v>
      </c>
      <c r="AA62" s="87" t="e">
        <f t="shared" si="29"/>
        <v>#N/A</v>
      </c>
      <c r="AB62" s="87" t="e">
        <f t="shared" si="30"/>
        <v>#N/A</v>
      </c>
      <c r="AC62" s="87" t="e">
        <f t="shared" si="31"/>
        <v>#N/A</v>
      </c>
      <c r="AD62" s="87" t="str">
        <f t="shared" si="32"/>
        <v>金船</v>
      </c>
    </row>
    <row r="63" spans="2:30" ht="18">
      <c r="K63" s="164">
        <v>60</v>
      </c>
      <c r="L63" s="220"/>
      <c r="M63" s="220"/>
      <c r="N63" s="220"/>
      <c r="O63" s="220"/>
      <c r="P63" s="220" t="str">
        <f t="shared" si="20"/>
        <v>M5</v>
      </c>
      <c r="R63" s="164">
        <v>60</v>
      </c>
      <c r="S63" s="188"/>
      <c r="T63" s="188"/>
      <c r="U63" s="188"/>
      <c r="V63" s="188"/>
      <c r="W63" s="188">
        <v>5</v>
      </c>
      <c r="Y63" s="164">
        <v>60</v>
      </c>
      <c r="Z63" s="87"/>
      <c r="AA63" s="87"/>
      <c r="AB63" s="87"/>
      <c r="AC63" s="87"/>
      <c r="AD63" s="87"/>
    </row>
    <row r="64" spans="2:30" ht="18">
      <c r="K64" s="164">
        <v>61</v>
      </c>
      <c r="L64" s="220"/>
      <c r="M64" s="220"/>
      <c r="N64" s="220"/>
      <c r="O64" s="220"/>
      <c r="P64" s="220" t="str">
        <f t="shared" si="20"/>
        <v>M3</v>
      </c>
      <c r="R64" s="164">
        <v>61</v>
      </c>
      <c r="S64" s="188"/>
      <c r="T64" s="188"/>
      <c r="U64" s="188"/>
      <c r="V64" s="188"/>
      <c r="W64" s="188">
        <v>3</v>
      </c>
      <c r="Y64" s="164">
        <v>61</v>
      </c>
      <c r="Z64" s="87"/>
      <c r="AA64" s="87"/>
      <c r="AB64" s="87"/>
      <c r="AC64" s="87"/>
      <c r="AD64" s="87"/>
    </row>
    <row r="65" spans="11:30" ht="18">
      <c r="K65" s="164">
        <v>62</v>
      </c>
      <c r="L65" s="220"/>
      <c r="M65" s="220"/>
      <c r="N65" s="220"/>
      <c r="O65" s="220"/>
      <c r="P65" s="220" t="str">
        <f t="shared" si="20"/>
        <v>M2</v>
      </c>
      <c r="R65" s="164">
        <v>62</v>
      </c>
      <c r="S65" s="188"/>
      <c r="T65" s="188"/>
      <c r="U65" s="188"/>
      <c r="V65" s="188"/>
      <c r="W65" s="188">
        <v>2</v>
      </c>
      <c r="Y65" s="164">
        <v>62</v>
      </c>
      <c r="Z65" s="87"/>
      <c r="AA65" s="87"/>
      <c r="AB65" s="87"/>
      <c r="AC65" s="87"/>
      <c r="AD65" s="87"/>
    </row>
    <row r="66" spans="11:30" ht="18">
      <c r="K66" s="164">
        <v>63</v>
      </c>
      <c r="L66" s="220"/>
      <c r="M66" s="220"/>
      <c r="N66" s="220"/>
      <c r="O66" s="220"/>
      <c r="P66" s="220" t="str">
        <f t="shared" si="20"/>
        <v>M4</v>
      </c>
      <c r="R66" s="164">
        <v>63</v>
      </c>
      <c r="S66" s="188"/>
      <c r="T66" s="188"/>
      <c r="U66" s="188"/>
      <c r="V66" s="188"/>
      <c r="W66" s="188">
        <v>4</v>
      </c>
      <c r="Y66" s="164">
        <v>63</v>
      </c>
      <c r="Z66" s="87"/>
      <c r="AA66" s="87"/>
      <c r="AB66" s="87"/>
      <c r="AC66" s="87"/>
      <c r="AD66" s="87"/>
    </row>
    <row r="67" spans="11:30" ht="18">
      <c r="K67" s="164">
        <v>64</v>
      </c>
      <c r="L67" s="220"/>
      <c r="M67" s="220"/>
      <c r="N67" s="220"/>
      <c r="O67" s="220"/>
      <c r="P67" s="220" t="str">
        <f t="shared" si="20"/>
        <v>M3</v>
      </c>
      <c r="R67" s="164">
        <v>64</v>
      </c>
      <c r="S67" s="188"/>
      <c r="T67" s="188"/>
      <c r="U67" s="188"/>
      <c r="V67" s="188"/>
      <c r="W67" s="188">
        <v>3</v>
      </c>
      <c r="Y67" s="164">
        <v>64</v>
      </c>
      <c r="Z67" s="87"/>
      <c r="AA67" s="87"/>
      <c r="AB67" s="87"/>
      <c r="AC67" s="87"/>
      <c r="AD67" s="87"/>
    </row>
    <row r="68" spans="11:30" ht="18">
      <c r="K68" s="164">
        <v>65</v>
      </c>
      <c r="L68" s="220"/>
      <c r="M68" s="220"/>
      <c r="N68" s="220"/>
      <c r="O68" s="220"/>
      <c r="P68" s="220" t="str">
        <f t="shared" ref="P68:P70" si="33">VLOOKUP(W68,$A$3:$B$19,2,FALSE)</f>
        <v>M5</v>
      </c>
      <c r="R68" s="164">
        <v>65</v>
      </c>
      <c r="S68" s="188"/>
      <c r="T68" s="188"/>
      <c r="U68" s="188"/>
      <c r="V68" s="188"/>
      <c r="W68" s="188">
        <v>5</v>
      </c>
      <c r="Y68" s="164">
        <v>65</v>
      </c>
      <c r="Z68" s="87"/>
      <c r="AA68" s="87"/>
      <c r="AB68" s="87"/>
      <c r="AC68" s="87"/>
      <c r="AD68" s="87"/>
    </row>
    <row r="69" spans="11:30" ht="18">
      <c r="K69" s="164">
        <v>66</v>
      </c>
      <c r="L69" s="220"/>
      <c r="M69" s="220"/>
      <c r="N69" s="220"/>
      <c r="O69" s="220"/>
      <c r="P69" s="220" t="str">
        <f t="shared" si="33"/>
        <v>M5</v>
      </c>
      <c r="R69" s="164">
        <v>66</v>
      </c>
      <c r="S69" s="188"/>
      <c r="T69" s="188"/>
      <c r="U69" s="188"/>
      <c r="V69" s="188"/>
      <c r="W69" s="188">
        <v>5</v>
      </c>
      <c r="Y69" s="164">
        <v>66</v>
      </c>
      <c r="Z69" s="87"/>
      <c r="AA69" s="87"/>
      <c r="AB69" s="87"/>
      <c r="AC69" s="87"/>
      <c r="AD69" s="87"/>
    </row>
    <row r="70" spans="11:30" ht="18">
      <c r="K70" s="164">
        <v>67</v>
      </c>
      <c r="L70" s="220"/>
      <c r="M70" s="220"/>
      <c r="N70" s="220"/>
      <c r="O70" s="220"/>
      <c r="P70" s="220" t="str">
        <f t="shared" si="33"/>
        <v>S1</v>
      </c>
      <c r="R70" s="164">
        <v>67</v>
      </c>
      <c r="S70" s="188"/>
      <c r="T70" s="188"/>
      <c r="U70" s="188"/>
      <c r="V70" s="188"/>
      <c r="W70" s="188">
        <v>13</v>
      </c>
      <c r="Y70" s="164">
        <v>67</v>
      </c>
      <c r="Z70" s="87"/>
      <c r="AA70" s="87"/>
      <c r="AB70" s="87"/>
      <c r="AC70" s="87"/>
      <c r="AD70" s="87"/>
    </row>
    <row r="71" spans="11:30" ht="18">
      <c r="K71" s="164">
        <v>68</v>
      </c>
      <c r="L71" s="220"/>
      <c r="M71" s="220"/>
      <c r="N71" s="220"/>
      <c r="O71" s="220"/>
      <c r="P71" s="220"/>
      <c r="R71" s="164">
        <v>68</v>
      </c>
      <c r="S71" s="87"/>
      <c r="T71" s="87"/>
      <c r="U71" s="87"/>
      <c r="V71" s="87"/>
      <c r="W71" s="87"/>
      <c r="X71" s="1"/>
      <c r="Y71" s="164">
        <v>68</v>
      </c>
      <c r="Z71" s="87"/>
      <c r="AA71" s="87"/>
      <c r="AB71" s="87"/>
      <c r="AC71" s="87"/>
      <c r="AD71" s="87"/>
    </row>
    <row r="72" spans="11:30" ht="18">
      <c r="K72" s="164">
        <v>69</v>
      </c>
      <c r="L72" s="220"/>
      <c r="M72" s="220"/>
      <c r="N72" s="220"/>
      <c r="O72" s="220"/>
      <c r="P72" s="220"/>
      <c r="R72" s="164">
        <v>69</v>
      </c>
      <c r="S72" s="87"/>
      <c r="T72" s="87"/>
      <c r="U72" s="87"/>
      <c r="V72" s="87"/>
      <c r="W72" s="87"/>
      <c r="Y72" s="164">
        <v>69</v>
      </c>
      <c r="Z72" s="87"/>
      <c r="AA72" s="87"/>
      <c r="AB72" s="87"/>
      <c r="AC72" s="87"/>
      <c r="AD72" s="87"/>
    </row>
    <row r="73" spans="11:30" ht="18">
      <c r="K73" s="164">
        <v>70</v>
      </c>
      <c r="L73" s="220"/>
      <c r="M73" s="220"/>
      <c r="N73" s="220"/>
      <c r="O73" s="220"/>
      <c r="P73" s="220"/>
      <c r="R73" s="164">
        <v>70</v>
      </c>
      <c r="S73" s="87"/>
      <c r="T73" s="87"/>
      <c r="U73" s="87"/>
      <c r="V73" s="87"/>
      <c r="W73" s="87"/>
      <c r="Y73" s="164">
        <v>70</v>
      </c>
      <c r="Z73" s="87"/>
      <c r="AA73" s="87"/>
      <c r="AB73" s="87"/>
      <c r="AC73" s="87"/>
      <c r="AD73" s="87"/>
    </row>
    <row r="74" spans="11:30" ht="18">
      <c r="K74" s="164">
        <v>71</v>
      </c>
      <c r="L74" s="220"/>
      <c r="M74" s="220"/>
      <c r="N74" s="220"/>
      <c r="O74" s="220"/>
      <c r="P74" s="220"/>
      <c r="R74" s="164">
        <v>71</v>
      </c>
      <c r="S74" s="87"/>
      <c r="T74" s="87"/>
      <c r="U74" s="87"/>
      <c r="V74" s="87"/>
      <c r="W74" s="87"/>
      <c r="Y74" s="164">
        <v>71</v>
      </c>
      <c r="Z74" s="87"/>
      <c r="AA74" s="87"/>
      <c r="AB74" s="87"/>
      <c r="AC74" s="87"/>
      <c r="AD74" s="87"/>
    </row>
    <row r="75" spans="11:30" ht="18">
      <c r="K75" s="164">
        <v>72</v>
      </c>
      <c r="L75" s="220"/>
      <c r="M75" s="220"/>
      <c r="N75" s="220"/>
      <c r="O75" s="220"/>
      <c r="P75" s="220"/>
      <c r="R75" s="164">
        <v>72</v>
      </c>
      <c r="S75" s="87"/>
      <c r="T75" s="87"/>
      <c r="U75" s="87"/>
      <c r="V75" s="87"/>
      <c r="W75" s="87"/>
      <c r="Y75" s="164">
        <v>72</v>
      </c>
      <c r="Z75" s="87"/>
      <c r="AA75" s="87"/>
      <c r="AB75" s="87"/>
      <c r="AC75" s="87"/>
      <c r="AD75" s="87"/>
    </row>
    <row r="76" spans="11:30" ht="18">
      <c r="K76" s="164">
        <v>73</v>
      </c>
      <c r="L76" s="220"/>
      <c r="M76" s="220"/>
      <c r="N76" s="220"/>
      <c r="O76" s="220"/>
      <c r="P76" s="220"/>
      <c r="R76" s="164">
        <v>73</v>
      </c>
      <c r="S76" s="87"/>
      <c r="T76" s="87"/>
      <c r="U76" s="87"/>
      <c r="V76" s="87"/>
      <c r="W76" s="87"/>
      <c r="Y76" s="164">
        <v>73</v>
      </c>
      <c r="Z76" s="87"/>
      <c r="AA76" s="87"/>
      <c r="AB76" s="87"/>
      <c r="AC76" s="87"/>
      <c r="AD76" s="87"/>
    </row>
    <row r="77" spans="11:30" ht="18">
      <c r="K77" s="164">
        <v>74</v>
      </c>
      <c r="L77" s="220"/>
      <c r="M77" s="220"/>
      <c r="N77" s="220"/>
      <c r="O77" s="220"/>
      <c r="P77" s="220"/>
      <c r="R77" s="164">
        <v>74</v>
      </c>
      <c r="S77" s="87"/>
      <c r="T77" s="87"/>
      <c r="U77" s="87"/>
      <c r="V77" s="87"/>
      <c r="W77" s="87"/>
      <c r="Y77" s="164">
        <v>74</v>
      </c>
      <c r="Z77" s="87"/>
      <c r="AA77" s="87"/>
      <c r="AB77" s="87"/>
      <c r="AC77" s="87"/>
      <c r="AD77" s="87"/>
    </row>
    <row r="78" spans="11:30" ht="18">
      <c r="K78" s="164">
        <f>K77+1</f>
        <v>75</v>
      </c>
      <c r="L78" s="220"/>
      <c r="M78" s="220"/>
      <c r="N78" s="220"/>
      <c r="O78" s="220"/>
      <c r="P78" s="220"/>
      <c r="R78" s="164">
        <f>R77+1</f>
        <v>75</v>
      </c>
      <c r="S78" s="87"/>
      <c r="T78" s="87"/>
      <c r="U78" s="87"/>
      <c r="V78" s="87"/>
      <c r="W78" s="87"/>
      <c r="Y78" s="164">
        <f>Y77+1</f>
        <v>75</v>
      </c>
      <c r="Z78" s="87" t="str">
        <f>IF(L78="","",VLOOKUP(L78,$B$3:$I$11,2,0))</f>
        <v/>
      </c>
      <c r="AA78" s="87" t="str">
        <f>IF(M78="","",VLOOKUP(M78,$B$3:$I$11,2,0))</f>
        <v/>
      </c>
      <c r="AB78" s="87" t="str">
        <f>IF(N78="","",VLOOKUP(N78,$B$3:$I$11,2,0))</f>
        <v/>
      </c>
      <c r="AC78" s="87" t="str">
        <f>IF(O78="","",VLOOKUP(O78,$B$3:$I$11,2,0))</f>
        <v/>
      </c>
      <c r="AD78" s="87" t="str">
        <f>IF(P78="","",VLOOKUP(P78,$B$3:$I$11,2,0))</f>
        <v/>
      </c>
    </row>
    <row r="79" spans="11:30" ht="18">
      <c r="K79" s="164">
        <f t="shared" ref="K79:K92" si="34">K78+1</f>
        <v>76</v>
      </c>
      <c r="L79" s="164"/>
      <c r="M79" s="220"/>
      <c r="N79" s="220"/>
      <c r="O79" s="220"/>
      <c r="P79" s="220"/>
      <c r="R79" s="164">
        <f t="shared" ref="R79:R103" si="35">R78+1</f>
        <v>76</v>
      </c>
      <c r="S79" s="3"/>
      <c r="T79" s="3"/>
      <c r="U79" s="3"/>
      <c r="V79" s="3"/>
      <c r="W79" s="3"/>
      <c r="Y79" s="164">
        <f t="shared" ref="Y79:Y103" si="36">Y78+1</f>
        <v>76</v>
      </c>
      <c r="Z79" s="164"/>
      <c r="AA79" s="164"/>
      <c r="AB79" s="164"/>
      <c r="AC79" s="164"/>
      <c r="AD79" s="164"/>
    </row>
    <row r="80" spans="11:30" ht="18">
      <c r="K80" s="164">
        <f t="shared" si="34"/>
        <v>77</v>
      </c>
      <c r="L80" s="164"/>
      <c r="M80" s="220"/>
      <c r="N80" s="220"/>
      <c r="O80" s="220"/>
      <c r="P80" s="220"/>
      <c r="R80" s="164">
        <f t="shared" si="35"/>
        <v>77</v>
      </c>
      <c r="S80" s="3"/>
      <c r="T80" s="3"/>
      <c r="U80" s="3"/>
      <c r="V80" s="3"/>
      <c r="W80" s="3"/>
      <c r="Y80" s="164">
        <f t="shared" si="36"/>
        <v>77</v>
      </c>
      <c r="Z80" s="164"/>
      <c r="AA80" s="164"/>
      <c r="AB80" s="164"/>
      <c r="AC80" s="164"/>
      <c r="AD80" s="164"/>
    </row>
    <row r="81" spans="11:30" ht="18">
      <c r="K81" s="164">
        <f t="shared" si="34"/>
        <v>78</v>
      </c>
      <c r="L81" s="164"/>
      <c r="M81" s="220"/>
      <c r="N81" s="220"/>
      <c r="O81" s="220"/>
      <c r="P81" s="220"/>
      <c r="R81" s="164">
        <f t="shared" si="35"/>
        <v>78</v>
      </c>
      <c r="S81" s="3"/>
      <c r="T81" s="3"/>
      <c r="U81" s="3"/>
      <c r="V81" s="3"/>
      <c r="W81" s="3"/>
      <c r="Y81" s="164">
        <f t="shared" si="36"/>
        <v>78</v>
      </c>
      <c r="Z81" s="164"/>
      <c r="AA81" s="164"/>
      <c r="AB81" s="164"/>
      <c r="AC81" s="164"/>
      <c r="AD81" s="164"/>
    </row>
    <row r="82" spans="11:30" ht="18">
      <c r="K82" s="164">
        <f t="shared" si="34"/>
        <v>79</v>
      </c>
      <c r="L82" s="164"/>
      <c r="M82" s="220"/>
      <c r="N82" s="220"/>
      <c r="O82" s="220"/>
      <c r="P82" s="220"/>
      <c r="R82" s="164">
        <f t="shared" si="35"/>
        <v>79</v>
      </c>
      <c r="S82" s="3"/>
      <c r="T82" s="3"/>
      <c r="U82" s="3"/>
      <c r="V82" s="3"/>
      <c r="W82" s="3"/>
      <c r="Y82" s="164">
        <f t="shared" si="36"/>
        <v>79</v>
      </c>
      <c r="Z82" s="164"/>
      <c r="AA82" s="164"/>
      <c r="AB82" s="164"/>
      <c r="AC82" s="164"/>
      <c r="AD82" s="164"/>
    </row>
    <row r="83" spans="11:30" ht="18">
      <c r="K83" s="164">
        <f t="shared" si="34"/>
        <v>80</v>
      </c>
      <c r="L83" s="164"/>
      <c r="M83" s="220"/>
      <c r="N83" s="220"/>
      <c r="O83" s="220"/>
      <c r="P83" s="220"/>
      <c r="R83" s="164">
        <f t="shared" si="35"/>
        <v>80</v>
      </c>
      <c r="S83" s="3"/>
      <c r="T83" s="3"/>
      <c r="U83" s="3"/>
      <c r="V83" s="3"/>
      <c r="W83" s="3"/>
      <c r="Y83" s="164">
        <f t="shared" si="36"/>
        <v>80</v>
      </c>
      <c r="Z83" s="164"/>
      <c r="AA83" s="164"/>
      <c r="AB83" s="164"/>
      <c r="AC83" s="164"/>
      <c r="AD83" s="164"/>
    </row>
    <row r="84" spans="11:30" ht="18">
      <c r="K84" s="164">
        <f t="shared" si="34"/>
        <v>81</v>
      </c>
      <c r="L84" s="164"/>
      <c r="M84" s="220"/>
      <c r="N84" s="220"/>
      <c r="O84" s="220"/>
      <c r="P84" s="220"/>
      <c r="R84" s="164">
        <f t="shared" si="35"/>
        <v>81</v>
      </c>
      <c r="S84" s="3"/>
      <c r="T84" s="3"/>
      <c r="U84" s="3"/>
      <c r="V84" s="3"/>
      <c r="W84" s="3"/>
      <c r="Y84" s="164">
        <f t="shared" si="36"/>
        <v>81</v>
      </c>
      <c r="Z84" s="164"/>
      <c r="AA84" s="164"/>
      <c r="AB84" s="164"/>
      <c r="AC84" s="164"/>
      <c r="AD84" s="164"/>
    </row>
    <row r="85" spans="11:30" ht="18">
      <c r="K85" s="164">
        <f t="shared" si="34"/>
        <v>82</v>
      </c>
      <c r="L85" s="164"/>
      <c r="M85" s="220"/>
      <c r="N85" s="220"/>
      <c r="O85" s="220"/>
      <c r="P85" s="220"/>
      <c r="R85" s="164">
        <f t="shared" si="35"/>
        <v>82</v>
      </c>
      <c r="S85" s="3"/>
      <c r="T85" s="3"/>
      <c r="U85" s="3"/>
      <c r="V85" s="3"/>
      <c r="W85" s="3"/>
      <c r="Y85" s="164">
        <f t="shared" si="36"/>
        <v>82</v>
      </c>
      <c r="Z85" s="164"/>
      <c r="AA85" s="164"/>
      <c r="AB85" s="164"/>
      <c r="AC85" s="164"/>
      <c r="AD85" s="164"/>
    </row>
    <row r="86" spans="11:30" ht="18">
      <c r="K86" s="164">
        <f t="shared" si="34"/>
        <v>83</v>
      </c>
      <c r="L86" s="164"/>
      <c r="M86" s="220"/>
      <c r="N86" s="220"/>
      <c r="O86" s="220"/>
      <c r="P86" s="220"/>
      <c r="R86" s="164">
        <f t="shared" si="35"/>
        <v>83</v>
      </c>
      <c r="S86" s="3"/>
      <c r="T86" s="3"/>
      <c r="U86" s="3"/>
      <c r="V86" s="3"/>
      <c r="W86" s="3"/>
      <c r="Y86" s="164">
        <f t="shared" si="36"/>
        <v>83</v>
      </c>
      <c r="Z86" s="164"/>
      <c r="AA86" s="164"/>
      <c r="AB86" s="164"/>
      <c r="AC86" s="164"/>
      <c r="AD86" s="164"/>
    </row>
    <row r="87" spans="11:30" ht="18">
      <c r="K87" s="164">
        <f t="shared" si="34"/>
        <v>84</v>
      </c>
      <c r="L87" s="164"/>
      <c r="M87" s="220"/>
      <c r="N87" s="220"/>
      <c r="O87" s="220"/>
      <c r="P87" s="220"/>
      <c r="R87" s="164">
        <f t="shared" si="35"/>
        <v>84</v>
      </c>
      <c r="S87" s="3"/>
      <c r="T87" s="3"/>
      <c r="U87" s="3"/>
      <c r="V87" s="3"/>
      <c r="W87" s="3"/>
      <c r="Y87" s="164">
        <f t="shared" si="36"/>
        <v>84</v>
      </c>
      <c r="Z87" s="164"/>
      <c r="AA87" s="164"/>
      <c r="AB87" s="164"/>
      <c r="AC87" s="164"/>
      <c r="AD87" s="164"/>
    </row>
    <row r="88" spans="11:30" ht="18">
      <c r="K88" s="164">
        <f t="shared" si="34"/>
        <v>85</v>
      </c>
      <c r="L88" s="164"/>
      <c r="M88" s="220"/>
      <c r="N88" s="220"/>
      <c r="O88" s="220"/>
      <c r="P88" s="220"/>
      <c r="R88" s="164">
        <f t="shared" si="35"/>
        <v>85</v>
      </c>
      <c r="S88" s="3"/>
      <c r="T88" s="3"/>
      <c r="U88" s="3"/>
      <c r="V88" s="3"/>
      <c r="W88" s="3"/>
      <c r="Y88" s="164">
        <f t="shared" si="36"/>
        <v>85</v>
      </c>
      <c r="Z88" s="164"/>
      <c r="AA88" s="164"/>
      <c r="AB88" s="164"/>
      <c r="AC88" s="164"/>
      <c r="AD88" s="164"/>
    </row>
    <row r="89" spans="11:30" ht="18">
      <c r="K89" s="164">
        <f t="shared" si="34"/>
        <v>86</v>
      </c>
      <c r="L89" s="164"/>
      <c r="M89" s="220"/>
      <c r="N89" s="220"/>
      <c r="O89" s="220"/>
      <c r="P89" s="220"/>
      <c r="R89" s="164">
        <f t="shared" si="35"/>
        <v>86</v>
      </c>
      <c r="S89" s="3"/>
      <c r="T89" s="3"/>
      <c r="U89" s="3"/>
      <c r="V89" s="3"/>
      <c r="W89" s="3"/>
      <c r="Y89" s="164">
        <f t="shared" si="36"/>
        <v>86</v>
      </c>
      <c r="Z89" s="164"/>
      <c r="AA89" s="164"/>
      <c r="AB89" s="164"/>
      <c r="AC89" s="164"/>
      <c r="AD89" s="164"/>
    </row>
    <row r="90" spans="11:30" ht="18">
      <c r="K90" s="164">
        <f t="shared" si="34"/>
        <v>87</v>
      </c>
      <c r="L90" s="164"/>
      <c r="M90" s="220"/>
      <c r="N90" s="220"/>
      <c r="O90" s="220"/>
      <c r="P90" s="220"/>
      <c r="R90" s="164">
        <f t="shared" si="35"/>
        <v>87</v>
      </c>
      <c r="S90" s="3"/>
      <c r="T90" s="3"/>
      <c r="U90" s="3"/>
      <c r="V90" s="3"/>
      <c r="W90" s="3"/>
      <c r="Y90" s="164">
        <f t="shared" si="36"/>
        <v>87</v>
      </c>
      <c r="Z90" s="164"/>
      <c r="AA90" s="164"/>
      <c r="AB90" s="164"/>
      <c r="AC90" s="164"/>
      <c r="AD90" s="164"/>
    </row>
    <row r="91" spans="11:30" ht="18">
      <c r="K91" s="164">
        <f t="shared" si="34"/>
        <v>88</v>
      </c>
      <c r="L91" s="164"/>
      <c r="M91" s="220"/>
      <c r="N91" s="220"/>
      <c r="O91" s="220"/>
      <c r="P91" s="220"/>
      <c r="R91" s="164">
        <f t="shared" si="35"/>
        <v>88</v>
      </c>
      <c r="S91" s="3"/>
      <c r="T91" s="3"/>
      <c r="U91" s="3"/>
      <c r="V91" s="3"/>
      <c r="W91" s="3"/>
      <c r="Y91" s="164">
        <f t="shared" si="36"/>
        <v>88</v>
      </c>
      <c r="Z91" s="164"/>
      <c r="AA91" s="164"/>
      <c r="AB91" s="164"/>
      <c r="AC91" s="164"/>
      <c r="AD91" s="164"/>
    </row>
    <row r="92" spans="11:30" ht="18">
      <c r="K92" s="164">
        <f t="shared" si="34"/>
        <v>89</v>
      </c>
      <c r="L92" s="164"/>
      <c r="M92" s="220"/>
      <c r="N92" s="220"/>
      <c r="O92" s="220"/>
      <c r="P92" s="220"/>
      <c r="R92" s="164">
        <f t="shared" si="35"/>
        <v>89</v>
      </c>
      <c r="S92" s="3"/>
      <c r="T92" s="3"/>
      <c r="U92" s="3"/>
      <c r="V92" s="3"/>
      <c r="W92" s="3"/>
      <c r="Y92" s="164">
        <f t="shared" si="36"/>
        <v>89</v>
      </c>
      <c r="Z92" s="164"/>
      <c r="AA92" s="164"/>
      <c r="AB92" s="164"/>
      <c r="AC92" s="164"/>
      <c r="AD92" s="164"/>
    </row>
    <row r="93" spans="11:30" ht="18">
      <c r="K93" s="164">
        <f>K92+1</f>
        <v>90</v>
      </c>
      <c r="L93" s="164"/>
      <c r="M93" s="220"/>
      <c r="N93" s="220"/>
      <c r="O93" s="220"/>
      <c r="P93" s="220"/>
      <c r="R93" s="164">
        <f t="shared" si="35"/>
        <v>90</v>
      </c>
      <c r="S93" s="3"/>
      <c r="T93" s="3"/>
      <c r="U93" s="3"/>
      <c r="V93" s="3"/>
      <c r="W93" s="3"/>
      <c r="Y93" s="164">
        <f t="shared" si="36"/>
        <v>90</v>
      </c>
      <c r="Z93" s="164"/>
      <c r="AA93" s="164"/>
      <c r="AB93" s="164"/>
      <c r="AC93" s="164"/>
      <c r="AD93" s="164"/>
    </row>
    <row r="94" spans="11:30" ht="18">
      <c r="K94" s="164">
        <f t="shared" ref="K94:K103" si="37">K93+1</f>
        <v>91</v>
      </c>
      <c r="L94" s="164"/>
      <c r="M94" s="220"/>
      <c r="N94" s="220"/>
      <c r="O94" s="220"/>
      <c r="P94" s="220"/>
      <c r="R94" s="164">
        <f t="shared" si="35"/>
        <v>91</v>
      </c>
      <c r="S94" s="3"/>
      <c r="T94" s="3"/>
      <c r="U94" s="3"/>
      <c r="V94" s="3"/>
      <c r="W94" s="3"/>
      <c r="Y94" s="164">
        <f t="shared" si="36"/>
        <v>91</v>
      </c>
      <c r="Z94" s="164"/>
      <c r="AA94" s="164"/>
      <c r="AB94" s="164"/>
      <c r="AC94" s="164"/>
      <c r="AD94" s="164"/>
    </row>
    <row r="95" spans="11:30" ht="18">
      <c r="K95" s="164">
        <f t="shared" si="37"/>
        <v>92</v>
      </c>
      <c r="L95" s="164"/>
      <c r="M95" s="220"/>
      <c r="N95" s="220"/>
      <c r="O95" s="220"/>
      <c r="P95" s="220"/>
      <c r="R95" s="164">
        <f t="shared" si="35"/>
        <v>92</v>
      </c>
      <c r="S95" s="3"/>
      <c r="T95" s="3"/>
      <c r="U95" s="3"/>
      <c r="V95" s="3"/>
      <c r="W95" s="3"/>
      <c r="Y95" s="164">
        <f t="shared" si="36"/>
        <v>92</v>
      </c>
      <c r="Z95" s="164"/>
      <c r="AA95" s="164"/>
      <c r="AB95" s="164"/>
      <c r="AC95" s="164"/>
      <c r="AD95" s="164"/>
    </row>
    <row r="96" spans="11:30" ht="18">
      <c r="K96" s="164">
        <f t="shared" si="37"/>
        <v>93</v>
      </c>
      <c r="L96" s="164"/>
      <c r="M96" s="220"/>
      <c r="N96" s="220"/>
      <c r="O96" s="220"/>
      <c r="P96" s="220"/>
      <c r="R96" s="164">
        <f t="shared" si="35"/>
        <v>93</v>
      </c>
      <c r="S96" s="3"/>
      <c r="T96" s="3"/>
      <c r="U96" s="3"/>
      <c r="V96" s="3"/>
      <c r="W96" s="3"/>
      <c r="Y96" s="164">
        <f t="shared" si="36"/>
        <v>93</v>
      </c>
      <c r="Z96" s="164"/>
      <c r="AA96" s="164"/>
      <c r="AB96" s="164"/>
      <c r="AC96" s="164"/>
      <c r="AD96" s="164"/>
    </row>
    <row r="97" spans="11:30" ht="18">
      <c r="K97" s="164">
        <f t="shared" si="37"/>
        <v>94</v>
      </c>
      <c r="L97" s="164"/>
      <c r="M97" s="220"/>
      <c r="N97" s="220"/>
      <c r="O97" s="220"/>
      <c r="P97" s="220"/>
      <c r="R97" s="164">
        <f t="shared" si="35"/>
        <v>94</v>
      </c>
      <c r="S97" s="3"/>
      <c r="T97" s="3"/>
      <c r="U97" s="3"/>
      <c r="V97" s="3"/>
      <c r="W97" s="3"/>
      <c r="Y97" s="164">
        <f t="shared" si="36"/>
        <v>94</v>
      </c>
      <c r="Z97" s="164"/>
      <c r="AA97" s="164"/>
      <c r="AB97" s="164"/>
      <c r="AC97" s="164"/>
      <c r="AD97" s="164"/>
    </row>
    <row r="98" spans="11:30" ht="18">
      <c r="K98" s="164">
        <f t="shared" si="37"/>
        <v>95</v>
      </c>
      <c r="L98" s="164"/>
      <c r="M98" s="220"/>
      <c r="N98" s="220"/>
      <c r="O98" s="220"/>
      <c r="P98" s="220"/>
      <c r="R98" s="164">
        <f t="shared" si="35"/>
        <v>95</v>
      </c>
      <c r="S98" s="3"/>
      <c r="T98" s="3"/>
      <c r="U98" s="3"/>
      <c r="V98" s="3"/>
      <c r="W98" s="3"/>
      <c r="Y98" s="164">
        <f t="shared" si="36"/>
        <v>95</v>
      </c>
      <c r="Z98" s="164"/>
      <c r="AA98" s="164"/>
      <c r="AB98" s="164"/>
      <c r="AC98" s="164"/>
      <c r="AD98" s="164"/>
    </row>
    <row r="99" spans="11:30" ht="18">
      <c r="K99" s="164">
        <f t="shared" si="37"/>
        <v>96</v>
      </c>
      <c r="L99" s="164"/>
      <c r="M99" s="220"/>
      <c r="N99" s="220"/>
      <c r="O99" s="220"/>
      <c r="P99" s="220"/>
      <c r="R99" s="164">
        <f t="shared" si="35"/>
        <v>96</v>
      </c>
      <c r="S99" s="3"/>
      <c r="T99" s="3"/>
      <c r="U99" s="3"/>
      <c r="V99" s="3"/>
      <c r="W99" s="3"/>
      <c r="Y99" s="164">
        <f t="shared" si="36"/>
        <v>96</v>
      </c>
      <c r="Z99" s="164"/>
      <c r="AA99" s="164"/>
      <c r="AB99" s="164"/>
      <c r="AC99" s="164"/>
      <c r="AD99" s="164"/>
    </row>
    <row r="100" spans="11:30" ht="18">
      <c r="K100" s="164">
        <f t="shared" si="37"/>
        <v>97</v>
      </c>
      <c r="L100" s="164"/>
      <c r="M100" s="220"/>
      <c r="N100" s="220"/>
      <c r="O100" s="220"/>
      <c r="P100" s="220"/>
      <c r="R100" s="164">
        <f t="shared" si="35"/>
        <v>97</v>
      </c>
      <c r="S100" s="3"/>
      <c r="T100" s="3"/>
      <c r="U100" s="3"/>
      <c r="V100" s="3"/>
      <c r="W100" s="3"/>
      <c r="Y100" s="164">
        <f t="shared" si="36"/>
        <v>97</v>
      </c>
      <c r="Z100" s="164"/>
      <c r="AA100" s="164"/>
      <c r="AB100" s="164"/>
      <c r="AC100" s="164"/>
      <c r="AD100" s="164"/>
    </row>
    <row r="101" spans="11:30" ht="18">
      <c r="K101" s="164">
        <f t="shared" si="37"/>
        <v>98</v>
      </c>
      <c r="L101" s="164"/>
      <c r="M101" s="220"/>
      <c r="N101" s="220"/>
      <c r="O101" s="220"/>
      <c r="P101" s="220"/>
      <c r="R101" s="164">
        <f t="shared" si="35"/>
        <v>98</v>
      </c>
      <c r="S101" s="3"/>
      <c r="T101" s="3"/>
      <c r="U101" s="3"/>
      <c r="V101" s="3"/>
      <c r="W101" s="3"/>
      <c r="Y101" s="164">
        <f t="shared" si="36"/>
        <v>98</v>
      </c>
      <c r="Z101" s="164"/>
      <c r="AA101" s="164"/>
      <c r="AB101" s="164"/>
      <c r="AC101" s="164"/>
      <c r="AD101" s="164"/>
    </row>
    <row r="102" spans="11:30" ht="18">
      <c r="K102" s="164">
        <f t="shared" si="37"/>
        <v>99</v>
      </c>
      <c r="L102" s="164"/>
      <c r="M102" s="220"/>
      <c r="N102" s="220"/>
      <c r="O102" s="220"/>
      <c r="P102" s="220"/>
      <c r="R102" s="164">
        <f t="shared" si="35"/>
        <v>99</v>
      </c>
      <c r="S102" s="3"/>
      <c r="T102" s="3"/>
      <c r="U102" s="3"/>
      <c r="V102" s="3"/>
      <c r="W102" s="3"/>
      <c r="Y102" s="164">
        <f t="shared" si="36"/>
        <v>99</v>
      </c>
      <c r="Z102" s="164"/>
      <c r="AA102" s="164"/>
      <c r="AB102" s="164"/>
      <c r="AC102" s="164"/>
      <c r="AD102" s="164"/>
    </row>
    <row r="103" spans="11:30" ht="18">
      <c r="K103" s="164">
        <f t="shared" si="37"/>
        <v>100</v>
      </c>
      <c r="L103" s="164"/>
      <c r="M103" s="220"/>
      <c r="N103" s="220"/>
      <c r="O103" s="220"/>
      <c r="P103" s="220"/>
      <c r="R103" s="164">
        <f t="shared" si="35"/>
        <v>100</v>
      </c>
      <c r="S103" s="3"/>
      <c r="T103" s="3"/>
      <c r="U103" s="3"/>
      <c r="V103" s="3"/>
      <c r="W103" s="3"/>
      <c r="Y103" s="164">
        <f t="shared" si="36"/>
        <v>100</v>
      </c>
      <c r="Z103" s="164"/>
      <c r="AA103" s="164"/>
      <c r="AB103" s="164"/>
      <c r="AC103" s="164"/>
      <c r="AD103" s="164"/>
    </row>
    <row r="204" spans="18:18">
      <c r="R204" s="106">
        <v>1</v>
      </c>
    </row>
  </sheetData>
  <phoneticPr fontId="1" type="noConversion"/>
  <conditionalFormatting sqref="Q3:Q45">
    <cfRule type="cellIs" dxfId="240" priority="181" operator="equal">
      <formula>"WW"</formula>
    </cfRule>
    <cfRule type="cellIs" dxfId="239" priority="182" operator="equal">
      <formula>"S1"</formula>
    </cfRule>
    <cfRule type="cellIs" dxfId="238" priority="183" operator="equal">
      <formula>"M5"</formula>
    </cfRule>
    <cfRule type="cellIs" dxfId="237" priority="184" operator="equal">
      <formula>"M4"</formula>
    </cfRule>
    <cfRule type="cellIs" dxfId="236" priority="185" operator="equal">
      <formula>"M3"</formula>
    </cfRule>
    <cfRule type="cellIs" dxfId="235" priority="186" operator="equal">
      <formula>"M2"</formula>
    </cfRule>
    <cfRule type="cellIs" dxfId="234" priority="187" operator="equal">
      <formula>"M1"</formula>
    </cfRule>
  </conditionalFormatting>
  <conditionalFormatting sqref="L79:L94">
    <cfRule type="cellIs" dxfId="233" priority="166" operator="equal">
      <formula>"M5"</formula>
    </cfRule>
    <cfRule type="cellIs" dxfId="232" priority="167" operator="equal">
      <formula>"M4"</formula>
    </cfRule>
    <cfRule type="cellIs" dxfId="231" priority="168" operator="equal">
      <formula>"M3"</formula>
    </cfRule>
    <cfRule type="cellIs" dxfId="230" priority="169" operator="equal">
      <formula>"M2"</formula>
    </cfRule>
    <cfRule type="cellIs" dxfId="229" priority="170" operator="equal">
      <formula>"M1"</formula>
    </cfRule>
    <cfRule type="cellIs" dxfId="228" priority="171" operator="equal">
      <formula>"WW"</formula>
    </cfRule>
    <cfRule type="cellIs" dxfId="227" priority="172" operator="equal">
      <formula>"S1"</formula>
    </cfRule>
  </conditionalFormatting>
  <conditionalFormatting sqref="L4:L78 L3:P3 M4:P103">
    <cfRule type="cellIs" dxfId="226" priority="98" operator="equal">
      <formula>"S2"</formula>
    </cfRule>
    <cfRule type="cellIs" dxfId="225" priority="99" operator="equal">
      <formula>"WW"</formula>
    </cfRule>
    <cfRule type="cellIs" dxfId="224" priority="100" operator="equal">
      <formula>"S1"</formula>
    </cfRule>
    <cfRule type="cellIs" dxfId="223" priority="101" operator="equal">
      <formula>"M5"</formula>
    </cfRule>
    <cfRule type="cellIs" dxfId="222" priority="102" operator="equal">
      <formula>"M4"</formula>
    </cfRule>
    <cfRule type="cellIs" dxfId="221" priority="103" operator="equal">
      <formula>"M3"</formula>
    </cfRule>
    <cfRule type="cellIs" dxfId="220" priority="104" operator="equal">
      <formula>"M2"</formula>
    </cfRule>
    <cfRule type="cellIs" dxfId="219" priority="105" operator="equal">
      <formula>"M1"</formula>
    </cfRule>
  </conditionalFormatting>
  <conditionalFormatting sqref="L4:L78 L3:P3 M4:P103">
    <cfRule type="cellIs" dxfId="218" priority="91" operator="equal">
      <formula>"M5"</formula>
    </cfRule>
    <cfRule type="cellIs" dxfId="217" priority="92" operator="equal">
      <formula>"M4"</formula>
    </cfRule>
    <cfRule type="cellIs" dxfId="216" priority="93" operator="equal">
      <formula>"M3"</formula>
    </cfRule>
    <cfRule type="cellIs" dxfId="215" priority="94" operator="equal">
      <formula>"M2"</formula>
    </cfRule>
    <cfRule type="cellIs" dxfId="214" priority="95" operator="equal">
      <formula>"M1"</formula>
    </cfRule>
    <cfRule type="cellIs" dxfId="213" priority="96" operator="equal">
      <formula>"WW"</formula>
    </cfRule>
    <cfRule type="cellIs" dxfId="212" priority="97" operator="equal">
      <formula>"S1"</formula>
    </cfRule>
  </conditionalFormatting>
  <conditionalFormatting sqref="B14">
    <cfRule type="cellIs" dxfId="211" priority="23" operator="equal">
      <formula>"S2"</formula>
    </cfRule>
    <cfRule type="cellIs" dxfId="210" priority="24" operator="equal">
      <formula>"WW"</formula>
    </cfRule>
    <cfRule type="cellIs" dxfId="209" priority="25" operator="equal">
      <formula>"S1"</formula>
    </cfRule>
    <cfRule type="cellIs" dxfId="208" priority="26" operator="equal">
      <formula>"M5"</formula>
    </cfRule>
    <cfRule type="cellIs" dxfId="207" priority="27" operator="equal">
      <formula>"M4"</formula>
    </cfRule>
    <cfRule type="cellIs" dxfId="206" priority="28" operator="equal">
      <formula>"M3"</formula>
    </cfRule>
    <cfRule type="cellIs" dxfId="205" priority="29" operator="equal">
      <formula>"M2"</formula>
    </cfRule>
    <cfRule type="cellIs" dxfId="204" priority="30" operator="equal">
      <formula>"M1"</formula>
    </cfRule>
  </conditionalFormatting>
  <conditionalFormatting sqref="B14">
    <cfRule type="cellIs" dxfId="203" priority="16" operator="equal">
      <formula>"M5"</formula>
    </cfRule>
    <cfRule type="cellIs" dxfId="202" priority="17" operator="equal">
      <formula>"M4"</formula>
    </cfRule>
    <cfRule type="cellIs" dxfId="201" priority="18" operator="equal">
      <formula>"M3"</formula>
    </cfRule>
    <cfRule type="cellIs" dxfId="200" priority="19" operator="equal">
      <formula>"M2"</formula>
    </cfRule>
    <cfRule type="cellIs" dxfId="199" priority="20" operator="equal">
      <formula>"M1"</formula>
    </cfRule>
    <cfRule type="cellIs" dxfId="198" priority="21" operator="equal">
      <formula>"WW"</formula>
    </cfRule>
    <cfRule type="cellIs" dxfId="197" priority="22" operator="equal">
      <formula>"S1"</formula>
    </cfRule>
  </conditionalFormatting>
  <conditionalFormatting sqref="B15">
    <cfRule type="cellIs" dxfId="196" priority="8" operator="equal">
      <formula>"S2"</formula>
    </cfRule>
    <cfRule type="cellIs" dxfId="195" priority="9" operator="equal">
      <formula>"WW"</formula>
    </cfRule>
    <cfRule type="cellIs" dxfId="194" priority="10" operator="equal">
      <formula>"S1"</formula>
    </cfRule>
    <cfRule type="cellIs" dxfId="193" priority="11" operator="equal">
      <formula>"M5"</formula>
    </cfRule>
    <cfRule type="cellIs" dxfId="192" priority="12" operator="equal">
      <formula>"M4"</formula>
    </cfRule>
    <cfRule type="cellIs" dxfId="191" priority="13" operator="equal">
      <formula>"M3"</formula>
    </cfRule>
    <cfRule type="cellIs" dxfId="190" priority="14" operator="equal">
      <formula>"M2"</formula>
    </cfRule>
    <cfRule type="cellIs" dxfId="189" priority="15" operator="equal">
      <formula>"M1"</formula>
    </cfRule>
  </conditionalFormatting>
  <conditionalFormatting sqref="B15">
    <cfRule type="cellIs" dxfId="188" priority="1" operator="equal">
      <formula>"M5"</formula>
    </cfRule>
    <cfRule type="cellIs" dxfId="187" priority="2" operator="equal">
      <formula>"M4"</formula>
    </cfRule>
    <cfRule type="cellIs" dxfId="186" priority="3" operator="equal">
      <formula>"M3"</formula>
    </cfRule>
    <cfRule type="cellIs" dxfId="185" priority="4" operator="equal">
      <formula>"M2"</formula>
    </cfRule>
    <cfRule type="cellIs" dxfId="184" priority="5" operator="equal">
      <formula>"M1"</formula>
    </cfRule>
    <cfRule type="cellIs" dxfId="183" priority="6" operator="equal">
      <formula>"WW"</formula>
    </cfRule>
    <cfRule type="cellIs" dxfId="182" priority="7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824E-D3A0-FA44-8A97-669CE9A0F054}">
  <dimension ref="A2:Y76"/>
  <sheetViews>
    <sheetView zoomScale="138" zoomScaleNormal="125" workbookViewId="0">
      <pane ySplit="6" topLeftCell="A7" activePane="bottomLeft" state="frozen"/>
      <selection pane="bottomLeft" activeCell="J33" sqref="J29:L33"/>
    </sheetView>
  </sheetViews>
  <sheetFormatPr baseColWidth="10" defaultColWidth="9" defaultRowHeight="13"/>
  <cols>
    <col min="1" max="1" width="19.83203125" style="166" customWidth="1"/>
    <col min="2" max="3" width="11.1640625" style="166" customWidth="1"/>
    <col min="4" max="4" width="11" style="166" customWidth="1"/>
    <col min="5" max="5" width="12" style="166" bestFit="1" customWidth="1"/>
    <col min="6" max="6" width="9" style="166" customWidth="1"/>
    <col min="7" max="7" width="12.33203125" style="166" bestFit="1" customWidth="1"/>
    <col min="8" max="8" width="10" style="166" customWidth="1"/>
    <col min="9" max="9" width="8.5" style="166" customWidth="1"/>
    <col min="10" max="10" width="14.1640625" style="166" customWidth="1"/>
    <col min="11" max="11" width="13.1640625" style="166" customWidth="1"/>
    <col min="12" max="12" width="13.33203125" style="166" customWidth="1"/>
    <col min="13" max="13" width="17.6640625" style="166" customWidth="1"/>
    <col min="14" max="14" width="11.1640625" style="168" bestFit="1" customWidth="1"/>
    <col min="15" max="16" width="9" style="168"/>
    <col min="17" max="24" width="9" style="166"/>
    <col min="25" max="25" width="10" style="166" bestFit="1" customWidth="1"/>
    <col min="26" max="16384" width="9" style="166"/>
  </cols>
  <sheetData>
    <row r="2" spans="1:25">
      <c r="A2" s="166" t="s">
        <v>45</v>
      </c>
      <c r="B2" s="166" t="s">
        <v>46</v>
      </c>
      <c r="C2" s="166" t="s">
        <v>47</v>
      </c>
      <c r="D2" s="166" t="s">
        <v>48</v>
      </c>
      <c r="E2" s="166" t="s">
        <v>49</v>
      </c>
    </row>
    <row r="3" spans="1:25">
      <c r="B3" s="166">
        <f>OverView!B17</f>
        <v>1</v>
      </c>
      <c r="C3" s="166" t="s">
        <v>228</v>
      </c>
      <c r="D3" s="27" t="e">
        <f>B50</f>
        <v>#REF!</v>
      </c>
      <c r="E3" s="17">
        <f>SUM(K7:K39)</f>
        <v>1.7520979807530999</v>
      </c>
    </row>
    <row r="5" spans="1:25" ht="14">
      <c r="A5" s="25" t="s">
        <v>25</v>
      </c>
      <c r="B5" s="333">
        <f>PRODUCT('BNRegular Symbol'!D16:'BNRegular Symbol'!H16)</f>
        <v>704997888</v>
      </c>
      <c r="C5" s="333"/>
      <c r="D5" s="333"/>
      <c r="E5" s="333"/>
      <c r="F5" s="333"/>
      <c r="G5" s="11"/>
      <c r="H5" s="12"/>
      <c r="I5" s="13"/>
      <c r="J5" s="14"/>
      <c r="K5" s="15"/>
      <c r="L5" s="169"/>
      <c r="M5" s="169"/>
    </row>
    <row r="6" spans="1:25" ht="14">
      <c r="A6" s="21" t="s">
        <v>29</v>
      </c>
      <c r="B6" s="157">
        <v>1</v>
      </c>
      <c r="C6" s="157">
        <v>2</v>
      </c>
      <c r="D6" s="157">
        <v>3</v>
      </c>
      <c r="E6" s="157">
        <v>4</v>
      </c>
      <c r="F6" s="157">
        <v>5</v>
      </c>
      <c r="G6" s="21" t="s">
        <v>30</v>
      </c>
      <c r="H6" s="22" t="s">
        <v>31</v>
      </c>
      <c r="I6" s="23" t="s">
        <v>32</v>
      </c>
      <c r="J6" s="24" t="s">
        <v>33</v>
      </c>
      <c r="K6" s="194" t="s">
        <v>34</v>
      </c>
      <c r="L6" s="167" t="s">
        <v>109</v>
      </c>
      <c r="M6" s="178"/>
    </row>
    <row r="7" spans="1:25">
      <c r="A7" s="158" t="s">
        <v>35</v>
      </c>
      <c r="B7" s="26">
        <f>'BNRegular Symbol'!D22*OverView!C$26</f>
        <v>18</v>
      </c>
      <c r="C7" s="26">
        <f>'BNRegular Symbol'!E22*OverView!D$26</f>
        <v>30</v>
      </c>
      <c r="D7" s="26">
        <f>'BNRegular Symbol'!F22*OverView!E$26</f>
        <v>33</v>
      </c>
      <c r="E7" s="26">
        <f>'BNRegular Symbol'!G22*OverView!F$26</f>
        <v>33</v>
      </c>
      <c r="F7" s="26">
        <f>'BNRegular Symbol'!H22*OverView!G$26</f>
        <v>9</v>
      </c>
      <c r="G7" s="212">
        <f>PRODUCT(B7:F7)</f>
        <v>5292540</v>
      </c>
      <c r="H7" s="200">
        <f t="shared" ref="H7:H10" si="0">$B$5/G7</f>
        <v>133.20596311034021</v>
      </c>
      <c r="I7" s="163">
        <f>OverView!G49</f>
        <v>4000</v>
      </c>
      <c r="J7" s="156">
        <f t="shared" ref="J7:J10" si="1">L7/$B$3</f>
        <v>30.02868570295632</v>
      </c>
      <c r="K7" s="230">
        <f t="shared" ref="K7:K10" si="2">1/H7</f>
        <v>7.5071714257390803E-3</v>
      </c>
      <c r="L7" s="229">
        <f t="shared" ref="L7:L10" si="3">K7*I7</f>
        <v>30.02868570295632</v>
      </c>
      <c r="M7" s="108"/>
      <c r="N7" s="166"/>
      <c r="O7" s="166"/>
      <c r="P7" s="166"/>
    </row>
    <row r="8" spans="1:25">
      <c r="A8" s="158" t="s">
        <v>26</v>
      </c>
      <c r="B8" s="26">
        <f>'BNRegular Symbol'!D23*OverView!C$26</f>
        <v>21</v>
      </c>
      <c r="C8" s="26">
        <f>'BNRegular Symbol'!E23*OverView!D$26</f>
        <v>57</v>
      </c>
      <c r="D8" s="26">
        <f>'BNRegular Symbol'!F23*OverView!E$26</f>
        <v>45</v>
      </c>
      <c r="E8" s="26">
        <f>'BNRegular Symbol'!G23*OverView!F$26</f>
        <v>39</v>
      </c>
      <c r="F8" s="26">
        <f>'BNRegular Symbol'!H23*OverView!G$26</f>
        <v>42</v>
      </c>
      <c r="G8" s="212">
        <f t="shared" ref="G8:G42" si="4">PRODUCT(B8:F8)</f>
        <v>88230870</v>
      </c>
      <c r="H8" s="200">
        <f t="shared" si="0"/>
        <v>7.9903767014878122</v>
      </c>
      <c r="I8" s="163">
        <f>OverView!G50</f>
        <v>1000</v>
      </c>
      <c r="J8" s="156">
        <f t="shared" si="1"/>
        <v>125.15054513184585</v>
      </c>
      <c r="K8" s="230">
        <f t="shared" si="2"/>
        <v>0.12515054513184584</v>
      </c>
      <c r="L8" s="229">
        <f t="shared" si="3"/>
        <v>125.15054513184585</v>
      </c>
      <c r="M8" s="108"/>
      <c r="N8" s="166"/>
      <c r="O8" s="166"/>
      <c r="P8" s="166"/>
    </row>
    <row r="9" spans="1:25">
      <c r="A9" s="158" t="s">
        <v>27</v>
      </c>
      <c r="B9" s="26">
        <f>'BNRegular Symbol'!D24*OverView!C$26</f>
        <v>48</v>
      </c>
      <c r="C9" s="26">
        <f>'BNRegular Symbol'!E24*OverView!D$26</f>
        <v>33</v>
      </c>
      <c r="D9" s="26">
        <f>'BNRegular Symbol'!F24*OverView!E$26</f>
        <v>48</v>
      </c>
      <c r="E9" s="26">
        <f>'BNRegular Symbol'!G24*OverView!F$26</f>
        <v>33</v>
      </c>
      <c r="F9" s="26">
        <f>'BNRegular Symbol'!H24*OverView!G$26</f>
        <v>54</v>
      </c>
      <c r="G9" s="212">
        <f t="shared" si="4"/>
        <v>135489024</v>
      </c>
      <c r="H9" s="200">
        <f t="shared" si="0"/>
        <v>5.2033579339976646</v>
      </c>
      <c r="I9" s="163">
        <f>OverView!G51</f>
        <v>500</v>
      </c>
      <c r="J9" s="156">
        <f t="shared" si="1"/>
        <v>96.091794249460222</v>
      </c>
      <c r="K9" s="230">
        <f t="shared" si="2"/>
        <v>0.19218358849892045</v>
      </c>
      <c r="L9" s="229">
        <f t="shared" si="3"/>
        <v>96.091794249460222</v>
      </c>
      <c r="M9" s="108"/>
      <c r="N9" s="166" t="s">
        <v>255</v>
      </c>
    </row>
    <row r="10" spans="1:25">
      <c r="A10" s="158" t="s">
        <v>28</v>
      </c>
      <c r="B10" s="26">
        <f>'BNRegular Symbol'!D25*OverView!C$26</f>
        <v>63</v>
      </c>
      <c r="C10" s="26">
        <f>'BNRegular Symbol'!E25*OverView!D$26</f>
        <v>33</v>
      </c>
      <c r="D10" s="26">
        <f>'BNRegular Symbol'!F25*OverView!E$26</f>
        <v>27</v>
      </c>
      <c r="E10" s="26">
        <f>'BNRegular Symbol'!G25*OverView!F$26</f>
        <v>42</v>
      </c>
      <c r="F10" s="26">
        <f>'BNRegular Symbol'!H25*OverView!G$26</f>
        <v>51</v>
      </c>
      <c r="G10" s="212">
        <f t="shared" si="4"/>
        <v>120236886</v>
      </c>
      <c r="H10" s="200">
        <f t="shared" si="0"/>
        <v>5.8634077399509499</v>
      </c>
      <c r="I10" s="163" t="e">
        <f>OverView!#REF!</f>
        <v>#REF!</v>
      </c>
      <c r="J10" s="156" t="e">
        <f t="shared" si="1"/>
        <v>#REF!</v>
      </c>
      <c r="K10" s="230">
        <f t="shared" si="2"/>
        <v>0.17054928539019965</v>
      </c>
      <c r="L10" s="229" t="e">
        <f t="shared" si="3"/>
        <v>#REF!</v>
      </c>
      <c r="M10" s="108"/>
      <c r="N10" s="255"/>
      <c r="O10" s="255"/>
      <c r="P10" s="255"/>
      <c r="Q10" s="255"/>
      <c r="R10" s="255"/>
      <c r="S10" s="255" t="s">
        <v>0</v>
      </c>
      <c r="T10" s="255" t="s">
        <v>4</v>
      </c>
      <c r="U10" s="255" t="s">
        <v>1</v>
      </c>
      <c r="V10" s="255" t="s">
        <v>2</v>
      </c>
      <c r="W10" s="255" t="s">
        <v>3</v>
      </c>
      <c r="X10" s="256" t="s">
        <v>256</v>
      </c>
      <c r="Y10" s="256" t="s">
        <v>257</v>
      </c>
    </row>
    <row r="11" spans="1:25">
      <c r="A11" s="158" t="s">
        <v>104</v>
      </c>
      <c r="B11" s="26">
        <f>'BNRegular Symbol'!D26*OverView!C$26</f>
        <v>15</v>
      </c>
      <c r="C11" s="26">
        <f>'BNRegular Symbol'!E26*OverView!D$26</f>
        <v>60</v>
      </c>
      <c r="D11" s="26">
        <f>'BNRegular Symbol'!F26*OverView!E$26</f>
        <v>57</v>
      </c>
      <c r="E11" s="26">
        <f>'BNRegular Symbol'!G26*OverView!F$26</f>
        <v>51</v>
      </c>
      <c r="F11" s="26">
        <f>'BNRegular Symbol'!H26*OverView!G$26</f>
        <v>42</v>
      </c>
      <c r="G11" s="212">
        <f t="shared" si="4"/>
        <v>109884600</v>
      </c>
      <c r="H11" s="200">
        <f t="shared" ref="H11:H42" si="5">$B$5/G11</f>
        <v>6.4158024691358024</v>
      </c>
      <c r="I11" s="163" t="e">
        <f>OverView!#REF!</f>
        <v>#REF!</v>
      </c>
      <c r="J11" s="156" t="e">
        <f t="shared" ref="J11:J33" si="6">L11/$B$3</f>
        <v>#REF!</v>
      </c>
      <c r="K11" s="230">
        <f t="shared" ref="K11:K33" si="7">1/H11</f>
        <v>0.15586514778325122</v>
      </c>
      <c r="L11" s="229" t="e">
        <f t="shared" ref="L11:L33" si="8">K11*I11</f>
        <v>#REF!</v>
      </c>
      <c r="M11" s="108"/>
      <c r="N11" s="257" t="s">
        <v>44</v>
      </c>
      <c r="O11" s="257" t="s">
        <v>44</v>
      </c>
      <c r="P11" s="257" t="s">
        <v>44</v>
      </c>
      <c r="Q11" s="257" t="s">
        <v>44</v>
      </c>
      <c r="R11" s="257" t="s">
        <v>44</v>
      </c>
      <c r="S11" s="255">
        <f>IF(N11="S1",'BNRegular Symbol'!D$14*OverView!C$26,'BNRegular Symbol'!D$16-'BNRegular Symbol'!D$14*OverView!C$26)</f>
        <v>3</v>
      </c>
      <c r="T11" s="255">
        <f>IF(O11="S1",'BNRegular Symbol'!E$14*OverView!D$26,'BNRegular Symbol'!E$16-'BNRegular Symbol'!E$14*OverView!D$26)</f>
        <v>9</v>
      </c>
      <c r="U11" s="255">
        <f>IF(P11="S1",'BNRegular Symbol'!F$14*OverView!E$26,'BNRegular Symbol'!F$16-'BNRegular Symbol'!F$14*OverView!E$26)</f>
        <v>9</v>
      </c>
      <c r="V11" s="255">
        <f>IF(Q11="S1",'BNRegular Symbol'!G$14*OverView!F$26,'BNRegular Symbol'!G$16-'BNRegular Symbol'!G$14*OverView!F$26)</f>
        <v>6</v>
      </c>
      <c r="W11" s="255">
        <f>IF(R11="S1",'BNRegular Symbol'!H$14*OverView!G$26,'BNRegular Symbol'!H$16-'BNRegular Symbol'!H$14*OverView!G$26)</f>
        <v>6</v>
      </c>
      <c r="X11" s="258">
        <f>PRODUCT(S11,T11,U11,V11,W11)</f>
        <v>8748</v>
      </c>
      <c r="Y11" s="17">
        <f>X11/$B$5</f>
        <v>1.2408547811138974E-5</v>
      </c>
    </row>
    <row r="12" spans="1:25">
      <c r="A12" s="158" t="s">
        <v>178</v>
      </c>
      <c r="B12" s="26">
        <f>'BNRegular Symbol'!D27*OverView!C$26</f>
        <v>0</v>
      </c>
      <c r="C12" s="26">
        <f>'BNRegular Symbol'!E27*OverView!D$26</f>
        <v>12</v>
      </c>
      <c r="D12" s="26">
        <f>'BNRegular Symbol'!F27*OverView!E$26</f>
        <v>12</v>
      </c>
      <c r="E12" s="26">
        <f>'BNRegular Symbol'!G27*OverView!F$26</f>
        <v>9</v>
      </c>
      <c r="F12" s="26">
        <f>'BNRegular Symbol'!H27*OverView!G$26</f>
        <v>0</v>
      </c>
      <c r="G12" s="212">
        <f t="shared" si="4"/>
        <v>0</v>
      </c>
      <c r="H12" s="200"/>
      <c r="I12" s="163" t="e">
        <f>OverView!#REF!</f>
        <v>#REF!</v>
      </c>
      <c r="J12" s="156"/>
      <c r="K12" s="230"/>
      <c r="L12" s="229"/>
      <c r="M12" s="108"/>
      <c r="N12" s="259" t="s">
        <v>44</v>
      </c>
      <c r="O12" s="259" t="s">
        <v>44</v>
      </c>
      <c r="P12" s="259" t="s">
        <v>44</v>
      </c>
      <c r="Q12" s="259" t="s">
        <v>44</v>
      </c>
      <c r="R12" s="259" t="s">
        <v>258</v>
      </c>
      <c r="S12" s="255">
        <f>IF(N12="S1",'BNRegular Symbol'!D$14*OverView!C$26,'BNRegular Symbol'!D$16-'BNRegular Symbol'!D$14*OverView!C$26)</f>
        <v>3</v>
      </c>
      <c r="T12" s="255">
        <f>IF(O12="S1",'BNRegular Symbol'!E$14*OverView!D$26,'BNRegular Symbol'!E$16-'BNRegular Symbol'!E$14*OverView!D$26)</f>
        <v>9</v>
      </c>
      <c r="U12" s="255">
        <f>IF(P12="S1",'BNRegular Symbol'!F$14*OverView!E$26,'BNRegular Symbol'!F$16-'BNRegular Symbol'!F$14*OverView!E$26)</f>
        <v>9</v>
      </c>
      <c r="V12" s="255">
        <f>IF(Q12="S1",'BNRegular Symbol'!G$14*OverView!F$26,'BNRegular Symbol'!G$16-'BNRegular Symbol'!G$14*OverView!F$26)</f>
        <v>6</v>
      </c>
      <c r="W12" s="255">
        <f>IF(R12="S1",'BNRegular Symbol'!H$14*OverView!G$26,'BNRegular Symbol'!H$16-'BNRegular Symbol'!H$14*OverView!G$26)</f>
        <v>62</v>
      </c>
      <c r="X12" s="258">
        <f>PRODUCT(S12,T12,U12,V12,W12)</f>
        <v>90396</v>
      </c>
      <c r="Y12" s="17">
        <f t="shared" ref="Y12:Y26" si="9">X12/$B$5</f>
        <v>1.2822166071510275E-4</v>
      </c>
    </row>
    <row r="13" spans="1:25">
      <c r="A13" s="158" t="s">
        <v>176</v>
      </c>
      <c r="B13" s="26">
        <f>'BNRegular Symbol'!D28*OverView!C$26</f>
        <v>0</v>
      </c>
      <c r="C13" s="26">
        <f>'BNRegular Symbol'!E28*OverView!D$26</f>
        <v>12</v>
      </c>
      <c r="D13" s="26">
        <f>'BNRegular Symbol'!F28*OverView!E$26</f>
        <v>12</v>
      </c>
      <c r="E13" s="26">
        <f>'BNRegular Symbol'!G28*OverView!F$26</f>
        <v>9</v>
      </c>
      <c r="F13" s="26">
        <f>'BNRegular Symbol'!H28*OverView!G$26</f>
        <v>0</v>
      </c>
      <c r="G13" s="212">
        <f t="shared" si="4"/>
        <v>0</v>
      </c>
      <c r="H13" s="200"/>
      <c r="I13" s="163">
        <f>OverView!G52</f>
        <v>300</v>
      </c>
      <c r="J13" s="156"/>
      <c r="K13" s="230"/>
      <c r="L13" s="229"/>
      <c r="M13" s="108"/>
      <c r="N13" s="259" t="s">
        <v>44</v>
      </c>
      <c r="O13" s="259" t="s">
        <v>44</v>
      </c>
      <c r="P13" s="259" t="s">
        <v>44</v>
      </c>
      <c r="Q13" s="259" t="s">
        <v>258</v>
      </c>
      <c r="R13" s="259" t="s">
        <v>44</v>
      </c>
      <c r="S13" s="255">
        <f>IF(N13="S1",'BNRegular Symbol'!D$14*OverView!C$26,'BNRegular Symbol'!D$16-'BNRegular Symbol'!D$14*OverView!C$26)</f>
        <v>3</v>
      </c>
      <c r="T13" s="255">
        <f>IF(O13="S1",'BNRegular Symbol'!E$14*OverView!D$26,'BNRegular Symbol'!E$16-'BNRegular Symbol'!E$14*OverView!D$26)</f>
        <v>9</v>
      </c>
      <c r="U13" s="255">
        <f>IF(P13="S1",'BNRegular Symbol'!F$14*OverView!E$26,'BNRegular Symbol'!F$16-'BNRegular Symbol'!F$14*OverView!E$26)</f>
        <v>9</v>
      </c>
      <c r="V13" s="255">
        <f>IF(Q13="S1",'BNRegular Symbol'!G$14*OverView!F$26,'BNRegular Symbol'!G$16-'BNRegular Symbol'!G$14*OverView!F$26)</f>
        <v>50</v>
      </c>
      <c r="W13" s="255">
        <f>IF(R13="S1",'BNRegular Symbol'!H$14*OverView!G$26,'BNRegular Symbol'!H$16-'BNRegular Symbol'!H$14*OverView!G$26)</f>
        <v>6</v>
      </c>
      <c r="X13" s="258">
        <f t="shared" ref="X13:X26" si="10">PRODUCT(S13,T13,U13,V13,W13)</f>
        <v>72900</v>
      </c>
      <c r="Y13" s="17">
        <f t="shared" si="9"/>
        <v>1.0340456509282479E-4</v>
      </c>
    </row>
    <row r="14" spans="1:25">
      <c r="A14" s="158" t="s">
        <v>177</v>
      </c>
      <c r="B14" s="26">
        <f>'BNRegular Symbol'!D29*OverView!C$26</f>
        <v>0</v>
      </c>
      <c r="C14" s="26">
        <f>'BNRegular Symbol'!E29*OverView!D$26</f>
        <v>12</v>
      </c>
      <c r="D14" s="26">
        <f>'BNRegular Symbol'!F29*OverView!E$26</f>
        <v>12</v>
      </c>
      <c r="E14" s="26">
        <f>'BNRegular Symbol'!G29*OverView!F$26</f>
        <v>9</v>
      </c>
      <c r="F14" s="26">
        <f>'BNRegular Symbol'!H29*OverView!G$26</f>
        <v>0</v>
      </c>
      <c r="G14" s="212">
        <f t="shared" si="4"/>
        <v>0</v>
      </c>
      <c r="H14" s="200"/>
      <c r="I14" s="163">
        <f>OverView!G53</f>
        <v>300</v>
      </c>
      <c r="J14" s="156"/>
      <c r="K14" s="230"/>
      <c r="L14" s="229"/>
      <c r="M14" s="108"/>
      <c r="N14" s="259" t="s">
        <v>44</v>
      </c>
      <c r="O14" s="259" t="s">
        <v>44</v>
      </c>
      <c r="P14" s="259" t="s">
        <v>258</v>
      </c>
      <c r="Q14" s="259" t="s">
        <v>44</v>
      </c>
      <c r="R14" s="259" t="s">
        <v>44</v>
      </c>
      <c r="S14" s="255">
        <f>IF(N14="S1",'BNRegular Symbol'!D$14*OverView!C$26,'BNRegular Symbol'!D$16-'BNRegular Symbol'!D$14*OverView!C$26)</f>
        <v>3</v>
      </c>
      <c r="T14" s="255">
        <f>IF(O14="S1",'BNRegular Symbol'!E$14*OverView!D$26,'BNRegular Symbol'!E$16-'BNRegular Symbol'!E$14*OverView!D$26)</f>
        <v>9</v>
      </c>
      <c r="U14" s="255">
        <f>IF(P14="S1",'BNRegular Symbol'!F$14*OverView!E$26,'BNRegular Symbol'!F$16-'BNRegular Symbol'!F$14*OverView!E$26)</f>
        <v>48</v>
      </c>
      <c r="V14" s="255">
        <f>IF(Q14="S1",'BNRegular Symbol'!G$14*OverView!F$26,'BNRegular Symbol'!G$16-'BNRegular Symbol'!G$14*OverView!F$26)</f>
        <v>6</v>
      </c>
      <c r="W14" s="255">
        <f>IF(R14="S1",'BNRegular Symbol'!H$14*OverView!G$26,'BNRegular Symbol'!H$16-'BNRegular Symbol'!H$14*OverView!G$26)</f>
        <v>6</v>
      </c>
      <c r="X14" s="258">
        <f t="shared" si="10"/>
        <v>46656</v>
      </c>
      <c r="Y14" s="17">
        <f t="shared" si="9"/>
        <v>6.6178921659407867E-5</v>
      </c>
    </row>
    <row r="15" spans="1:25">
      <c r="A15" s="158" t="s">
        <v>179</v>
      </c>
      <c r="B15" s="26">
        <f>'BNRegular Symbol'!D30*OverView!C$26</f>
        <v>0</v>
      </c>
      <c r="C15" s="26">
        <f>'BNRegular Symbol'!E30*OverView!D$26</f>
        <v>12</v>
      </c>
      <c r="D15" s="26">
        <f>'BNRegular Symbol'!F30*OverView!E$26</f>
        <v>12</v>
      </c>
      <c r="E15" s="26">
        <f>'BNRegular Symbol'!G30*OverView!F$26</f>
        <v>9</v>
      </c>
      <c r="F15" s="26">
        <f>'BNRegular Symbol'!H30*OverView!G$26</f>
        <v>0</v>
      </c>
      <c r="G15" s="212">
        <f t="shared" si="4"/>
        <v>0</v>
      </c>
      <c r="H15" s="200"/>
      <c r="I15" s="163">
        <f>OverView!G54</f>
        <v>200</v>
      </c>
      <c r="J15" s="156"/>
      <c r="K15" s="230"/>
      <c r="L15" s="229"/>
      <c r="M15" s="108"/>
      <c r="N15" s="259" t="s">
        <v>44</v>
      </c>
      <c r="O15" s="259" t="s">
        <v>258</v>
      </c>
      <c r="P15" s="259" t="s">
        <v>44</v>
      </c>
      <c r="Q15" s="259" t="s">
        <v>44</v>
      </c>
      <c r="R15" s="259" t="s">
        <v>44</v>
      </c>
      <c r="S15" s="255">
        <f>IF(N15="S1",'BNRegular Symbol'!D$14*OverView!C$26,'BNRegular Symbol'!D$16-'BNRegular Symbol'!D$14*OverView!C$26)</f>
        <v>3</v>
      </c>
      <c r="T15" s="255">
        <f>IF(O15="S1",'BNRegular Symbol'!E$14*OverView!D$26,'BNRegular Symbol'!E$16-'BNRegular Symbol'!E$14*OverView!D$26)</f>
        <v>49</v>
      </c>
      <c r="U15" s="255">
        <f>IF(P15="S1",'BNRegular Symbol'!F$14*OverView!E$26,'BNRegular Symbol'!F$16-'BNRegular Symbol'!F$14*OverView!E$26)</f>
        <v>9</v>
      </c>
      <c r="V15" s="255">
        <f>IF(Q15="S1",'BNRegular Symbol'!G$14*OverView!F$26,'BNRegular Symbol'!G$16-'BNRegular Symbol'!G$14*OverView!F$26)</f>
        <v>6</v>
      </c>
      <c r="W15" s="255">
        <f>IF(R15="S1",'BNRegular Symbol'!H$14*OverView!G$26,'BNRegular Symbol'!H$16-'BNRegular Symbol'!H$14*OverView!G$26)</f>
        <v>6</v>
      </c>
      <c r="X15" s="258">
        <f t="shared" si="10"/>
        <v>47628</v>
      </c>
      <c r="Y15" s="17">
        <f t="shared" si="9"/>
        <v>6.7557649193978865E-5</v>
      </c>
    </row>
    <row r="16" spans="1:25">
      <c r="A16" s="158" t="s">
        <v>188</v>
      </c>
      <c r="B16" s="26">
        <f>'BNRegular Symbol'!D31*OverView!C$26</f>
        <v>0</v>
      </c>
      <c r="C16" s="26">
        <f>'BNRegular Symbol'!E31*OverView!D$26</f>
        <v>12</v>
      </c>
      <c r="D16" s="26">
        <f>'BNRegular Symbol'!F31*OverView!E$26</f>
        <v>12</v>
      </c>
      <c r="E16" s="26">
        <f>'BNRegular Symbol'!G31*OverView!F$26</f>
        <v>9</v>
      </c>
      <c r="F16" s="26">
        <f>'BNRegular Symbol'!H31*OverView!G$26</f>
        <v>0</v>
      </c>
      <c r="G16" s="212">
        <f t="shared" si="4"/>
        <v>0</v>
      </c>
      <c r="H16" s="200"/>
      <c r="I16" s="163">
        <f>OverView!G55</f>
        <v>200</v>
      </c>
      <c r="J16" s="156"/>
      <c r="K16" s="230"/>
      <c r="L16" s="229"/>
      <c r="M16" s="108"/>
      <c r="N16" s="259" t="s">
        <v>258</v>
      </c>
      <c r="O16" s="259" t="s">
        <v>44</v>
      </c>
      <c r="P16" s="259" t="s">
        <v>44</v>
      </c>
      <c r="Q16" s="259" t="s">
        <v>44</v>
      </c>
      <c r="R16" s="259" t="s">
        <v>44</v>
      </c>
      <c r="S16" s="255">
        <f>IF(N16="S1",'BNRegular Symbol'!D$14*OverView!C$26,'BNRegular Symbol'!D$16-'BNRegular Symbol'!D$14*OverView!C$26)</f>
        <v>53</v>
      </c>
      <c r="T16" s="255">
        <f>IF(O16="S1",'BNRegular Symbol'!E$14*OverView!D$26,'BNRegular Symbol'!E$16-'BNRegular Symbol'!E$14*OverView!D$26)</f>
        <v>9</v>
      </c>
      <c r="U16" s="255">
        <f>IF(P16="S1",'BNRegular Symbol'!F$14*OverView!E$26,'BNRegular Symbol'!F$16-'BNRegular Symbol'!F$14*OverView!E$26)</f>
        <v>9</v>
      </c>
      <c r="V16" s="255">
        <f>IF(Q16="S1",'BNRegular Symbol'!G$14*OverView!F$26,'BNRegular Symbol'!G$16-'BNRegular Symbol'!G$14*OverView!F$26)</f>
        <v>6</v>
      </c>
      <c r="W16" s="255">
        <f>IF(R16="S1",'BNRegular Symbol'!H$14*OverView!G$26,'BNRegular Symbol'!H$16-'BNRegular Symbol'!H$14*OverView!G$26)</f>
        <v>6</v>
      </c>
      <c r="X16" s="258">
        <f t="shared" si="10"/>
        <v>154548</v>
      </c>
      <c r="Y16" s="17">
        <f t="shared" si="9"/>
        <v>2.1921767799678855E-4</v>
      </c>
    </row>
    <row r="17" spans="1:25">
      <c r="A17" s="158" t="s">
        <v>191</v>
      </c>
      <c r="B17" s="26">
        <f>'BNRegular Symbol'!D32*OverView!C$26</f>
        <v>0</v>
      </c>
      <c r="C17" s="26">
        <f>'BNRegular Symbol'!E32*OverView!D$26</f>
        <v>12</v>
      </c>
      <c r="D17" s="26">
        <f>'BNRegular Symbol'!F32*OverView!E$26</f>
        <v>12</v>
      </c>
      <c r="E17" s="26">
        <f>'BNRegular Symbol'!G32*OverView!F$26</f>
        <v>9</v>
      </c>
      <c r="F17" s="26">
        <f>'BNRegular Symbol'!H32*OverView!G$26</f>
        <v>0</v>
      </c>
      <c r="G17" s="212">
        <f t="shared" si="4"/>
        <v>0</v>
      </c>
      <c r="H17" s="200"/>
      <c r="I17" s="163" t="e">
        <f>OverView!#REF!</f>
        <v>#REF!</v>
      </c>
      <c r="J17" s="156"/>
      <c r="K17" s="230"/>
      <c r="L17" s="229"/>
      <c r="M17" s="108"/>
      <c r="N17" s="260" t="s">
        <v>44</v>
      </c>
      <c r="O17" s="260" t="s">
        <v>44</v>
      </c>
      <c r="P17" s="260" t="s">
        <v>44</v>
      </c>
      <c r="Q17" s="260" t="s">
        <v>258</v>
      </c>
      <c r="R17" s="260" t="s">
        <v>258</v>
      </c>
      <c r="S17" s="255">
        <f>IF(N17="S1",'BNRegular Symbol'!D$14*OverView!C$26,'BNRegular Symbol'!D$16-'BNRegular Symbol'!D$14*OverView!C$26)</f>
        <v>3</v>
      </c>
      <c r="T17" s="255">
        <f>IF(O17="S1",'BNRegular Symbol'!E$14*OverView!D$26,'BNRegular Symbol'!E$16-'BNRegular Symbol'!E$14*OverView!D$26)</f>
        <v>9</v>
      </c>
      <c r="U17" s="255">
        <f>IF(P17="S1",'BNRegular Symbol'!F$14*OverView!E$26,'BNRegular Symbol'!F$16-'BNRegular Symbol'!F$14*OverView!E$26)</f>
        <v>9</v>
      </c>
      <c r="V17" s="255">
        <f>IF(Q17="S1",'BNRegular Symbol'!G$14*OverView!F$26,'BNRegular Symbol'!G$16-'BNRegular Symbol'!G$14*OverView!F$26)</f>
        <v>50</v>
      </c>
      <c r="W17" s="255">
        <f>IF(R17="S1",'BNRegular Symbol'!H$14*OverView!G$26,'BNRegular Symbol'!H$16-'BNRegular Symbol'!H$14*OverView!G$26)</f>
        <v>62</v>
      </c>
      <c r="X17" s="258">
        <f t="shared" si="10"/>
        <v>753300</v>
      </c>
      <c r="Y17" s="17">
        <f t="shared" si="9"/>
        <v>1.0685138392925227E-3</v>
      </c>
    </row>
    <row r="18" spans="1:25">
      <c r="A18" s="158" t="s">
        <v>36</v>
      </c>
      <c r="B18" s="26">
        <f>'BNRegular Symbol'!D22*OverView!C$26</f>
        <v>18</v>
      </c>
      <c r="C18" s="26">
        <f>'BNRegular Symbol'!E22*OverView!D$26</f>
        <v>30</v>
      </c>
      <c r="D18" s="26">
        <f>'BNRegular Symbol'!F22*OverView!E$26</f>
        <v>33</v>
      </c>
      <c r="E18" s="26">
        <f>'BNRegular Symbol'!G22*OverView!F$26</f>
        <v>33</v>
      </c>
      <c r="F18" s="199">
        <f>'BNRegular Symbol'!H37</f>
        <v>59</v>
      </c>
      <c r="G18" s="212">
        <f t="shared" si="4"/>
        <v>34695540</v>
      </c>
      <c r="H18" s="200">
        <f t="shared" si="5"/>
        <v>20.319553694797658</v>
      </c>
      <c r="I18" s="198">
        <f>OverView!F49</f>
        <v>400</v>
      </c>
      <c r="J18" s="156">
        <f t="shared" ref="J18:J21" si="11">L18/$B$3</f>
        <v>19.685471738604697</v>
      </c>
      <c r="K18" s="230">
        <f t="shared" ref="K18:K21" si="12">1/H18</f>
        <v>4.9213679346511746E-2</v>
      </c>
      <c r="L18" s="229">
        <f t="shared" ref="L18:L21" si="13">K18*I18</f>
        <v>19.685471738604697</v>
      </c>
      <c r="M18" s="108"/>
      <c r="N18" s="260" t="s">
        <v>44</v>
      </c>
      <c r="O18" s="260" t="s">
        <v>44</v>
      </c>
      <c r="P18" s="260" t="s">
        <v>258</v>
      </c>
      <c r="Q18" s="260" t="s">
        <v>44</v>
      </c>
      <c r="R18" s="260" t="s">
        <v>258</v>
      </c>
      <c r="S18" s="255">
        <f>IF(N18="S1",'BNRegular Symbol'!D$14*OverView!C$26,'BNRegular Symbol'!D$16-'BNRegular Symbol'!D$14*OverView!C$26)</f>
        <v>3</v>
      </c>
      <c r="T18" s="255">
        <f>IF(O18="S1",'BNRegular Symbol'!E$14*OverView!D$26,'BNRegular Symbol'!E$16-'BNRegular Symbol'!E$14*OverView!D$26)</f>
        <v>9</v>
      </c>
      <c r="U18" s="255">
        <f>IF(P18="S1",'BNRegular Symbol'!F$14*OverView!E$26,'BNRegular Symbol'!F$16-'BNRegular Symbol'!F$14*OverView!E$26)</f>
        <v>48</v>
      </c>
      <c r="V18" s="255">
        <f>IF(Q18="S1",'BNRegular Symbol'!G$14*OverView!F$26,'BNRegular Symbol'!G$16-'BNRegular Symbol'!G$14*OverView!F$26)</f>
        <v>6</v>
      </c>
      <c r="W18" s="255">
        <f>IF(R18="S1",'BNRegular Symbol'!H$14*OverView!G$26,'BNRegular Symbol'!H$16-'BNRegular Symbol'!H$14*OverView!G$26)</f>
        <v>62</v>
      </c>
      <c r="X18" s="258">
        <f t="shared" si="10"/>
        <v>482112</v>
      </c>
      <c r="Y18" s="17">
        <f t="shared" si="9"/>
        <v>6.8384885714721456E-4</v>
      </c>
    </row>
    <row r="19" spans="1:25">
      <c r="A19" s="158" t="s">
        <v>37</v>
      </c>
      <c r="B19" s="26">
        <f>'BNRegular Symbol'!D23*OverView!C$26</f>
        <v>21</v>
      </c>
      <c r="C19" s="26">
        <f>'BNRegular Symbol'!E23*OverView!D$26</f>
        <v>57</v>
      </c>
      <c r="D19" s="26">
        <f>'BNRegular Symbol'!F23*OverView!E$26</f>
        <v>45</v>
      </c>
      <c r="E19" s="26">
        <f>'BNRegular Symbol'!G23*OverView!F$26</f>
        <v>39</v>
      </c>
      <c r="F19" s="199">
        <f>'BNRegular Symbol'!H38</f>
        <v>30</v>
      </c>
      <c r="G19" s="212">
        <f t="shared" si="4"/>
        <v>63022050</v>
      </c>
      <c r="H19" s="200">
        <f t="shared" si="5"/>
        <v>11.186527382082938</v>
      </c>
      <c r="I19" s="198">
        <f>OverView!F50</f>
        <v>200</v>
      </c>
      <c r="J19" s="156">
        <f t="shared" si="11"/>
        <v>17.878649304549405</v>
      </c>
      <c r="K19" s="230">
        <f t="shared" si="12"/>
        <v>8.9393246522747036E-2</v>
      </c>
      <c r="L19" s="229">
        <f t="shared" si="13"/>
        <v>17.878649304549405</v>
      </c>
      <c r="M19" s="108"/>
      <c r="N19" s="260" t="s">
        <v>44</v>
      </c>
      <c r="O19" s="260" t="s">
        <v>44</v>
      </c>
      <c r="P19" s="260" t="s">
        <v>258</v>
      </c>
      <c r="Q19" s="260" t="s">
        <v>258</v>
      </c>
      <c r="R19" s="260" t="s">
        <v>44</v>
      </c>
      <c r="S19" s="255">
        <f>IF(N19="S1",'BNRegular Symbol'!D$14*OverView!C$26,'BNRegular Symbol'!D$16-'BNRegular Symbol'!D$14*OverView!C$26)</f>
        <v>3</v>
      </c>
      <c r="T19" s="255">
        <f>IF(O19="S1",'BNRegular Symbol'!E$14*OverView!D$26,'BNRegular Symbol'!E$16-'BNRegular Symbol'!E$14*OverView!D$26)</f>
        <v>9</v>
      </c>
      <c r="U19" s="255">
        <f>IF(P19="S1",'BNRegular Symbol'!F$14*OverView!E$26,'BNRegular Symbol'!F$16-'BNRegular Symbol'!F$14*OverView!E$26)</f>
        <v>48</v>
      </c>
      <c r="V19" s="255">
        <f>IF(Q19="S1",'BNRegular Symbol'!G$14*OverView!F$26,'BNRegular Symbol'!G$16-'BNRegular Symbol'!G$14*OverView!F$26)</f>
        <v>50</v>
      </c>
      <c r="W19" s="255">
        <f>IF(R19="S1",'BNRegular Symbol'!H$14*OverView!G$26,'BNRegular Symbol'!H$16-'BNRegular Symbol'!H$14*OverView!G$26)</f>
        <v>6</v>
      </c>
      <c r="X19" s="258">
        <f>PRODUCT(S19,T19,U19,V19,W19)</f>
        <v>388800</v>
      </c>
      <c r="Y19" s="17">
        <f t="shared" si="9"/>
        <v>5.5149101382839891E-4</v>
      </c>
    </row>
    <row r="20" spans="1:25">
      <c r="A20" s="158" t="s">
        <v>38</v>
      </c>
      <c r="B20" s="26">
        <f>'BNRegular Symbol'!D24*OverView!C$26</f>
        <v>48</v>
      </c>
      <c r="C20" s="26">
        <f>'BNRegular Symbol'!E24*OverView!D$26</f>
        <v>33</v>
      </c>
      <c r="D20" s="26">
        <f>'BNRegular Symbol'!F24*OverView!E$26</f>
        <v>48</v>
      </c>
      <c r="E20" s="26">
        <f>'BNRegular Symbol'!G24*OverView!F$26</f>
        <v>33</v>
      </c>
      <c r="F20" s="199">
        <f>'BNRegular Symbol'!H39</f>
        <v>22</v>
      </c>
      <c r="G20" s="212">
        <f t="shared" si="4"/>
        <v>55199232</v>
      </c>
      <c r="H20" s="200">
        <f t="shared" si="5"/>
        <v>12.771878565266995</v>
      </c>
      <c r="I20" s="198">
        <f>OverView!F51</f>
        <v>100</v>
      </c>
      <c r="J20" s="156">
        <f t="shared" si="11"/>
        <v>7.8297017536597222</v>
      </c>
      <c r="K20" s="230">
        <f t="shared" si="12"/>
        <v>7.8297017536597222E-2</v>
      </c>
      <c r="L20" s="229">
        <f t="shared" si="13"/>
        <v>7.8297017536597222</v>
      </c>
      <c r="M20" s="108"/>
      <c r="N20" s="260" t="s">
        <v>44</v>
      </c>
      <c r="O20" s="260" t="s">
        <v>258</v>
      </c>
      <c r="P20" s="260" t="s">
        <v>44</v>
      </c>
      <c r="Q20" s="260" t="s">
        <v>44</v>
      </c>
      <c r="R20" s="260" t="s">
        <v>258</v>
      </c>
      <c r="S20" s="255">
        <f>IF(N20="S1",'BNRegular Symbol'!D$14*OverView!C$26,'BNRegular Symbol'!D$16-'BNRegular Symbol'!D$14*OverView!C$26)</f>
        <v>3</v>
      </c>
      <c r="T20" s="255">
        <f>IF(O20="S1",'BNRegular Symbol'!E$14*OverView!D$26,'BNRegular Symbol'!E$16-'BNRegular Symbol'!E$14*OverView!D$26)</f>
        <v>49</v>
      </c>
      <c r="U20" s="255">
        <f>IF(P20="S1",'BNRegular Symbol'!F$14*OverView!E$26,'BNRegular Symbol'!F$16-'BNRegular Symbol'!F$14*OverView!E$26)</f>
        <v>9</v>
      </c>
      <c r="V20" s="255">
        <f>IF(Q20="S1",'BNRegular Symbol'!G$14*OverView!F$26,'BNRegular Symbol'!G$16-'BNRegular Symbol'!G$14*OverView!F$26)</f>
        <v>6</v>
      </c>
      <c r="W20" s="255">
        <f>IF(R20="S1",'BNRegular Symbol'!H$14*OverView!G$26,'BNRegular Symbol'!H$16-'BNRegular Symbol'!H$14*OverView!G$26)</f>
        <v>62</v>
      </c>
      <c r="X20" s="258">
        <f t="shared" si="10"/>
        <v>492156</v>
      </c>
      <c r="Y20" s="17">
        <f t="shared" si="9"/>
        <v>6.9809570833778158E-4</v>
      </c>
    </row>
    <row r="21" spans="1:25">
      <c r="A21" s="158" t="s">
        <v>39</v>
      </c>
      <c r="B21" s="26">
        <f>'BNRegular Symbol'!D25*OverView!C$26</f>
        <v>63</v>
      </c>
      <c r="C21" s="26">
        <f>'BNRegular Symbol'!E25*OverView!D$26</f>
        <v>33</v>
      </c>
      <c r="D21" s="26">
        <f>'BNRegular Symbol'!F25*OverView!E$26</f>
        <v>27</v>
      </c>
      <c r="E21" s="26">
        <f>'BNRegular Symbol'!G25*OverView!F$26</f>
        <v>42</v>
      </c>
      <c r="F21" s="199">
        <f>'BNRegular Symbol'!H40</f>
        <v>31</v>
      </c>
      <c r="G21" s="212">
        <f t="shared" si="4"/>
        <v>73085166</v>
      </c>
      <c r="H21" s="200">
        <f t="shared" si="5"/>
        <v>9.6462514431451112</v>
      </c>
      <c r="I21" s="198" t="e">
        <f>OverView!#REF!</f>
        <v>#REF!</v>
      </c>
      <c r="J21" s="156" t="e">
        <f t="shared" si="11"/>
        <v>#REF!</v>
      </c>
      <c r="K21" s="230">
        <f t="shared" si="12"/>
        <v>0.10366721268816056</v>
      </c>
      <c r="L21" s="229" t="e">
        <f t="shared" si="13"/>
        <v>#REF!</v>
      </c>
      <c r="M21" s="108"/>
      <c r="N21" s="260" t="s">
        <v>44</v>
      </c>
      <c r="O21" s="260" t="s">
        <v>258</v>
      </c>
      <c r="P21" s="260" t="s">
        <v>44</v>
      </c>
      <c r="Q21" s="260" t="s">
        <v>258</v>
      </c>
      <c r="R21" s="260" t="s">
        <v>44</v>
      </c>
      <c r="S21" s="255">
        <f>IF(N21="S1",'BNRegular Symbol'!D$14*OverView!C$26,'BNRegular Symbol'!D$16-'BNRegular Symbol'!D$14*OverView!C$26)</f>
        <v>3</v>
      </c>
      <c r="T21" s="255">
        <f>IF(O21="S1",'BNRegular Symbol'!E$14*OverView!D$26,'BNRegular Symbol'!E$16-'BNRegular Symbol'!E$14*OverView!D$26)</f>
        <v>49</v>
      </c>
      <c r="U21" s="255">
        <f>IF(P21="S1",'BNRegular Symbol'!F$14*OverView!E$26,'BNRegular Symbol'!F$16-'BNRegular Symbol'!F$14*OverView!E$26)</f>
        <v>9</v>
      </c>
      <c r="V21" s="255">
        <f>IF(Q21="S1",'BNRegular Symbol'!G$14*OverView!F$26,'BNRegular Symbol'!G$16-'BNRegular Symbol'!G$14*OverView!F$26)</f>
        <v>50</v>
      </c>
      <c r="W21" s="255">
        <f>IF(R21="S1",'BNRegular Symbol'!H$14*OverView!G$26,'BNRegular Symbol'!H$16-'BNRegular Symbol'!H$14*OverView!G$26)</f>
        <v>6</v>
      </c>
      <c r="X21" s="258">
        <f t="shared" si="10"/>
        <v>396900</v>
      </c>
      <c r="Y21" s="17">
        <f t="shared" si="9"/>
        <v>5.629804099498238E-4</v>
      </c>
    </row>
    <row r="22" spans="1:25">
      <c r="A22" s="158" t="s">
        <v>105</v>
      </c>
      <c r="B22" s="26">
        <f>'BNRegular Symbol'!D26*OverView!C$26</f>
        <v>15</v>
      </c>
      <c r="C22" s="26">
        <f>'BNRegular Symbol'!E26*OverView!D$26</f>
        <v>60</v>
      </c>
      <c r="D22" s="26">
        <f>'BNRegular Symbol'!F26*OverView!E$26</f>
        <v>57</v>
      </c>
      <c r="E22" s="26">
        <f>'BNRegular Symbol'!G26*OverView!F$26</f>
        <v>51</v>
      </c>
      <c r="F22" s="199">
        <f>'BNRegular Symbol'!H41</f>
        <v>32</v>
      </c>
      <c r="G22" s="212">
        <f t="shared" si="4"/>
        <v>83721600</v>
      </c>
      <c r="H22" s="200">
        <f t="shared" si="5"/>
        <v>8.4207407407407402</v>
      </c>
      <c r="I22" s="198" t="e">
        <f>OverView!#REF!</f>
        <v>#REF!</v>
      </c>
      <c r="J22" s="156" t="e">
        <f t="shared" si="6"/>
        <v>#REF!</v>
      </c>
      <c r="K22" s="230">
        <f t="shared" si="7"/>
        <v>0.11875439831104856</v>
      </c>
      <c r="L22" s="229" t="e">
        <f t="shared" si="8"/>
        <v>#REF!</v>
      </c>
      <c r="M22" s="108"/>
      <c r="N22" s="260" t="s">
        <v>44</v>
      </c>
      <c r="O22" s="260" t="s">
        <v>258</v>
      </c>
      <c r="P22" s="260" t="s">
        <v>258</v>
      </c>
      <c r="Q22" s="260" t="s">
        <v>44</v>
      </c>
      <c r="R22" s="260" t="s">
        <v>44</v>
      </c>
      <c r="S22" s="255">
        <f>IF(N22="S1",'BNRegular Symbol'!D$14*OverView!C$26,'BNRegular Symbol'!D$16-'BNRegular Symbol'!D$14*OverView!C$26)</f>
        <v>3</v>
      </c>
      <c r="T22" s="255">
        <f>IF(O22="S1",'BNRegular Symbol'!E$14*OverView!D$26,'BNRegular Symbol'!E$16-'BNRegular Symbol'!E$14*OverView!D$26)</f>
        <v>49</v>
      </c>
      <c r="U22" s="255">
        <f>IF(P22="S1",'BNRegular Symbol'!F$14*OverView!E$26,'BNRegular Symbol'!F$16-'BNRegular Symbol'!F$14*OverView!E$26)</f>
        <v>48</v>
      </c>
      <c r="V22" s="255">
        <f>IF(Q22="S1",'BNRegular Symbol'!G$14*OverView!F$26,'BNRegular Symbol'!G$16-'BNRegular Symbol'!G$14*OverView!F$26)</f>
        <v>6</v>
      </c>
      <c r="W22" s="255">
        <f>IF(R22="S1",'BNRegular Symbol'!H$14*OverView!G$26,'BNRegular Symbol'!H$16-'BNRegular Symbol'!H$14*OverView!G$26)</f>
        <v>6</v>
      </c>
      <c r="X22" s="258">
        <f t="shared" si="10"/>
        <v>254016</v>
      </c>
      <c r="Y22" s="17">
        <f t="shared" si="9"/>
        <v>3.6030746236788728E-4</v>
      </c>
    </row>
    <row r="23" spans="1:25">
      <c r="A23" s="158" t="s">
        <v>180</v>
      </c>
      <c r="B23" s="26">
        <f>'BNRegular Symbol'!D27*OverView!C$26</f>
        <v>0</v>
      </c>
      <c r="C23" s="26">
        <f>'BNRegular Symbol'!E27*OverView!D$26</f>
        <v>12</v>
      </c>
      <c r="D23" s="26">
        <f>'BNRegular Symbol'!F27*OverView!E$26</f>
        <v>12</v>
      </c>
      <c r="E23" s="26">
        <f>'BNRegular Symbol'!G27*OverView!F$26</f>
        <v>9</v>
      </c>
      <c r="F23" s="199">
        <f>'BNRegular Symbol'!H46</f>
        <v>68</v>
      </c>
      <c r="G23" s="212">
        <f t="shared" si="4"/>
        <v>0</v>
      </c>
      <c r="H23" s="200"/>
      <c r="I23" s="198" t="e">
        <f>OverView!#REF!</f>
        <v>#REF!</v>
      </c>
      <c r="J23" s="156"/>
      <c r="K23" s="230"/>
      <c r="L23" s="229"/>
      <c r="M23" s="108"/>
      <c r="N23" s="260" t="s">
        <v>258</v>
      </c>
      <c r="O23" s="260" t="s">
        <v>44</v>
      </c>
      <c r="P23" s="260" t="s">
        <v>44</v>
      </c>
      <c r="Q23" s="260" t="s">
        <v>44</v>
      </c>
      <c r="R23" s="260" t="s">
        <v>258</v>
      </c>
      <c r="S23" s="255">
        <f>IF(N23="S1",'BNRegular Symbol'!D$14*OverView!C$26,'BNRegular Symbol'!D$16-'BNRegular Symbol'!D$14*OverView!C$26)</f>
        <v>53</v>
      </c>
      <c r="T23" s="255">
        <f>IF(O23="S1",'BNRegular Symbol'!E$14*OverView!D$26,'BNRegular Symbol'!E$16-'BNRegular Symbol'!E$14*OverView!D$26)</f>
        <v>9</v>
      </c>
      <c r="U23" s="255">
        <f>IF(P23="S1",'BNRegular Symbol'!F$14*OverView!E$26,'BNRegular Symbol'!F$16-'BNRegular Symbol'!F$14*OverView!E$26)</f>
        <v>9</v>
      </c>
      <c r="V23" s="255">
        <f>IF(Q23="S1",'BNRegular Symbol'!G$14*OverView!F$26,'BNRegular Symbol'!G$16-'BNRegular Symbol'!G$14*OverView!F$26)</f>
        <v>6</v>
      </c>
      <c r="W23" s="255">
        <f>IF(R23="S1",'BNRegular Symbol'!H$14*OverView!G$26,'BNRegular Symbol'!H$16-'BNRegular Symbol'!H$14*OverView!G$26)</f>
        <v>62</v>
      </c>
      <c r="X23" s="258">
        <f t="shared" si="10"/>
        <v>1596996</v>
      </c>
      <c r="Y23" s="17">
        <f t="shared" si="9"/>
        <v>2.2652493393001483E-3</v>
      </c>
    </row>
    <row r="24" spans="1:25">
      <c r="A24" s="158" t="s">
        <v>181</v>
      </c>
      <c r="B24" s="26">
        <f>'BNRegular Symbol'!D28*OverView!C$26</f>
        <v>0</v>
      </c>
      <c r="C24" s="26">
        <f>'BNRegular Symbol'!E28*OverView!D$26</f>
        <v>12</v>
      </c>
      <c r="D24" s="26">
        <f>'BNRegular Symbol'!F28*OverView!E$26</f>
        <v>12</v>
      </c>
      <c r="E24" s="26">
        <f>'BNRegular Symbol'!G28*OverView!F$26</f>
        <v>9</v>
      </c>
      <c r="F24" s="199">
        <f>'BNRegular Symbol'!H47</f>
        <v>68</v>
      </c>
      <c r="G24" s="212">
        <f t="shared" si="4"/>
        <v>0</v>
      </c>
      <c r="H24" s="200"/>
      <c r="I24" s="198">
        <f>OverView!F52</f>
        <v>80</v>
      </c>
      <c r="J24" s="156"/>
      <c r="K24" s="230"/>
      <c r="L24" s="229"/>
      <c r="M24" s="108"/>
      <c r="N24" s="260" t="s">
        <v>258</v>
      </c>
      <c r="O24" s="260" t="s">
        <v>44</v>
      </c>
      <c r="P24" s="260" t="s">
        <v>44</v>
      </c>
      <c r="Q24" s="260" t="s">
        <v>258</v>
      </c>
      <c r="R24" s="260" t="s">
        <v>44</v>
      </c>
      <c r="S24" s="255">
        <f>IF(N24="S1",'BNRegular Symbol'!D$14*OverView!C$26,'BNRegular Symbol'!D$16-'BNRegular Symbol'!D$14*OverView!C$26)</f>
        <v>53</v>
      </c>
      <c r="T24" s="255">
        <f>IF(O24="S1",'BNRegular Symbol'!E$14*OverView!D$26,'BNRegular Symbol'!E$16-'BNRegular Symbol'!E$14*OverView!D$26)</f>
        <v>9</v>
      </c>
      <c r="U24" s="255">
        <f>IF(P24="S1",'BNRegular Symbol'!F$14*OverView!E$26,'BNRegular Symbol'!F$16-'BNRegular Symbol'!F$14*OverView!E$26)</f>
        <v>9</v>
      </c>
      <c r="V24" s="255">
        <f>IF(Q24="S1",'BNRegular Symbol'!G$14*OverView!F$26,'BNRegular Symbol'!G$16-'BNRegular Symbol'!G$14*OverView!F$26)</f>
        <v>50</v>
      </c>
      <c r="W24" s="255">
        <f>IF(R24="S1",'BNRegular Symbol'!H$14*OverView!G$26,'BNRegular Symbol'!H$16-'BNRegular Symbol'!H$14*OverView!G$26)</f>
        <v>6</v>
      </c>
      <c r="X24" s="258">
        <f>PRODUCT(S24,T24,U24,V24,W24)</f>
        <v>1287900</v>
      </c>
      <c r="Y24" s="17">
        <f t="shared" si="9"/>
        <v>1.8268139833065712E-3</v>
      </c>
    </row>
    <row r="25" spans="1:25">
      <c r="A25" s="158" t="s">
        <v>182</v>
      </c>
      <c r="B25" s="26">
        <f>'BNRegular Symbol'!D29*OverView!C$26</f>
        <v>0</v>
      </c>
      <c r="C25" s="26">
        <f>'BNRegular Symbol'!E29*OverView!D$26</f>
        <v>12</v>
      </c>
      <c r="D25" s="26">
        <f>'BNRegular Symbol'!F29*OverView!E$26</f>
        <v>12</v>
      </c>
      <c r="E25" s="26">
        <f>'BNRegular Symbol'!G29*OverView!F$26</f>
        <v>9</v>
      </c>
      <c r="F25" s="199">
        <f>'BNRegular Symbol'!H48</f>
        <v>68</v>
      </c>
      <c r="G25" s="212">
        <f t="shared" si="4"/>
        <v>0</v>
      </c>
      <c r="H25" s="200"/>
      <c r="I25" s="198">
        <f>OverView!F53</f>
        <v>80</v>
      </c>
      <c r="J25" s="156"/>
      <c r="K25" s="230"/>
      <c r="L25" s="229"/>
      <c r="M25" s="108"/>
      <c r="N25" s="260" t="s">
        <v>258</v>
      </c>
      <c r="O25" s="260" t="s">
        <v>44</v>
      </c>
      <c r="P25" s="260" t="s">
        <v>258</v>
      </c>
      <c r="Q25" s="260" t="s">
        <v>44</v>
      </c>
      <c r="R25" s="260" t="s">
        <v>44</v>
      </c>
      <c r="S25" s="255">
        <f>IF(N25="S1",'BNRegular Symbol'!D$14*OverView!C$26,'BNRegular Symbol'!D$16-'BNRegular Symbol'!D$14*OverView!C$26)</f>
        <v>53</v>
      </c>
      <c r="T25" s="255">
        <f>IF(O25="S1",'BNRegular Symbol'!E$14*OverView!D$26,'BNRegular Symbol'!E$16-'BNRegular Symbol'!E$14*OverView!D$26)</f>
        <v>9</v>
      </c>
      <c r="U25" s="255">
        <f>IF(P25="S1",'BNRegular Symbol'!F$14*OverView!E$26,'BNRegular Symbol'!F$16-'BNRegular Symbol'!F$14*OverView!E$26)</f>
        <v>48</v>
      </c>
      <c r="V25" s="255">
        <f>IF(Q25="S1",'BNRegular Symbol'!G$14*OverView!F$26,'BNRegular Symbol'!G$16-'BNRegular Symbol'!G$14*OverView!F$26)</f>
        <v>6</v>
      </c>
      <c r="W25" s="255">
        <f>IF(R25="S1",'BNRegular Symbol'!H$14*OverView!G$26,'BNRegular Symbol'!H$16-'BNRegular Symbol'!H$14*OverView!G$26)</f>
        <v>6</v>
      </c>
      <c r="X25" s="258">
        <f t="shared" si="10"/>
        <v>824256</v>
      </c>
      <c r="Y25" s="17">
        <f t="shared" si="9"/>
        <v>1.1691609493162055E-3</v>
      </c>
    </row>
    <row r="26" spans="1:25">
      <c r="A26" s="158" t="s">
        <v>183</v>
      </c>
      <c r="B26" s="26">
        <f>'BNRegular Symbol'!D30*OverView!C$26</f>
        <v>0</v>
      </c>
      <c r="C26" s="26">
        <f>'BNRegular Symbol'!E30*OverView!D$26</f>
        <v>12</v>
      </c>
      <c r="D26" s="26">
        <f>'BNRegular Symbol'!F30*OverView!E$26</f>
        <v>12</v>
      </c>
      <c r="E26" s="26">
        <f>'BNRegular Symbol'!G30*OverView!F$26</f>
        <v>9</v>
      </c>
      <c r="F26" s="199">
        <f>'BNRegular Symbol'!H49</f>
        <v>68</v>
      </c>
      <c r="G26" s="212">
        <f t="shared" si="4"/>
        <v>0</v>
      </c>
      <c r="H26" s="200"/>
      <c r="I26" s="198">
        <f>OverView!F54</f>
        <v>50</v>
      </c>
      <c r="J26" s="156"/>
      <c r="K26" s="230"/>
      <c r="L26" s="229"/>
      <c r="M26" s="108"/>
      <c r="N26" s="260" t="s">
        <v>258</v>
      </c>
      <c r="O26" s="260" t="s">
        <v>258</v>
      </c>
      <c r="P26" s="260" t="s">
        <v>44</v>
      </c>
      <c r="Q26" s="260" t="s">
        <v>44</v>
      </c>
      <c r="R26" s="260" t="s">
        <v>44</v>
      </c>
      <c r="S26" s="255">
        <f>IF(N26="S1",'BNRegular Symbol'!D$14*OverView!C$26,'BNRegular Symbol'!D$16-'BNRegular Symbol'!D$14*OverView!C$26)</f>
        <v>53</v>
      </c>
      <c r="T26" s="255">
        <f>IF(O26="S1",'BNRegular Symbol'!E$14*OverView!D$26,'BNRegular Symbol'!E$16-'BNRegular Symbol'!E$14*OverView!D$26)</f>
        <v>49</v>
      </c>
      <c r="U26" s="255">
        <f>IF(P26="S1",'BNRegular Symbol'!F$14*OverView!E$26,'BNRegular Symbol'!F$16-'BNRegular Symbol'!F$14*OverView!E$26)</f>
        <v>9</v>
      </c>
      <c r="V26" s="255">
        <f>IF(Q26="S1",'BNRegular Symbol'!G$14*OverView!F$26,'BNRegular Symbol'!G$16-'BNRegular Symbol'!G$14*OverView!F$26)</f>
        <v>6</v>
      </c>
      <c r="W26" s="255">
        <f>IF(R26="S1",'BNRegular Symbol'!H$14*OverView!G$26,'BNRegular Symbol'!H$16-'BNRegular Symbol'!H$14*OverView!G$26)</f>
        <v>6</v>
      </c>
      <c r="X26" s="258">
        <f t="shared" si="10"/>
        <v>841428</v>
      </c>
      <c r="Y26" s="17">
        <f t="shared" si="9"/>
        <v>1.1935184690936265E-3</v>
      </c>
    </row>
    <row r="27" spans="1:25">
      <c r="A27" s="158" t="s">
        <v>189</v>
      </c>
      <c r="B27" s="26">
        <f>'BNRegular Symbol'!D31*OverView!C$26</f>
        <v>0</v>
      </c>
      <c r="C27" s="26">
        <f>'BNRegular Symbol'!E31*OverView!D$26</f>
        <v>12</v>
      </c>
      <c r="D27" s="26">
        <f>'BNRegular Symbol'!F31*OverView!E$26</f>
        <v>12</v>
      </c>
      <c r="E27" s="26">
        <f>'BNRegular Symbol'!G31*OverView!F$26</f>
        <v>9</v>
      </c>
      <c r="F27" s="199">
        <f>'BNRegular Symbol'!H50</f>
        <v>68</v>
      </c>
      <c r="G27" s="212">
        <f t="shared" si="4"/>
        <v>0</v>
      </c>
      <c r="H27" s="200"/>
      <c r="I27" s="198">
        <f>OverView!F55</f>
        <v>50</v>
      </c>
      <c r="J27" s="156"/>
      <c r="K27" s="230"/>
      <c r="L27" s="229"/>
      <c r="M27" s="108"/>
      <c r="N27" s="166"/>
      <c r="O27" s="166"/>
      <c r="P27" s="166"/>
    </row>
    <row r="28" spans="1:25">
      <c r="A28" s="158" t="s">
        <v>192</v>
      </c>
      <c r="B28" s="26">
        <f>'BNRegular Symbol'!D32*OverView!C$26</f>
        <v>0</v>
      </c>
      <c r="C28" s="26">
        <f>'BNRegular Symbol'!E32*OverView!D$26</f>
        <v>12</v>
      </c>
      <c r="D28" s="26">
        <f>'BNRegular Symbol'!F32*OverView!E$26</f>
        <v>12</v>
      </c>
      <c r="E28" s="26">
        <f>'BNRegular Symbol'!G32*OverView!F$26</f>
        <v>9</v>
      </c>
      <c r="F28" s="199">
        <f>'BNRegular Symbol'!H51</f>
        <v>68</v>
      </c>
      <c r="G28" s="212">
        <f t="shared" si="4"/>
        <v>0</v>
      </c>
      <c r="H28" s="200"/>
      <c r="I28" s="198" t="e">
        <f>OverView!#REF!</f>
        <v>#REF!</v>
      </c>
      <c r="J28" s="156"/>
      <c r="K28" s="230"/>
      <c r="L28" s="229"/>
      <c r="M28" s="108"/>
      <c r="N28" s="166"/>
      <c r="O28" s="166"/>
      <c r="P28" s="166"/>
    </row>
    <row r="29" spans="1:25">
      <c r="A29" s="158" t="s">
        <v>40</v>
      </c>
      <c r="B29" s="26">
        <f>'BNRegular Symbol'!D22*OverView!C$26</f>
        <v>18</v>
      </c>
      <c r="C29" s="26">
        <f>'BNRegular Symbol'!E22*OverView!D$26</f>
        <v>30</v>
      </c>
      <c r="D29" s="26">
        <f>'BNRegular Symbol'!F22*OverView!E$26</f>
        <v>33</v>
      </c>
      <c r="E29" s="199">
        <f>'BNRegular Symbol'!G37</f>
        <v>32</v>
      </c>
      <c r="F29" s="199">
        <f>'BNRegular Symbol'!H$16</f>
        <v>68</v>
      </c>
      <c r="G29" s="212">
        <f t="shared" si="4"/>
        <v>38776320</v>
      </c>
      <c r="H29" s="200">
        <f t="shared" si="5"/>
        <v>18.181144781144781</v>
      </c>
      <c r="I29" s="198">
        <f>OverView!E49</f>
        <v>100</v>
      </c>
      <c r="J29" s="156">
        <f t="shared" ref="J29:J32" si="14">L29/$B$3</f>
        <v>5.5002037112485649</v>
      </c>
      <c r="K29" s="230">
        <f t="shared" ref="K29:K32" si="15">1/H29</f>
        <v>5.5002037112485649E-2</v>
      </c>
      <c r="L29" s="229">
        <f t="shared" ref="L29:L32" si="16">K29*I29</f>
        <v>5.5002037112485649</v>
      </c>
      <c r="M29" s="108"/>
      <c r="N29" s="166"/>
      <c r="O29" s="166"/>
      <c r="P29" s="166"/>
    </row>
    <row r="30" spans="1:25">
      <c r="A30" s="158" t="s">
        <v>41</v>
      </c>
      <c r="B30" s="26">
        <f>'BNRegular Symbol'!D23*OverView!C$26</f>
        <v>21</v>
      </c>
      <c r="C30" s="26">
        <f>'BNRegular Symbol'!E23*OverView!D$26</f>
        <v>57</v>
      </c>
      <c r="D30" s="26">
        <f>'BNRegular Symbol'!F23*OverView!E$26</f>
        <v>45</v>
      </c>
      <c r="E30" s="199">
        <f>'BNRegular Symbol'!G38</f>
        <v>25</v>
      </c>
      <c r="F30" s="199">
        <f>'BNRegular Symbol'!H$16</f>
        <v>68</v>
      </c>
      <c r="G30" s="212">
        <f t="shared" si="4"/>
        <v>91570500</v>
      </c>
      <c r="H30" s="200">
        <f t="shared" si="5"/>
        <v>7.6989629629629626</v>
      </c>
      <c r="I30" s="198">
        <f>OverView!E50</f>
        <v>80</v>
      </c>
      <c r="J30" s="156">
        <f t="shared" si="14"/>
        <v>10.391009852216747</v>
      </c>
      <c r="K30" s="230">
        <f t="shared" si="15"/>
        <v>0.12988762315270935</v>
      </c>
      <c r="L30" s="229">
        <f t="shared" si="16"/>
        <v>10.391009852216747</v>
      </c>
      <c r="M30" s="108"/>
      <c r="N30" s="166"/>
      <c r="O30" s="166"/>
      <c r="P30" s="166"/>
    </row>
    <row r="31" spans="1:25">
      <c r="A31" s="158" t="s">
        <v>42</v>
      </c>
      <c r="B31" s="26">
        <f>'BNRegular Symbol'!D24*OverView!C$26</f>
        <v>48</v>
      </c>
      <c r="C31" s="26">
        <f>'BNRegular Symbol'!E24*OverView!D$26</f>
        <v>33</v>
      </c>
      <c r="D31" s="26">
        <f>'BNRegular Symbol'!F24*OverView!E$26</f>
        <v>48</v>
      </c>
      <c r="E31" s="199">
        <f>'BNRegular Symbol'!G39</f>
        <v>28</v>
      </c>
      <c r="F31" s="199">
        <f>'BNRegular Symbol'!H$16</f>
        <v>68</v>
      </c>
      <c r="G31" s="212">
        <f t="shared" si="4"/>
        <v>144764928</v>
      </c>
      <c r="H31" s="200">
        <f t="shared" si="5"/>
        <v>4.8699494949494948</v>
      </c>
      <c r="I31" s="198">
        <f>OverView!E51</f>
        <v>50</v>
      </c>
      <c r="J31" s="156">
        <f t="shared" si="14"/>
        <v>10.267046927663987</v>
      </c>
      <c r="K31" s="230">
        <f t="shared" si="15"/>
        <v>0.20534093855327976</v>
      </c>
      <c r="L31" s="229">
        <f t="shared" si="16"/>
        <v>10.267046927663987</v>
      </c>
      <c r="M31" s="108"/>
      <c r="N31" s="166"/>
      <c r="O31" s="166"/>
      <c r="P31" s="166"/>
    </row>
    <row r="32" spans="1:25">
      <c r="A32" s="158" t="s">
        <v>43</v>
      </c>
      <c r="B32" s="26">
        <f>'BNRegular Symbol'!D25*OverView!C$26</f>
        <v>63</v>
      </c>
      <c r="C32" s="26">
        <f>'BNRegular Symbol'!E25*OverView!D$26</f>
        <v>33</v>
      </c>
      <c r="D32" s="26">
        <f>'BNRegular Symbol'!F25*OverView!E$26</f>
        <v>27</v>
      </c>
      <c r="E32" s="199">
        <f>'BNRegular Symbol'!G40</f>
        <v>30</v>
      </c>
      <c r="F32" s="199">
        <f>'BNRegular Symbol'!H$16</f>
        <v>68</v>
      </c>
      <c r="G32" s="212">
        <f t="shared" si="4"/>
        <v>114511320</v>
      </c>
      <c r="H32" s="200">
        <f t="shared" si="5"/>
        <v>6.1565781269484976</v>
      </c>
      <c r="I32" s="198" t="e">
        <f>OverView!#REF!</f>
        <v>#REF!</v>
      </c>
      <c r="J32" s="156" t="e">
        <f t="shared" si="14"/>
        <v>#REF!</v>
      </c>
      <c r="K32" s="230">
        <f t="shared" si="15"/>
        <v>0.16242789084780918</v>
      </c>
      <c r="L32" s="229" t="e">
        <f t="shared" si="16"/>
        <v>#REF!</v>
      </c>
      <c r="M32" s="108"/>
      <c r="N32" s="166"/>
      <c r="O32" s="166"/>
      <c r="P32" s="166"/>
    </row>
    <row r="33" spans="1:16">
      <c r="A33" s="158" t="s">
        <v>106</v>
      </c>
      <c r="B33" s="26">
        <f>'BNRegular Symbol'!D26*OverView!C$26</f>
        <v>15</v>
      </c>
      <c r="C33" s="26">
        <f>'BNRegular Symbol'!E26*OverView!D$26</f>
        <v>60</v>
      </c>
      <c r="D33" s="26">
        <f>'BNRegular Symbol'!F26*OverView!E$26</f>
        <v>57</v>
      </c>
      <c r="E33" s="199">
        <f>'BNRegular Symbol'!G41</f>
        <v>22</v>
      </c>
      <c r="F33" s="199">
        <f>'BNRegular Symbol'!H$16</f>
        <v>68</v>
      </c>
      <c r="G33" s="212">
        <f t="shared" si="4"/>
        <v>76744800</v>
      </c>
      <c r="H33" s="200">
        <f t="shared" si="5"/>
        <v>9.1862626262626268</v>
      </c>
      <c r="I33" s="198" t="e">
        <f>OverView!#REF!</f>
        <v>#REF!</v>
      </c>
      <c r="J33" s="156" t="e">
        <f t="shared" si="6"/>
        <v>#REF!</v>
      </c>
      <c r="K33" s="230">
        <f t="shared" si="7"/>
        <v>0.10885819845179451</v>
      </c>
      <c r="L33" s="229" t="e">
        <f t="shared" si="8"/>
        <v>#REF!</v>
      </c>
      <c r="M33" s="108"/>
      <c r="N33" s="166"/>
      <c r="O33" s="166"/>
      <c r="P33" s="166"/>
    </row>
    <row r="34" spans="1:16">
      <c r="A34" s="158" t="s">
        <v>184</v>
      </c>
      <c r="B34" s="26">
        <f>'BNRegular Symbol'!D27*OverView!C$26</f>
        <v>0</v>
      </c>
      <c r="C34" s="26">
        <f>'BNRegular Symbol'!E27*OverView!D$26</f>
        <v>12</v>
      </c>
      <c r="D34" s="26">
        <f>'BNRegular Symbol'!F27*OverView!E$26</f>
        <v>12</v>
      </c>
      <c r="E34" s="199">
        <f>'BNRegular Symbol'!G46</f>
        <v>47</v>
      </c>
      <c r="F34" s="199">
        <f>'BNRegular Symbol'!H$16</f>
        <v>68</v>
      </c>
      <c r="G34" s="212">
        <f t="shared" si="4"/>
        <v>0</v>
      </c>
      <c r="H34" s="200"/>
      <c r="I34" s="198" t="e">
        <f>OverView!#REF!</f>
        <v>#REF!</v>
      </c>
      <c r="J34" s="156"/>
      <c r="K34" s="230"/>
      <c r="L34" s="229"/>
      <c r="M34" s="108"/>
      <c r="N34" s="166"/>
      <c r="O34" s="166"/>
      <c r="P34" s="166"/>
    </row>
    <row r="35" spans="1:16">
      <c r="A35" s="158" t="s">
        <v>185</v>
      </c>
      <c r="B35" s="26">
        <f>'BNRegular Symbol'!D28*OverView!C$26</f>
        <v>0</v>
      </c>
      <c r="C35" s="26">
        <f>'BNRegular Symbol'!E28*OverView!D$26</f>
        <v>12</v>
      </c>
      <c r="D35" s="26">
        <f>'BNRegular Symbol'!F28*OverView!E$26</f>
        <v>12</v>
      </c>
      <c r="E35" s="199">
        <f>'BNRegular Symbol'!G47</f>
        <v>47</v>
      </c>
      <c r="F35" s="199">
        <f>'BNRegular Symbol'!H$16</f>
        <v>68</v>
      </c>
      <c r="G35" s="212">
        <f t="shared" si="4"/>
        <v>0</v>
      </c>
      <c r="H35" s="200"/>
      <c r="I35" s="198">
        <f>OverView!E52</f>
        <v>40</v>
      </c>
      <c r="J35" s="156"/>
      <c r="K35" s="230"/>
      <c r="L35" s="229"/>
      <c r="M35" s="108"/>
      <c r="N35" s="166"/>
      <c r="O35" s="166"/>
      <c r="P35" s="166"/>
    </row>
    <row r="36" spans="1:16">
      <c r="A36" s="158" t="s">
        <v>186</v>
      </c>
      <c r="B36" s="26">
        <f>'BNRegular Symbol'!D29*OverView!C$26</f>
        <v>0</v>
      </c>
      <c r="C36" s="26">
        <f>'BNRegular Symbol'!E29*OverView!D$26</f>
        <v>12</v>
      </c>
      <c r="D36" s="26">
        <f>'BNRegular Symbol'!F29*OverView!E$26</f>
        <v>12</v>
      </c>
      <c r="E36" s="199">
        <f>'BNRegular Symbol'!G48</f>
        <v>47</v>
      </c>
      <c r="F36" s="199">
        <f>'BNRegular Symbol'!H$16</f>
        <v>68</v>
      </c>
      <c r="G36" s="212">
        <f t="shared" si="4"/>
        <v>0</v>
      </c>
      <c r="H36" s="200"/>
      <c r="I36" s="198">
        <f>OverView!E53</f>
        <v>40</v>
      </c>
      <c r="J36" s="156"/>
      <c r="K36" s="230"/>
      <c r="L36" s="229"/>
      <c r="M36" s="108"/>
    </row>
    <row r="37" spans="1:16">
      <c r="A37" s="158" t="s">
        <v>187</v>
      </c>
      <c r="B37" s="26">
        <f>'BNRegular Symbol'!D30*OverView!C$26</f>
        <v>0</v>
      </c>
      <c r="C37" s="26">
        <f>'BNRegular Symbol'!E30*OverView!D$26</f>
        <v>12</v>
      </c>
      <c r="D37" s="26">
        <f>'BNRegular Symbol'!F30*OverView!E$26</f>
        <v>12</v>
      </c>
      <c r="E37" s="199">
        <f>'BNRegular Symbol'!G49</f>
        <v>47</v>
      </c>
      <c r="F37" s="199">
        <f>'BNRegular Symbol'!H$16</f>
        <v>68</v>
      </c>
      <c r="G37" s="212">
        <f t="shared" si="4"/>
        <v>0</v>
      </c>
      <c r="H37" s="200"/>
      <c r="I37" s="198">
        <f>OverView!E54</f>
        <v>20</v>
      </c>
      <c r="J37" s="156"/>
      <c r="K37" s="230"/>
      <c r="L37" s="229"/>
      <c r="M37" s="108"/>
    </row>
    <row r="38" spans="1:16">
      <c r="A38" s="158" t="s">
        <v>190</v>
      </c>
      <c r="B38" s="26">
        <f>'BNRegular Symbol'!D31*OverView!C$26</f>
        <v>0</v>
      </c>
      <c r="C38" s="26">
        <f>'BNRegular Symbol'!E31*OverView!D$26</f>
        <v>12</v>
      </c>
      <c r="D38" s="26">
        <f>'BNRegular Symbol'!F31*OverView!E$26</f>
        <v>12</v>
      </c>
      <c r="E38" s="199">
        <f>'BNRegular Symbol'!G50</f>
        <v>47</v>
      </c>
      <c r="F38" s="199">
        <f>'BNRegular Symbol'!H$16</f>
        <v>68</v>
      </c>
      <c r="G38" s="212">
        <f t="shared" si="4"/>
        <v>0</v>
      </c>
      <c r="H38" s="200"/>
      <c r="I38" s="198">
        <f>OverView!E55</f>
        <v>20</v>
      </c>
      <c r="J38" s="156"/>
      <c r="K38" s="230"/>
      <c r="L38" s="229"/>
      <c r="M38" s="108"/>
    </row>
    <row r="39" spans="1:16">
      <c r="A39" s="158" t="s">
        <v>193</v>
      </c>
      <c r="B39" s="26">
        <f>'BNRegular Symbol'!D32*OverView!C$26</f>
        <v>0</v>
      </c>
      <c r="C39" s="26">
        <f>'BNRegular Symbol'!E32*OverView!D$26</f>
        <v>12</v>
      </c>
      <c r="D39" s="26">
        <f>'BNRegular Symbol'!F32*OverView!E$26</f>
        <v>12</v>
      </c>
      <c r="E39" s="199">
        <f>'BNRegular Symbol'!G51</f>
        <v>47</v>
      </c>
      <c r="F39" s="199">
        <f>'BNRegular Symbol'!H$16</f>
        <v>68</v>
      </c>
      <c r="G39" s="212">
        <f t="shared" si="4"/>
        <v>0</v>
      </c>
      <c r="H39" s="200"/>
      <c r="I39" s="198" t="e">
        <f>OverView!#REF!</f>
        <v>#REF!</v>
      </c>
      <c r="J39" s="156"/>
      <c r="K39" s="230"/>
      <c r="L39" s="229"/>
      <c r="M39" s="108"/>
    </row>
    <row r="40" spans="1:16">
      <c r="A40" s="154" t="s">
        <v>251</v>
      </c>
      <c r="B40" s="26">
        <f>'BNRegular Symbol'!D$14*OverView!C$26</f>
        <v>3</v>
      </c>
      <c r="C40" s="26">
        <f>'BNRegular Symbol'!E$14*OverView!D$26</f>
        <v>9</v>
      </c>
      <c r="D40" s="26">
        <f>'BNRegular Symbol'!F$14*OverView!E$26</f>
        <v>9</v>
      </c>
      <c r="E40" s="26">
        <f>'BNRegular Symbol'!G$14*OverView!F$26</f>
        <v>6</v>
      </c>
      <c r="F40" s="26">
        <f>'BNRegular Symbol'!H$14*OverView!G$26</f>
        <v>6</v>
      </c>
      <c r="G40" s="212">
        <f t="shared" si="4"/>
        <v>8748</v>
      </c>
      <c r="H40" s="200">
        <f>$B$5/G40</f>
        <v>80589.607681755835</v>
      </c>
      <c r="I40" s="155">
        <f>OverView!G59</f>
        <v>0</v>
      </c>
      <c r="J40" s="156">
        <f>L40/$B$3</f>
        <v>0</v>
      </c>
      <c r="K40" s="230">
        <f t="shared" ref="K40:K42" si="17">1/H40</f>
        <v>1.2408547811138974E-5</v>
      </c>
      <c r="L40" s="229">
        <f>K40*I40*$B$3</f>
        <v>0</v>
      </c>
      <c r="M40" s="108"/>
    </row>
    <row r="41" spans="1:16">
      <c r="A41" s="154" t="s">
        <v>252</v>
      </c>
      <c r="B41" s="26">
        <f>'BNRegular Symbol'!D$14*OverView!C$26</f>
        <v>3</v>
      </c>
      <c r="C41" s="26">
        <f>'BNRegular Symbol'!E$14*OverView!D$26</f>
        <v>9</v>
      </c>
      <c r="D41" s="26">
        <f>'BNRegular Symbol'!F$14*OverView!E$26</f>
        <v>9</v>
      </c>
      <c r="E41" s="26">
        <f>'BNRegular Symbol'!G$14*OverView!F$26</f>
        <v>6</v>
      </c>
      <c r="F41" s="26">
        <f>'BNRegular Symbol'!$H$16-'BNRegular Symbol'!$H$14*OverView!G$26</f>
        <v>62</v>
      </c>
      <c r="G41" s="212">
        <f t="shared" si="4"/>
        <v>90396</v>
      </c>
      <c r="H41" s="200">
        <f t="shared" si="5"/>
        <v>7798.9942917828221</v>
      </c>
      <c r="I41" s="155">
        <f>OverView!F59</f>
        <v>0</v>
      </c>
      <c r="J41" s="156">
        <f t="shared" ref="J41:J42" si="18">L41/$B$3</f>
        <v>0</v>
      </c>
      <c r="K41" s="230">
        <f t="shared" si="17"/>
        <v>1.2822166071510275E-4</v>
      </c>
      <c r="L41" s="229">
        <f t="shared" ref="L41" si="19">K41*I41*$B$3</f>
        <v>0</v>
      </c>
      <c r="M41" s="108"/>
    </row>
    <row r="42" spans="1:16">
      <c r="A42" s="154" t="s">
        <v>253</v>
      </c>
      <c r="B42" s="26">
        <f>'BNRegular Symbol'!D$14*OverView!C$26</f>
        <v>3</v>
      </c>
      <c r="C42" s="26">
        <f>'BNRegular Symbol'!E$14*OverView!D$26</f>
        <v>9</v>
      </c>
      <c r="D42" s="26">
        <f>'BNRegular Symbol'!F$14*OverView!E$26</f>
        <v>9</v>
      </c>
      <c r="E42" s="26">
        <f>'BNRegular Symbol'!G$16-'BNRegular Symbol'!G$14*OverView!F$26</f>
        <v>50</v>
      </c>
      <c r="F42" s="26">
        <f>'BNRegular Symbol'!$H$16</f>
        <v>68</v>
      </c>
      <c r="G42" s="212">
        <f t="shared" si="4"/>
        <v>826200</v>
      </c>
      <c r="H42" s="200">
        <f t="shared" si="5"/>
        <v>853.30172839506167</v>
      </c>
      <c r="I42" s="155">
        <f>OverView!E59</f>
        <v>0</v>
      </c>
      <c r="J42" s="156">
        <f t="shared" si="18"/>
        <v>0</v>
      </c>
      <c r="K42" s="230">
        <f t="shared" si="17"/>
        <v>1.1719184043853478E-3</v>
      </c>
      <c r="L42" s="229">
        <f>K42*I42*$B$3</f>
        <v>0</v>
      </c>
      <c r="M42" s="108"/>
      <c r="N42" s="166"/>
      <c r="O42" s="166"/>
      <c r="P42" s="166"/>
    </row>
    <row r="43" spans="1:16">
      <c r="A43" s="166" t="s">
        <v>254</v>
      </c>
      <c r="E43" s="169"/>
      <c r="F43" s="169"/>
      <c r="G43" s="211">
        <f>SUM(G7:G42)</f>
        <v>1236150720</v>
      </c>
      <c r="H43" s="211">
        <f>SUM(H7:H42)</f>
        <v>89509.020459706924</v>
      </c>
      <c r="I43" s="211"/>
      <c r="J43" s="242" t="e">
        <f>SUM(J7:J42)</f>
        <v>#REF!</v>
      </c>
      <c r="K43" s="242">
        <f>SUM(K7:K42)</f>
        <v>1.7534105293660112</v>
      </c>
      <c r="L43" s="242" t="e">
        <f>SUM(L7:L42)</f>
        <v>#REF!</v>
      </c>
      <c r="M43" s="108"/>
      <c r="N43" s="166"/>
      <c r="O43" s="166"/>
      <c r="P43" s="166"/>
    </row>
    <row r="44" spans="1:16">
      <c r="E44" s="169"/>
      <c r="F44" s="169"/>
      <c r="G44" s="169"/>
      <c r="H44" s="169"/>
      <c r="I44" s="169"/>
      <c r="J44" s="17"/>
      <c r="K44" s="29"/>
      <c r="L44" s="169"/>
      <c r="M44" s="108"/>
      <c r="N44" s="166"/>
      <c r="O44" s="166"/>
      <c r="P44" s="166"/>
    </row>
    <row r="45" spans="1:16">
      <c r="E45" s="108"/>
      <c r="F45" s="169"/>
      <c r="G45" s="169"/>
      <c r="H45" s="169"/>
      <c r="I45" s="169"/>
      <c r="J45" s="189"/>
      <c r="K45" s="190"/>
      <c r="L45" s="190"/>
      <c r="M45" s="108"/>
      <c r="N45" s="166"/>
      <c r="O45" s="166"/>
      <c r="P45" s="166"/>
    </row>
    <row r="46" spans="1:16">
      <c r="A46" s="166" t="s">
        <v>259</v>
      </c>
      <c r="E46" s="108"/>
      <c r="F46" s="169"/>
      <c r="G46" s="169"/>
      <c r="H46" s="169"/>
      <c r="I46" s="169"/>
      <c r="J46" s="189"/>
      <c r="K46" s="190"/>
      <c r="L46" s="190"/>
      <c r="M46" s="108"/>
    </row>
    <row r="47" spans="1:16" ht="14">
      <c r="A47" s="262" t="s">
        <v>262</v>
      </c>
      <c r="B47" s="235" t="e">
        <f>SUM(J7:J42)*10</f>
        <v>#REF!</v>
      </c>
      <c r="C47" s="264"/>
      <c r="D47" s="235"/>
      <c r="E47" s="235"/>
      <c r="F47" s="202"/>
      <c r="G47" s="169"/>
      <c r="H47" s="169"/>
      <c r="I47" s="169"/>
      <c r="K47" s="29"/>
      <c r="L47" s="243"/>
      <c r="M47" s="108"/>
    </row>
    <row r="48" spans="1:16" ht="15">
      <c r="A48" s="236" t="s">
        <v>260</v>
      </c>
      <c r="B48" s="261">
        <f>SUM(K40:K42)</f>
        <v>1.3125486129115895E-3</v>
      </c>
      <c r="C48" s="237"/>
      <c r="D48" s="261"/>
      <c r="E48" s="237"/>
      <c r="F48" s="169"/>
      <c r="G48" s="169"/>
      <c r="H48" s="169"/>
      <c r="I48" s="169"/>
      <c r="K48" s="29"/>
      <c r="L48" s="243"/>
      <c r="M48" s="108"/>
    </row>
    <row r="49" spans="1:16" ht="14">
      <c r="B49" s="169">
        <f>(1-10*B48^10)/(1-10*B48)</f>
        <v>1.0133000558273948</v>
      </c>
      <c r="C49" s="237"/>
      <c r="D49" s="237"/>
      <c r="E49" s="237"/>
      <c r="F49" s="169"/>
      <c r="H49" s="169"/>
      <c r="I49" s="169"/>
      <c r="M49" s="108"/>
    </row>
    <row r="50" spans="1:16" ht="15">
      <c r="A50" s="236" t="s">
        <v>261</v>
      </c>
      <c r="B50" s="238" t="e">
        <f>B47*B49</f>
        <v>#REF!</v>
      </c>
      <c r="C50" s="238"/>
      <c r="D50" s="238"/>
      <c r="E50" s="238"/>
      <c r="F50" s="169"/>
      <c r="G50" s="169"/>
      <c r="H50" s="169"/>
      <c r="I50" s="169"/>
      <c r="J50" s="189"/>
      <c r="L50" s="190"/>
      <c r="M50" s="108"/>
    </row>
    <row r="51" spans="1:16" ht="14">
      <c r="A51" s="236"/>
      <c r="B51" s="239"/>
      <c r="C51" s="239"/>
      <c r="D51" s="239"/>
      <c r="E51" s="239"/>
      <c r="J51" s="189"/>
      <c r="L51" s="189"/>
      <c r="M51" s="108"/>
    </row>
    <row r="52" spans="1:16" ht="14">
      <c r="A52" s="236"/>
      <c r="B52" s="240"/>
      <c r="C52" s="240"/>
      <c r="D52" s="240"/>
      <c r="E52" s="240"/>
      <c r="J52" s="189"/>
      <c r="L52" s="189"/>
      <c r="M52" s="108"/>
      <c r="N52" s="166"/>
      <c r="O52" s="166"/>
      <c r="P52" s="166"/>
    </row>
    <row r="53" spans="1:16" ht="14">
      <c r="A53" s="236"/>
      <c r="B53" s="241"/>
      <c r="C53" s="241"/>
      <c r="D53" s="241"/>
      <c r="E53" s="241"/>
      <c r="J53" s="189"/>
      <c r="L53" s="189"/>
      <c r="M53" s="108"/>
      <c r="N53" s="166"/>
      <c r="O53" s="166"/>
      <c r="P53" s="166"/>
    </row>
    <row r="54" spans="1:16">
      <c r="B54" s="227"/>
      <c r="C54" s="227"/>
      <c r="D54" s="227"/>
      <c r="E54" s="227"/>
      <c r="J54" s="189"/>
      <c r="K54" s="189"/>
      <c r="L54" s="243"/>
      <c r="M54" s="108"/>
      <c r="N54" s="166"/>
      <c r="O54" s="166"/>
      <c r="P54" s="166"/>
    </row>
    <row r="55" spans="1:16">
      <c r="J55" s="189"/>
      <c r="K55" s="189"/>
      <c r="L55" s="189"/>
      <c r="M55" s="242"/>
      <c r="N55" s="166"/>
      <c r="O55" s="166"/>
      <c r="P55" s="166"/>
    </row>
    <row r="56" spans="1:16">
      <c r="F56" s="189"/>
      <c r="G56" s="189"/>
      <c r="H56" s="189"/>
      <c r="I56" s="189"/>
      <c r="J56" s="191"/>
      <c r="K56" s="168"/>
      <c r="L56" s="168"/>
      <c r="M56" s="108"/>
    </row>
    <row r="57" spans="1:16">
      <c r="I57" s="189"/>
      <c r="J57" s="191"/>
      <c r="K57" s="168"/>
      <c r="L57" s="168"/>
    </row>
    <row r="58" spans="1:16">
      <c r="I58" s="189"/>
      <c r="J58" s="191"/>
      <c r="K58" s="168"/>
      <c r="L58" s="168"/>
    </row>
    <row r="59" spans="1:16">
      <c r="I59" s="189"/>
      <c r="J59" s="191"/>
      <c r="K59" s="168"/>
      <c r="L59" s="168"/>
      <c r="M59" s="227"/>
      <c r="N59" s="227"/>
    </row>
    <row r="60" spans="1:16">
      <c r="I60" s="189"/>
      <c r="J60" s="191"/>
      <c r="K60" s="168"/>
      <c r="L60" s="168"/>
      <c r="M60" s="243"/>
      <c r="N60" s="243"/>
    </row>
    <row r="61" spans="1:16">
      <c r="E61" s="244"/>
      <c r="J61" s="168"/>
      <c r="K61" s="168"/>
      <c r="L61" s="168"/>
      <c r="N61" s="166"/>
    </row>
    <row r="62" spans="1:16">
      <c r="J62" s="168"/>
      <c r="K62" s="168"/>
      <c r="L62" s="168"/>
      <c r="M62" s="189"/>
      <c r="N62" s="191"/>
    </row>
    <row r="63" spans="1:16">
      <c r="J63" s="168"/>
      <c r="K63" s="168"/>
      <c r="L63" s="168"/>
      <c r="M63" s="189"/>
      <c r="N63" s="191"/>
    </row>
    <row r="64" spans="1:16">
      <c r="J64" s="168"/>
      <c r="K64" s="168"/>
      <c r="L64" s="168"/>
      <c r="M64" s="190"/>
      <c r="N64" s="190"/>
    </row>
    <row r="65" spans="13:16">
      <c r="M65" s="189"/>
      <c r="N65" s="191"/>
    </row>
    <row r="66" spans="13:16">
      <c r="M66" s="189"/>
      <c r="N66" s="191"/>
    </row>
    <row r="67" spans="13:16">
      <c r="M67" s="189"/>
      <c r="N67" s="191"/>
    </row>
    <row r="68" spans="13:16">
      <c r="N68" s="166"/>
      <c r="O68" s="166"/>
      <c r="P68" s="166"/>
    </row>
    <row r="69" spans="13:16">
      <c r="N69" s="166"/>
      <c r="O69" s="166"/>
      <c r="P69" s="166"/>
    </row>
    <row r="70" spans="13:16">
      <c r="N70" s="166"/>
      <c r="O70" s="166"/>
      <c r="P70" s="166"/>
    </row>
    <row r="71" spans="13:16">
      <c r="N71" s="166"/>
      <c r="O71" s="166"/>
      <c r="P71" s="166"/>
    </row>
    <row r="72" spans="13:16">
      <c r="N72" s="166"/>
      <c r="O72" s="166"/>
      <c r="P72" s="166"/>
    </row>
    <row r="73" spans="13:16">
      <c r="N73" s="166"/>
      <c r="O73" s="166"/>
      <c r="P73" s="166"/>
    </row>
    <row r="74" spans="13:16">
      <c r="N74" s="166"/>
      <c r="O74" s="166"/>
      <c r="P74" s="166"/>
    </row>
    <row r="75" spans="13:16">
      <c r="N75" s="166"/>
      <c r="O75" s="166"/>
      <c r="P75" s="166"/>
    </row>
    <row r="76" spans="13:16">
      <c r="N76" s="166"/>
      <c r="O76" s="166"/>
      <c r="P76" s="166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/>
  <dimension ref="A2:P77"/>
  <sheetViews>
    <sheetView zoomScale="172" zoomScaleNormal="100" workbookViewId="0">
      <pane ySplit="6" topLeftCell="A7" activePane="bottomLeft" state="frozen"/>
      <selection pane="bottomLeft" activeCell="L17" sqref="L17:L28"/>
    </sheetView>
  </sheetViews>
  <sheetFormatPr baseColWidth="10" defaultColWidth="9" defaultRowHeight="13"/>
  <cols>
    <col min="1" max="1" width="19.83203125" style="166" customWidth="1"/>
    <col min="2" max="3" width="11.1640625" style="166" customWidth="1"/>
    <col min="4" max="4" width="11" style="166" customWidth="1"/>
    <col min="5" max="5" width="8.5" style="166" customWidth="1"/>
    <col min="6" max="6" width="9" style="166" customWidth="1"/>
    <col min="7" max="7" width="8.83203125" style="166" customWidth="1"/>
    <col min="8" max="8" width="10" style="166" customWidth="1"/>
    <col min="9" max="9" width="8.5" style="166" customWidth="1"/>
    <col min="10" max="10" width="14.1640625" style="166" customWidth="1"/>
    <col min="11" max="11" width="15.6640625" style="166" customWidth="1"/>
    <col min="12" max="12" width="13.33203125" style="166" customWidth="1"/>
    <col min="13" max="13" width="19.83203125" style="168" customWidth="1"/>
    <col min="14" max="16" width="9" style="168"/>
    <col min="17" max="24" width="9" style="166"/>
    <col min="25" max="25" width="10" style="166" bestFit="1" customWidth="1"/>
    <col min="26" max="16384" width="9" style="166"/>
  </cols>
  <sheetData>
    <row r="2" spans="1:16">
      <c r="A2" s="166" t="s">
        <v>45</v>
      </c>
      <c r="B2" s="166" t="s">
        <v>46</v>
      </c>
      <c r="C2" s="166" t="s">
        <v>47</v>
      </c>
      <c r="D2" s="166" t="s">
        <v>48</v>
      </c>
      <c r="E2" s="166" t="s">
        <v>49</v>
      </c>
    </row>
    <row r="3" spans="1:16">
      <c r="B3" s="166">
        <v>1</v>
      </c>
      <c r="C3" s="166">
        <v>50</v>
      </c>
      <c r="D3" s="27" t="e">
        <f>SUM(J7:J51)</f>
        <v>#DIV/0!</v>
      </c>
      <c r="E3" s="17" t="e">
        <f>SUM(K7:K51)</f>
        <v>#DIV/0!</v>
      </c>
    </row>
    <row r="5" spans="1:16" ht="14">
      <c r="A5" s="25" t="s">
        <v>25</v>
      </c>
      <c r="B5" s="333">
        <f>PRODUCT('BNRegular Symbol'!D12:H12)</f>
        <v>0</v>
      </c>
      <c r="C5" s="333"/>
      <c r="D5" s="333"/>
      <c r="E5" s="333"/>
      <c r="F5" s="333"/>
      <c r="G5" s="11"/>
      <c r="H5" s="12"/>
      <c r="I5" s="13"/>
      <c r="J5" s="14"/>
      <c r="K5" s="15"/>
      <c r="L5" s="169"/>
      <c r="M5" s="166"/>
    </row>
    <row r="6" spans="1:16" ht="14">
      <c r="A6" s="21" t="s">
        <v>29</v>
      </c>
      <c r="B6" s="157">
        <v>1</v>
      </c>
      <c r="C6" s="157">
        <v>2</v>
      </c>
      <c r="D6" s="157">
        <v>3</v>
      </c>
      <c r="E6" s="157">
        <v>4</v>
      </c>
      <c r="F6" s="157">
        <v>5</v>
      </c>
      <c r="G6" s="21" t="s">
        <v>30</v>
      </c>
      <c r="H6" s="22" t="s">
        <v>31</v>
      </c>
      <c r="I6" s="23" t="s">
        <v>32</v>
      </c>
      <c r="J6" s="24" t="s">
        <v>33</v>
      </c>
      <c r="K6" s="194" t="s">
        <v>34</v>
      </c>
      <c r="L6" s="167" t="s">
        <v>109</v>
      </c>
      <c r="M6" s="178"/>
    </row>
    <row r="7" spans="1:16">
      <c r="A7" s="158" t="s">
        <v>194</v>
      </c>
      <c r="B7" s="26">
        <f>'BNRegular Symbol'!D5</f>
        <v>16</v>
      </c>
      <c r="C7" s="26">
        <f>'BNRegular Symbol'!E5</f>
        <v>7</v>
      </c>
      <c r="D7" s="26">
        <f>'BNRegular Symbol'!F5</f>
        <v>12</v>
      </c>
      <c r="E7" s="26">
        <f>'BNRegular Symbol'!G5</f>
        <v>8</v>
      </c>
      <c r="F7" s="26">
        <f>'BNRegular Symbol'!H5</f>
        <v>18</v>
      </c>
      <c r="G7" s="212">
        <f>PRODUCT(B7:F7)</f>
        <v>193536</v>
      </c>
      <c r="H7" s="200">
        <f t="shared" ref="H7:H51" si="0">$B$5/G7</f>
        <v>0</v>
      </c>
      <c r="I7" s="163">
        <f>OverView!G49</f>
        <v>4000</v>
      </c>
      <c r="J7" s="156" t="e">
        <f>L7/$C$3</f>
        <v>#DIV/0!</v>
      </c>
      <c r="K7" s="201" t="e">
        <f t="shared" ref="K7:K51" si="1">1/H7</f>
        <v>#DIV/0!</v>
      </c>
      <c r="L7" s="28" t="e">
        <f>K7*I7</f>
        <v>#DIV/0!</v>
      </c>
      <c r="M7" s="108"/>
      <c r="N7" s="166"/>
      <c r="O7" s="166"/>
      <c r="P7" s="166"/>
    </row>
    <row r="8" spans="1:16">
      <c r="A8" s="158" t="s">
        <v>195</v>
      </c>
      <c r="B8" s="26">
        <f>'BNRegular Symbol'!D6</f>
        <v>21</v>
      </c>
      <c r="C8" s="26">
        <f>'BNRegular Symbol'!E6</f>
        <v>7</v>
      </c>
      <c r="D8" s="26">
        <f>'BNRegular Symbol'!F6</f>
        <v>5</v>
      </c>
      <c r="E8" s="26">
        <f>'BNRegular Symbol'!G6</f>
        <v>11</v>
      </c>
      <c r="F8" s="26">
        <f>'BNRegular Symbol'!H6</f>
        <v>17</v>
      </c>
      <c r="G8" s="212">
        <f t="shared" ref="G8:G51" si="2">PRODUCT(B8:F8)</f>
        <v>137445</v>
      </c>
      <c r="H8" s="200">
        <f t="shared" si="0"/>
        <v>0</v>
      </c>
      <c r="I8" s="163">
        <f>OverView!G50</f>
        <v>1000</v>
      </c>
      <c r="J8" s="156" t="e">
        <f t="shared" ref="J8:J51" si="3">L8/$C$3</f>
        <v>#DIV/0!</v>
      </c>
      <c r="K8" s="201" t="e">
        <f t="shared" si="1"/>
        <v>#DIV/0!</v>
      </c>
      <c r="L8" s="28" t="e">
        <f t="shared" ref="L8:L50" si="4">K8*I8</f>
        <v>#DIV/0!</v>
      </c>
      <c r="M8" s="108"/>
      <c r="N8" s="166"/>
      <c r="O8" s="166"/>
      <c r="P8" s="166"/>
    </row>
    <row r="9" spans="1:16">
      <c r="A9" s="158" t="s">
        <v>196</v>
      </c>
      <c r="B9" s="26">
        <f>'BNRegular Symbol'!D7</f>
        <v>5</v>
      </c>
      <c r="C9" s="26">
        <f>'BNRegular Symbol'!E7</f>
        <v>16</v>
      </c>
      <c r="D9" s="26">
        <f>'BNRegular Symbol'!F7</f>
        <v>15</v>
      </c>
      <c r="E9" s="26">
        <f>'BNRegular Symbol'!G7</f>
        <v>14</v>
      </c>
      <c r="F9" s="26">
        <f>'BNRegular Symbol'!H7</f>
        <v>14</v>
      </c>
      <c r="G9" s="212">
        <f t="shared" si="2"/>
        <v>235200</v>
      </c>
      <c r="H9" s="200">
        <f t="shared" si="0"/>
        <v>0</v>
      </c>
      <c r="I9" s="163">
        <f>OverView!G51</f>
        <v>500</v>
      </c>
      <c r="J9" s="156" t="e">
        <f t="shared" si="3"/>
        <v>#DIV/0!</v>
      </c>
      <c r="K9" s="201" t="e">
        <f t="shared" si="1"/>
        <v>#DIV/0!</v>
      </c>
      <c r="L9" s="28" t="e">
        <f t="shared" si="4"/>
        <v>#DIV/0!</v>
      </c>
      <c r="M9" s="108"/>
      <c r="N9" s="166"/>
      <c r="O9" s="166"/>
      <c r="P9" s="166"/>
    </row>
    <row r="10" spans="1:16">
      <c r="A10" s="158" t="s">
        <v>197</v>
      </c>
      <c r="B10" s="26" t="e">
        <f>'BNRegular Symbol'!#REF!</f>
        <v>#REF!</v>
      </c>
      <c r="C10" s="26" t="e">
        <f>'BNRegular Symbol'!#REF!</f>
        <v>#REF!</v>
      </c>
      <c r="D10" s="26" t="e">
        <f>'BNRegular Symbol'!#REF!</f>
        <v>#REF!</v>
      </c>
      <c r="E10" s="26" t="e">
        <f>'BNRegular Symbol'!#REF!</f>
        <v>#REF!</v>
      </c>
      <c r="F10" s="26" t="e">
        <f>'BNRegular Symbol'!#REF!</f>
        <v>#REF!</v>
      </c>
      <c r="G10" s="212" t="e">
        <f t="shared" si="2"/>
        <v>#REF!</v>
      </c>
      <c r="H10" s="200" t="e">
        <f t="shared" si="0"/>
        <v>#REF!</v>
      </c>
      <c r="I10" s="163" t="e">
        <f>OverView!#REF!</f>
        <v>#REF!</v>
      </c>
      <c r="J10" s="156" t="e">
        <f t="shared" si="3"/>
        <v>#REF!</v>
      </c>
      <c r="K10" s="201" t="e">
        <f t="shared" si="1"/>
        <v>#REF!</v>
      </c>
      <c r="L10" s="28" t="e">
        <f t="shared" si="4"/>
        <v>#REF!</v>
      </c>
      <c r="M10" s="108"/>
      <c r="N10" s="166"/>
      <c r="O10" s="166"/>
      <c r="P10" s="166"/>
    </row>
    <row r="11" spans="1:16">
      <c r="A11" s="158" t="s">
        <v>198</v>
      </c>
      <c r="B11" s="26" t="e">
        <f>'BNRegular Symbol'!#REF!</f>
        <v>#REF!</v>
      </c>
      <c r="C11" s="26" t="e">
        <f>'BNRegular Symbol'!#REF!</f>
        <v>#REF!</v>
      </c>
      <c r="D11" s="26" t="e">
        <f>'BNRegular Symbol'!#REF!</f>
        <v>#REF!</v>
      </c>
      <c r="E11" s="26" t="e">
        <f>'BNRegular Symbol'!#REF!</f>
        <v>#REF!</v>
      </c>
      <c r="F11" s="26" t="e">
        <f>'BNRegular Symbol'!#REF!</f>
        <v>#REF!</v>
      </c>
      <c r="G11" s="212" t="e">
        <f t="shared" si="2"/>
        <v>#REF!</v>
      </c>
      <c r="H11" s="200" t="e">
        <f t="shared" si="0"/>
        <v>#REF!</v>
      </c>
      <c r="I11" s="163" t="e">
        <f>OverView!#REF!</f>
        <v>#REF!</v>
      </c>
      <c r="J11" s="156" t="e">
        <f t="shared" si="3"/>
        <v>#REF!</v>
      </c>
      <c r="K11" s="201" t="e">
        <f t="shared" si="1"/>
        <v>#REF!</v>
      </c>
      <c r="L11" s="28" t="e">
        <f t="shared" si="4"/>
        <v>#REF!</v>
      </c>
      <c r="M11" s="108"/>
      <c r="N11" s="166"/>
      <c r="O11" s="166"/>
      <c r="P11" s="166"/>
    </row>
    <row r="12" spans="1:16">
      <c r="A12" s="158" t="s">
        <v>200</v>
      </c>
      <c r="B12" s="26" t="e">
        <f>'BNRegular Symbol'!#REF!</f>
        <v>#REF!</v>
      </c>
      <c r="C12" s="26" t="e">
        <f>'BNRegular Symbol'!#REF!</f>
        <v>#REF!</v>
      </c>
      <c r="D12" s="26" t="e">
        <f>'BNRegular Symbol'!#REF!</f>
        <v>#REF!</v>
      </c>
      <c r="E12" s="26" t="e">
        <f>'BNRegular Symbol'!#REF!</f>
        <v>#REF!</v>
      </c>
      <c r="F12" s="26" t="e">
        <f>'BNRegular Symbol'!#REF!</f>
        <v>#REF!</v>
      </c>
      <c r="G12" s="212" t="e">
        <f t="shared" si="2"/>
        <v>#REF!</v>
      </c>
      <c r="H12" s="200" t="e">
        <f t="shared" si="0"/>
        <v>#REF!</v>
      </c>
      <c r="I12" s="163" t="e">
        <f>OverView!#REF!</f>
        <v>#REF!</v>
      </c>
      <c r="J12" s="156" t="e">
        <f t="shared" si="3"/>
        <v>#REF!</v>
      </c>
      <c r="K12" s="201" t="e">
        <f t="shared" si="1"/>
        <v>#REF!</v>
      </c>
      <c r="L12" s="28" t="e">
        <f t="shared" si="4"/>
        <v>#REF!</v>
      </c>
      <c r="M12" s="108"/>
      <c r="N12" s="166"/>
      <c r="O12" s="166"/>
      <c r="P12" s="166"/>
    </row>
    <row r="13" spans="1:16">
      <c r="A13" s="158" t="s">
        <v>199</v>
      </c>
      <c r="B13" s="26" t="e">
        <f>'BNRegular Symbol'!#REF!</f>
        <v>#REF!</v>
      </c>
      <c r="C13" s="26" t="e">
        <f>'BNRegular Symbol'!#REF!</f>
        <v>#REF!</v>
      </c>
      <c r="D13" s="26" t="e">
        <f>'BNRegular Symbol'!#REF!</f>
        <v>#REF!</v>
      </c>
      <c r="E13" s="26" t="e">
        <f>'BNRegular Symbol'!#REF!</f>
        <v>#REF!</v>
      </c>
      <c r="F13" s="26" t="e">
        <f>'BNRegular Symbol'!#REF!</f>
        <v>#REF!</v>
      </c>
      <c r="G13" s="212" t="e">
        <f t="shared" si="2"/>
        <v>#REF!</v>
      </c>
      <c r="H13" s="200" t="e">
        <f t="shared" si="0"/>
        <v>#REF!</v>
      </c>
      <c r="I13" s="163" t="e">
        <f>OverView!#REF!</f>
        <v>#REF!</v>
      </c>
      <c r="J13" s="156" t="e">
        <f t="shared" si="3"/>
        <v>#REF!</v>
      </c>
      <c r="K13" s="201" t="e">
        <f t="shared" si="1"/>
        <v>#REF!</v>
      </c>
      <c r="L13" s="28" t="e">
        <f t="shared" si="4"/>
        <v>#REF!</v>
      </c>
      <c r="M13" s="108"/>
      <c r="N13" s="166"/>
      <c r="O13" s="166"/>
      <c r="P13" s="166"/>
    </row>
    <row r="14" spans="1:16">
      <c r="A14" s="158" t="s">
        <v>201</v>
      </c>
      <c r="B14" s="26">
        <f>'BNRegular Symbol'!D8</f>
        <v>0</v>
      </c>
      <c r="C14" s="26">
        <f>'BNRegular Symbol'!E8</f>
        <v>0</v>
      </c>
      <c r="D14" s="26">
        <f>'BNRegular Symbol'!F8</f>
        <v>0</v>
      </c>
      <c r="E14" s="26">
        <f>'BNRegular Symbol'!G8</f>
        <v>0</v>
      </c>
      <c r="F14" s="26">
        <f>'BNRegular Symbol'!H8</f>
        <v>0</v>
      </c>
      <c r="G14" s="212">
        <f t="shared" si="2"/>
        <v>0</v>
      </c>
      <c r="H14" s="200" t="e">
        <f t="shared" si="0"/>
        <v>#DIV/0!</v>
      </c>
      <c r="I14" s="163" t="e">
        <f>OverView!#REF!</f>
        <v>#REF!</v>
      </c>
      <c r="J14" s="156" t="e">
        <f t="shared" si="3"/>
        <v>#DIV/0!</v>
      </c>
      <c r="K14" s="201" t="e">
        <f t="shared" si="1"/>
        <v>#DIV/0!</v>
      </c>
      <c r="L14" s="28" t="e">
        <f t="shared" si="4"/>
        <v>#DIV/0!</v>
      </c>
      <c r="M14" s="108"/>
      <c r="N14" s="166"/>
      <c r="O14" s="166"/>
      <c r="P14" s="166"/>
    </row>
    <row r="15" spans="1:16">
      <c r="A15" s="158" t="s">
        <v>202</v>
      </c>
      <c r="B15" s="26">
        <f>'BNRegular Symbol'!D9</f>
        <v>0</v>
      </c>
      <c r="C15" s="26">
        <f>'BNRegular Symbol'!E9</f>
        <v>0</v>
      </c>
      <c r="D15" s="26">
        <f>'BNRegular Symbol'!F9</f>
        <v>0</v>
      </c>
      <c r="E15" s="26">
        <f>'BNRegular Symbol'!G9</f>
        <v>0</v>
      </c>
      <c r="F15" s="26">
        <f>'BNRegular Symbol'!H9</f>
        <v>0</v>
      </c>
      <c r="G15" s="212">
        <f t="shared" si="2"/>
        <v>0</v>
      </c>
      <c r="H15" s="200" t="e">
        <f t="shared" si="0"/>
        <v>#DIV/0!</v>
      </c>
      <c r="I15" s="163" t="e">
        <f>OverView!#REF!</f>
        <v>#REF!</v>
      </c>
      <c r="J15" s="156" t="e">
        <f t="shared" si="3"/>
        <v>#DIV/0!</v>
      </c>
      <c r="K15" s="201" t="e">
        <f t="shared" si="1"/>
        <v>#DIV/0!</v>
      </c>
      <c r="L15" s="28" t="e">
        <f t="shared" si="4"/>
        <v>#DIV/0!</v>
      </c>
      <c r="M15" s="108"/>
      <c r="N15" s="166"/>
      <c r="O15" s="166"/>
      <c r="P15" s="166"/>
    </row>
    <row r="16" spans="1:16">
      <c r="A16" s="158" t="s">
        <v>203</v>
      </c>
      <c r="B16" s="26">
        <f>'BNRegular Symbol'!D10</f>
        <v>0</v>
      </c>
      <c r="C16" s="26">
        <f>'BNRegular Symbol'!E10</f>
        <v>0</v>
      </c>
      <c r="D16" s="26">
        <f>'BNRegular Symbol'!F10</f>
        <v>0</v>
      </c>
      <c r="E16" s="26">
        <f>'BNRegular Symbol'!G10</f>
        <v>0</v>
      </c>
      <c r="F16" s="26">
        <f>'BNRegular Symbol'!H10</f>
        <v>0</v>
      </c>
      <c r="G16" s="212">
        <f t="shared" si="2"/>
        <v>0</v>
      </c>
      <c r="H16" s="200" t="e">
        <f t="shared" si="0"/>
        <v>#DIV/0!</v>
      </c>
      <c r="I16" s="163" t="e">
        <f>OverView!#REF!</f>
        <v>#REF!</v>
      </c>
      <c r="J16" s="156" t="e">
        <f t="shared" si="3"/>
        <v>#DIV/0!</v>
      </c>
      <c r="K16" s="201" t="e">
        <f t="shared" si="1"/>
        <v>#DIV/0!</v>
      </c>
      <c r="L16" s="28" t="e">
        <f t="shared" si="4"/>
        <v>#DIV/0!</v>
      </c>
      <c r="M16" s="108"/>
      <c r="N16" s="166"/>
      <c r="O16" s="166"/>
      <c r="P16" s="166"/>
    </row>
    <row r="17" spans="1:16">
      <c r="A17" s="158" t="s">
        <v>204</v>
      </c>
      <c r="B17" s="26">
        <f>'BNRegular Symbol'!D11</f>
        <v>0</v>
      </c>
      <c r="C17" s="26">
        <f>'BNRegular Symbol'!E11</f>
        <v>0</v>
      </c>
      <c r="D17" s="26">
        <f>'BNRegular Symbol'!F11</f>
        <v>0</v>
      </c>
      <c r="E17" s="26">
        <f>'BNRegular Symbol'!G11</f>
        <v>0</v>
      </c>
      <c r="F17" s="26">
        <f>'BNRegular Symbol'!H11</f>
        <v>0</v>
      </c>
      <c r="G17" s="212">
        <f t="shared" si="2"/>
        <v>0</v>
      </c>
      <c r="H17" s="200" t="e">
        <f t="shared" si="0"/>
        <v>#DIV/0!</v>
      </c>
      <c r="I17" s="163">
        <f>OverView!G52</f>
        <v>300</v>
      </c>
      <c r="J17" s="156" t="e">
        <f t="shared" si="3"/>
        <v>#DIV/0!</v>
      </c>
      <c r="K17" s="201" t="e">
        <f t="shared" si="1"/>
        <v>#DIV/0!</v>
      </c>
      <c r="L17" s="28" t="e">
        <f t="shared" si="4"/>
        <v>#DIV/0!</v>
      </c>
      <c r="M17" s="108"/>
      <c r="N17" s="166"/>
      <c r="O17" s="166"/>
      <c r="P17" s="166"/>
    </row>
    <row r="18" spans="1:16">
      <c r="A18" s="158" t="s">
        <v>205</v>
      </c>
      <c r="B18" s="26">
        <f>'BNRegular Symbol'!D5</f>
        <v>16</v>
      </c>
      <c r="C18" s="26">
        <f>'BNRegular Symbol'!E22</f>
        <v>10</v>
      </c>
      <c r="D18" s="26">
        <f>'BNRegular Symbol'!F22</f>
        <v>11</v>
      </c>
      <c r="E18" s="26">
        <f>'BNRegular Symbol'!G22</f>
        <v>11</v>
      </c>
      <c r="F18" s="26">
        <f>'BNRegular Symbol'!H22</f>
        <v>3</v>
      </c>
      <c r="G18" s="212">
        <f>PRODUCT(B18:F18)-G7</f>
        <v>-135456</v>
      </c>
      <c r="H18" s="200">
        <f t="shared" si="0"/>
        <v>0</v>
      </c>
      <c r="I18" s="163"/>
      <c r="J18" s="156" t="e">
        <f t="shared" si="3"/>
        <v>#DIV/0!</v>
      </c>
      <c r="K18" s="201" t="e">
        <f t="shared" si="1"/>
        <v>#DIV/0!</v>
      </c>
      <c r="L18" s="28" t="e">
        <f t="shared" si="4"/>
        <v>#DIV/0!</v>
      </c>
      <c r="M18" s="108"/>
      <c r="N18" s="166"/>
      <c r="O18" s="166"/>
      <c r="P18" s="166"/>
    </row>
    <row r="19" spans="1:16">
      <c r="A19" s="158" t="s">
        <v>206</v>
      </c>
      <c r="B19" s="26">
        <f>'BNRegular Symbol'!D6</f>
        <v>21</v>
      </c>
      <c r="C19" s="26">
        <f>'BNRegular Symbol'!E23</f>
        <v>19</v>
      </c>
      <c r="D19" s="26">
        <f>'BNRegular Symbol'!F23</f>
        <v>15</v>
      </c>
      <c r="E19" s="26">
        <f>'BNRegular Symbol'!G23</f>
        <v>13</v>
      </c>
      <c r="F19" s="26">
        <f>'BNRegular Symbol'!H23</f>
        <v>14</v>
      </c>
      <c r="G19" s="212">
        <f>PRODUCT(B19:F19)-G8</f>
        <v>951825</v>
      </c>
      <c r="H19" s="200">
        <f t="shared" si="0"/>
        <v>0</v>
      </c>
      <c r="I19" s="163"/>
      <c r="J19" s="156" t="e">
        <f t="shared" si="3"/>
        <v>#DIV/0!</v>
      </c>
      <c r="K19" s="201" t="e">
        <f t="shared" si="1"/>
        <v>#DIV/0!</v>
      </c>
      <c r="L19" s="28" t="e">
        <f t="shared" si="4"/>
        <v>#DIV/0!</v>
      </c>
      <c r="M19" s="108"/>
      <c r="N19" s="166"/>
      <c r="O19" s="166"/>
      <c r="P19" s="166"/>
    </row>
    <row r="20" spans="1:16">
      <c r="A20" s="158" t="s">
        <v>207</v>
      </c>
      <c r="B20" s="26">
        <f>'BNRegular Symbol'!D7</f>
        <v>5</v>
      </c>
      <c r="C20" s="26">
        <f>'BNRegular Symbol'!E24</f>
        <v>11</v>
      </c>
      <c r="D20" s="26">
        <f>'BNRegular Symbol'!F24</f>
        <v>16</v>
      </c>
      <c r="E20" s="26">
        <f>'BNRegular Symbol'!G24</f>
        <v>11</v>
      </c>
      <c r="F20" s="26">
        <f>'BNRegular Symbol'!H24</f>
        <v>18</v>
      </c>
      <c r="G20" s="212">
        <f t="shared" ref="G20:G28" si="5">PRODUCT(B20:F20)-G9</f>
        <v>-60960</v>
      </c>
      <c r="H20" s="200">
        <f t="shared" si="0"/>
        <v>0</v>
      </c>
      <c r="I20" s="163"/>
      <c r="J20" s="156" t="e">
        <f t="shared" si="3"/>
        <v>#DIV/0!</v>
      </c>
      <c r="K20" s="201" t="e">
        <f t="shared" si="1"/>
        <v>#DIV/0!</v>
      </c>
      <c r="L20" s="28" t="e">
        <f t="shared" si="4"/>
        <v>#DIV/0!</v>
      </c>
      <c r="M20" s="108"/>
      <c r="N20" s="166"/>
      <c r="O20" s="166"/>
      <c r="P20" s="166"/>
    </row>
    <row r="21" spans="1:16">
      <c r="A21" s="158" t="s">
        <v>208</v>
      </c>
      <c r="B21" s="26" t="e">
        <f>'BNRegular Symbol'!#REF!</f>
        <v>#REF!</v>
      </c>
      <c r="C21" s="26">
        <f>'BNRegular Symbol'!E25</f>
        <v>11</v>
      </c>
      <c r="D21" s="26">
        <f>'BNRegular Symbol'!F25</f>
        <v>9</v>
      </c>
      <c r="E21" s="26">
        <f>'BNRegular Symbol'!G25</f>
        <v>14</v>
      </c>
      <c r="F21" s="26">
        <f>'BNRegular Symbol'!H25</f>
        <v>17</v>
      </c>
      <c r="G21" s="212" t="e">
        <f t="shared" si="5"/>
        <v>#REF!</v>
      </c>
      <c r="H21" s="200" t="e">
        <f t="shared" si="0"/>
        <v>#REF!</v>
      </c>
      <c r="I21" s="163"/>
      <c r="J21" s="156" t="e">
        <f t="shared" si="3"/>
        <v>#REF!</v>
      </c>
      <c r="K21" s="201" t="e">
        <f t="shared" si="1"/>
        <v>#REF!</v>
      </c>
      <c r="L21" s="28" t="e">
        <f t="shared" si="4"/>
        <v>#REF!</v>
      </c>
      <c r="M21" s="108"/>
      <c r="N21" s="166"/>
      <c r="O21" s="166"/>
      <c r="P21" s="166"/>
    </row>
    <row r="22" spans="1:16">
      <c r="A22" s="158" t="s">
        <v>209</v>
      </c>
      <c r="B22" s="26" t="e">
        <f>'BNRegular Symbol'!#REF!</f>
        <v>#REF!</v>
      </c>
      <c r="C22" s="26">
        <f>'BNRegular Symbol'!E26</f>
        <v>20</v>
      </c>
      <c r="D22" s="26">
        <f>'BNRegular Symbol'!F26</f>
        <v>19</v>
      </c>
      <c r="E22" s="26">
        <f>'BNRegular Symbol'!G26</f>
        <v>17</v>
      </c>
      <c r="F22" s="26">
        <f>'BNRegular Symbol'!H26</f>
        <v>14</v>
      </c>
      <c r="G22" s="212" t="e">
        <f t="shared" si="5"/>
        <v>#REF!</v>
      </c>
      <c r="H22" s="200" t="e">
        <f t="shared" si="0"/>
        <v>#REF!</v>
      </c>
      <c r="I22" s="163"/>
      <c r="J22" s="156" t="e">
        <f t="shared" si="3"/>
        <v>#REF!</v>
      </c>
      <c r="K22" s="201" t="e">
        <f t="shared" si="1"/>
        <v>#REF!</v>
      </c>
      <c r="L22" s="28" t="e">
        <f t="shared" si="4"/>
        <v>#REF!</v>
      </c>
      <c r="M22" s="108"/>
      <c r="N22" s="166"/>
      <c r="O22" s="166"/>
      <c r="P22" s="166"/>
    </row>
    <row r="23" spans="1:16">
      <c r="A23" s="158" t="s">
        <v>210</v>
      </c>
      <c r="B23" s="26" t="e">
        <f>'BNRegular Symbol'!#REF!</f>
        <v>#REF!</v>
      </c>
      <c r="C23" s="26" t="e">
        <f>'BNRegular Symbol'!#REF!</f>
        <v>#REF!</v>
      </c>
      <c r="D23" s="26" t="e">
        <f>'BNRegular Symbol'!#REF!</f>
        <v>#REF!</v>
      </c>
      <c r="E23" s="26" t="e">
        <f>'BNRegular Symbol'!#REF!</f>
        <v>#REF!</v>
      </c>
      <c r="F23" s="26" t="e">
        <f>'BNRegular Symbol'!#REF!</f>
        <v>#REF!</v>
      </c>
      <c r="G23" s="212" t="e">
        <f t="shared" si="5"/>
        <v>#REF!</v>
      </c>
      <c r="H23" s="200" t="e">
        <f t="shared" si="0"/>
        <v>#REF!</v>
      </c>
      <c r="I23" s="163"/>
      <c r="J23" s="156" t="e">
        <f t="shared" si="3"/>
        <v>#REF!</v>
      </c>
      <c r="K23" s="201" t="e">
        <f t="shared" si="1"/>
        <v>#REF!</v>
      </c>
      <c r="L23" s="28" t="e">
        <f t="shared" si="4"/>
        <v>#REF!</v>
      </c>
      <c r="M23" s="108"/>
      <c r="N23" s="166"/>
      <c r="O23" s="166"/>
      <c r="P23" s="166"/>
    </row>
    <row r="24" spans="1:16">
      <c r="A24" s="158" t="s">
        <v>211</v>
      </c>
      <c r="B24" s="26" t="e">
        <f>'BNRegular Symbol'!#REF!</f>
        <v>#REF!</v>
      </c>
      <c r="C24" s="26" t="e">
        <f>'BNRegular Symbol'!#REF!</f>
        <v>#REF!</v>
      </c>
      <c r="D24" s="26" t="e">
        <f>'BNRegular Symbol'!#REF!</f>
        <v>#REF!</v>
      </c>
      <c r="E24" s="26" t="e">
        <f>'BNRegular Symbol'!#REF!</f>
        <v>#REF!</v>
      </c>
      <c r="F24" s="26" t="e">
        <f>'BNRegular Symbol'!#REF!</f>
        <v>#REF!</v>
      </c>
      <c r="G24" s="212" t="e">
        <f t="shared" si="5"/>
        <v>#REF!</v>
      </c>
      <c r="H24" s="200" t="e">
        <f t="shared" si="0"/>
        <v>#REF!</v>
      </c>
      <c r="I24" s="163"/>
      <c r="J24" s="156" t="e">
        <f t="shared" si="3"/>
        <v>#REF!</v>
      </c>
      <c r="K24" s="201" t="e">
        <f t="shared" si="1"/>
        <v>#REF!</v>
      </c>
      <c r="L24" s="28" t="e">
        <f t="shared" si="4"/>
        <v>#REF!</v>
      </c>
      <c r="M24" s="108"/>
      <c r="N24" s="166"/>
      <c r="O24" s="166"/>
      <c r="P24" s="166"/>
    </row>
    <row r="25" spans="1:16">
      <c r="A25" s="158" t="s">
        <v>212</v>
      </c>
      <c r="B25" s="26">
        <f>'BNRegular Symbol'!D8</f>
        <v>0</v>
      </c>
      <c r="C25" s="26" t="e">
        <f>'BNRegular Symbol'!#REF!</f>
        <v>#REF!</v>
      </c>
      <c r="D25" s="26" t="e">
        <f>'BNRegular Symbol'!#REF!</f>
        <v>#REF!</v>
      </c>
      <c r="E25" s="26" t="e">
        <f>'BNRegular Symbol'!#REF!</f>
        <v>#REF!</v>
      </c>
      <c r="F25" s="26" t="e">
        <f>'BNRegular Symbol'!#REF!</f>
        <v>#REF!</v>
      </c>
      <c r="G25" s="212" t="e">
        <f t="shared" si="5"/>
        <v>#REF!</v>
      </c>
      <c r="H25" s="200" t="e">
        <f t="shared" si="0"/>
        <v>#REF!</v>
      </c>
      <c r="I25" s="163"/>
      <c r="J25" s="156" t="e">
        <f t="shared" si="3"/>
        <v>#REF!</v>
      </c>
      <c r="K25" s="201" t="e">
        <f t="shared" si="1"/>
        <v>#REF!</v>
      </c>
      <c r="L25" s="28" t="e">
        <f t="shared" si="4"/>
        <v>#REF!</v>
      </c>
      <c r="M25" s="108"/>
      <c r="N25" s="166"/>
      <c r="O25" s="166"/>
      <c r="P25" s="166"/>
    </row>
    <row r="26" spans="1:16">
      <c r="A26" s="158" t="s">
        <v>213</v>
      </c>
      <c r="B26" s="26">
        <f>'BNRegular Symbol'!D9</f>
        <v>0</v>
      </c>
      <c r="C26" s="26" t="e">
        <f>'BNRegular Symbol'!#REF!</f>
        <v>#REF!</v>
      </c>
      <c r="D26" s="26" t="e">
        <f>'BNRegular Symbol'!#REF!</f>
        <v>#REF!</v>
      </c>
      <c r="E26" s="26" t="e">
        <f>'BNRegular Symbol'!#REF!</f>
        <v>#REF!</v>
      </c>
      <c r="F26" s="26" t="e">
        <f>'BNRegular Symbol'!#REF!</f>
        <v>#REF!</v>
      </c>
      <c r="G26" s="212" t="e">
        <f t="shared" si="5"/>
        <v>#REF!</v>
      </c>
      <c r="H26" s="200" t="e">
        <f t="shared" si="0"/>
        <v>#REF!</v>
      </c>
      <c r="I26" s="163"/>
      <c r="J26" s="156" t="e">
        <f t="shared" si="3"/>
        <v>#REF!</v>
      </c>
      <c r="K26" s="201" t="e">
        <f t="shared" si="1"/>
        <v>#REF!</v>
      </c>
      <c r="L26" s="28" t="e">
        <f t="shared" si="4"/>
        <v>#REF!</v>
      </c>
      <c r="M26" s="108"/>
      <c r="N26" s="166"/>
      <c r="O26" s="166"/>
      <c r="P26" s="166"/>
    </row>
    <row r="27" spans="1:16">
      <c r="A27" s="158" t="s">
        <v>214</v>
      </c>
      <c r="B27" s="26">
        <f>'BNRegular Symbol'!D10</f>
        <v>0</v>
      </c>
      <c r="C27" s="26">
        <f>'BNRegular Symbol'!E27</f>
        <v>4</v>
      </c>
      <c r="D27" s="26">
        <f>'BNRegular Symbol'!F27</f>
        <v>4</v>
      </c>
      <c r="E27" s="26">
        <f>'BNRegular Symbol'!G27</f>
        <v>3</v>
      </c>
      <c r="F27" s="26">
        <f>'BNRegular Symbol'!H27</f>
        <v>0</v>
      </c>
      <c r="G27" s="212">
        <f t="shared" si="5"/>
        <v>0</v>
      </c>
      <c r="H27" s="200" t="e">
        <f t="shared" si="0"/>
        <v>#DIV/0!</v>
      </c>
      <c r="I27" s="163"/>
      <c r="J27" s="156" t="e">
        <f t="shared" si="3"/>
        <v>#DIV/0!</v>
      </c>
      <c r="K27" s="201" t="e">
        <f t="shared" si="1"/>
        <v>#DIV/0!</v>
      </c>
      <c r="L27" s="28" t="e">
        <f t="shared" si="4"/>
        <v>#DIV/0!</v>
      </c>
      <c r="M27" s="108"/>
      <c r="N27" s="166"/>
      <c r="O27" s="166"/>
      <c r="P27" s="166"/>
    </row>
    <row r="28" spans="1:16">
      <c r="A28" s="158" t="s">
        <v>215</v>
      </c>
      <c r="B28" s="26">
        <f>'BNRegular Symbol'!D11</f>
        <v>0</v>
      </c>
      <c r="C28" s="26">
        <f>'BNRegular Symbol'!E28</f>
        <v>4</v>
      </c>
      <c r="D28" s="26">
        <f>'BNRegular Symbol'!F28</f>
        <v>4</v>
      </c>
      <c r="E28" s="26">
        <f>'BNRegular Symbol'!G28</f>
        <v>3</v>
      </c>
      <c r="F28" s="26">
        <f>'BNRegular Symbol'!H28</f>
        <v>0</v>
      </c>
      <c r="G28" s="212">
        <f t="shared" si="5"/>
        <v>0</v>
      </c>
      <c r="H28" s="200" t="e">
        <f t="shared" si="0"/>
        <v>#DIV/0!</v>
      </c>
      <c r="I28" s="163"/>
      <c r="J28" s="156" t="e">
        <f t="shared" si="3"/>
        <v>#DIV/0!</v>
      </c>
      <c r="K28" s="201" t="e">
        <f t="shared" si="1"/>
        <v>#DIV/0!</v>
      </c>
      <c r="L28" s="28" t="e">
        <f t="shared" si="4"/>
        <v>#DIV/0!</v>
      </c>
      <c r="M28" s="108"/>
      <c r="N28" s="166"/>
      <c r="O28" s="166"/>
      <c r="P28" s="166"/>
    </row>
    <row r="29" spans="1:16">
      <c r="A29" s="158" t="s">
        <v>216</v>
      </c>
      <c r="B29" s="26">
        <f>'BNRegular Symbol'!D5</f>
        <v>16</v>
      </c>
      <c r="C29" s="26">
        <f>'BNRegular Symbol'!E5</f>
        <v>7</v>
      </c>
      <c r="D29" s="26">
        <f>'BNRegular Symbol'!F5</f>
        <v>12</v>
      </c>
      <c r="E29" s="26">
        <f>'BNRegular Symbol'!G5</f>
        <v>8</v>
      </c>
      <c r="F29" s="26">
        <f>'BNRegular Symbol'!H37</f>
        <v>59</v>
      </c>
      <c r="G29" s="212">
        <f t="shared" si="2"/>
        <v>634368</v>
      </c>
      <c r="H29" s="200">
        <f t="shared" si="0"/>
        <v>0</v>
      </c>
      <c r="I29" s="198">
        <f>OverView!F49</f>
        <v>400</v>
      </c>
      <c r="J29" s="156" t="e">
        <f t="shared" si="3"/>
        <v>#DIV/0!</v>
      </c>
      <c r="K29" s="201" t="e">
        <f t="shared" si="1"/>
        <v>#DIV/0!</v>
      </c>
      <c r="L29" s="28" t="e">
        <f t="shared" si="4"/>
        <v>#DIV/0!</v>
      </c>
      <c r="M29" s="108"/>
      <c r="N29" s="166"/>
      <c r="O29" s="166"/>
      <c r="P29" s="166"/>
    </row>
    <row r="30" spans="1:16">
      <c r="A30" s="158" t="s">
        <v>217</v>
      </c>
      <c r="B30" s="26">
        <f>'BNRegular Symbol'!D6</f>
        <v>21</v>
      </c>
      <c r="C30" s="26">
        <f>'BNRegular Symbol'!E6</f>
        <v>7</v>
      </c>
      <c r="D30" s="26">
        <f>'BNRegular Symbol'!F6</f>
        <v>5</v>
      </c>
      <c r="E30" s="26">
        <f>'BNRegular Symbol'!G6</f>
        <v>11</v>
      </c>
      <c r="F30" s="26">
        <f>'BNRegular Symbol'!H38</f>
        <v>30</v>
      </c>
      <c r="G30" s="212">
        <f t="shared" si="2"/>
        <v>242550</v>
      </c>
      <c r="H30" s="200">
        <f t="shared" si="0"/>
        <v>0</v>
      </c>
      <c r="I30" s="198">
        <f>OverView!F50</f>
        <v>200</v>
      </c>
      <c r="J30" s="156" t="e">
        <f t="shared" si="3"/>
        <v>#DIV/0!</v>
      </c>
      <c r="K30" s="201" t="e">
        <f t="shared" si="1"/>
        <v>#DIV/0!</v>
      </c>
      <c r="L30" s="28" t="e">
        <f t="shared" si="4"/>
        <v>#DIV/0!</v>
      </c>
      <c r="M30" s="108"/>
      <c r="N30" s="166"/>
      <c r="O30" s="166"/>
      <c r="P30" s="166"/>
    </row>
    <row r="31" spans="1:16">
      <c r="A31" s="158" t="s">
        <v>218</v>
      </c>
      <c r="B31" s="26">
        <f>'BNRegular Symbol'!D7</f>
        <v>5</v>
      </c>
      <c r="C31" s="26">
        <f>'BNRegular Symbol'!E7</f>
        <v>16</v>
      </c>
      <c r="D31" s="26">
        <f>'BNRegular Symbol'!F7</f>
        <v>15</v>
      </c>
      <c r="E31" s="26">
        <f>'BNRegular Symbol'!G7</f>
        <v>14</v>
      </c>
      <c r="F31" s="26">
        <f>'BNRegular Symbol'!H39</f>
        <v>22</v>
      </c>
      <c r="G31" s="212">
        <f t="shared" si="2"/>
        <v>369600</v>
      </c>
      <c r="H31" s="200">
        <f t="shared" si="0"/>
        <v>0</v>
      </c>
      <c r="I31" s="198">
        <f>OverView!F51</f>
        <v>100</v>
      </c>
      <c r="J31" s="156" t="e">
        <f t="shared" si="3"/>
        <v>#DIV/0!</v>
      </c>
      <c r="K31" s="201" t="e">
        <f t="shared" si="1"/>
        <v>#DIV/0!</v>
      </c>
      <c r="L31" s="28" t="e">
        <f t="shared" si="4"/>
        <v>#DIV/0!</v>
      </c>
      <c r="M31" s="108"/>
      <c r="N31" s="166"/>
      <c r="O31" s="166"/>
      <c r="P31" s="166"/>
    </row>
    <row r="32" spans="1:16">
      <c r="A32" s="158" t="s">
        <v>219</v>
      </c>
      <c r="B32" s="26" t="e">
        <f>'BNRegular Symbol'!#REF!</f>
        <v>#REF!</v>
      </c>
      <c r="C32" s="26" t="e">
        <f>'BNRegular Symbol'!#REF!</f>
        <v>#REF!</v>
      </c>
      <c r="D32" s="26" t="e">
        <f>'BNRegular Symbol'!#REF!</f>
        <v>#REF!</v>
      </c>
      <c r="E32" s="26" t="e">
        <f>'BNRegular Symbol'!#REF!</f>
        <v>#REF!</v>
      </c>
      <c r="F32" s="26">
        <f>'BNRegular Symbol'!H40</f>
        <v>31</v>
      </c>
      <c r="G32" s="212" t="e">
        <f t="shared" si="2"/>
        <v>#REF!</v>
      </c>
      <c r="H32" s="200" t="e">
        <f t="shared" si="0"/>
        <v>#REF!</v>
      </c>
      <c r="I32" s="198" t="e">
        <f>OverView!#REF!</f>
        <v>#REF!</v>
      </c>
      <c r="J32" s="156" t="e">
        <f t="shared" si="3"/>
        <v>#REF!</v>
      </c>
      <c r="K32" s="201" t="e">
        <f t="shared" si="1"/>
        <v>#REF!</v>
      </c>
      <c r="L32" s="28" t="e">
        <f t="shared" si="4"/>
        <v>#REF!</v>
      </c>
      <c r="M32" s="108"/>
      <c r="N32" s="166"/>
      <c r="O32" s="166"/>
      <c r="P32" s="166"/>
    </row>
    <row r="33" spans="1:16">
      <c r="A33" s="158" t="s">
        <v>220</v>
      </c>
      <c r="B33" s="26" t="e">
        <f>'BNRegular Symbol'!#REF!</f>
        <v>#REF!</v>
      </c>
      <c r="C33" s="26" t="e">
        <f>'BNRegular Symbol'!#REF!</f>
        <v>#REF!</v>
      </c>
      <c r="D33" s="26" t="e">
        <f>'BNRegular Symbol'!#REF!</f>
        <v>#REF!</v>
      </c>
      <c r="E33" s="26" t="e">
        <f>'BNRegular Symbol'!#REF!</f>
        <v>#REF!</v>
      </c>
      <c r="F33" s="26">
        <f>'BNRegular Symbol'!H41</f>
        <v>32</v>
      </c>
      <c r="G33" s="212" t="e">
        <f t="shared" si="2"/>
        <v>#REF!</v>
      </c>
      <c r="H33" s="200" t="e">
        <f t="shared" si="0"/>
        <v>#REF!</v>
      </c>
      <c r="I33" s="198" t="e">
        <f>OverView!#REF!</f>
        <v>#REF!</v>
      </c>
      <c r="J33" s="156" t="e">
        <f t="shared" si="3"/>
        <v>#REF!</v>
      </c>
      <c r="K33" s="201" t="e">
        <f t="shared" si="1"/>
        <v>#REF!</v>
      </c>
      <c r="L33" s="28" t="e">
        <f t="shared" si="4"/>
        <v>#REF!</v>
      </c>
      <c r="M33" s="108"/>
      <c r="N33" s="166"/>
      <c r="O33" s="166"/>
      <c r="P33" s="166"/>
    </row>
    <row r="34" spans="1:16">
      <c r="A34" s="158" t="s">
        <v>221</v>
      </c>
      <c r="B34" s="26" t="e">
        <f>'BNRegular Symbol'!#REF!</f>
        <v>#REF!</v>
      </c>
      <c r="C34" s="26" t="e">
        <f>'BNRegular Symbol'!#REF!</f>
        <v>#REF!</v>
      </c>
      <c r="D34" s="26" t="e">
        <f>'BNRegular Symbol'!#REF!</f>
        <v>#REF!</v>
      </c>
      <c r="E34" s="26" t="e">
        <f>'BNRegular Symbol'!#REF!</f>
        <v>#REF!</v>
      </c>
      <c r="F34" s="26">
        <f>'BNRegular Symbol'!H42</f>
        <v>68</v>
      </c>
      <c r="G34" s="212" t="e">
        <f t="shared" si="2"/>
        <v>#REF!</v>
      </c>
      <c r="H34" s="200" t="e">
        <f t="shared" si="0"/>
        <v>#REF!</v>
      </c>
      <c r="I34" s="198" t="e">
        <f>OverView!#REF!</f>
        <v>#REF!</v>
      </c>
      <c r="J34" s="156" t="e">
        <f t="shared" si="3"/>
        <v>#REF!</v>
      </c>
      <c r="K34" s="201" t="e">
        <f t="shared" si="1"/>
        <v>#REF!</v>
      </c>
      <c r="L34" s="28" t="e">
        <f t="shared" si="4"/>
        <v>#REF!</v>
      </c>
      <c r="M34" s="108"/>
      <c r="N34" s="166"/>
      <c r="O34" s="166"/>
      <c r="P34" s="166"/>
    </row>
    <row r="35" spans="1:16">
      <c r="A35" s="158" t="s">
        <v>222</v>
      </c>
      <c r="B35" s="26" t="e">
        <f>'BNRegular Symbol'!#REF!</f>
        <v>#REF!</v>
      </c>
      <c r="C35" s="26" t="e">
        <f>'BNRegular Symbol'!#REF!</f>
        <v>#REF!</v>
      </c>
      <c r="D35" s="26" t="e">
        <f>'BNRegular Symbol'!#REF!</f>
        <v>#REF!</v>
      </c>
      <c r="E35" s="26" t="e">
        <f>'BNRegular Symbol'!#REF!</f>
        <v>#REF!</v>
      </c>
      <c r="F35" s="26">
        <f>'BNRegular Symbol'!H43</f>
        <v>68</v>
      </c>
      <c r="G35" s="212" t="e">
        <f t="shared" si="2"/>
        <v>#REF!</v>
      </c>
      <c r="H35" s="200" t="e">
        <f t="shared" si="0"/>
        <v>#REF!</v>
      </c>
      <c r="I35" s="198" t="e">
        <f>OverView!#REF!</f>
        <v>#REF!</v>
      </c>
      <c r="J35" s="156" t="e">
        <f t="shared" si="3"/>
        <v>#REF!</v>
      </c>
      <c r="K35" s="201" t="e">
        <f t="shared" si="1"/>
        <v>#REF!</v>
      </c>
      <c r="L35" s="28" t="e">
        <f t="shared" si="4"/>
        <v>#REF!</v>
      </c>
      <c r="M35" s="108"/>
      <c r="N35" s="166"/>
      <c r="O35" s="166"/>
      <c r="P35" s="166"/>
    </row>
    <row r="36" spans="1:16">
      <c r="A36" s="158" t="s">
        <v>223</v>
      </c>
      <c r="B36" s="26">
        <f>'BNRegular Symbol'!D8</f>
        <v>0</v>
      </c>
      <c r="C36" s="26">
        <f>'BNRegular Symbol'!E8</f>
        <v>0</v>
      </c>
      <c r="D36" s="26">
        <f>'BNRegular Symbol'!F8</f>
        <v>0</v>
      </c>
      <c r="E36" s="26">
        <f>'BNRegular Symbol'!G8</f>
        <v>0</v>
      </c>
      <c r="F36" s="26">
        <f>'BNRegular Symbol'!H44</f>
        <v>68</v>
      </c>
      <c r="G36" s="212">
        <f t="shared" si="2"/>
        <v>0</v>
      </c>
      <c r="H36" s="200" t="e">
        <f t="shared" si="0"/>
        <v>#DIV/0!</v>
      </c>
      <c r="I36" s="198" t="e">
        <f>OverView!#REF!</f>
        <v>#REF!</v>
      </c>
      <c r="J36" s="156" t="e">
        <f t="shared" si="3"/>
        <v>#DIV/0!</v>
      </c>
      <c r="K36" s="201" t="e">
        <f t="shared" si="1"/>
        <v>#DIV/0!</v>
      </c>
      <c r="L36" s="28" t="e">
        <f t="shared" si="4"/>
        <v>#DIV/0!</v>
      </c>
      <c r="M36" s="108"/>
      <c r="N36" s="166"/>
      <c r="O36" s="166"/>
      <c r="P36" s="166"/>
    </row>
    <row r="37" spans="1:16">
      <c r="A37" s="158" t="s">
        <v>224</v>
      </c>
      <c r="B37" s="26">
        <f>'BNRegular Symbol'!D9</f>
        <v>0</v>
      </c>
      <c r="C37" s="26">
        <f>'BNRegular Symbol'!E9</f>
        <v>0</v>
      </c>
      <c r="D37" s="26">
        <f>'BNRegular Symbol'!F9</f>
        <v>0</v>
      </c>
      <c r="E37" s="26">
        <f>'BNRegular Symbol'!G9</f>
        <v>0</v>
      </c>
      <c r="F37" s="26">
        <f>'BNRegular Symbol'!H45</f>
        <v>68</v>
      </c>
      <c r="G37" s="212">
        <f t="shared" si="2"/>
        <v>0</v>
      </c>
      <c r="H37" s="200" t="e">
        <f t="shared" si="0"/>
        <v>#DIV/0!</v>
      </c>
      <c r="I37" s="198" t="e">
        <f>OverView!#REF!</f>
        <v>#REF!</v>
      </c>
      <c r="J37" s="156" t="e">
        <f t="shared" si="3"/>
        <v>#DIV/0!</v>
      </c>
      <c r="K37" s="201" t="e">
        <f t="shared" si="1"/>
        <v>#DIV/0!</v>
      </c>
      <c r="L37" s="28" t="e">
        <f t="shared" si="4"/>
        <v>#DIV/0!</v>
      </c>
      <c r="M37" s="108"/>
      <c r="N37" s="166"/>
      <c r="O37" s="166"/>
      <c r="P37" s="166"/>
    </row>
    <row r="38" spans="1:16">
      <c r="A38" s="158" t="s">
        <v>225</v>
      </c>
      <c r="B38" s="26">
        <f>'BNRegular Symbol'!D10</f>
        <v>0</v>
      </c>
      <c r="C38" s="26">
        <f>'BNRegular Symbol'!E10</f>
        <v>0</v>
      </c>
      <c r="D38" s="26">
        <f>'BNRegular Symbol'!F10</f>
        <v>0</v>
      </c>
      <c r="E38" s="26">
        <f>'BNRegular Symbol'!G10</f>
        <v>0</v>
      </c>
      <c r="F38" s="26">
        <f>'BNRegular Symbol'!H46</f>
        <v>68</v>
      </c>
      <c r="G38" s="212">
        <f t="shared" si="2"/>
        <v>0</v>
      </c>
      <c r="H38" s="200" t="e">
        <f t="shared" si="0"/>
        <v>#DIV/0!</v>
      </c>
      <c r="I38" s="198" t="e">
        <f>OverView!#REF!</f>
        <v>#REF!</v>
      </c>
      <c r="J38" s="156" t="e">
        <f t="shared" si="3"/>
        <v>#DIV/0!</v>
      </c>
      <c r="K38" s="201" t="e">
        <f t="shared" si="1"/>
        <v>#DIV/0!</v>
      </c>
      <c r="L38" s="28" t="e">
        <f t="shared" si="4"/>
        <v>#DIV/0!</v>
      </c>
      <c r="M38" s="108"/>
      <c r="N38" s="166"/>
      <c r="O38" s="166"/>
      <c r="P38" s="166"/>
    </row>
    <row r="39" spans="1:16">
      <c r="A39" s="158" t="s">
        <v>226</v>
      </c>
      <c r="B39" s="26">
        <f>'BNRegular Symbol'!D11</f>
        <v>0</v>
      </c>
      <c r="C39" s="26">
        <f>'BNRegular Symbol'!E11</f>
        <v>0</v>
      </c>
      <c r="D39" s="26">
        <f>'BNRegular Symbol'!F11</f>
        <v>0</v>
      </c>
      <c r="E39" s="26">
        <f>'BNRegular Symbol'!G11</f>
        <v>0</v>
      </c>
      <c r="F39" s="26">
        <f>'BNRegular Symbol'!H47</f>
        <v>68</v>
      </c>
      <c r="G39" s="212">
        <f t="shared" si="2"/>
        <v>0</v>
      </c>
      <c r="H39" s="200" t="e">
        <f t="shared" si="0"/>
        <v>#DIV/0!</v>
      </c>
      <c r="I39" s="198">
        <f>OverView!F52</f>
        <v>80</v>
      </c>
      <c r="J39" s="156" t="e">
        <f t="shared" si="3"/>
        <v>#DIV/0!</v>
      </c>
      <c r="K39" s="201" t="e">
        <f t="shared" si="1"/>
        <v>#DIV/0!</v>
      </c>
      <c r="L39" s="28" t="e">
        <f t="shared" si="4"/>
        <v>#DIV/0!</v>
      </c>
      <c r="M39" s="108"/>
    </row>
    <row r="40" spans="1:16">
      <c r="A40" s="158" t="s">
        <v>40</v>
      </c>
      <c r="B40" s="26">
        <f>'BNRegular Symbol'!D22*3</f>
        <v>18</v>
      </c>
      <c r="C40" s="26">
        <f>'BNRegular Symbol'!E22*3</f>
        <v>30</v>
      </c>
      <c r="D40" s="26">
        <f>'BNRegular Symbol'!F22*3</f>
        <v>33</v>
      </c>
      <c r="E40" s="199">
        <f>'BNRegular Symbol'!G37</f>
        <v>32</v>
      </c>
      <c r="F40" s="199">
        <f>'BNRegular Symbol'!H$12</f>
        <v>0</v>
      </c>
      <c r="G40" s="212">
        <f t="shared" si="2"/>
        <v>0</v>
      </c>
      <c r="H40" s="200" t="e">
        <f t="shared" si="0"/>
        <v>#DIV/0!</v>
      </c>
      <c r="I40" s="198">
        <f>OverView!E49</f>
        <v>100</v>
      </c>
      <c r="J40" s="156" t="e">
        <f t="shared" si="3"/>
        <v>#DIV/0!</v>
      </c>
      <c r="K40" s="201" t="e">
        <f t="shared" si="1"/>
        <v>#DIV/0!</v>
      </c>
      <c r="L40" s="28" t="e">
        <f t="shared" si="4"/>
        <v>#DIV/0!</v>
      </c>
      <c r="M40" s="108"/>
    </row>
    <row r="41" spans="1:16">
      <c r="A41" s="158" t="s">
        <v>41</v>
      </c>
      <c r="B41" s="26">
        <f>'BNRegular Symbol'!D23*3</f>
        <v>21</v>
      </c>
      <c r="C41" s="26">
        <f>'BNRegular Symbol'!E23*3</f>
        <v>57</v>
      </c>
      <c r="D41" s="26">
        <f>'BNRegular Symbol'!F23*3</f>
        <v>45</v>
      </c>
      <c r="E41" s="199">
        <f>'BNRegular Symbol'!G38</f>
        <v>25</v>
      </c>
      <c r="F41" s="199">
        <f>'BNRegular Symbol'!H$12</f>
        <v>0</v>
      </c>
      <c r="G41" s="212">
        <f t="shared" si="2"/>
        <v>0</v>
      </c>
      <c r="H41" s="200" t="e">
        <f t="shared" si="0"/>
        <v>#DIV/0!</v>
      </c>
      <c r="I41" s="198">
        <f>OverView!E50</f>
        <v>80</v>
      </c>
      <c r="J41" s="156" t="e">
        <f t="shared" si="3"/>
        <v>#DIV/0!</v>
      </c>
      <c r="K41" s="201" t="e">
        <f t="shared" si="1"/>
        <v>#DIV/0!</v>
      </c>
      <c r="L41" s="28" t="e">
        <f t="shared" si="4"/>
        <v>#DIV/0!</v>
      </c>
      <c r="M41" s="108"/>
    </row>
    <row r="42" spans="1:16">
      <c r="A42" s="158" t="s">
        <v>42</v>
      </c>
      <c r="B42" s="26">
        <f>'BNRegular Symbol'!D24*3</f>
        <v>48</v>
      </c>
      <c r="C42" s="26">
        <f>'BNRegular Symbol'!E24*3</f>
        <v>33</v>
      </c>
      <c r="D42" s="26">
        <f>'BNRegular Symbol'!F24*3</f>
        <v>48</v>
      </c>
      <c r="E42" s="199">
        <f>'BNRegular Symbol'!G39</f>
        <v>28</v>
      </c>
      <c r="F42" s="199">
        <f>'BNRegular Symbol'!H$12</f>
        <v>0</v>
      </c>
      <c r="G42" s="212">
        <f t="shared" si="2"/>
        <v>0</v>
      </c>
      <c r="H42" s="200" t="e">
        <f t="shared" si="0"/>
        <v>#DIV/0!</v>
      </c>
      <c r="I42" s="198">
        <f>OverView!E51</f>
        <v>50</v>
      </c>
      <c r="J42" s="156" t="e">
        <f t="shared" si="3"/>
        <v>#DIV/0!</v>
      </c>
      <c r="K42" s="201" t="e">
        <f t="shared" si="1"/>
        <v>#DIV/0!</v>
      </c>
      <c r="L42" s="28" t="e">
        <f t="shared" si="4"/>
        <v>#DIV/0!</v>
      </c>
      <c r="M42" s="108"/>
    </row>
    <row r="43" spans="1:16">
      <c r="A43" s="158" t="s">
        <v>43</v>
      </c>
      <c r="B43" s="26">
        <f>'BNRegular Symbol'!D25*3</f>
        <v>63</v>
      </c>
      <c r="C43" s="26">
        <f>'BNRegular Symbol'!E25*3</f>
        <v>33</v>
      </c>
      <c r="D43" s="26">
        <f>'BNRegular Symbol'!F25*3</f>
        <v>27</v>
      </c>
      <c r="E43" s="199">
        <f>'BNRegular Symbol'!G40</f>
        <v>30</v>
      </c>
      <c r="F43" s="199">
        <f>'BNRegular Symbol'!H$12</f>
        <v>0</v>
      </c>
      <c r="G43" s="212">
        <f t="shared" si="2"/>
        <v>0</v>
      </c>
      <c r="H43" s="200" t="e">
        <f t="shared" si="0"/>
        <v>#DIV/0!</v>
      </c>
      <c r="I43" s="198" t="e">
        <f>OverView!#REF!</f>
        <v>#REF!</v>
      </c>
      <c r="J43" s="156" t="e">
        <f t="shared" si="3"/>
        <v>#DIV/0!</v>
      </c>
      <c r="K43" s="201" t="e">
        <f t="shared" si="1"/>
        <v>#DIV/0!</v>
      </c>
      <c r="L43" s="28" t="e">
        <f t="shared" si="4"/>
        <v>#DIV/0!</v>
      </c>
      <c r="M43" s="108"/>
    </row>
    <row r="44" spans="1:16">
      <c r="A44" s="158" t="s">
        <v>106</v>
      </c>
      <c r="B44" s="26">
        <f>'BNRegular Symbol'!D26*3</f>
        <v>15</v>
      </c>
      <c r="C44" s="26">
        <f>'BNRegular Symbol'!E26*3</f>
        <v>60</v>
      </c>
      <c r="D44" s="26">
        <f>'BNRegular Symbol'!F26*3</f>
        <v>57</v>
      </c>
      <c r="E44" s="199">
        <f>'BNRegular Symbol'!G41</f>
        <v>22</v>
      </c>
      <c r="F44" s="199">
        <f>'BNRegular Symbol'!H$12</f>
        <v>0</v>
      </c>
      <c r="G44" s="212">
        <f t="shared" si="2"/>
        <v>0</v>
      </c>
      <c r="H44" s="200" t="e">
        <f t="shared" si="0"/>
        <v>#DIV/0!</v>
      </c>
      <c r="I44" s="198" t="e">
        <f>OverView!#REF!</f>
        <v>#REF!</v>
      </c>
      <c r="J44" s="156" t="e">
        <f t="shared" si="3"/>
        <v>#DIV/0!</v>
      </c>
      <c r="K44" s="201" t="e">
        <f t="shared" si="1"/>
        <v>#DIV/0!</v>
      </c>
      <c r="L44" s="28" t="e">
        <f t="shared" si="4"/>
        <v>#DIV/0!</v>
      </c>
      <c r="M44" s="108"/>
    </row>
    <row r="45" spans="1:16">
      <c r="A45" s="158" t="s">
        <v>184</v>
      </c>
      <c r="B45" s="26" t="e">
        <f>'BNRegular Symbol'!#REF!*3</f>
        <v>#REF!</v>
      </c>
      <c r="C45" s="26" t="e">
        <f>'BNRegular Symbol'!#REF!*3</f>
        <v>#REF!</v>
      </c>
      <c r="D45" s="26" t="e">
        <f>'BNRegular Symbol'!#REF!*3</f>
        <v>#REF!</v>
      </c>
      <c r="E45" s="199">
        <f>'BNRegular Symbol'!G42</f>
        <v>47</v>
      </c>
      <c r="F45" s="199">
        <f>'BNRegular Symbol'!H$12</f>
        <v>0</v>
      </c>
      <c r="G45" s="212" t="e">
        <f t="shared" si="2"/>
        <v>#REF!</v>
      </c>
      <c r="H45" s="200" t="e">
        <f t="shared" si="0"/>
        <v>#REF!</v>
      </c>
      <c r="I45" s="198" t="e">
        <f>OverView!#REF!</f>
        <v>#REF!</v>
      </c>
      <c r="J45" s="156" t="e">
        <f t="shared" si="3"/>
        <v>#REF!</v>
      </c>
      <c r="K45" s="201" t="e">
        <f t="shared" si="1"/>
        <v>#REF!</v>
      </c>
      <c r="L45" s="28" t="e">
        <f t="shared" si="4"/>
        <v>#REF!</v>
      </c>
      <c r="M45" s="108"/>
    </row>
    <row r="46" spans="1:16">
      <c r="A46" s="158" t="s">
        <v>185</v>
      </c>
      <c r="B46" s="26" t="e">
        <f>'BNRegular Symbol'!#REF!*3</f>
        <v>#REF!</v>
      </c>
      <c r="C46" s="26" t="e">
        <f>'BNRegular Symbol'!#REF!*3</f>
        <v>#REF!</v>
      </c>
      <c r="D46" s="26" t="e">
        <f>'BNRegular Symbol'!#REF!*3</f>
        <v>#REF!</v>
      </c>
      <c r="E46" s="199">
        <f>'BNRegular Symbol'!G43</f>
        <v>47</v>
      </c>
      <c r="F46" s="199">
        <f>'BNRegular Symbol'!H$12</f>
        <v>0</v>
      </c>
      <c r="G46" s="212" t="e">
        <f t="shared" si="2"/>
        <v>#REF!</v>
      </c>
      <c r="H46" s="200" t="e">
        <f t="shared" si="0"/>
        <v>#REF!</v>
      </c>
      <c r="I46" s="198" t="e">
        <f>OverView!#REF!</f>
        <v>#REF!</v>
      </c>
      <c r="J46" s="156" t="e">
        <f t="shared" si="3"/>
        <v>#REF!</v>
      </c>
      <c r="K46" s="201" t="e">
        <f t="shared" si="1"/>
        <v>#REF!</v>
      </c>
      <c r="L46" s="28" t="e">
        <f t="shared" si="4"/>
        <v>#REF!</v>
      </c>
      <c r="M46" s="108"/>
    </row>
    <row r="47" spans="1:16">
      <c r="A47" s="158" t="s">
        <v>186</v>
      </c>
      <c r="B47" s="26" t="e">
        <f>'BNRegular Symbol'!#REF!*3</f>
        <v>#REF!</v>
      </c>
      <c r="C47" s="26" t="e">
        <f>'BNRegular Symbol'!#REF!*3</f>
        <v>#REF!</v>
      </c>
      <c r="D47" s="26" t="e">
        <f>'BNRegular Symbol'!#REF!*3</f>
        <v>#REF!</v>
      </c>
      <c r="E47" s="199">
        <f>'BNRegular Symbol'!G44</f>
        <v>47</v>
      </c>
      <c r="F47" s="199">
        <f>'BNRegular Symbol'!H$12</f>
        <v>0</v>
      </c>
      <c r="G47" s="212" t="e">
        <f t="shared" si="2"/>
        <v>#REF!</v>
      </c>
      <c r="H47" s="200" t="e">
        <f t="shared" si="0"/>
        <v>#REF!</v>
      </c>
      <c r="I47" s="198" t="e">
        <f>OverView!#REF!</f>
        <v>#REF!</v>
      </c>
      <c r="J47" s="156" t="e">
        <f t="shared" si="3"/>
        <v>#REF!</v>
      </c>
      <c r="K47" s="201" t="e">
        <f t="shared" si="1"/>
        <v>#REF!</v>
      </c>
      <c r="L47" s="28" t="e">
        <f t="shared" si="4"/>
        <v>#REF!</v>
      </c>
      <c r="M47" s="108"/>
    </row>
    <row r="48" spans="1:16">
      <c r="A48" s="158" t="s">
        <v>187</v>
      </c>
      <c r="B48" s="26" t="e">
        <f>'BNRegular Symbol'!#REF!*3</f>
        <v>#REF!</v>
      </c>
      <c r="C48" s="26" t="e">
        <f>'BNRegular Symbol'!#REF!*3</f>
        <v>#REF!</v>
      </c>
      <c r="D48" s="26" t="e">
        <f>'BNRegular Symbol'!#REF!*3</f>
        <v>#REF!</v>
      </c>
      <c r="E48" s="199">
        <f>'BNRegular Symbol'!G45</f>
        <v>47</v>
      </c>
      <c r="F48" s="199">
        <f>'BNRegular Symbol'!H$12</f>
        <v>0</v>
      </c>
      <c r="G48" s="212" t="e">
        <f t="shared" si="2"/>
        <v>#REF!</v>
      </c>
      <c r="H48" s="200" t="e">
        <f t="shared" si="0"/>
        <v>#REF!</v>
      </c>
      <c r="I48" s="198" t="e">
        <f>OverView!#REF!</f>
        <v>#REF!</v>
      </c>
      <c r="J48" s="156" t="e">
        <f t="shared" si="3"/>
        <v>#REF!</v>
      </c>
      <c r="K48" s="201" t="e">
        <f t="shared" si="1"/>
        <v>#REF!</v>
      </c>
      <c r="L48" s="28" t="e">
        <f t="shared" si="4"/>
        <v>#REF!</v>
      </c>
      <c r="M48" s="108"/>
    </row>
    <row r="49" spans="1:16">
      <c r="A49" s="158" t="s">
        <v>190</v>
      </c>
      <c r="B49" s="26">
        <f>'BNRegular Symbol'!D27*3</f>
        <v>0</v>
      </c>
      <c r="C49" s="26">
        <f>'BNRegular Symbol'!E27*3</f>
        <v>12</v>
      </c>
      <c r="D49" s="26">
        <f>'BNRegular Symbol'!F27*3</f>
        <v>12</v>
      </c>
      <c r="E49" s="199">
        <f>'BNRegular Symbol'!G46</f>
        <v>47</v>
      </c>
      <c r="F49" s="199">
        <f>'BNRegular Symbol'!H$12</f>
        <v>0</v>
      </c>
      <c r="G49" s="212">
        <f t="shared" si="2"/>
        <v>0</v>
      </c>
      <c r="H49" s="200" t="e">
        <f t="shared" si="0"/>
        <v>#DIV/0!</v>
      </c>
      <c r="I49" s="198" t="e">
        <f>OverView!#REF!</f>
        <v>#REF!</v>
      </c>
      <c r="J49" s="156" t="e">
        <f t="shared" si="3"/>
        <v>#DIV/0!</v>
      </c>
      <c r="K49" s="201" t="e">
        <f t="shared" si="1"/>
        <v>#DIV/0!</v>
      </c>
      <c r="L49" s="28" t="e">
        <f t="shared" si="4"/>
        <v>#DIV/0!</v>
      </c>
      <c r="M49" s="108"/>
    </row>
    <row r="50" spans="1:16">
      <c r="A50" s="158" t="s">
        <v>193</v>
      </c>
      <c r="B50" s="26">
        <f>'BNRegular Symbol'!D28*3</f>
        <v>0</v>
      </c>
      <c r="C50" s="26">
        <f>'BNRegular Symbol'!E28*3</f>
        <v>12</v>
      </c>
      <c r="D50" s="26">
        <f>'BNRegular Symbol'!F28*3</f>
        <v>12</v>
      </c>
      <c r="E50" s="199">
        <f>'BNRegular Symbol'!G47</f>
        <v>47</v>
      </c>
      <c r="F50" s="199">
        <f>'BNRegular Symbol'!H$12</f>
        <v>0</v>
      </c>
      <c r="G50" s="212">
        <f t="shared" si="2"/>
        <v>0</v>
      </c>
      <c r="H50" s="200" t="e">
        <f t="shared" si="0"/>
        <v>#DIV/0!</v>
      </c>
      <c r="I50" s="198">
        <f>OverView!E52</f>
        <v>40</v>
      </c>
      <c r="J50" s="156" t="e">
        <f t="shared" si="3"/>
        <v>#DIV/0!</v>
      </c>
      <c r="K50" s="201" t="e">
        <f t="shared" si="1"/>
        <v>#DIV/0!</v>
      </c>
      <c r="L50" s="28" t="e">
        <f t="shared" si="4"/>
        <v>#DIV/0!</v>
      </c>
      <c r="M50" s="108"/>
    </row>
    <row r="51" spans="1:16">
      <c r="A51" s="154" t="s">
        <v>175</v>
      </c>
      <c r="B51" s="173">
        <f>'BNRegular Symbol'!D12</f>
        <v>0</v>
      </c>
      <c r="C51" s="173">
        <f>'BNRegular Symbol'!E3*3</f>
        <v>18</v>
      </c>
      <c r="D51" s="173">
        <f>'BNRegular Symbol'!F3*3</f>
        <v>21</v>
      </c>
      <c r="E51" s="173">
        <f>'BNRegular Symbol'!G3*3</f>
        <v>24</v>
      </c>
      <c r="F51" s="173">
        <f>'BNRegular Symbol'!H$12</f>
        <v>0</v>
      </c>
      <c r="G51" s="224">
        <f t="shared" si="2"/>
        <v>0</v>
      </c>
      <c r="H51" s="225" t="e">
        <f t="shared" si="0"/>
        <v>#DIV/0!</v>
      </c>
      <c r="I51" s="155">
        <v>2</v>
      </c>
      <c r="J51" s="204" t="e">
        <f t="shared" si="3"/>
        <v>#DIV/0!</v>
      </c>
      <c r="K51" s="226" t="e">
        <f t="shared" si="1"/>
        <v>#DIV/0!</v>
      </c>
      <c r="L51" s="203" t="e">
        <f>K51*I51*50</f>
        <v>#DIV/0!</v>
      </c>
      <c r="M51" s="108"/>
      <c r="N51" s="166"/>
      <c r="O51" s="166"/>
      <c r="P51" s="166"/>
    </row>
    <row r="52" spans="1:16">
      <c r="A52" s="169"/>
      <c r="B52" s="169"/>
      <c r="C52" s="169"/>
      <c r="D52" s="169"/>
      <c r="E52" s="169"/>
      <c r="F52" s="169"/>
      <c r="G52" s="169"/>
      <c r="H52" s="169"/>
      <c r="I52" s="169"/>
      <c r="J52" s="179"/>
      <c r="K52" s="29"/>
      <c r="L52" s="108"/>
    </row>
    <row r="53" spans="1:16">
      <c r="J53" s="179"/>
      <c r="K53" s="29"/>
      <c r="L53" s="169"/>
    </row>
    <row r="54" spans="1:16">
      <c r="J54" s="179"/>
      <c r="K54" s="29"/>
      <c r="L54" s="169"/>
    </row>
    <row r="55" spans="1:16">
      <c r="J55" s="17"/>
      <c r="K55" s="29"/>
      <c r="L55" s="169"/>
    </row>
    <row r="56" spans="1:16">
      <c r="J56" s="17"/>
      <c r="K56" s="29"/>
      <c r="L56" s="169"/>
    </row>
    <row r="57" spans="1:16">
      <c r="J57" s="17"/>
      <c r="K57" s="29"/>
      <c r="L57" s="169"/>
    </row>
    <row r="58" spans="1:16">
      <c r="J58" s="17"/>
      <c r="K58" s="29"/>
      <c r="L58" s="169"/>
    </row>
    <row r="59" spans="1:16">
      <c r="J59" s="17"/>
      <c r="K59" s="29"/>
      <c r="L59" s="169"/>
    </row>
    <row r="60" spans="1:16">
      <c r="J60" s="17"/>
      <c r="K60" s="29"/>
      <c r="L60" s="169"/>
    </row>
    <row r="61" spans="1:16">
      <c r="J61" s="17"/>
      <c r="K61" s="29"/>
      <c r="L61" s="169"/>
    </row>
    <row r="62" spans="1:16">
      <c r="J62" s="17"/>
      <c r="K62" s="29"/>
      <c r="L62" s="169"/>
    </row>
    <row r="63" spans="1:16">
      <c r="J63" s="17"/>
    </row>
    <row r="67" spans="8:16">
      <c r="H67" s="168"/>
      <c r="I67" s="168"/>
      <c r="J67" s="168"/>
      <c r="K67" s="168"/>
      <c r="M67" s="166"/>
      <c r="N67" s="166"/>
      <c r="O67" s="166"/>
      <c r="P67" s="166"/>
    </row>
    <row r="68" spans="8:16">
      <c r="H68" s="168"/>
      <c r="I68" s="168"/>
      <c r="J68" s="168"/>
      <c r="K68" s="168"/>
      <c r="M68" s="166"/>
      <c r="N68" s="166"/>
      <c r="O68" s="166"/>
      <c r="P68" s="166"/>
    </row>
    <row r="69" spans="8:16">
      <c r="H69" s="168"/>
      <c r="I69" s="168"/>
      <c r="J69" s="168"/>
      <c r="K69" s="168"/>
      <c r="M69" s="166"/>
      <c r="N69" s="166"/>
      <c r="O69" s="166"/>
      <c r="P69" s="166"/>
    </row>
    <row r="70" spans="8:16">
      <c r="H70" s="168"/>
      <c r="I70" s="168"/>
      <c r="J70" s="168"/>
      <c r="K70" s="168"/>
      <c r="M70" s="166"/>
      <c r="N70" s="166"/>
      <c r="O70" s="166"/>
      <c r="P70" s="166"/>
    </row>
    <row r="71" spans="8:16">
      <c r="H71" s="168"/>
      <c r="I71" s="168"/>
      <c r="J71" s="168"/>
      <c r="K71" s="168"/>
      <c r="M71" s="166"/>
      <c r="N71" s="166"/>
      <c r="O71" s="166"/>
      <c r="P71" s="166"/>
    </row>
    <row r="72" spans="8:16">
      <c r="H72" s="168"/>
      <c r="I72" s="168"/>
      <c r="J72" s="168"/>
      <c r="K72" s="168"/>
      <c r="M72" s="166"/>
      <c r="N72" s="166"/>
      <c r="O72" s="166"/>
      <c r="P72" s="166"/>
    </row>
    <row r="73" spans="8:16">
      <c r="H73" s="168"/>
      <c r="I73" s="168"/>
      <c r="J73" s="168"/>
      <c r="K73" s="168"/>
      <c r="M73" s="166"/>
      <c r="N73" s="166"/>
      <c r="O73" s="166"/>
      <c r="P73" s="166"/>
    </row>
    <row r="74" spans="8:16">
      <c r="H74" s="168"/>
      <c r="I74" s="168"/>
      <c r="J74" s="168"/>
      <c r="K74" s="168"/>
      <c r="M74" s="166"/>
      <c r="N74" s="166"/>
      <c r="O74" s="166"/>
      <c r="P74" s="166"/>
    </row>
    <row r="75" spans="8:16">
      <c r="H75" s="168"/>
      <c r="I75" s="168"/>
      <c r="J75" s="168"/>
      <c r="K75" s="168"/>
      <c r="M75" s="166"/>
      <c r="N75" s="166"/>
      <c r="O75" s="166"/>
      <c r="P75" s="166"/>
    </row>
    <row r="76" spans="8:16">
      <c r="H76" s="168"/>
      <c r="I76" s="168"/>
      <c r="J76" s="168"/>
      <c r="K76" s="168"/>
      <c r="M76" s="166"/>
      <c r="N76" s="166"/>
      <c r="O76" s="166"/>
      <c r="P76" s="166"/>
    </row>
    <row r="77" spans="8:16">
      <c r="H77" s="168"/>
      <c r="I77" s="168"/>
      <c r="J77" s="168"/>
      <c r="K77" s="168"/>
      <c r="M77" s="166"/>
      <c r="N77" s="166"/>
      <c r="O77" s="166"/>
      <c r="P77" s="166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OverView</vt:lpstr>
      <vt:lpstr>Regular Symbol (1)</vt:lpstr>
      <vt:lpstr>Regular Symbol</vt:lpstr>
      <vt:lpstr>各線ＲＴＰ</vt:lpstr>
      <vt:lpstr>PayCombo</vt:lpstr>
      <vt:lpstr>BNRegularＸ_W()</vt:lpstr>
      <vt:lpstr>BNRegular Symbol</vt:lpstr>
      <vt:lpstr>ＢＮPayCombo</vt:lpstr>
      <vt:lpstr>BN_PayCombo</vt:lpstr>
      <vt:lpstr>Regular Symbol (2)</vt:lpstr>
      <vt:lpstr>VI</vt:lpstr>
      <vt:lpstr>Max Payout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Microsoft Office User</cp:lastModifiedBy>
  <dcterms:created xsi:type="dcterms:W3CDTF">2016-05-10T08:50:02Z</dcterms:created>
  <dcterms:modified xsi:type="dcterms:W3CDTF">2022-01-20T02:03:40Z</dcterms:modified>
</cp:coreProperties>
</file>