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go/game/Other/towerdefense玩家模擬/tower/"/>
    </mc:Choice>
  </mc:AlternateContent>
  <xr:revisionPtr revIDLastSave="0" documentId="13_ncr:1_{FF8F6BD6-145E-0643-B928-B1EA892E92C0}" xr6:coauthVersionLast="36" xr6:coauthVersionMax="36" xr10:uidLastSave="{00000000-0000-0000-0000-000000000000}"/>
  <bookViews>
    <workbookView xWindow="4260" yWindow="460" windowWidth="32660" windowHeight="21140" activeTab="5" xr2:uid="{08561166-550F-DB44-B7C2-9B0F2E63358A}"/>
  </bookViews>
  <sheets>
    <sheet name="盤面" sheetId="3" r:id="rId1"/>
    <sheet name="各關怪物出現權重" sheetId="7" r:id="rId2"/>
    <sheet name="各關怪物賠率表" sheetId="2" r:id="rId3"/>
    <sheet name="Boss前Ｎ條命賠率權重" sheetId="5" r:id="rId4"/>
    <sheet name="各關bouns觸發權重" sheetId="8" r:id="rId5"/>
    <sheet name="各等級目標擊殺數" sheetId="10" r:id="rId6"/>
    <sheet name="各關過關獎勵倍數" sheetId="6" r:id="rId7"/>
  </sheets>
  <externalReferences>
    <externalReference r:id="rId8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3" l="1"/>
  <c r="Q12" i="10" s="1"/>
  <c r="B11" i="10"/>
  <c r="C11" i="10" s="1"/>
  <c r="D11" i="10" s="1"/>
  <c r="E11" i="10" s="1"/>
  <c r="F11" i="10" s="1"/>
  <c r="G11" i="10" s="1"/>
  <c r="H11" i="10" s="1"/>
  <c r="I11" i="10" s="1"/>
  <c r="J11" i="10" s="1"/>
  <c r="K11" i="10" s="1"/>
  <c r="L11" i="10" s="1"/>
  <c r="M11" i="10" s="1"/>
  <c r="N11" i="10" s="1"/>
  <c r="Q3" i="10"/>
  <c r="Q6" i="10"/>
  <c r="Q15" i="10"/>
  <c r="S54" i="2" l="1"/>
  <c r="S55" i="2"/>
  <c r="S56" i="2"/>
  <c r="S57" i="2"/>
  <c r="S58" i="2"/>
  <c r="S59" i="2"/>
  <c r="S60" i="2"/>
  <c r="S61" i="2"/>
  <c r="S62" i="2"/>
  <c r="S52" i="2"/>
  <c r="S51" i="2"/>
  <c r="S50" i="2"/>
  <c r="S49" i="2"/>
  <c r="S48" i="2"/>
  <c r="S47" i="2"/>
  <c r="S46" i="2"/>
  <c r="S45" i="2"/>
  <c r="S44" i="2"/>
  <c r="S43" i="2"/>
  <c r="S41" i="2"/>
  <c r="S40" i="2"/>
  <c r="S39" i="2"/>
  <c r="S38" i="2"/>
  <c r="S37" i="2"/>
  <c r="S36" i="2"/>
  <c r="S35" i="2"/>
  <c r="S34" i="2"/>
  <c r="S33" i="2"/>
  <c r="S31" i="2"/>
  <c r="S30" i="2"/>
  <c r="S29" i="2"/>
  <c r="S28" i="2"/>
  <c r="S27" i="2"/>
  <c r="S26" i="2"/>
  <c r="S25" i="2"/>
  <c r="S24" i="2"/>
  <c r="S23" i="2"/>
  <c r="S21" i="2"/>
  <c r="S20" i="2"/>
  <c r="S19" i="2"/>
  <c r="S18" i="2"/>
  <c r="S17" i="2"/>
  <c r="S16" i="2"/>
  <c r="S15" i="2"/>
  <c r="S14" i="2"/>
  <c r="S13" i="2"/>
  <c r="S11" i="2"/>
  <c r="S10" i="2"/>
  <c r="S9" i="2"/>
  <c r="S8" i="2"/>
  <c r="S7" i="2"/>
  <c r="S6" i="2"/>
  <c r="S5" i="2"/>
  <c r="S4" i="2"/>
  <c r="S3" i="2"/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S12" i="2" l="1"/>
  <c r="S22" i="2"/>
  <c r="W82" i="2" l="1"/>
  <c r="W86" i="2" s="1"/>
  <c r="Y47" i="6" l="1"/>
  <c r="Y44" i="6"/>
  <c r="N4" i="2" l="1"/>
  <c r="N5" i="2"/>
  <c r="N6" i="2"/>
  <c r="N7" i="2"/>
  <c r="N8" i="2"/>
  <c r="N9" i="2"/>
  <c r="N10" i="2"/>
  <c r="N11" i="2"/>
  <c r="N12" i="2"/>
  <c r="N18" i="2"/>
  <c r="N19" i="2"/>
  <c r="N20" i="2"/>
  <c r="N21" i="2"/>
  <c r="N22" i="2"/>
  <c r="N3" i="2"/>
  <c r="A4" i="3"/>
  <c r="Q2" i="10" s="1"/>
  <c r="A5" i="3"/>
  <c r="A6" i="3"/>
  <c r="Q4" i="10" s="1"/>
  <c r="A7" i="3"/>
  <c r="Q5" i="10" s="1"/>
  <c r="A8" i="3"/>
  <c r="A9" i="3"/>
  <c r="Q7" i="10" s="1"/>
  <c r="A10" i="3"/>
  <c r="Q8" i="10" s="1"/>
  <c r="A11" i="3"/>
  <c r="Q9" i="10" s="1"/>
  <c r="A12" i="3"/>
  <c r="Q10" i="10" s="1"/>
  <c r="A13" i="3"/>
  <c r="Q11" i="10" s="1"/>
  <c r="A15" i="3"/>
  <c r="Q13" i="10" s="1"/>
  <c r="A16" i="3"/>
  <c r="Q14" i="10" s="1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" i="3"/>
  <c r="Q1" i="10" s="1"/>
  <c r="R1" i="10" s="1"/>
  <c r="R2" i="10" l="1"/>
  <c r="R3" i="10" s="1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" i="7"/>
  <c r="N17" i="2" l="1"/>
  <c r="N13" i="2"/>
  <c r="N14" i="2"/>
  <c r="N16" i="2"/>
  <c r="N15" i="2"/>
  <c r="S35" i="5"/>
  <c r="N30" i="2"/>
  <c r="N28" i="2"/>
  <c r="N29" i="2"/>
  <c r="N32" i="2"/>
  <c r="S4" i="5"/>
  <c r="S5" i="5"/>
  <c r="S13" i="5"/>
  <c r="S14" i="5"/>
  <c r="S15" i="5"/>
  <c r="S23" i="5"/>
  <c r="S24" i="5"/>
  <c r="S33" i="5"/>
  <c r="S34" i="5"/>
  <c r="S43" i="5"/>
  <c r="S44" i="5"/>
  <c r="S53" i="5"/>
  <c r="S54" i="5"/>
  <c r="S63" i="5"/>
  <c r="S64" i="5"/>
  <c r="S73" i="5"/>
  <c r="S74" i="5"/>
  <c r="S83" i="5"/>
  <c r="S84" i="5"/>
  <c r="S93" i="5"/>
  <c r="S94" i="5"/>
  <c r="S3" i="5"/>
  <c r="N31" i="2" l="1"/>
  <c r="S32" i="2"/>
  <c r="N27" i="2"/>
  <c r="N23" i="2"/>
  <c r="N24" i="2"/>
  <c r="N26" i="2"/>
  <c r="N25" i="2"/>
  <c r="N38" i="2"/>
  <c r="N42" i="2" l="1"/>
  <c r="N39" i="2"/>
  <c r="N41" i="2"/>
  <c r="N40" i="2"/>
  <c r="S42" i="2"/>
  <c r="N37" i="2"/>
  <c r="N33" i="2"/>
  <c r="N34" i="2"/>
  <c r="N36" i="2"/>
  <c r="N35" i="2"/>
  <c r="N50" i="2"/>
  <c r="S45" i="5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S25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N49" i="2" l="1"/>
  <c r="N48" i="2"/>
  <c r="N52" i="2"/>
  <c r="N51" i="2"/>
  <c r="N44" i="2"/>
  <c r="N43" i="2"/>
  <c r="N47" i="2"/>
  <c r="N46" i="2"/>
  <c r="N45" i="2"/>
  <c r="S7" i="5"/>
  <c r="S6" i="5"/>
  <c r="S55" i="5"/>
  <c r="S11" i="5"/>
  <c r="N61" i="2"/>
  <c r="S12" i="5"/>
  <c r="S10" i="5"/>
  <c r="S9" i="5"/>
  <c r="S8" i="5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N59" i="2" l="1"/>
  <c r="N57" i="2"/>
  <c r="N62" i="2"/>
  <c r="N60" i="2"/>
  <c r="N58" i="2"/>
  <c r="S53" i="2"/>
  <c r="N53" i="2"/>
  <c r="N54" i="2"/>
  <c r="N56" i="2"/>
  <c r="N55" i="2"/>
  <c r="S64" i="2"/>
  <c r="S17" i="5"/>
  <c r="S16" i="5"/>
  <c r="S65" i="5"/>
  <c r="S19" i="5"/>
  <c r="N70" i="2"/>
  <c r="S21" i="5"/>
  <c r="S22" i="5"/>
  <c r="S20" i="5"/>
  <c r="S18" i="5"/>
  <c r="N69" i="2"/>
  <c r="N71" i="2" l="1"/>
  <c r="S70" i="2"/>
  <c r="S71" i="2"/>
  <c r="N72" i="2"/>
  <c r="N68" i="2"/>
  <c r="S69" i="2"/>
  <c r="S68" i="2"/>
  <c r="S66" i="2"/>
  <c r="S63" i="2"/>
  <c r="S74" i="2"/>
  <c r="S65" i="2"/>
  <c r="S72" i="2"/>
  <c r="S67" i="2"/>
  <c r="N63" i="2"/>
  <c r="N64" i="2"/>
  <c r="N67" i="2"/>
  <c r="N66" i="2"/>
  <c r="N65" i="2"/>
  <c r="S27" i="5"/>
  <c r="S26" i="5"/>
  <c r="S75" i="5"/>
  <c r="S32" i="5"/>
  <c r="S29" i="5"/>
  <c r="S31" i="5"/>
  <c r="S30" i="5"/>
  <c r="N80" i="2"/>
  <c r="S28" i="5"/>
  <c r="N82" i="2" l="1"/>
  <c r="S77" i="2"/>
  <c r="S79" i="2"/>
  <c r="N81" i="2"/>
  <c r="N79" i="2"/>
  <c r="S80" i="2"/>
  <c r="S81" i="2"/>
  <c r="N78" i="2"/>
  <c r="S82" i="2"/>
  <c r="S78" i="2"/>
  <c r="S76" i="2"/>
  <c r="S84" i="2"/>
  <c r="S75" i="2"/>
  <c r="S73" i="2"/>
  <c r="N77" i="2"/>
  <c r="N73" i="2"/>
  <c r="N74" i="2"/>
  <c r="N76" i="2"/>
  <c r="N75" i="2"/>
  <c r="S36" i="5"/>
  <c r="S37" i="5"/>
  <c r="S87" i="2"/>
  <c r="S85" i="5"/>
  <c r="S40" i="5"/>
  <c r="N90" i="2"/>
  <c r="S41" i="5"/>
  <c r="S39" i="5"/>
  <c r="S42" i="5"/>
  <c r="S88" i="2"/>
  <c r="S38" i="5"/>
  <c r="N91" i="2" l="1"/>
  <c r="N92" i="2"/>
  <c r="S90" i="2"/>
  <c r="N89" i="2"/>
  <c r="N88" i="2"/>
  <c r="S89" i="2"/>
  <c r="S92" i="2"/>
  <c r="S86" i="2"/>
  <c r="S85" i="2"/>
  <c r="S91" i="2"/>
  <c r="S83" i="2"/>
  <c r="N83" i="2"/>
  <c r="N87" i="2"/>
  <c r="N84" i="2"/>
  <c r="N86" i="2"/>
  <c r="N85" i="2"/>
  <c r="S46" i="5"/>
  <c r="S47" i="5"/>
  <c r="S94" i="2"/>
  <c r="S95" i="5"/>
  <c r="S52" i="5"/>
  <c r="N100" i="2"/>
  <c r="S49" i="5"/>
  <c r="S51" i="5"/>
  <c r="S50" i="5"/>
  <c r="S48" i="5"/>
  <c r="S100" i="2"/>
  <c r="N102" i="2"/>
  <c r="N98" i="2" l="1"/>
  <c r="N101" i="2"/>
  <c r="N99" i="2"/>
  <c r="S101" i="2"/>
  <c r="S99" i="2"/>
  <c r="S96" i="2"/>
  <c r="S97" i="2"/>
  <c r="S95" i="2"/>
  <c r="S102" i="2"/>
  <c r="S93" i="2"/>
  <c r="S98" i="2"/>
  <c r="N97" i="2"/>
  <c r="N93" i="2"/>
  <c r="N94" i="2"/>
  <c r="N96" i="2"/>
  <c r="N95" i="2"/>
  <c r="S56" i="5"/>
  <c r="S57" i="5"/>
  <c r="S62" i="5"/>
  <c r="S60" i="5"/>
  <c r="S61" i="5"/>
  <c r="S59" i="5"/>
  <c r="S58" i="5"/>
  <c r="S67" i="5" l="1"/>
  <c r="S66" i="5"/>
  <c r="S71" i="5"/>
  <c r="S69" i="5"/>
  <c r="S70" i="5"/>
  <c r="S72" i="5"/>
  <c r="S68" i="5"/>
  <c r="S76" i="5" l="1"/>
  <c r="S77" i="5"/>
  <c r="S82" i="5"/>
  <c r="S79" i="5"/>
  <c r="S80" i="5"/>
  <c r="S81" i="5"/>
  <c r="S78" i="5"/>
  <c r="S87" i="5" l="1"/>
  <c r="S86" i="5"/>
  <c r="S91" i="5"/>
  <c r="S90" i="5"/>
  <c r="S89" i="5"/>
  <c r="S92" i="5"/>
  <c r="S88" i="5"/>
  <c r="S96" i="5" l="1"/>
  <c r="S97" i="5"/>
  <c r="S99" i="5"/>
  <c r="S100" i="5"/>
  <c r="S102" i="5"/>
  <c r="S101" i="5"/>
  <c r="S98" i="5"/>
</calcChain>
</file>

<file path=xl/sharedStrings.xml><?xml version="1.0" encoding="utf-8"?>
<sst xmlns="http://schemas.openxmlformats.org/spreadsheetml/2006/main" count="131" uniqueCount="66">
  <si>
    <t>遊戲關號</t>
    <phoneticPr fontId="1" type="noConversion"/>
  </si>
  <si>
    <t>怪物編號</t>
    <phoneticPr fontId="1" type="noConversion"/>
  </si>
  <si>
    <t>浮動賠率</t>
    <phoneticPr fontId="1" type="noConversion"/>
  </si>
  <si>
    <t>第一關</t>
    <phoneticPr fontId="1" type="noConversion"/>
  </si>
  <si>
    <t>第二關</t>
    <phoneticPr fontId="1" type="noConversion"/>
  </si>
  <si>
    <t>第三關</t>
    <phoneticPr fontId="1" type="noConversion"/>
  </si>
  <si>
    <t>賠率權重</t>
    <phoneticPr fontId="1" type="noConversion"/>
  </si>
  <si>
    <t>關卡編號</t>
    <phoneticPr fontId="1" type="noConversion"/>
  </si>
  <si>
    <t>遊戲盤面</t>
    <phoneticPr fontId="1" type="noConversion"/>
  </si>
  <si>
    <t>1--1</t>
    <phoneticPr fontId="1" type="noConversion"/>
  </si>
  <si>
    <t>1--2</t>
    <phoneticPr fontId="1" type="noConversion"/>
  </si>
  <si>
    <t>1--3</t>
  </si>
  <si>
    <t>2--1</t>
    <phoneticPr fontId="1" type="noConversion"/>
  </si>
  <si>
    <t>2--2</t>
  </si>
  <si>
    <t>2--3</t>
  </si>
  <si>
    <t>3--1</t>
    <phoneticPr fontId="1" type="noConversion"/>
  </si>
  <si>
    <t>3--2</t>
  </si>
  <si>
    <t>3--3</t>
  </si>
  <si>
    <t>4--1</t>
    <phoneticPr fontId="1" type="noConversion"/>
  </si>
  <si>
    <t>4--2</t>
  </si>
  <si>
    <t>4--3</t>
  </si>
  <si>
    <t>5--1</t>
    <phoneticPr fontId="1" type="noConversion"/>
  </si>
  <si>
    <t>5--2</t>
    <phoneticPr fontId="1" type="noConversion"/>
  </si>
  <si>
    <t>5--3</t>
    <phoneticPr fontId="1" type="noConversion"/>
  </si>
  <si>
    <t>6--1</t>
    <phoneticPr fontId="1" type="noConversion"/>
  </si>
  <si>
    <t>6--2</t>
    <phoneticPr fontId="1" type="noConversion"/>
  </si>
  <si>
    <t>6--3</t>
    <phoneticPr fontId="1" type="noConversion"/>
  </si>
  <si>
    <t>7--1</t>
    <phoneticPr fontId="1" type="noConversion"/>
  </si>
  <si>
    <t>7--2</t>
    <phoneticPr fontId="1" type="noConversion"/>
  </si>
  <si>
    <t>7--3</t>
    <phoneticPr fontId="1" type="noConversion"/>
  </si>
  <si>
    <t>8--1</t>
    <phoneticPr fontId="1" type="noConversion"/>
  </si>
  <si>
    <t>8--2</t>
    <phoneticPr fontId="1" type="noConversion"/>
  </si>
  <si>
    <t>8--3</t>
    <phoneticPr fontId="1" type="noConversion"/>
  </si>
  <si>
    <t>9--1</t>
    <phoneticPr fontId="1" type="noConversion"/>
  </si>
  <si>
    <t>9--2</t>
    <phoneticPr fontId="1" type="noConversion"/>
  </si>
  <si>
    <t>9--3</t>
    <phoneticPr fontId="1" type="noConversion"/>
  </si>
  <si>
    <t>10--1</t>
    <phoneticPr fontId="1" type="noConversion"/>
  </si>
  <si>
    <t>10--2</t>
    <phoneticPr fontId="1" type="noConversion"/>
  </si>
  <si>
    <t>10--3</t>
    <phoneticPr fontId="1" type="noConversion"/>
  </si>
  <si>
    <t>RTP</t>
    <phoneticPr fontId="1" type="noConversion"/>
  </si>
  <si>
    <t>擊殺率</t>
    <phoneticPr fontId="1" type="noConversion"/>
  </si>
  <si>
    <t>第四關</t>
    <phoneticPr fontId="1" type="noConversion"/>
  </si>
  <si>
    <t>第五關</t>
    <phoneticPr fontId="1" type="noConversion"/>
  </si>
  <si>
    <t>第六關</t>
    <phoneticPr fontId="1" type="noConversion"/>
  </si>
  <si>
    <t>第七關</t>
    <phoneticPr fontId="1" type="noConversion"/>
  </si>
  <si>
    <t>第八關</t>
    <phoneticPr fontId="1" type="noConversion"/>
  </si>
  <si>
    <t>第九關</t>
    <phoneticPr fontId="1" type="noConversion"/>
  </si>
  <si>
    <t>第十關</t>
    <phoneticPr fontId="1" type="noConversion"/>
  </si>
  <si>
    <t>過關獎勵</t>
    <phoneticPr fontId="1" type="noConversion"/>
  </si>
  <si>
    <t>關卡</t>
    <phoneticPr fontId="1" type="noConversion"/>
  </si>
  <si>
    <t>獎勵倍數</t>
    <phoneticPr fontId="1" type="noConversion"/>
  </si>
  <si>
    <t>怪物各關出現權重</t>
    <phoneticPr fontId="1" type="noConversion"/>
  </si>
  <si>
    <t>關卡編號\怪物編號</t>
    <phoneticPr fontId="1" type="noConversion"/>
  </si>
  <si>
    <t>特色symbol觸發</t>
    <phoneticPr fontId="1" type="noConversion"/>
  </si>
  <si>
    <t>BounsSymbol觸發率</t>
    <phoneticPr fontId="1" type="noConversion"/>
  </si>
  <si>
    <t>免費子彈權重</t>
    <phoneticPr fontId="1" type="noConversion"/>
  </si>
  <si>
    <t>時間暫停權重</t>
    <phoneticPr fontId="1" type="noConversion"/>
  </si>
  <si>
    <t>權重和</t>
    <phoneticPr fontId="1" type="noConversion"/>
  </si>
  <si>
    <t>怪物總數</t>
    <phoneticPr fontId="1" type="noConversion"/>
  </si>
  <si>
    <t>Freqency</t>
    <phoneticPr fontId="1" type="noConversion"/>
  </si>
  <si>
    <t>等級</t>
    <phoneticPr fontId="1" type="noConversion"/>
  </si>
  <si>
    <t>目標數</t>
    <phoneticPr fontId="1" type="noConversion"/>
  </si>
  <si>
    <t xml:space="preserve"> </t>
    <phoneticPr fontId="1" type="noConversion"/>
  </si>
  <si>
    <t>血量權重</t>
    <phoneticPr fontId="1" type="noConversion"/>
  </si>
  <si>
    <t>得分加成權重</t>
    <phoneticPr fontId="1" type="noConversion"/>
  </si>
  <si>
    <t>自爆權重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</si>
</sst>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0.00000%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手札体-简 常规体"/>
      <family val="3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2" borderId="2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2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9" fontId="0" fillId="0" borderId="0" xfId="1" applyFont="1">
      <alignment vertical="center"/>
    </xf>
    <xf numFmtId="177" fontId="0" fillId="0" borderId="0" xfId="1" applyNumberFormat="1" applyFont="1">
      <alignment vertical="center"/>
    </xf>
    <xf numFmtId="0" fontId="0" fillId="0" borderId="4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9" borderId="0" xfId="0" applyFill="1">
      <alignment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0" borderId="6" xfId="0" applyFill="1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me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dds"/>
      <sheetName val="賠率權重"/>
      <sheetName val="weight"/>
      <sheetName val="killprob"/>
      <sheetName val="bossodds"/>
      <sheetName val="BossLifeOddsWeight"/>
      <sheetName val="bossweight"/>
      <sheetName val="bosskillprob"/>
      <sheetName val="bonus"/>
      <sheetName val="panel"/>
      <sheetName val="monsterweight"/>
      <sheetName val="怪物各關出現權重"/>
      <sheetName val="levelreward"/>
      <sheetName val="killtarget"/>
      <sheetName val="targetbonusweight"/>
    </sheetNames>
    <sheetDataSet>
      <sheetData sheetId="0"/>
      <sheetData sheetId="1">
        <row r="3">
          <cell r="B3">
            <v>1</v>
          </cell>
        </row>
        <row r="4">
          <cell r="B4">
            <v>2</v>
          </cell>
        </row>
        <row r="5">
          <cell r="B5">
            <v>3</v>
          </cell>
        </row>
        <row r="6">
          <cell r="B6">
            <v>4</v>
          </cell>
        </row>
        <row r="7">
          <cell r="B7">
            <v>5</v>
          </cell>
        </row>
        <row r="8">
          <cell r="B8">
            <v>6</v>
          </cell>
        </row>
        <row r="9">
          <cell r="B9">
            <v>7</v>
          </cell>
        </row>
        <row r="10">
          <cell r="B10">
            <v>8</v>
          </cell>
        </row>
        <row r="11">
          <cell r="B11">
            <v>9</v>
          </cell>
        </row>
        <row r="12">
          <cell r="B12">
            <v>10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6">
          <cell r="B16">
            <v>4</v>
          </cell>
        </row>
        <row r="17">
          <cell r="B17">
            <v>5</v>
          </cell>
        </row>
        <row r="18">
          <cell r="B18">
            <v>6</v>
          </cell>
        </row>
        <row r="19">
          <cell r="B19">
            <v>7</v>
          </cell>
        </row>
        <row r="20">
          <cell r="B20">
            <v>8</v>
          </cell>
        </row>
        <row r="21">
          <cell r="B21">
            <v>9</v>
          </cell>
        </row>
        <row r="22">
          <cell r="B22">
            <v>10</v>
          </cell>
        </row>
        <row r="23">
          <cell r="B23">
            <v>1</v>
          </cell>
        </row>
        <row r="24">
          <cell r="B24">
            <v>2</v>
          </cell>
        </row>
        <row r="25">
          <cell r="B25">
            <v>3</v>
          </cell>
        </row>
        <row r="26">
          <cell r="B26">
            <v>4</v>
          </cell>
        </row>
        <row r="27">
          <cell r="B27">
            <v>5</v>
          </cell>
        </row>
        <row r="28">
          <cell r="B28">
            <v>6</v>
          </cell>
        </row>
        <row r="29">
          <cell r="B29">
            <v>7</v>
          </cell>
        </row>
        <row r="30">
          <cell r="B30">
            <v>8</v>
          </cell>
        </row>
        <row r="31">
          <cell r="B31">
            <v>9</v>
          </cell>
        </row>
        <row r="32">
          <cell r="B32">
            <v>10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1--1</v>
          </cell>
          <cell r="C2" t="str">
            <v>1--2</v>
          </cell>
          <cell r="D2" t="str">
            <v>1--3</v>
          </cell>
          <cell r="E2" t="str">
            <v>2--1</v>
          </cell>
          <cell r="F2" t="str">
            <v>2--2</v>
          </cell>
          <cell r="G2" t="str">
            <v>2--3</v>
          </cell>
          <cell r="H2" t="str">
            <v>3--1</v>
          </cell>
          <cell r="I2" t="str">
            <v>3--2</v>
          </cell>
          <cell r="J2" t="str">
            <v>3--3</v>
          </cell>
          <cell r="K2" t="str">
            <v>4--1</v>
          </cell>
          <cell r="L2" t="str">
            <v>4--2</v>
          </cell>
          <cell r="M2" t="str">
            <v>4--3</v>
          </cell>
          <cell r="N2" t="str">
            <v>5--1</v>
          </cell>
          <cell r="O2" t="str">
            <v>5--2</v>
          </cell>
          <cell r="P2" t="str">
            <v>5--3</v>
          </cell>
        </row>
      </sheetData>
      <sheetData sheetId="9">
        <row r="3">
          <cell r="A3" t="str">
            <v>1--1</v>
          </cell>
        </row>
        <row r="4">
          <cell r="A4" t="str">
            <v>1--2</v>
          </cell>
        </row>
        <row r="5">
          <cell r="A5" t="str">
            <v>1--3</v>
          </cell>
        </row>
        <row r="6">
          <cell r="A6" t="str">
            <v>2--1</v>
          </cell>
        </row>
        <row r="7">
          <cell r="A7" t="str">
            <v>2--2</v>
          </cell>
        </row>
        <row r="8">
          <cell r="A8" t="str">
            <v>2--3</v>
          </cell>
        </row>
        <row r="9">
          <cell r="A9" t="str">
            <v>3--1</v>
          </cell>
        </row>
        <row r="10">
          <cell r="A10" t="str">
            <v>3--2</v>
          </cell>
        </row>
        <row r="11">
          <cell r="A11" t="str">
            <v>3--3</v>
          </cell>
        </row>
        <row r="12">
          <cell r="A12" t="str">
            <v>4--1</v>
          </cell>
        </row>
        <row r="13">
          <cell r="A13" t="str">
            <v>4--2</v>
          </cell>
        </row>
        <row r="14">
          <cell r="A14" t="str">
            <v>4--3</v>
          </cell>
        </row>
        <row r="15">
          <cell r="A15" t="str">
            <v>5--1</v>
          </cell>
        </row>
        <row r="16">
          <cell r="A16" t="str">
            <v>5--2</v>
          </cell>
        </row>
        <row r="17">
          <cell r="A17" t="str">
            <v>5--3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F760-0D60-3040-9CA6-9A77C71EC2A2}">
  <dimension ref="A1:CI32"/>
  <sheetViews>
    <sheetView workbookViewId="0">
      <pane xSplit="2" topLeftCell="Z1" activePane="topRight" state="frozen"/>
      <selection pane="topRight" activeCell="AK4" sqref="AK4:AU4"/>
    </sheetView>
  </sheetViews>
  <sheetFormatPr baseColWidth="10" defaultRowHeight="15"/>
  <sheetData>
    <row r="1" spans="1:87">
      <c r="A1" s="1"/>
      <c r="B1" s="1" t="s">
        <v>7</v>
      </c>
      <c r="C1" s="1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>
      <c r="A2" s="1" t="s">
        <v>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s="16" customFormat="1" ht="20" thickBot="1">
      <c r="A3" s="23">
        <f>COUNTIF(C3:CU3,1)</f>
        <v>31</v>
      </c>
      <c r="B3" s="24" t="s">
        <v>9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1</v>
      </c>
      <c r="R3" s="21">
        <v>1</v>
      </c>
      <c r="S3" s="21">
        <v>1</v>
      </c>
      <c r="T3" s="21">
        <v>1</v>
      </c>
      <c r="U3" s="21">
        <v>1</v>
      </c>
      <c r="V3" s="21">
        <v>1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>
        <v>1</v>
      </c>
      <c r="AE3" s="21">
        <v>1</v>
      </c>
      <c r="AF3" s="21">
        <v>1</v>
      </c>
      <c r="AG3" s="21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21">
        <v>1</v>
      </c>
      <c r="AP3" s="21">
        <v>1</v>
      </c>
      <c r="AQ3" s="21">
        <v>1</v>
      </c>
      <c r="AR3" s="21">
        <v>1</v>
      </c>
      <c r="AS3" s="21">
        <v>1</v>
      </c>
      <c r="AT3" s="21">
        <v>1</v>
      </c>
      <c r="AU3" s="21">
        <v>1</v>
      </c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</row>
    <row r="4" spans="1:87" s="20" customFormat="1" ht="20" thickBot="1">
      <c r="A4" s="23">
        <f t="shared" ref="A4:A32" si="0">COUNTIF(C4:CU4,1)</f>
        <v>31</v>
      </c>
      <c r="B4" s="25" t="s">
        <v>10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1</v>
      </c>
      <c r="R4" s="22">
        <v>1</v>
      </c>
      <c r="S4" s="22">
        <v>1</v>
      </c>
      <c r="T4" s="22">
        <v>1</v>
      </c>
      <c r="U4" s="22">
        <v>1</v>
      </c>
      <c r="V4" s="22">
        <v>1</v>
      </c>
      <c r="W4" s="22">
        <v>1</v>
      </c>
      <c r="X4" s="22">
        <v>1</v>
      </c>
      <c r="Y4" s="22">
        <v>1</v>
      </c>
      <c r="Z4" s="22">
        <v>1</v>
      </c>
      <c r="AA4" s="22">
        <v>1</v>
      </c>
      <c r="AB4" s="22">
        <v>1</v>
      </c>
      <c r="AC4" s="22">
        <v>1</v>
      </c>
      <c r="AD4" s="22">
        <v>1</v>
      </c>
      <c r="AE4" s="22">
        <v>1</v>
      </c>
      <c r="AF4" s="22">
        <v>1</v>
      </c>
      <c r="AG4" s="22">
        <v>1</v>
      </c>
      <c r="AH4" s="22">
        <v>1</v>
      </c>
      <c r="AI4" s="22">
        <v>1</v>
      </c>
      <c r="AJ4" s="22">
        <v>1</v>
      </c>
      <c r="AK4" s="22">
        <v>1</v>
      </c>
      <c r="AL4" s="22">
        <v>1</v>
      </c>
      <c r="AM4" s="22">
        <v>1</v>
      </c>
      <c r="AN4" s="22">
        <v>1</v>
      </c>
      <c r="AO4" s="22">
        <v>1</v>
      </c>
      <c r="AP4" s="22">
        <v>1</v>
      </c>
      <c r="AQ4" s="22">
        <v>1</v>
      </c>
      <c r="AR4" s="22">
        <v>1</v>
      </c>
      <c r="AS4" s="22">
        <v>1</v>
      </c>
      <c r="AT4" s="22">
        <v>1</v>
      </c>
      <c r="AU4" s="22">
        <v>1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</row>
    <row r="5" spans="1:87" s="20" customFormat="1" ht="20" thickBot="1">
      <c r="A5" s="23">
        <f t="shared" si="0"/>
        <v>11</v>
      </c>
      <c r="B5" s="25" t="s">
        <v>11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1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1</v>
      </c>
      <c r="X5" s="22">
        <v>0</v>
      </c>
      <c r="Y5" s="22">
        <v>0</v>
      </c>
      <c r="Z5" s="22">
        <v>0</v>
      </c>
      <c r="AA5" s="22">
        <v>0</v>
      </c>
      <c r="AB5" s="22">
        <v>1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1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1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2">
        <v>1</v>
      </c>
      <c r="AU5" s="22">
        <v>0</v>
      </c>
      <c r="AV5" s="22">
        <v>0</v>
      </c>
      <c r="AW5" s="22">
        <v>0</v>
      </c>
      <c r="AX5" s="22">
        <v>1</v>
      </c>
      <c r="AY5" s="22">
        <v>0</v>
      </c>
      <c r="AZ5" s="22">
        <v>0</v>
      </c>
      <c r="BA5" s="22">
        <v>0</v>
      </c>
      <c r="BB5" s="22">
        <v>0</v>
      </c>
      <c r="BC5" s="22">
        <v>1</v>
      </c>
      <c r="BD5" s="22">
        <v>0</v>
      </c>
      <c r="BE5" s="22">
        <v>0</v>
      </c>
      <c r="BF5" s="22">
        <v>0</v>
      </c>
      <c r="BG5" s="22">
        <v>0</v>
      </c>
      <c r="BH5" s="22">
        <v>0</v>
      </c>
      <c r="BI5" s="22">
        <v>1</v>
      </c>
      <c r="BJ5" s="22">
        <v>0</v>
      </c>
      <c r="BK5" s="22">
        <v>0</v>
      </c>
      <c r="BL5" s="22">
        <v>0</v>
      </c>
      <c r="BM5" s="22">
        <v>0</v>
      </c>
      <c r="BN5" s="22">
        <v>0</v>
      </c>
      <c r="BO5" s="22">
        <v>1</v>
      </c>
      <c r="BP5" s="22">
        <v>0</v>
      </c>
      <c r="BQ5" s="22">
        <v>0</v>
      </c>
      <c r="BR5" s="22">
        <v>0</v>
      </c>
      <c r="BS5" s="22">
        <v>0</v>
      </c>
      <c r="BT5" s="22">
        <v>0</v>
      </c>
      <c r="BU5" s="22">
        <v>1</v>
      </c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</row>
    <row r="6" spans="1:87" s="20" customFormat="1" ht="20" thickBot="1">
      <c r="A6" s="23">
        <f t="shared" si="0"/>
        <v>25</v>
      </c>
      <c r="B6" s="25" t="s">
        <v>12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1</v>
      </c>
      <c r="R6" s="21">
        <v>1</v>
      </c>
      <c r="S6" s="21">
        <v>1</v>
      </c>
      <c r="T6" s="21">
        <v>1</v>
      </c>
      <c r="U6" s="21">
        <v>1</v>
      </c>
      <c r="V6" s="21">
        <v>1</v>
      </c>
      <c r="W6" s="21">
        <v>1</v>
      </c>
      <c r="X6" s="21">
        <v>1</v>
      </c>
      <c r="Y6" s="21">
        <v>1</v>
      </c>
      <c r="Z6" s="21">
        <v>1</v>
      </c>
      <c r="AA6" s="21">
        <v>1</v>
      </c>
      <c r="AB6" s="21">
        <v>1</v>
      </c>
      <c r="AC6" s="21">
        <v>0</v>
      </c>
      <c r="AD6" s="21">
        <v>0</v>
      </c>
      <c r="AE6" s="21">
        <v>1</v>
      </c>
      <c r="AF6" s="21">
        <v>0</v>
      </c>
      <c r="AG6" s="21">
        <v>1</v>
      </c>
      <c r="AH6" s="21">
        <v>1</v>
      </c>
      <c r="AI6" s="21">
        <v>0</v>
      </c>
      <c r="AJ6" s="21">
        <v>1</v>
      </c>
      <c r="AK6" s="21">
        <v>1</v>
      </c>
      <c r="AL6" s="21">
        <v>0</v>
      </c>
      <c r="AM6" s="21">
        <v>0</v>
      </c>
      <c r="AN6" s="21">
        <v>0</v>
      </c>
      <c r="AO6" s="21">
        <v>0</v>
      </c>
      <c r="AP6" s="21">
        <v>1</v>
      </c>
      <c r="AQ6" s="21">
        <v>1</v>
      </c>
      <c r="AR6" s="21">
        <v>1</v>
      </c>
      <c r="AS6" s="21">
        <v>1</v>
      </c>
      <c r="AT6" s="21">
        <v>1</v>
      </c>
      <c r="AU6" s="21">
        <v>1</v>
      </c>
      <c r="AV6" s="21">
        <v>1</v>
      </c>
      <c r="AW6" s="21">
        <v>1</v>
      </c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</row>
    <row r="7" spans="1:87" s="20" customFormat="1" ht="20" thickBot="1">
      <c r="A7" s="23">
        <f t="shared" si="0"/>
        <v>25</v>
      </c>
      <c r="B7" s="25" t="s">
        <v>13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1</v>
      </c>
      <c r="R7" s="22">
        <v>1</v>
      </c>
      <c r="S7" s="22">
        <v>1</v>
      </c>
      <c r="T7" s="22">
        <v>1</v>
      </c>
      <c r="U7" s="22">
        <v>1</v>
      </c>
      <c r="V7" s="22">
        <v>1</v>
      </c>
      <c r="W7" s="22">
        <v>1</v>
      </c>
      <c r="X7" s="22">
        <v>1</v>
      </c>
      <c r="Y7" s="22">
        <v>1</v>
      </c>
      <c r="Z7" s="22">
        <v>1</v>
      </c>
      <c r="AA7" s="22">
        <v>1</v>
      </c>
      <c r="AB7" s="22">
        <v>1</v>
      </c>
      <c r="AC7" s="22">
        <v>0</v>
      </c>
      <c r="AD7" s="22">
        <v>0</v>
      </c>
      <c r="AE7" s="22">
        <v>1</v>
      </c>
      <c r="AF7" s="22">
        <v>0</v>
      </c>
      <c r="AG7" s="22">
        <v>1</v>
      </c>
      <c r="AH7" s="22">
        <v>1</v>
      </c>
      <c r="AI7" s="22">
        <v>0</v>
      </c>
      <c r="AJ7" s="22">
        <v>1</v>
      </c>
      <c r="AK7" s="22">
        <v>1</v>
      </c>
      <c r="AL7" s="22">
        <v>0</v>
      </c>
      <c r="AM7" s="22">
        <v>0</v>
      </c>
      <c r="AN7" s="22">
        <v>0</v>
      </c>
      <c r="AO7" s="22">
        <v>0</v>
      </c>
      <c r="AP7" s="22">
        <v>1</v>
      </c>
      <c r="AQ7" s="22">
        <v>1</v>
      </c>
      <c r="AR7" s="22">
        <v>1</v>
      </c>
      <c r="AS7" s="22">
        <v>1</v>
      </c>
      <c r="AT7" s="22">
        <v>1</v>
      </c>
      <c r="AU7" s="22">
        <v>1</v>
      </c>
      <c r="AV7" s="22">
        <v>1</v>
      </c>
      <c r="AW7" s="22">
        <v>1</v>
      </c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</row>
    <row r="8" spans="1:87" ht="20" thickBot="1">
      <c r="A8" s="23">
        <f t="shared" si="0"/>
        <v>13</v>
      </c>
      <c r="B8" s="25" t="s">
        <v>14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1</v>
      </c>
      <c r="R8" s="22">
        <v>0</v>
      </c>
      <c r="S8" s="22">
        <v>0</v>
      </c>
      <c r="T8" s="22">
        <v>1</v>
      </c>
      <c r="U8" s="22">
        <v>0</v>
      </c>
      <c r="V8" s="22">
        <v>0</v>
      </c>
      <c r="W8" s="22">
        <v>1</v>
      </c>
      <c r="X8" s="22">
        <v>0</v>
      </c>
      <c r="Y8" s="22">
        <v>0</v>
      </c>
      <c r="Z8" s="22">
        <v>0</v>
      </c>
      <c r="AA8" s="22">
        <v>0</v>
      </c>
      <c r="AB8" s="22">
        <v>1</v>
      </c>
      <c r="AC8" s="22">
        <v>0</v>
      </c>
      <c r="AD8" s="22">
        <v>0</v>
      </c>
      <c r="AE8" s="22">
        <v>0</v>
      </c>
      <c r="AF8" s="22">
        <v>1</v>
      </c>
      <c r="AG8" s="22">
        <v>0</v>
      </c>
      <c r="AH8" s="22">
        <v>1</v>
      </c>
      <c r="AI8" s="22">
        <v>0</v>
      </c>
      <c r="AJ8" s="22">
        <v>0</v>
      </c>
      <c r="AK8" s="22">
        <v>1</v>
      </c>
      <c r="AL8" s="22">
        <v>0</v>
      </c>
      <c r="AM8" s="22">
        <v>0</v>
      </c>
      <c r="AN8" s="22">
        <v>1</v>
      </c>
      <c r="AO8" s="22">
        <v>0</v>
      </c>
      <c r="AP8" s="22">
        <v>0</v>
      </c>
      <c r="AQ8" s="22">
        <v>1</v>
      </c>
      <c r="AR8" s="22">
        <v>0</v>
      </c>
      <c r="AS8" s="22">
        <v>0</v>
      </c>
      <c r="AT8" s="22">
        <v>1</v>
      </c>
      <c r="AU8" s="22">
        <v>0</v>
      </c>
      <c r="AV8" s="22">
        <v>0</v>
      </c>
      <c r="AW8" s="22">
        <v>0</v>
      </c>
      <c r="AX8" s="22">
        <v>1</v>
      </c>
      <c r="AY8" s="22">
        <v>0</v>
      </c>
      <c r="AZ8" s="22">
        <v>0</v>
      </c>
      <c r="BA8" s="22">
        <v>0</v>
      </c>
      <c r="BB8" s="22">
        <v>1</v>
      </c>
      <c r="BC8" s="22">
        <v>1</v>
      </c>
      <c r="BD8" s="22"/>
      <c r="BE8" s="22"/>
      <c r="BF8" s="22"/>
      <c r="BG8" s="22"/>
      <c r="BH8" s="22"/>
      <c r="BI8" s="22"/>
      <c r="BJ8" s="22"/>
      <c r="BK8" s="22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7" ht="20" thickBot="1">
      <c r="A9" s="23">
        <f t="shared" si="0"/>
        <v>26</v>
      </c>
      <c r="B9" s="25" t="s">
        <v>15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1</v>
      </c>
      <c r="R9" s="21">
        <v>1</v>
      </c>
      <c r="S9" s="21">
        <v>1</v>
      </c>
      <c r="T9" s="21">
        <v>1</v>
      </c>
      <c r="U9" s="21">
        <v>1</v>
      </c>
      <c r="V9" s="21">
        <v>0</v>
      </c>
      <c r="W9" s="21">
        <v>1</v>
      </c>
      <c r="X9" s="21">
        <v>0</v>
      </c>
      <c r="Y9" s="21">
        <v>1</v>
      </c>
      <c r="Z9" s="21">
        <v>1</v>
      </c>
      <c r="AA9" s="21">
        <v>0</v>
      </c>
      <c r="AB9" s="21">
        <v>1</v>
      </c>
      <c r="AC9" s="21">
        <v>0</v>
      </c>
      <c r="AD9" s="21">
        <v>0</v>
      </c>
      <c r="AE9" s="21">
        <v>1</v>
      </c>
      <c r="AF9" s="21">
        <v>0</v>
      </c>
      <c r="AG9" s="21">
        <v>1</v>
      </c>
      <c r="AH9" s="21">
        <v>1</v>
      </c>
      <c r="AI9" s="21">
        <v>0</v>
      </c>
      <c r="AJ9" s="21">
        <v>1</v>
      </c>
      <c r="AK9" s="21">
        <v>1</v>
      </c>
      <c r="AL9" s="21">
        <v>0</v>
      </c>
      <c r="AM9" s="21">
        <v>0</v>
      </c>
      <c r="AN9" s="21">
        <v>0</v>
      </c>
      <c r="AO9" s="21">
        <v>1</v>
      </c>
      <c r="AP9" s="21">
        <v>1</v>
      </c>
      <c r="AQ9" s="21">
        <v>1</v>
      </c>
      <c r="AR9" s="21">
        <v>1</v>
      </c>
      <c r="AS9" s="21">
        <v>1</v>
      </c>
      <c r="AT9" s="21">
        <v>0</v>
      </c>
      <c r="AU9" s="21">
        <v>1</v>
      </c>
      <c r="AV9" s="21">
        <v>1</v>
      </c>
      <c r="AW9" s="21">
        <v>0</v>
      </c>
      <c r="AX9" s="21">
        <v>1</v>
      </c>
      <c r="AY9" s="21">
        <v>0</v>
      </c>
      <c r="AZ9" s="21">
        <v>1</v>
      </c>
      <c r="BA9" s="21">
        <v>0</v>
      </c>
      <c r="BB9" s="21">
        <v>0</v>
      </c>
      <c r="BC9" s="21">
        <v>1</v>
      </c>
      <c r="BD9" s="21">
        <v>0</v>
      </c>
      <c r="BE9" s="21">
        <v>1</v>
      </c>
      <c r="BF9" s="21">
        <v>1</v>
      </c>
      <c r="BG9" s="21"/>
      <c r="BH9" s="21"/>
      <c r="BI9" s="21"/>
      <c r="BJ9" s="21"/>
      <c r="BK9" s="2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7" ht="20" thickBot="1">
      <c r="A10" s="23">
        <f t="shared" si="0"/>
        <v>26</v>
      </c>
      <c r="B10" s="25" t="s">
        <v>16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1</v>
      </c>
      <c r="R10" s="22">
        <v>1</v>
      </c>
      <c r="S10" s="22">
        <v>1</v>
      </c>
      <c r="T10" s="22">
        <v>1</v>
      </c>
      <c r="U10" s="22">
        <v>1</v>
      </c>
      <c r="V10" s="22">
        <v>1</v>
      </c>
      <c r="W10" s="22">
        <v>1</v>
      </c>
      <c r="X10" s="22">
        <v>0</v>
      </c>
      <c r="Y10" s="22">
        <v>1</v>
      </c>
      <c r="Z10" s="22">
        <v>1</v>
      </c>
      <c r="AA10" s="22">
        <v>0</v>
      </c>
      <c r="AB10" s="22">
        <v>0</v>
      </c>
      <c r="AC10" s="22">
        <v>0</v>
      </c>
      <c r="AD10" s="22">
        <v>1</v>
      </c>
      <c r="AE10" s="22">
        <v>0</v>
      </c>
      <c r="AF10" s="22">
        <v>0</v>
      </c>
      <c r="AG10" s="22">
        <v>1</v>
      </c>
      <c r="AH10" s="22">
        <v>1</v>
      </c>
      <c r="AI10" s="22">
        <v>0</v>
      </c>
      <c r="AJ10" s="22">
        <v>1</v>
      </c>
      <c r="AK10" s="22">
        <v>1</v>
      </c>
      <c r="AL10" s="22">
        <v>0</v>
      </c>
      <c r="AM10" s="22">
        <v>0</v>
      </c>
      <c r="AN10" s="22">
        <v>0</v>
      </c>
      <c r="AO10" s="22">
        <v>1</v>
      </c>
      <c r="AP10" s="22">
        <v>1</v>
      </c>
      <c r="AQ10" s="22">
        <v>1</v>
      </c>
      <c r="AR10" s="22">
        <v>1</v>
      </c>
      <c r="AS10" s="22">
        <v>1</v>
      </c>
      <c r="AT10" s="22">
        <v>1</v>
      </c>
      <c r="AU10" s="22">
        <v>1</v>
      </c>
      <c r="AV10" s="22">
        <v>0</v>
      </c>
      <c r="AW10" s="22">
        <v>1</v>
      </c>
      <c r="AX10" s="22">
        <v>0</v>
      </c>
      <c r="AY10" s="22">
        <v>1</v>
      </c>
      <c r="AZ10" s="22">
        <v>0</v>
      </c>
      <c r="BA10" s="22">
        <v>0</v>
      </c>
      <c r="BB10" s="22">
        <v>1</v>
      </c>
      <c r="BC10" s="22">
        <v>0</v>
      </c>
      <c r="BD10" s="22">
        <v>0</v>
      </c>
      <c r="BE10" s="22">
        <v>1</v>
      </c>
      <c r="BF10" s="22">
        <v>1</v>
      </c>
      <c r="BG10" s="22"/>
      <c r="BH10" s="22"/>
      <c r="BI10" s="22"/>
      <c r="BJ10" s="22"/>
      <c r="BK10" s="22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 ht="20" thickBot="1">
      <c r="A11" s="23">
        <f t="shared" si="0"/>
        <v>12</v>
      </c>
      <c r="B11" s="25" t="s">
        <v>17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1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1</v>
      </c>
      <c r="Y11" s="22">
        <v>0</v>
      </c>
      <c r="Z11" s="22">
        <v>0</v>
      </c>
      <c r="AA11" s="22">
        <v>0</v>
      </c>
      <c r="AB11" s="22">
        <v>1</v>
      </c>
      <c r="AC11" s="22">
        <v>0</v>
      </c>
      <c r="AD11" s="22">
        <v>0</v>
      </c>
      <c r="AE11" s="22">
        <v>0</v>
      </c>
      <c r="AF11" s="22">
        <v>1</v>
      </c>
      <c r="AG11" s="22">
        <v>0</v>
      </c>
      <c r="AH11" s="22">
        <v>1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1</v>
      </c>
      <c r="AO11" s="22">
        <v>0</v>
      </c>
      <c r="AP11" s="22">
        <v>0</v>
      </c>
      <c r="AQ11" s="22">
        <v>1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1</v>
      </c>
      <c r="AX11" s="22">
        <v>0</v>
      </c>
      <c r="AY11" s="22">
        <v>0</v>
      </c>
      <c r="AZ11" s="22">
        <v>0</v>
      </c>
      <c r="BA11" s="22">
        <v>1</v>
      </c>
      <c r="BB11" s="22">
        <v>0</v>
      </c>
      <c r="BC11" s="22">
        <v>0</v>
      </c>
      <c r="BD11" s="22">
        <v>0</v>
      </c>
      <c r="BE11" s="22">
        <v>1</v>
      </c>
      <c r="BF11" s="22">
        <v>0</v>
      </c>
      <c r="BG11" s="22">
        <v>1</v>
      </c>
      <c r="BH11" s="22">
        <v>0</v>
      </c>
      <c r="BI11" s="22">
        <v>0</v>
      </c>
      <c r="BJ11" s="22">
        <v>0</v>
      </c>
      <c r="BK11" s="22">
        <v>0</v>
      </c>
      <c r="BL11" s="37">
        <v>0</v>
      </c>
      <c r="BM11" s="37">
        <v>0</v>
      </c>
      <c r="BN11" s="37">
        <v>1</v>
      </c>
      <c r="BO11" s="37"/>
      <c r="BP11" s="37"/>
      <c r="BQ11" s="37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7" ht="20" thickBot="1">
      <c r="A12" s="23">
        <f t="shared" si="0"/>
        <v>27</v>
      </c>
      <c r="B12" s="25" t="s">
        <v>18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1</v>
      </c>
      <c r="R12" s="22">
        <v>0</v>
      </c>
      <c r="S12" s="22">
        <v>1</v>
      </c>
      <c r="T12" s="22">
        <v>0</v>
      </c>
      <c r="U12" s="22">
        <v>1</v>
      </c>
      <c r="V12" s="22">
        <v>0</v>
      </c>
      <c r="W12" s="22">
        <v>0</v>
      </c>
      <c r="X12" s="22">
        <v>1</v>
      </c>
      <c r="Y12" s="22">
        <v>0</v>
      </c>
      <c r="Z12" s="22">
        <v>0</v>
      </c>
      <c r="AA12" s="22">
        <v>1</v>
      </c>
      <c r="AB12" s="22">
        <v>1</v>
      </c>
      <c r="AC12" s="22">
        <v>0</v>
      </c>
      <c r="AD12" s="22">
        <v>0</v>
      </c>
      <c r="AE12" s="22">
        <v>1</v>
      </c>
      <c r="AF12" s="22">
        <v>0</v>
      </c>
      <c r="AG12" s="22">
        <v>1</v>
      </c>
      <c r="AH12" s="22">
        <v>0</v>
      </c>
      <c r="AI12" s="22">
        <v>0</v>
      </c>
      <c r="AJ12" s="22">
        <v>1</v>
      </c>
      <c r="AK12" s="22">
        <v>1</v>
      </c>
      <c r="AL12" s="22">
        <v>0</v>
      </c>
      <c r="AM12" s="22">
        <v>1</v>
      </c>
      <c r="AN12" s="22">
        <v>0</v>
      </c>
      <c r="AO12" s="22">
        <v>0</v>
      </c>
      <c r="AP12" s="22">
        <v>1</v>
      </c>
      <c r="AQ12" s="22">
        <v>1</v>
      </c>
      <c r="AR12" s="22">
        <v>0</v>
      </c>
      <c r="AS12" s="22">
        <v>0</v>
      </c>
      <c r="AT12" s="22">
        <v>1</v>
      </c>
      <c r="AU12" s="22">
        <v>1</v>
      </c>
      <c r="AV12" s="21">
        <v>0</v>
      </c>
      <c r="AW12" s="21">
        <v>0</v>
      </c>
      <c r="AX12" s="21">
        <v>1</v>
      </c>
      <c r="AY12" s="22">
        <v>0</v>
      </c>
      <c r="AZ12" s="22">
        <v>0</v>
      </c>
      <c r="BA12" s="22">
        <v>0</v>
      </c>
      <c r="BB12" s="22">
        <v>1</v>
      </c>
      <c r="BC12" s="22">
        <v>0</v>
      </c>
      <c r="BD12" s="22">
        <v>1</v>
      </c>
      <c r="BE12" s="22">
        <v>0</v>
      </c>
      <c r="BF12" s="22">
        <v>1</v>
      </c>
      <c r="BG12" s="22">
        <v>1</v>
      </c>
      <c r="BH12" s="22">
        <v>0</v>
      </c>
      <c r="BI12" s="22">
        <v>1</v>
      </c>
      <c r="BJ12" s="22">
        <v>0</v>
      </c>
      <c r="BK12" s="22">
        <v>0</v>
      </c>
      <c r="BL12" s="22">
        <v>1</v>
      </c>
      <c r="BM12" s="22">
        <v>1</v>
      </c>
      <c r="BN12" s="22">
        <v>0</v>
      </c>
      <c r="BO12" s="22">
        <v>0</v>
      </c>
      <c r="BP12" s="22">
        <v>1</v>
      </c>
      <c r="BQ12" s="22">
        <v>0</v>
      </c>
      <c r="BR12" s="22">
        <v>1</v>
      </c>
      <c r="BS12" s="22">
        <v>0</v>
      </c>
      <c r="BT12" s="22">
        <v>0</v>
      </c>
      <c r="BU12" s="22">
        <v>1</v>
      </c>
      <c r="BV12" s="22">
        <v>0</v>
      </c>
      <c r="BW12" s="22">
        <v>0</v>
      </c>
      <c r="BX12" s="22">
        <v>1</v>
      </c>
      <c r="BY12" s="22"/>
      <c r="BZ12" s="22"/>
      <c r="CA12" s="22"/>
      <c r="CB12" s="22"/>
      <c r="CC12" s="22"/>
      <c r="CD12" s="22"/>
      <c r="CE12" s="22"/>
      <c r="CF12" s="22"/>
      <c r="CG12" s="21"/>
      <c r="CH12" s="21"/>
      <c r="CI12" s="21"/>
    </row>
    <row r="13" spans="1:87" ht="20" thickBot="1">
      <c r="A13" s="23">
        <f t="shared" si="0"/>
        <v>33</v>
      </c>
      <c r="B13" s="25" t="s">
        <v>19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1</v>
      </c>
      <c r="R13" s="22">
        <v>0</v>
      </c>
      <c r="S13" s="22">
        <v>1</v>
      </c>
      <c r="T13" s="22">
        <v>0</v>
      </c>
      <c r="U13" s="22">
        <v>1</v>
      </c>
      <c r="V13" s="22">
        <v>0</v>
      </c>
      <c r="W13" s="22">
        <v>0</v>
      </c>
      <c r="X13" s="22">
        <v>1</v>
      </c>
      <c r="Y13" s="22">
        <v>0</v>
      </c>
      <c r="Z13" s="22">
        <v>0</v>
      </c>
      <c r="AA13" s="22">
        <v>1</v>
      </c>
      <c r="AB13" s="22">
        <v>1</v>
      </c>
      <c r="AC13" s="22">
        <v>0</v>
      </c>
      <c r="AD13" s="22">
        <v>0</v>
      </c>
      <c r="AE13" s="22">
        <v>1</v>
      </c>
      <c r="AF13" s="22">
        <v>0</v>
      </c>
      <c r="AG13" s="22">
        <v>1</v>
      </c>
      <c r="AH13" s="22">
        <v>1</v>
      </c>
      <c r="AI13" s="22">
        <v>0</v>
      </c>
      <c r="AJ13" s="22">
        <v>1</v>
      </c>
      <c r="AK13" s="22">
        <v>1</v>
      </c>
      <c r="AL13" s="22">
        <v>0</v>
      </c>
      <c r="AM13" s="22">
        <v>1</v>
      </c>
      <c r="AN13" s="22">
        <v>1</v>
      </c>
      <c r="AO13" s="22">
        <v>0</v>
      </c>
      <c r="AP13" s="22">
        <v>1</v>
      </c>
      <c r="AQ13" s="22">
        <v>1</v>
      </c>
      <c r="AR13" s="22">
        <v>0</v>
      </c>
      <c r="AS13" s="22">
        <v>0</v>
      </c>
      <c r="AT13" s="22">
        <v>1</v>
      </c>
      <c r="AU13" s="22">
        <v>1</v>
      </c>
      <c r="AV13" s="22">
        <v>0</v>
      </c>
      <c r="AW13" s="22">
        <v>0</v>
      </c>
      <c r="AX13" s="22">
        <v>0</v>
      </c>
      <c r="AY13" s="22">
        <v>1</v>
      </c>
      <c r="AZ13" s="22">
        <v>0</v>
      </c>
      <c r="BA13" s="22">
        <v>1</v>
      </c>
      <c r="BB13" s="22">
        <v>0</v>
      </c>
      <c r="BC13" s="22">
        <v>1</v>
      </c>
      <c r="BD13" s="22">
        <v>1</v>
      </c>
      <c r="BE13" s="22">
        <v>0</v>
      </c>
      <c r="BF13" s="22">
        <v>1</v>
      </c>
      <c r="BG13" s="22">
        <v>1</v>
      </c>
      <c r="BH13" s="22">
        <v>0</v>
      </c>
      <c r="BI13" s="22">
        <v>1</v>
      </c>
      <c r="BJ13" s="22">
        <v>1</v>
      </c>
      <c r="BK13" s="22">
        <v>0</v>
      </c>
      <c r="BL13" s="22">
        <v>0</v>
      </c>
      <c r="BM13" s="22">
        <v>1</v>
      </c>
      <c r="BN13" s="22">
        <v>0</v>
      </c>
      <c r="BO13" s="22">
        <v>1</v>
      </c>
      <c r="BP13" s="22">
        <v>1</v>
      </c>
      <c r="BQ13" s="22">
        <v>0</v>
      </c>
      <c r="BR13" s="22">
        <v>1</v>
      </c>
      <c r="BS13" s="22">
        <v>1</v>
      </c>
      <c r="BT13" s="22">
        <v>0</v>
      </c>
      <c r="BU13" s="22">
        <v>1</v>
      </c>
      <c r="BV13" s="22">
        <v>1</v>
      </c>
      <c r="BW13" s="22">
        <v>0</v>
      </c>
      <c r="BX13" s="22">
        <v>1</v>
      </c>
      <c r="BY13" s="22"/>
      <c r="BZ13" s="22"/>
      <c r="CA13" s="22"/>
      <c r="CB13" s="22"/>
      <c r="CC13" s="22"/>
      <c r="CD13" s="1"/>
      <c r="CE13" s="1"/>
      <c r="CF13" s="1"/>
      <c r="CG13" s="1"/>
      <c r="CH13" s="1"/>
      <c r="CI13" s="1"/>
    </row>
    <row r="14" spans="1:87" ht="20" thickBot="1">
      <c r="A14" s="23">
        <f t="shared" si="0"/>
        <v>16</v>
      </c>
      <c r="B14" s="25" t="s">
        <v>20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1</v>
      </c>
      <c r="R14" s="22">
        <v>1</v>
      </c>
      <c r="S14" s="22">
        <v>0</v>
      </c>
      <c r="T14" s="22">
        <v>0</v>
      </c>
      <c r="U14" s="22">
        <v>0</v>
      </c>
      <c r="V14" s="22">
        <v>0</v>
      </c>
      <c r="W14" s="22">
        <v>1</v>
      </c>
      <c r="X14" s="22">
        <v>0</v>
      </c>
      <c r="Y14" s="22">
        <v>0</v>
      </c>
      <c r="Z14" s="22">
        <v>1</v>
      </c>
      <c r="AA14" s="22">
        <v>0</v>
      </c>
      <c r="AB14" s="22">
        <v>1</v>
      </c>
      <c r="AC14" s="22">
        <v>0</v>
      </c>
      <c r="AD14" s="22">
        <v>0</v>
      </c>
      <c r="AE14" s="22">
        <v>1</v>
      </c>
      <c r="AF14" s="22">
        <v>0</v>
      </c>
      <c r="AG14" s="22">
        <v>0</v>
      </c>
      <c r="AH14" s="22">
        <v>1</v>
      </c>
      <c r="AI14" s="22">
        <v>0</v>
      </c>
      <c r="AJ14" s="22">
        <v>0</v>
      </c>
      <c r="AK14" s="22">
        <v>0</v>
      </c>
      <c r="AL14" s="22">
        <v>1</v>
      </c>
      <c r="AM14" s="22">
        <v>0</v>
      </c>
      <c r="AN14" s="22">
        <v>0</v>
      </c>
      <c r="AO14" s="22">
        <v>0</v>
      </c>
      <c r="AP14" s="22">
        <v>1</v>
      </c>
      <c r="AQ14" s="22">
        <v>1</v>
      </c>
      <c r="AR14" s="22">
        <v>0</v>
      </c>
      <c r="AS14" s="22">
        <v>0</v>
      </c>
      <c r="AT14" s="22">
        <v>0</v>
      </c>
      <c r="AU14" s="22">
        <v>0</v>
      </c>
      <c r="AV14" s="22">
        <v>1</v>
      </c>
      <c r="AW14" s="22">
        <v>0</v>
      </c>
      <c r="AX14" s="22">
        <v>0</v>
      </c>
      <c r="AY14" s="22">
        <v>1</v>
      </c>
      <c r="AZ14" s="22">
        <v>0</v>
      </c>
      <c r="BA14" s="22">
        <v>1</v>
      </c>
      <c r="BB14" s="22">
        <v>0</v>
      </c>
      <c r="BC14" s="22">
        <v>0</v>
      </c>
      <c r="BD14" s="22">
        <v>1</v>
      </c>
      <c r="BE14" s="22">
        <v>0</v>
      </c>
      <c r="BF14" s="22">
        <v>0</v>
      </c>
      <c r="BG14" s="22">
        <v>1</v>
      </c>
      <c r="BH14" s="22">
        <v>0</v>
      </c>
      <c r="BI14" s="22">
        <v>0</v>
      </c>
      <c r="BJ14" s="22">
        <v>0</v>
      </c>
      <c r="BK14" s="22">
        <v>1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:87" ht="20" thickBot="1">
      <c r="A15" s="23">
        <f t="shared" si="0"/>
        <v>25</v>
      </c>
      <c r="B15" s="25" t="s">
        <v>21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1</v>
      </c>
      <c r="R15" s="22">
        <v>0</v>
      </c>
      <c r="S15" s="22">
        <v>1</v>
      </c>
      <c r="T15" s="22">
        <v>0</v>
      </c>
      <c r="U15" s="22">
        <v>0</v>
      </c>
      <c r="V15" s="22">
        <v>1</v>
      </c>
      <c r="W15" s="22">
        <v>0</v>
      </c>
      <c r="X15" s="22">
        <v>1</v>
      </c>
      <c r="Y15" s="22">
        <v>0</v>
      </c>
      <c r="Z15" s="22">
        <v>0</v>
      </c>
      <c r="AA15" s="22">
        <v>1</v>
      </c>
      <c r="AB15" s="22">
        <v>1</v>
      </c>
      <c r="AC15" s="22">
        <v>0</v>
      </c>
      <c r="AD15" s="22">
        <v>0</v>
      </c>
      <c r="AE15" s="22">
        <v>1</v>
      </c>
      <c r="AF15" s="22">
        <v>0</v>
      </c>
      <c r="AG15" s="22">
        <v>1</v>
      </c>
      <c r="AH15" s="22">
        <v>1</v>
      </c>
      <c r="AI15" s="22">
        <v>0</v>
      </c>
      <c r="AJ15" s="22">
        <v>1</v>
      </c>
      <c r="AK15" s="22">
        <v>1</v>
      </c>
      <c r="AL15" s="22">
        <v>0</v>
      </c>
      <c r="AM15" s="22">
        <v>0</v>
      </c>
      <c r="AN15" s="22">
        <v>1</v>
      </c>
      <c r="AO15" s="22">
        <v>0</v>
      </c>
      <c r="AP15" s="22">
        <v>1</v>
      </c>
      <c r="AQ15" s="22">
        <v>1</v>
      </c>
      <c r="AR15" s="22">
        <v>0</v>
      </c>
      <c r="AS15" s="22">
        <v>0</v>
      </c>
      <c r="AT15" s="22">
        <v>1</v>
      </c>
      <c r="AU15" s="22">
        <v>1</v>
      </c>
      <c r="AV15" s="22">
        <v>0</v>
      </c>
      <c r="AW15" s="22">
        <v>0</v>
      </c>
      <c r="AX15" s="22">
        <v>0</v>
      </c>
      <c r="AY15" s="22">
        <v>0</v>
      </c>
      <c r="AZ15" s="22">
        <v>1</v>
      </c>
      <c r="BA15" s="22">
        <v>0</v>
      </c>
      <c r="BB15" s="22">
        <v>1</v>
      </c>
      <c r="BC15" s="22">
        <v>0</v>
      </c>
      <c r="BD15" s="22">
        <v>0</v>
      </c>
      <c r="BE15" s="22">
        <v>1</v>
      </c>
      <c r="BF15" s="22">
        <v>0</v>
      </c>
      <c r="BG15" s="22">
        <v>1</v>
      </c>
      <c r="BH15" s="22">
        <v>0</v>
      </c>
      <c r="BI15" s="22">
        <v>0</v>
      </c>
      <c r="BJ15" s="22">
        <v>1</v>
      </c>
      <c r="BK15" s="22">
        <v>1</v>
      </c>
      <c r="BL15" s="22">
        <v>0</v>
      </c>
      <c r="BM15" s="22">
        <v>0</v>
      </c>
      <c r="BN15" s="22">
        <v>1</v>
      </c>
      <c r="BO15" s="22">
        <v>0</v>
      </c>
      <c r="BP15" s="22">
        <v>1</v>
      </c>
      <c r="BQ15" s="22">
        <v>1</v>
      </c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1"/>
      <c r="CF15" s="1"/>
      <c r="CG15" s="1"/>
      <c r="CH15" s="1"/>
      <c r="CI15" s="1"/>
    </row>
    <row r="16" spans="1:87" ht="20" thickBot="1">
      <c r="A16" s="23">
        <f t="shared" si="0"/>
        <v>26</v>
      </c>
      <c r="B16" s="25" t="s">
        <v>22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1</v>
      </c>
      <c r="R16" s="22">
        <v>0</v>
      </c>
      <c r="S16" s="22">
        <v>1</v>
      </c>
      <c r="T16" s="22">
        <v>0</v>
      </c>
      <c r="U16" s="22">
        <v>1</v>
      </c>
      <c r="V16" s="22">
        <v>0</v>
      </c>
      <c r="W16" s="22">
        <v>0</v>
      </c>
      <c r="X16" s="22">
        <v>1</v>
      </c>
      <c r="Y16" s="22">
        <v>1</v>
      </c>
      <c r="Z16" s="22">
        <v>0</v>
      </c>
      <c r="AA16" s="22">
        <v>1</v>
      </c>
      <c r="AB16" s="22">
        <v>1</v>
      </c>
      <c r="AC16" s="22">
        <v>0</v>
      </c>
      <c r="AD16" s="22">
        <v>0</v>
      </c>
      <c r="AE16" s="22">
        <v>1</v>
      </c>
      <c r="AF16" s="22">
        <v>0</v>
      </c>
      <c r="AG16" s="22">
        <v>1</v>
      </c>
      <c r="AH16" s="22">
        <v>1</v>
      </c>
      <c r="AI16" s="22">
        <v>0</v>
      </c>
      <c r="AJ16" s="22">
        <v>1</v>
      </c>
      <c r="AK16" s="22">
        <v>1</v>
      </c>
      <c r="AL16" s="22">
        <v>0</v>
      </c>
      <c r="AM16" s="22">
        <v>1</v>
      </c>
      <c r="AN16" s="22">
        <v>0</v>
      </c>
      <c r="AO16" s="22">
        <v>0</v>
      </c>
      <c r="AP16" s="22">
        <v>1</v>
      </c>
      <c r="AQ16" s="22">
        <v>1</v>
      </c>
      <c r="AR16" s="22">
        <v>0</v>
      </c>
      <c r="AS16" s="22">
        <v>0</v>
      </c>
      <c r="AT16" s="22">
        <v>1</v>
      </c>
      <c r="AU16" s="22">
        <v>0</v>
      </c>
      <c r="AV16" s="22">
        <v>0</v>
      </c>
      <c r="AW16" s="22">
        <v>0</v>
      </c>
      <c r="AX16" s="22">
        <v>0</v>
      </c>
      <c r="AY16" s="22">
        <v>0</v>
      </c>
      <c r="AZ16" s="22">
        <v>1</v>
      </c>
      <c r="BA16" s="22">
        <v>0</v>
      </c>
      <c r="BB16" s="22">
        <v>1</v>
      </c>
      <c r="BC16" s="22">
        <v>0</v>
      </c>
      <c r="BD16" s="22">
        <v>1</v>
      </c>
      <c r="BE16" s="22">
        <v>0</v>
      </c>
      <c r="BF16" s="22">
        <v>0</v>
      </c>
      <c r="BG16" s="22">
        <v>1</v>
      </c>
      <c r="BH16" s="22">
        <v>1</v>
      </c>
      <c r="BI16" s="22">
        <v>0</v>
      </c>
      <c r="BJ16" s="22">
        <v>1</v>
      </c>
      <c r="BK16" s="22">
        <v>1</v>
      </c>
      <c r="BL16" s="22">
        <v>0</v>
      </c>
      <c r="BM16" s="22">
        <v>0</v>
      </c>
      <c r="BN16" s="22">
        <v>1</v>
      </c>
      <c r="BO16" s="22">
        <v>0</v>
      </c>
      <c r="BP16" s="22">
        <v>1</v>
      </c>
      <c r="BQ16" s="22">
        <v>1</v>
      </c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1"/>
      <c r="CF16" s="1"/>
      <c r="CG16" s="1"/>
      <c r="CH16" s="1"/>
      <c r="CI16" s="1"/>
    </row>
    <row r="17" spans="1:87" ht="20" thickBot="1">
      <c r="A17" s="23">
        <f t="shared" si="0"/>
        <v>16</v>
      </c>
      <c r="B17" s="25" t="s">
        <v>23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1</v>
      </c>
      <c r="R17" s="22">
        <v>0</v>
      </c>
      <c r="S17" s="22">
        <v>0</v>
      </c>
      <c r="T17" s="22">
        <v>0</v>
      </c>
      <c r="U17" s="22">
        <v>1</v>
      </c>
      <c r="V17" s="22">
        <v>0</v>
      </c>
      <c r="W17" s="22">
        <v>0</v>
      </c>
      <c r="X17" s="22">
        <v>0</v>
      </c>
      <c r="Y17" s="22">
        <v>1</v>
      </c>
      <c r="Z17" s="22">
        <v>0</v>
      </c>
      <c r="AA17" s="22">
        <v>0</v>
      </c>
      <c r="AB17" s="22">
        <v>1</v>
      </c>
      <c r="AC17" s="22">
        <v>0</v>
      </c>
      <c r="AD17" s="22">
        <v>0</v>
      </c>
      <c r="AE17" s="22">
        <v>0</v>
      </c>
      <c r="AF17" s="22">
        <v>1</v>
      </c>
      <c r="AG17" s="22">
        <v>1</v>
      </c>
      <c r="AH17" s="22">
        <v>0</v>
      </c>
      <c r="AI17" s="22">
        <v>0</v>
      </c>
      <c r="AJ17" s="22">
        <v>0</v>
      </c>
      <c r="AK17" s="22">
        <v>1</v>
      </c>
      <c r="AL17" s="22">
        <v>1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1</v>
      </c>
      <c r="AU17" s="22">
        <v>0</v>
      </c>
      <c r="AV17" s="22">
        <v>0</v>
      </c>
      <c r="AW17" s="22">
        <v>0</v>
      </c>
      <c r="AX17" s="22">
        <v>1</v>
      </c>
      <c r="AY17" s="22">
        <v>0</v>
      </c>
      <c r="AZ17" s="22">
        <v>0</v>
      </c>
      <c r="BA17" s="22">
        <v>0</v>
      </c>
      <c r="BB17" s="22">
        <v>1</v>
      </c>
      <c r="BC17" s="22">
        <v>0</v>
      </c>
      <c r="BD17" s="22">
        <v>0</v>
      </c>
      <c r="BE17" s="22">
        <v>1</v>
      </c>
      <c r="BF17" s="22">
        <v>0</v>
      </c>
      <c r="BG17" s="22">
        <v>0</v>
      </c>
      <c r="BH17" s="22">
        <v>0</v>
      </c>
      <c r="BI17" s="22">
        <v>1</v>
      </c>
      <c r="BJ17" s="22">
        <v>1</v>
      </c>
      <c r="BK17" s="22">
        <v>0</v>
      </c>
      <c r="BL17" s="22">
        <v>0</v>
      </c>
      <c r="BM17" s="22">
        <v>0</v>
      </c>
      <c r="BN17" s="22">
        <v>1</v>
      </c>
      <c r="BO17" s="22">
        <v>1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1:87" ht="20" thickBot="1">
      <c r="A18" s="23">
        <f t="shared" si="0"/>
        <v>0</v>
      </c>
      <c r="B18" s="25" t="s">
        <v>24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 ht="20" thickBot="1">
      <c r="A19" s="23">
        <f t="shared" si="0"/>
        <v>0</v>
      </c>
      <c r="B19" s="25" t="s">
        <v>25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1:87" ht="20" thickBot="1">
      <c r="A20" s="23">
        <f t="shared" si="0"/>
        <v>0</v>
      </c>
      <c r="B20" s="25" t="s">
        <v>26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1:87" ht="20" thickBot="1">
      <c r="A21" s="23">
        <f t="shared" si="0"/>
        <v>0</v>
      </c>
      <c r="B21" s="25" t="s">
        <v>27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1:87" ht="20" thickBot="1">
      <c r="A22" s="23">
        <f t="shared" si="0"/>
        <v>0</v>
      </c>
      <c r="B22" s="25" t="s">
        <v>28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1:87" ht="20" thickBot="1">
      <c r="A23" s="23">
        <f t="shared" si="0"/>
        <v>0</v>
      </c>
      <c r="B23" s="25" t="s">
        <v>29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1:87" ht="20" thickBot="1">
      <c r="A24" s="23">
        <f t="shared" si="0"/>
        <v>0</v>
      </c>
      <c r="B24" s="25" t="s">
        <v>30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1:87" ht="20" thickBot="1">
      <c r="A25" s="23">
        <f t="shared" si="0"/>
        <v>0</v>
      </c>
      <c r="B25" s="25" t="s">
        <v>31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1:87" ht="20" thickBot="1">
      <c r="A26" s="23">
        <f t="shared" si="0"/>
        <v>0</v>
      </c>
      <c r="B26" s="25" t="s">
        <v>32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 ht="20" thickBot="1">
      <c r="A27" s="23">
        <f t="shared" si="0"/>
        <v>0</v>
      </c>
      <c r="B27" s="25" t="s">
        <v>33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1:87" ht="20" thickBot="1">
      <c r="A28" s="23">
        <f t="shared" si="0"/>
        <v>0</v>
      </c>
      <c r="B28" s="25" t="s">
        <v>34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1:87" ht="20" thickBot="1">
      <c r="A29" s="23">
        <f t="shared" si="0"/>
        <v>0</v>
      </c>
      <c r="B29" s="25" t="s">
        <v>35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1:87" ht="20" thickBot="1">
      <c r="A30" s="23">
        <f t="shared" si="0"/>
        <v>0</v>
      </c>
      <c r="B30" s="25" t="s">
        <v>36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1:87" ht="20" thickBot="1">
      <c r="A31" s="23">
        <f t="shared" si="0"/>
        <v>0</v>
      </c>
      <c r="B31" s="25" t="s">
        <v>37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1:87" ht="20" thickBot="1">
      <c r="A32" s="26">
        <f t="shared" si="0"/>
        <v>0</v>
      </c>
      <c r="B32" s="27" t="s">
        <v>38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C2B-1D2E-E349-94C6-7180B885BEC5}">
  <dimension ref="A1:N32"/>
  <sheetViews>
    <sheetView zoomScale="113" workbookViewId="0">
      <selection activeCell="C3" sqref="C3"/>
    </sheetView>
  </sheetViews>
  <sheetFormatPr baseColWidth="10" defaultRowHeight="15"/>
  <cols>
    <col min="1" max="1" width="19.1640625" bestFit="1" customWidth="1"/>
  </cols>
  <sheetData>
    <row r="1" spans="1:14">
      <c r="A1" t="s">
        <v>51</v>
      </c>
    </row>
    <row r="2" spans="1:14">
      <c r="A2" s="8" t="s">
        <v>52</v>
      </c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4">
      <c r="A3" s="4" t="str">
        <f>[1]panel!A3</f>
        <v>1--1</v>
      </c>
      <c r="B3" s="13">
        <v>0</v>
      </c>
      <c r="C3" s="13">
        <v>75</v>
      </c>
      <c r="D3" s="13">
        <v>25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N3">
        <f>SUM(B3:L3)</f>
        <v>100</v>
      </c>
    </row>
    <row r="4" spans="1:14">
      <c r="A4" s="4" t="str">
        <f>[1]panel!A4</f>
        <v>1--2</v>
      </c>
      <c r="B4" s="7">
        <v>0</v>
      </c>
      <c r="C4" s="13">
        <v>75</v>
      </c>
      <c r="D4" s="13">
        <v>25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N4">
        <f t="shared" ref="N4:N32" si="0">SUM(B4:L4)</f>
        <v>100</v>
      </c>
    </row>
    <row r="5" spans="1:14" s="16" customFormat="1" ht="16" thickBot="1">
      <c r="A5" s="14" t="str">
        <f>[1]panel!A5</f>
        <v>1--3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100</v>
      </c>
      <c r="K5" s="15">
        <v>0</v>
      </c>
      <c r="L5" s="15">
        <v>0</v>
      </c>
      <c r="N5">
        <f t="shared" si="0"/>
        <v>100</v>
      </c>
    </row>
    <row r="6" spans="1:14">
      <c r="A6" s="12" t="str">
        <f>[1]panel!A6</f>
        <v>2--1</v>
      </c>
      <c r="B6" s="13">
        <v>0</v>
      </c>
      <c r="C6" s="13">
        <v>0</v>
      </c>
      <c r="D6" s="13">
        <v>50</v>
      </c>
      <c r="E6" s="13">
        <v>50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N6">
        <f t="shared" si="0"/>
        <v>100</v>
      </c>
    </row>
    <row r="7" spans="1:14">
      <c r="A7" s="4" t="str">
        <f>[1]panel!A7</f>
        <v>2--2</v>
      </c>
      <c r="B7" s="7">
        <v>0</v>
      </c>
      <c r="C7" s="7">
        <v>0</v>
      </c>
      <c r="D7" s="7">
        <v>50</v>
      </c>
      <c r="E7" s="7">
        <v>50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N7">
        <f t="shared" si="0"/>
        <v>100</v>
      </c>
    </row>
    <row r="8" spans="1:14" s="16" customFormat="1" ht="16" thickBot="1">
      <c r="A8" s="14" t="str">
        <f>[1]panel!A8</f>
        <v>2--3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100</v>
      </c>
      <c r="K8" s="15">
        <v>0</v>
      </c>
      <c r="L8" s="15">
        <v>0</v>
      </c>
      <c r="N8">
        <f t="shared" si="0"/>
        <v>100</v>
      </c>
    </row>
    <row r="9" spans="1:14">
      <c r="A9" s="12" t="str">
        <f>[1]panel!A9</f>
        <v>3--1</v>
      </c>
      <c r="B9" s="13">
        <v>0</v>
      </c>
      <c r="C9" s="13">
        <v>0</v>
      </c>
      <c r="D9" s="13">
        <v>0</v>
      </c>
      <c r="E9" s="13">
        <v>30</v>
      </c>
      <c r="F9" s="13">
        <v>50</v>
      </c>
      <c r="G9" s="13">
        <v>20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N9">
        <f t="shared" si="0"/>
        <v>100</v>
      </c>
    </row>
    <row r="10" spans="1:14">
      <c r="A10" s="4" t="str">
        <f>[1]panel!A10</f>
        <v>3--2</v>
      </c>
      <c r="B10" s="7">
        <v>0</v>
      </c>
      <c r="C10" s="13">
        <v>0</v>
      </c>
      <c r="D10" s="13">
        <v>0</v>
      </c>
      <c r="E10" s="13">
        <v>30</v>
      </c>
      <c r="F10" s="13">
        <v>50</v>
      </c>
      <c r="G10" s="13">
        <v>20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N10">
        <f t="shared" si="0"/>
        <v>100</v>
      </c>
    </row>
    <row r="11" spans="1:14" s="16" customFormat="1" ht="16" thickBot="1">
      <c r="A11" s="14" t="str">
        <f>[1]panel!A11</f>
        <v>3--3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100</v>
      </c>
      <c r="L11" s="15">
        <v>0</v>
      </c>
      <c r="N11">
        <f t="shared" si="0"/>
        <v>100</v>
      </c>
    </row>
    <row r="12" spans="1:14">
      <c r="A12" s="12" t="str">
        <f>[1]panel!A12</f>
        <v>4--1</v>
      </c>
      <c r="B12" s="13">
        <v>0</v>
      </c>
      <c r="C12" s="13">
        <v>0</v>
      </c>
      <c r="D12" s="13">
        <v>0</v>
      </c>
      <c r="E12" s="13">
        <v>10</v>
      </c>
      <c r="F12" s="13">
        <v>40</v>
      </c>
      <c r="G12" s="13">
        <v>50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N12">
        <f t="shared" si="0"/>
        <v>100</v>
      </c>
    </row>
    <row r="13" spans="1:14">
      <c r="A13" s="4" t="str">
        <f>[1]panel!A13</f>
        <v>4--2</v>
      </c>
      <c r="B13" s="7">
        <v>0</v>
      </c>
      <c r="C13" s="7">
        <v>0</v>
      </c>
      <c r="D13" s="7">
        <v>0</v>
      </c>
      <c r="E13" s="13">
        <v>10</v>
      </c>
      <c r="F13" s="13">
        <v>40</v>
      </c>
      <c r="G13" s="13">
        <v>50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N13">
        <f t="shared" si="0"/>
        <v>100</v>
      </c>
    </row>
    <row r="14" spans="1:14" s="16" customFormat="1" ht="16" thickBot="1">
      <c r="A14" s="14" t="str">
        <f>[1]panel!A14</f>
        <v>4--3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100</v>
      </c>
      <c r="L14" s="15">
        <v>0</v>
      </c>
      <c r="N14">
        <f t="shared" si="0"/>
        <v>100</v>
      </c>
    </row>
    <row r="15" spans="1:14">
      <c r="A15" s="12" t="str">
        <f>[1]panel!A15</f>
        <v>5--1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50</v>
      </c>
      <c r="I15" s="13">
        <v>50</v>
      </c>
      <c r="J15" s="13">
        <v>0</v>
      </c>
      <c r="K15" s="13">
        <v>0</v>
      </c>
      <c r="L15" s="13">
        <v>0</v>
      </c>
      <c r="N15">
        <f t="shared" si="0"/>
        <v>100</v>
      </c>
    </row>
    <row r="16" spans="1:14">
      <c r="A16" s="4" t="str">
        <f>[1]panel!A16</f>
        <v>5--2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20</v>
      </c>
      <c r="I16" s="7">
        <v>80</v>
      </c>
      <c r="J16" s="7">
        <v>0</v>
      </c>
      <c r="K16" s="7">
        <v>0</v>
      </c>
      <c r="L16" s="7">
        <v>0</v>
      </c>
      <c r="N16">
        <f t="shared" si="0"/>
        <v>100</v>
      </c>
    </row>
    <row r="17" spans="1:14" s="16" customFormat="1" ht="16" thickBot="1">
      <c r="A17" s="14" t="str">
        <f>[1]panel!A17</f>
        <v>5--3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100</v>
      </c>
      <c r="N17">
        <f t="shared" si="0"/>
        <v>100</v>
      </c>
    </row>
    <row r="18" spans="1:14">
      <c r="A18" s="12">
        <f>[1]panel!A18</f>
        <v>0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N18">
        <f t="shared" si="0"/>
        <v>0</v>
      </c>
    </row>
    <row r="19" spans="1:14">
      <c r="A19" s="4">
        <f>[1]panel!A19</f>
        <v>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N19">
        <f t="shared" si="0"/>
        <v>0</v>
      </c>
    </row>
    <row r="20" spans="1:14" s="16" customFormat="1" ht="16" thickBot="1">
      <c r="A20" s="14">
        <f>[1]panel!A20</f>
        <v>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N20">
        <f t="shared" si="0"/>
        <v>0</v>
      </c>
    </row>
    <row r="21" spans="1:14">
      <c r="A21" s="12">
        <f>[1]panel!A21</f>
        <v>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N21">
        <f t="shared" si="0"/>
        <v>0</v>
      </c>
    </row>
    <row r="22" spans="1:14">
      <c r="A22" s="4">
        <f>[1]panel!A22</f>
        <v>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N22">
        <f t="shared" si="0"/>
        <v>0</v>
      </c>
    </row>
    <row r="23" spans="1:14" s="16" customFormat="1" ht="16" thickBot="1">
      <c r="A23" s="14">
        <f>[1]panel!A23</f>
        <v>0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N23">
        <f t="shared" si="0"/>
        <v>0</v>
      </c>
    </row>
    <row r="24" spans="1:14">
      <c r="A24" s="12">
        <f>[1]panel!A24</f>
        <v>0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N24">
        <f t="shared" si="0"/>
        <v>0</v>
      </c>
    </row>
    <row r="25" spans="1:14">
      <c r="A25" s="4">
        <f>[1]panel!A25</f>
        <v>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N25">
        <f t="shared" si="0"/>
        <v>0</v>
      </c>
    </row>
    <row r="26" spans="1:14" s="16" customFormat="1" ht="16" thickBot="1">
      <c r="A26" s="14">
        <f>[1]panel!A26</f>
        <v>0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N26">
        <f t="shared" si="0"/>
        <v>0</v>
      </c>
    </row>
    <row r="27" spans="1:14">
      <c r="A27" s="12">
        <f>[1]panel!A27</f>
        <v>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N27">
        <f t="shared" si="0"/>
        <v>0</v>
      </c>
    </row>
    <row r="28" spans="1:14">
      <c r="A28" s="4">
        <f>[1]panel!A28</f>
        <v>0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N28">
        <f t="shared" si="0"/>
        <v>0</v>
      </c>
    </row>
    <row r="29" spans="1:14" s="16" customFormat="1" ht="16" thickBot="1">
      <c r="A29" s="14">
        <f>[1]panel!A29</f>
        <v>0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N29">
        <f t="shared" si="0"/>
        <v>0</v>
      </c>
    </row>
    <row r="30" spans="1:14">
      <c r="A30" s="12">
        <f>[1]panel!A30</f>
        <v>0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N30">
        <f t="shared" si="0"/>
        <v>0</v>
      </c>
    </row>
    <row r="31" spans="1:14">
      <c r="A31" s="4">
        <f>[1]panel!A31</f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N31">
        <f t="shared" si="0"/>
        <v>0</v>
      </c>
    </row>
    <row r="32" spans="1:14" ht="16" thickBot="1">
      <c r="A32" s="4">
        <f>[1]panel!A32</f>
        <v>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N32">
        <f t="shared" si="0"/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01EA-0AD4-4343-81CB-86F9D83BF89F}">
  <dimension ref="A1:AA102"/>
  <sheetViews>
    <sheetView zoomScale="89" zoomScaleNormal="177" workbookViewId="0">
      <pane xSplit="13" topLeftCell="Q1" activePane="topRight" state="frozen"/>
      <selection pane="topRight" activeCell="R4" sqref="R4"/>
    </sheetView>
  </sheetViews>
  <sheetFormatPr baseColWidth="10" defaultRowHeight="15"/>
  <sheetData>
    <row r="1" spans="1:27">
      <c r="A1" s="1" t="s">
        <v>0</v>
      </c>
      <c r="B1" s="2" t="s">
        <v>1</v>
      </c>
      <c r="C1" s="2" t="s">
        <v>2</v>
      </c>
      <c r="D1" s="2"/>
      <c r="E1" s="2"/>
      <c r="F1" s="2"/>
      <c r="H1" s="1" t="s">
        <v>0</v>
      </c>
      <c r="I1" s="2" t="s">
        <v>1</v>
      </c>
      <c r="J1" s="2" t="s">
        <v>6</v>
      </c>
      <c r="K1" s="2"/>
      <c r="L1" s="2"/>
      <c r="M1" s="2"/>
      <c r="N1" s="6"/>
      <c r="P1" s="1" t="s">
        <v>0</v>
      </c>
      <c r="Q1" s="2" t="s">
        <v>1</v>
      </c>
      <c r="R1" s="2" t="s">
        <v>40</v>
      </c>
      <c r="S1" s="5" t="s">
        <v>39</v>
      </c>
      <c r="U1" s="5" t="s">
        <v>59</v>
      </c>
    </row>
    <row r="2" spans="1:27">
      <c r="A2" s="1"/>
      <c r="B2" s="2"/>
      <c r="C2" s="2"/>
      <c r="D2" s="2"/>
      <c r="E2" s="2"/>
      <c r="F2" s="2"/>
      <c r="H2" s="1"/>
      <c r="I2" s="2"/>
      <c r="J2" s="2"/>
      <c r="K2" s="2"/>
      <c r="L2" s="2"/>
      <c r="M2" s="2"/>
      <c r="N2" s="6" t="s">
        <v>57</v>
      </c>
      <c r="P2" s="1"/>
      <c r="Q2" s="2"/>
      <c r="R2" s="2"/>
    </row>
    <row r="3" spans="1:27" ht="16">
      <c r="A3" s="41" t="s">
        <v>3</v>
      </c>
      <c r="B3" s="3">
        <f>[1]賠率權重!B3</f>
        <v>1</v>
      </c>
      <c r="C3" s="2">
        <v>0</v>
      </c>
      <c r="D3" s="2">
        <v>3</v>
      </c>
      <c r="E3" s="2">
        <v>0</v>
      </c>
      <c r="F3" s="2">
        <v>0</v>
      </c>
      <c r="H3" s="41" t="s">
        <v>3</v>
      </c>
      <c r="I3" s="3">
        <v>1</v>
      </c>
      <c r="J3" s="2">
        <v>0</v>
      </c>
      <c r="K3" s="2">
        <v>100</v>
      </c>
      <c r="L3" s="2">
        <v>0</v>
      </c>
      <c r="M3" s="2">
        <v>0</v>
      </c>
      <c r="N3" s="6">
        <f>SUM(K3:M3)</f>
        <v>100</v>
      </c>
      <c r="P3" s="41" t="s">
        <v>3</v>
      </c>
      <c r="Q3" s="17">
        <v>1</v>
      </c>
      <c r="R3" s="39">
        <v>0.32</v>
      </c>
      <c r="S3" s="32">
        <f t="shared" ref="S3:S11" si="0">IF(SUM(J3:M3)=0,0, SUMPRODUCT(C3:F3,J3:M3)*R3/SUM(J3:M3))</f>
        <v>0.96</v>
      </c>
      <c r="U3">
        <f>IF(R3="","",1/R3)</f>
        <v>3.125</v>
      </c>
      <c r="AA3" s="39">
        <v>0.32</v>
      </c>
    </row>
    <row r="4" spans="1:27" ht="16">
      <c r="A4" s="41"/>
      <c r="B4" s="3">
        <f>[1]賠率權重!B4</f>
        <v>2</v>
      </c>
      <c r="C4" s="2">
        <v>0</v>
      </c>
      <c r="D4" s="2">
        <v>4</v>
      </c>
      <c r="E4" s="2">
        <v>0</v>
      </c>
      <c r="F4" s="2">
        <v>0</v>
      </c>
      <c r="H4" s="41"/>
      <c r="I4" s="3">
        <v>2</v>
      </c>
      <c r="J4" s="2">
        <v>0</v>
      </c>
      <c r="K4" s="2">
        <v>100</v>
      </c>
      <c r="L4" s="2">
        <v>0</v>
      </c>
      <c r="M4" s="2">
        <v>0</v>
      </c>
      <c r="N4" s="6">
        <f t="shared" ref="N4:N67" si="1">SUM(K4:M4)</f>
        <v>100</v>
      </c>
      <c r="P4" s="41"/>
      <c r="Q4" s="3">
        <v>2</v>
      </c>
      <c r="R4" s="39">
        <v>0.24</v>
      </c>
      <c r="S4" s="32">
        <f t="shared" si="0"/>
        <v>0.96</v>
      </c>
      <c r="U4">
        <f t="shared" ref="U4:U67" si="2">IF(R4=0,"",1/R4)</f>
        <v>4.166666666666667</v>
      </c>
      <c r="AA4" s="39">
        <v>0.23599999999999999</v>
      </c>
    </row>
    <row r="5" spans="1:27" ht="16">
      <c r="A5" s="41"/>
      <c r="B5" s="3">
        <f>[1]賠率權重!B5</f>
        <v>3</v>
      </c>
      <c r="C5" s="2">
        <v>0</v>
      </c>
      <c r="D5" s="2">
        <v>6</v>
      </c>
      <c r="E5" s="2">
        <v>0</v>
      </c>
      <c r="F5" s="2">
        <v>0</v>
      </c>
      <c r="H5" s="41"/>
      <c r="I5" s="3">
        <v>3</v>
      </c>
      <c r="J5" s="2">
        <v>0</v>
      </c>
      <c r="K5" s="2">
        <v>100</v>
      </c>
      <c r="L5" s="2">
        <v>0</v>
      </c>
      <c r="M5" s="2">
        <v>0</v>
      </c>
      <c r="N5" s="6">
        <f t="shared" si="1"/>
        <v>100</v>
      </c>
      <c r="P5" s="41"/>
      <c r="Q5" s="3">
        <v>3</v>
      </c>
      <c r="R5" s="39">
        <v>0</v>
      </c>
      <c r="S5" s="32">
        <f t="shared" si="0"/>
        <v>0</v>
      </c>
      <c r="U5" t="str">
        <f t="shared" si="2"/>
        <v/>
      </c>
      <c r="AA5" s="39">
        <v>0</v>
      </c>
    </row>
    <row r="6" spans="1:27" ht="16">
      <c r="A6" s="41"/>
      <c r="B6" s="3">
        <f>[1]賠率權重!B6</f>
        <v>4</v>
      </c>
      <c r="C6" s="2">
        <v>0</v>
      </c>
      <c r="D6" s="2">
        <v>8</v>
      </c>
      <c r="E6" s="2">
        <v>0</v>
      </c>
      <c r="F6" s="2">
        <v>0</v>
      </c>
      <c r="H6" s="41"/>
      <c r="I6" s="3">
        <v>4</v>
      </c>
      <c r="J6" s="2">
        <v>0</v>
      </c>
      <c r="K6" s="2">
        <v>100</v>
      </c>
      <c r="L6" s="2">
        <v>0</v>
      </c>
      <c r="M6" s="2">
        <v>0</v>
      </c>
      <c r="N6" s="6">
        <f t="shared" si="1"/>
        <v>100</v>
      </c>
      <c r="P6" s="41"/>
      <c r="Q6" s="3">
        <v>4</v>
      </c>
      <c r="R6" s="39">
        <v>0</v>
      </c>
      <c r="S6" s="32">
        <f t="shared" si="0"/>
        <v>0</v>
      </c>
      <c r="U6" t="str">
        <f t="shared" si="2"/>
        <v/>
      </c>
      <c r="AA6" s="39">
        <v>0</v>
      </c>
    </row>
    <row r="7" spans="1:27" ht="16">
      <c r="A7" s="41"/>
      <c r="B7" s="3">
        <f>[1]賠率權重!B7</f>
        <v>5</v>
      </c>
      <c r="C7" s="2">
        <v>0</v>
      </c>
      <c r="D7" s="2">
        <v>10</v>
      </c>
      <c r="E7" s="2">
        <v>0</v>
      </c>
      <c r="F7" s="2">
        <v>0</v>
      </c>
      <c r="H7" s="41"/>
      <c r="I7" s="3">
        <v>5</v>
      </c>
      <c r="J7" s="2">
        <v>0</v>
      </c>
      <c r="K7" s="2">
        <v>100</v>
      </c>
      <c r="L7" s="2">
        <v>0</v>
      </c>
      <c r="M7" s="2">
        <v>0</v>
      </c>
      <c r="N7" s="6">
        <f t="shared" si="1"/>
        <v>100</v>
      </c>
      <c r="P7" s="41"/>
      <c r="Q7" s="3">
        <v>5</v>
      </c>
      <c r="R7" s="39">
        <v>0</v>
      </c>
      <c r="S7" s="32">
        <f t="shared" si="0"/>
        <v>0</v>
      </c>
      <c r="U7" t="str">
        <f t="shared" si="2"/>
        <v/>
      </c>
      <c r="AA7" s="39">
        <v>0</v>
      </c>
    </row>
    <row r="8" spans="1:27" ht="16">
      <c r="A8" s="41"/>
      <c r="B8" s="3">
        <f>[1]賠率權重!B8</f>
        <v>6</v>
      </c>
      <c r="C8" s="2">
        <v>0</v>
      </c>
      <c r="D8" s="2">
        <v>12</v>
      </c>
      <c r="E8" s="2">
        <v>0</v>
      </c>
      <c r="F8" s="2">
        <v>0</v>
      </c>
      <c r="H8" s="41"/>
      <c r="I8" s="3">
        <v>6</v>
      </c>
      <c r="J8" s="2">
        <v>0</v>
      </c>
      <c r="K8" s="2">
        <v>100</v>
      </c>
      <c r="L8" s="2">
        <v>0</v>
      </c>
      <c r="M8" s="2">
        <v>0</v>
      </c>
      <c r="N8" s="6">
        <f t="shared" si="1"/>
        <v>100</v>
      </c>
      <c r="P8" s="41"/>
      <c r="Q8" s="3">
        <v>6</v>
      </c>
      <c r="R8" s="39">
        <v>0</v>
      </c>
      <c r="S8" s="32">
        <f t="shared" si="0"/>
        <v>0</v>
      </c>
      <c r="U8" t="str">
        <f t="shared" si="2"/>
        <v/>
      </c>
      <c r="AA8" s="39">
        <v>0</v>
      </c>
    </row>
    <row r="9" spans="1:27" ht="16">
      <c r="A9" s="41"/>
      <c r="B9" s="3">
        <f>[1]賠率權重!B9</f>
        <v>7</v>
      </c>
      <c r="C9" s="2">
        <v>0</v>
      </c>
      <c r="D9" s="2">
        <v>14</v>
      </c>
      <c r="E9" s="2">
        <v>0</v>
      </c>
      <c r="F9" s="2">
        <v>0</v>
      </c>
      <c r="H9" s="41"/>
      <c r="I9" s="3">
        <v>7</v>
      </c>
      <c r="J9" s="2">
        <v>0</v>
      </c>
      <c r="K9" s="2">
        <v>100</v>
      </c>
      <c r="L9" s="2">
        <v>0</v>
      </c>
      <c r="M9" s="2">
        <v>0</v>
      </c>
      <c r="N9" s="6">
        <f t="shared" si="1"/>
        <v>100</v>
      </c>
      <c r="P9" s="41"/>
      <c r="Q9" s="3">
        <v>7</v>
      </c>
      <c r="R9" s="39">
        <v>0</v>
      </c>
      <c r="S9" s="32">
        <f t="shared" si="0"/>
        <v>0</v>
      </c>
      <c r="U9" t="str">
        <f t="shared" si="2"/>
        <v/>
      </c>
      <c r="AA9" s="39">
        <v>0</v>
      </c>
    </row>
    <row r="10" spans="1:27" ht="16">
      <c r="A10" s="41"/>
      <c r="B10" s="3">
        <f>[1]賠率權重!B10</f>
        <v>8</v>
      </c>
      <c r="C10" s="2">
        <v>0</v>
      </c>
      <c r="D10" s="2">
        <v>20</v>
      </c>
      <c r="E10" s="2">
        <v>0</v>
      </c>
      <c r="F10" s="2">
        <v>40</v>
      </c>
      <c r="H10" s="41"/>
      <c r="I10" s="3">
        <v>8</v>
      </c>
      <c r="J10" s="2">
        <v>0</v>
      </c>
      <c r="K10" s="2">
        <v>90</v>
      </c>
      <c r="L10" s="2">
        <v>0</v>
      </c>
      <c r="M10" s="2">
        <v>10</v>
      </c>
      <c r="N10" s="6">
        <f t="shared" si="1"/>
        <v>100</v>
      </c>
      <c r="P10" s="41"/>
      <c r="Q10" s="3">
        <v>8</v>
      </c>
      <c r="R10" s="39">
        <v>4.3499999999999997E-2</v>
      </c>
      <c r="S10" s="32">
        <f t="shared" si="0"/>
        <v>0.95699999999999985</v>
      </c>
      <c r="U10">
        <f t="shared" si="2"/>
        <v>22.988505747126439</v>
      </c>
      <c r="AA10" s="39">
        <v>4.3499999999999997E-2</v>
      </c>
    </row>
    <row r="11" spans="1:27" ht="16">
      <c r="A11" s="41"/>
      <c r="B11" s="3">
        <f>[1]賠率權重!B11</f>
        <v>9</v>
      </c>
      <c r="C11" s="2">
        <v>0</v>
      </c>
      <c r="D11" s="2">
        <v>30</v>
      </c>
      <c r="E11" s="2">
        <v>0</v>
      </c>
      <c r="F11" s="2">
        <v>60</v>
      </c>
      <c r="H11" s="41"/>
      <c r="I11" s="3">
        <v>9</v>
      </c>
      <c r="J11" s="2">
        <v>0</v>
      </c>
      <c r="K11" s="2">
        <v>0</v>
      </c>
      <c r="L11" s="2">
        <v>0</v>
      </c>
      <c r="M11" s="2">
        <v>0</v>
      </c>
      <c r="N11" s="6">
        <f t="shared" si="1"/>
        <v>0</v>
      </c>
      <c r="P11" s="41"/>
      <c r="Q11" s="3">
        <v>9</v>
      </c>
      <c r="R11" s="39">
        <v>0</v>
      </c>
      <c r="S11" s="32">
        <f t="shared" si="0"/>
        <v>0</v>
      </c>
      <c r="U11" t="str">
        <f t="shared" si="2"/>
        <v/>
      </c>
      <c r="AA11" s="39">
        <v>0</v>
      </c>
    </row>
    <row r="12" spans="1:27" s="16" customFormat="1" ht="17" thickBot="1">
      <c r="A12" s="41"/>
      <c r="B12" s="18">
        <f>[1]賠率權重!B12</f>
        <v>10</v>
      </c>
      <c r="C12" s="19">
        <v>0</v>
      </c>
      <c r="D12" s="19">
        <v>50</v>
      </c>
      <c r="E12" s="19">
        <v>0</v>
      </c>
      <c r="F12" s="19">
        <v>100</v>
      </c>
      <c r="H12" s="41"/>
      <c r="I12" s="18">
        <v>10</v>
      </c>
      <c r="J12" s="19">
        <v>0</v>
      </c>
      <c r="K12" s="19">
        <v>0</v>
      </c>
      <c r="L12" s="19">
        <v>0</v>
      </c>
      <c r="M12" s="19">
        <v>0</v>
      </c>
      <c r="N12" s="30">
        <f t="shared" si="1"/>
        <v>0</v>
      </c>
      <c r="P12" s="41"/>
      <c r="Q12" s="18">
        <v>10</v>
      </c>
      <c r="R12" s="39">
        <v>0</v>
      </c>
      <c r="S12" s="32">
        <f t="shared" ref="S12:S67" si="3">IF(SUM(J12:M12)=0,0, SUMPRODUCT(C12:F12,J12:M12)*R12/SUM(J12:M12))</f>
        <v>0</v>
      </c>
      <c r="U12" s="16" t="str">
        <f t="shared" si="2"/>
        <v/>
      </c>
      <c r="AA12" s="39">
        <v>0</v>
      </c>
    </row>
    <row r="13" spans="1:27" ht="16">
      <c r="A13" s="41" t="s">
        <v>4</v>
      </c>
      <c r="B13" s="17">
        <f>[1]賠率權重!B13</f>
        <v>1</v>
      </c>
      <c r="C13" s="2">
        <v>0</v>
      </c>
      <c r="D13" s="2">
        <v>3</v>
      </c>
      <c r="E13" s="2">
        <v>0</v>
      </c>
      <c r="F13" s="2">
        <v>0</v>
      </c>
      <c r="H13" s="41" t="s">
        <v>4</v>
      </c>
      <c r="I13" s="17">
        <v>1</v>
      </c>
      <c r="J13" s="2">
        <v>0</v>
      </c>
      <c r="K13" s="2">
        <v>100</v>
      </c>
      <c r="L13" s="2">
        <v>0</v>
      </c>
      <c r="M13" s="2">
        <v>0</v>
      </c>
      <c r="N13" s="6">
        <f t="shared" si="1"/>
        <v>100</v>
      </c>
      <c r="P13" s="41" t="s">
        <v>4</v>
      </c>
      <c r="Q13" s="17">
        <v>1</v>
      </c>
      <c r="R13" s="39">
        <v>0</v>
      </c>
      <c r="S13" s="32">
        <f t="shared" ref="S13:S21" si="4">IF(SUM(J13:M13)=0,0, SUMPRODUCT(C13:F13,J13:M13)*R13/SUM(J13:M13))</f>
        <v>0</v>
      </c>
      <c r="U13" t="str">
        <f t="shared" si="2"/>
        <v/>
      </c>
      <c r="AA13" s="39">
        <v>0</v>
      </c>
    </row>
    <row r="14" spans="1:27" ht="16">
      <c r="A14" s="41"/>
      <c r="B14" s="3">
        <f>[1]賠率權重!B14</f>
        <v>2</v>
      </c>
      <c r="C14" s="2">
        <v>0</v>
      </c>
      <c r="D14" s="2">
        <v>4</v>
      </c>
      <c r="E14" s="2">
        <v>0</v>
      </c>
      <c r="F14" s="2">
        <v>0</v>
      </c>
      <c r="H14" s="41"/>
      <c r="I14" s="3">
        <v>2</v>
      </c>
      <c r="J14" s="2">
        <v>0</v>
      </c>
      <c r="K14" s="2">
        <v>100</v>
      </c>
      <c r="L14" s="2">
        <v>0</v>
      </c>
      <c r="M14" s="2">
        <v>0</v>
      </c>
      <c r="N14" s="6">
        <f t="shared" si="1"/>
        <v>100</v>
      </c>
      <c r="P14" s="41"/>
      <c r="Q14" s="3">
        <v>2</v>
      </c>
      <c r="R14" s="39">
        <v>0.23499999999999999</v>
      </c>
      <c r="S14" s="32">
        <f t="shared" si="4"/>
        <v>0.94</v>
      </c>
      <c r="U14">
        <f t="shared" si="2"/>
        <v>4.2553191489361701</v>
      </c>
      <c r="AA14" s="39">
        <v>0.23499999999999999</v>
      </c>
    </row>
    <row r="15" spans="1:27" ht="16">
      <c r="A15" s="41"/>
      <c r="B15" s="3">
        <f>[1]賠率權重!B15</f>
        <v>3</v>
      </c>
      <c r="C15" s="2">
        <v>0</v>
      </c>
      <c r="D15" s="2">
        <v>6</v>
      </c>
      <c r="E15" s="2">
        <v>0</v>
      </c>
      <c r="F15" s="2">
        <v>0</v>
      </c>
      <c r="H15" s="41"/>
      <c r="I15" s="3">
        <v>3</v>
      </c>
      <c r="J15" s="2">
        <v>0</v>
      </c>
      <c r="K15" s="2">
        <v>100</v>
      </c>
      <c r="L15" s="2">
        <v>0</v>
      </c>
      <c r="M15" s="2">
        <v>0</v>
      </c>
      <c r="N15" s="6">
        <f t="shared" si="1"/>
        <v>100</v>
      </c>
      <c r="P15" s="41"/>
      <c r="Q15" s="3">
        <v>3</v>
      </c>
      <c r="R15" s="39">
        <v>0.155</v>
      </c>
      <c r="S15" s="32">
        <f t="shared" si="4"/>
        <v>0.93</v>
      </c>
      <c r="U15">
        <f t="shared" si="2"/>
        <v>6.4516129032258069</v>
      </c>
      <c r="AA15" s="39">
        <v>0.16</v>
      </c>
    </row>
    <row r="16" spans="1:27" ht="16">
      <c r="A16" s="41"/>
      <c r="B16" s="3">
        <f>[1]賠率權重!B16</f>
        <v>4</v>
      </c>
      <c r="C16" s="2">
        <v>0</v>
      </c>
      <c r="D16" s="2">
        <v>8</v>
      </c>
      <c r="E16" s="2">
        <v>0</v>
      </c>
      <c r="F16" s="2">
        <v>0</v>
      </c>
      <c r="H16" s="41"/>
      <c r="I16" s="3">
        <v>4</v>
      </c>
      <c r="J16" s="2">
        <v>0</v>
      </c>
      <c r="K16" s="2">
        <v>100</v>
      </c>
      <c r="L16" s="2">
        <v>0</v>
      </c>
      <c r="M16" s="2">
        <v>0</v>
      </c>
      <c r="N16" s="6">
        <f t="shared" si="1"/>
        <v>100</v>
      </c>
      <c r="P16" s="41"/>
      <c r="Q16" s="3">
        <v>4</v>
      </c>
      <c r="R16" s="39">
        <v>0</v>
      </c>
      <c r="S16" s="32">
        <f t="shared" si="4"/>
        <v>0</v>
      </c>
      <c r="U16" t="str">
        <f t="shared" si="2"/>
        <v/>
      </c>
      <c r="AA16" s="39">
        <v>0</v>
      </c>
    </row>
    <row r="17" spans="1:27" ht="16">
      <c r="A17" s="41"/>
      <c r="B17" s="3">
        <f>[1]賠率權重!B17</f>
        <v>5</v>
      </c>
      <c r="C17" s="2">
        <v>0</v>
      </c>
      <c r="D17" s="2">
        <v>10</v>
      </c>
      <c r="E17" s="2">
        <v>0</v>
      </c>
      <c r="F17" s="2">
        <v>0</v>
      </c>
      <c r="H17" s="41"/>
      <c r="I17" s="3">
        <v>5</v>
      </c>
      <c r="J17" s="2">
        <v>0</v>
      </c>
      <c r="K17" s="2">
        <v>100</v>
      </c>
      <c r="L17" s="2">
        <v>0</v>
      </c>
      <c r="M17" s="2">
        <v>0</v>
      </c>
      <c r="N17" s="6">
        <f t="shared" si="1"/>
        <v>100</v>
      </c>
      <c r="P17" s="41"/>
      <c r="Q17" s="3">
        <v>5</v>
      </c>
      <c r="R17" s="39">
        <v>0</v>
      </c>
      <c r="S17" s="32">
        <f t="shared" si="4"/>
        <v>0</v>
      </c>
      <c r="U17" t="str">
        <f t="shared" si="2"/>
        <v/>
      </c>
      <c r="AA17" s="39">
        <v>0</v>
      </c>
    </row>
    <row r="18" spans="1:27" ht="16">
      <c r="A18" s="41"/>
      <c r="B18" s="3">
        <f>[1]賠率權重!B18</f>
        <v>6</v>
      </c>
      <c r="C18" s="2">
        <v>0</v>
      </c>
      <c r="D18" s="2">
        <v>12</v>
      </c>
      <c r="E18" s="2">
        <v>0</v>
      </c>
      <c r="F18" s="2">
        <v>0</v>
      </c>
      <c r="H18" s="41"/>
      <c r="I18" s="3">
        <v>6</v>
      </c>
      <c r="J18" s="2">
        <v>0</v>
      </c>
      <c r="K18" s="2">
        <v>100</v>
      </c>
      <c r="L18" s="2">
        <v>0</v>
      </c>
      <c r="M18" s="2">
        <v>0</v>
      </c>
      <c r="N18" s="6">
        <f t="shared" si="1"/>
        <v>100</v>
      </c>
      <c r="P18" s="41"/>
      <c r="Q18" s="3">
        <v>6</v>
      </c>
      <c r="R18" s="39">
        <v>0</v>
      </c>
      <c r="S18" s="32">
        <f t="shared" si="4"/>
        <v>0</v>
      </c>
      <c r="U18" t="str">
        <f t="shared" si="2"/>
        <v/>
      </c>
      <c r="AA18" s="39">
        <v>0</v>
      </c>
    </row>
    <row r="19" spans="1:27" ht="16">
      <c r="A19" s="41"/>
      <c r="B19" s="3">
        <f>[1]賠率權重!B19</f>
        <v>7</v>
      </c>
      <c r="C19" s="2">
        <v>0</v>
      </c>
      <c r="D19" s="2">
        <v>14</v>
      </c>
      <c r="E19" s="2">
        <v>0</v>
      </c>
      <c r="F19" s="2">
        <v>0</v>
      </c>
      <c r="H19" s="41"/>
      <c r="I19" s="3">
        <v>7</v>
      </c>
      <c r="J19" s="2">
        <v>0</v>
      </c>
      <c r="K19" s="2">
        <v>100</v>
      </c>
      <c r="L19" s="2">
        <v>0</v>
      </c>
      <c r="M19" s="2">
        <v>0</v>
      </c>
      <c r="N19" s="6">
        <f t="shared" si="1"/>
        <v>100</v>
      </c>
      <c r="P19" s="41"/>
      <c r="Q19" s="3">
        <v>7</v>
      </c>
      <c r="R19" s="39">
        <v>0</v>
      </c>
      <c r="S19" s="32">
        <f t="shared" si="4"/>
        <v>0</v>
      </c>
      <c r="U19" t="str">
        <f t="shared" si="2"/>
        <v/>
      </c>
      <c r="AA19" s="39">
        <v>0</v>
      </c>
    </row>
    <row r="20" spans="1:27" ht="16">
      <c r="A20" s="41"/>
      <c r="B20" s="3">
        <f>[1]賠率權重!B20</f>
        <v>8</v>
      </c>
      <c r="C20" s="2">
        <v>0</v>
      </c>
      <c r="D20" s="2">
        <v>20</v>
      </c>
      <c r="E20" s="2">
        <v>0</v>
      </c>
      <c r="F20" s="2">
        <v>40</v>
      </c>
      <c r="H20" s="41"/>
      <c r="I20" s="3">
        <v>8</v>
      </c>
      <c r="J20" s="2">
        <v>0</v>
      </c>
      <c r="K20" s="2">
        <v>80</v>
      </c>
      <c r="L20" s="2">
        <v>0</v>
      </c>
      <c r="M20" s="2">
        <v>20</v>
      </c>
      <c r="N20" s="6">
        <f t="shared" si="1"/>
        <v>100</v>
      </c>
      <c r="P20" s="41"/>
      <c r="Q20" s="3">
        <v>8</v>
      </c>
      <c r="R20" s="39">
        <v>3.95E-2</v>
      </c>
      <c r="S20" s="32">
        <f t="shared" si="4"/>
        <v>0.94799999999999995</v>
      </c>
      <c r="U20">
        <f t="shared" si="2"/>
        <v>25.316455696202532</v>
      </c>
      <c r="AA20" s="39">
        <v>3.95E-2</v>
      </c>
    </row>
    <row r="21" spans="1:27" ht="16">
      <c r="A21" s="41"/>
      <c r="B21" s="3">
        <f>[1]賠率權重!B21</f>
        <v>9</v>
      </c>
      <c r="C21" s="2">
        <v>0</v>
      </c>
      <c r="D21" s="2">
        <v>30</v>
      </c>
      <c r="E21" s="2">
        <v>0</v>
      </c>
      <c r="F21" s="2">
        <v>60</v>
      </c>
      <c r="H21" s="41"/>
      <c r="I21" s="3">
        <v>9</v>
      </c>
      <c r="J21" s="2">
        <v>0</v>
      </c>
      <c r="K21" s="2">
        <v>0</v>
      </c>
      <c r="L21" s="2">
        <v>0</v>
      </c>
      <c r="M21" s="2">
        <v>0</v>
      </c>
      <c r="N21" s="6">
        <f t="shared" si="1"/>
        <v>0</v>
      </c>
      <c r="P21" s="41"/>
      <c r="Q21" s="3">
        <v>9</v>
      </c>
      <c r="R21" s="39">
        <v>0</v>
      </c>
      <c r="S21" s="32">
        <f t="shared" si="4"/>
        <v>0</v>
      </c>
      <c r="U21" t="str">
        <f t="shared" si="2"/>
        <v/>
      </c>
      <c r="AA21" s="39">
        <v>0</v>
      </c>
    </row>
    <row r="22" spans="1:27" s="16" customFormat="1" ht="17" thickBot="1">
      <c r="A22" s="41"/>
      <c r="B22" s="18">
        <f>[1]賠率權重!B22</f>
        <v>10</v>
      </c>
      <c r="C22" s="19">
        <v>0</v>
      </c>
      <c r="D22" s="19">
        <v>50</v>
      </c>
      <c r="E22" s="19">
        <v>0</v>
      </c>
      <c r="F22" s="19">
        <v>100</v>
      </c>
      <c r="H22" s="41"/>
      <c r="I22" s="18">
        <v>10</v>
      </c>
      <c r="J22" s="19">
        <v>0</v>
      </c>
      <c r="K22" s="19">
        <v>0</v>
      </c>
      <c r="L22" s="19">
        <v>0</v>
      </c>
      <c r="M22" s="19">
        <v>0</v>
      </c>
      <c r="N22" s="6">
        <f t="shared" si="1"/>
        <v>0</v>
      </c>
      <c r="P22" s="41"/>
      <c r="Q22" s="18">
        <v>10</v>
      </c>
      <c r="R22" s="39">
        <v>0</v>
      </c>
      <c r="S22" s="32">
        <f t="shared" si="3"/>
        <v>0</v>
      </c>
      <c r="U22" t="str">
        <f t="shared" si="2"/>
        <v/>
      </c>
      <c r="AA22" s="39">
        <v>0</v>
      </c>
    </row>
    <row r="23" spans="1:27" ht="16">
      <c r="A23" s="41" t="s">
        <v>5</v>
      </c>
      <c r="B23" s="17">
        <f>[1]賠率權重!B23</f>
        <v>1</v>
      </c>
      <c r="C23" s="2">
        <v>0</v>
      </c>
      <c r="D23" s="2">
        <v>3</v>
      </c>
      <c r="E23" s="2">
        <v>0</v>
      </c>
      <c r="F23" s="2">
        <v>0</v>
      </c>
      <c r="H23" s="41" t="s">
        <v>5</v>
      </c>
      <c r="I23" s="17">
        <v>1</v>
      </c>
      <c r="J23" s="2">
        <v>0</v>
      </c>
      <c r="K23" s="2">
        <v>100</v>
      </c>
      <c r="L23" s="2">
        <v>0</v>
      </c>
      <c r="M23" s="2">
        <v>0</v>
      </c>
      <c r="N23" s="6">
        <f t="shared" si="1"/>
        <v>100</v>
      </c>
      <c r="P23" s="41" t="s">
        <v>5</v>
      </c>
      <c r="Q23" s="17">
        <v>1</v>
      </c>
      <c r="R23" s="39">
        <v>0</v>
      </c>
      <c r="S23" s="32">
        <f t="shared" ref="S23:S31" si="5">IF(SUM(J23:M23)=0,0, SUMPRODUCT(C23:F23,J23:M23)*R23/SUM(J23:M23))</f>
        <v>0</v>
      </c>
      <c r="U23" t="str">
        <f t="shared" si="2"/>
        <v/>
      </c>
      <c r="AA23" s="39">
        <v>0</v>
      </c>
    </row>
    <row r="24" spans="1:27" ht="16">
      <c r="A24" s="41"/>
      <c r="B24" s="3">
        <f>[1]賠率權重!B24</f>
        <v>2</v>
      </c>
      <c r="C24" s="2">
        <v>0</v>
      </c>
      <c r="D24" s="2">
        <v>4</v>
      </c>
      <c r="E24" s="2">
        <v>0</v>
      </c>
      <c r="F24" s="2">
        <v>0</v>
      </c>
      <c r="H24" s="41"/>
      <c r="I24" s="3">
        <v>2</v>
      </c>
      <c r="J24" s="2">
        <v>0</v>
      </c>
      <c r="K24" s="2">
        <v>100</v>
      </c>
      <c r="L24" s="2">
        <v>0</v>
      </c>
      <c r="M24" s="2">
        <v>0</v>
      </c>
      <c r="N24" s="6">
        <f t="shared" si="1"/>
        <v>100</v>
      </c>
      <c r="P24" s="41"/>
      <c r="Q24" s="3">
        <v>2</v>
      </c>
      <c r="R24" s="39">
        <v>0</v>
      </c>
      <c r="S24" s="32">
        <f t="shared" si="5"/>
        <v>0</v>
      </c>
      <c r="U24" t="str">
        <f t="shared" si="2"/>
        <v/>
      </c>
      <c r="AA24" s="39">
        <v>0</v>
      </c>
    </row>
    <row r="25" spans="1:27" ht="16">
      <c r="A25" s="41"/>
      <c r="B25" s="3">
        <f>[1]賠率權重!B25</f>
        <v>3</v>
      </c>
      <c r="C25" s="2">
        <v>0</v>
      </c>
      <c r="D25" s="2">
        <v>6</v>
      </c>
      <c r="E25" s="2">
        <v>0</v>
      </c>
      <c r="F25" s="2">
        <v>0</v>
      </c>
      <c r="H25" s="41"/>
      <c r="I25" s="3">
        <v>3</v>
      </c>
      <c r="J25" s="2">
        <v>0</v>
      </c>
      <c r="K25" s="2">
        <v>100</v>
      </c>
      <c r="L25" s="2">
        <v>0</v>
      </c>
      <c r="M25" s="2">
        <v>0</v>
      </c>
      <c r="N25" s="6">
        <f t="shared" si="1"/>
        <v>100</v>
      </c>
      <c r="P25" s="41"/>
      <c r="Q25" s="3">
        <v>3</v>
      </c>
      <c r="R25" s="39">
        <v>0.158</v>
      </c>
      <c r="S25" s="32">
        <f t="shared" si="5"/>
        <v>0.94799999999999995</v>
      </c>
      <c r="U25">
        <f t="shared" si="2"/>
        <v>6.3291139240506329</v>
      </c>
      <c r="AA25" s="39">
        <v>0.158</v>
      </c>
    </row>
    <row r="26" spans="1:27" ht="16">
      <c r="A26" s="41"/>
      <c r="B26" s="3">
        <f>[1]賠率權重!B26</f>
        <v>4</v>
      </c>
      <c r="C26" s="2">
        <v>0</v>
      </c>
      <c r="D26" s="2">
        <v>8</v>
      </c>
      <c r="E26" s="2">
        <v>0</v>
      </c>
      <c r="F26" s="2">
        <v>0</v>
      </c>
      <c r="H26" s="41"/>
      <c r="I26" s="3">
        <v>4</v>
      </c>
      <c r="J26" s="2">
        <v>0</v>
      </c>
      <c r="K26" s="2">
        <v>100</v>
      </c>
      <c r="L26" s="2">
        <v>0</v>
      </c>
      <c r="M26" s="2">
        <v>0</v>
      </c>
      <c r="N26" s="6">
        <f t="shared" si="1"/>
        <v>100</v>
      </c>
      <c r="P26" s="41"/>
      <c r="Q26" s="3">
        <v>4</v>
      </c>
      <c r="R26" s="39">
        <v>0.11799999999999999</v>
      </c>
      <c r="S26" s="32">
        <f t="shared" si="5"/>
        <v>0.94399999999999995</v>
      </c>
      <c r="U26">
        <f t="shared" si="2"/>
        <v>8.4745762711864412</v>
      </c>
      <c r="AA26" s="39">
        <v>0.11899999999999999</v>
      </c>
    </row>
    <row r="27" spans="1:27" ht="16">
      <c r="A27" s="41"/>
      <c r="B27" s="3">
        <f>[1]賠率權重!B27</f>
        <v>5</v>
      </c>
      <c r="C27" s="2">
        <v>0</v>
      </c>
      <c r="D27" s="2">
        <v>10</v>
      </c>
      <c r="E27" s="2">
        <v>0</v>
      </c>
      <c r="F27" s="2">
        <v>0</v>
      </c>
      <c r="H27" s="41"/>
      <c r="I27" s="3">
        <v>5</v>
      </c>
      <c r="J27" s="2">
        <v>0</v>
      </c>
      <c r="K27" s="2">
        <v>100</v>
      </c>
      <c r="L27" s="2">
        <v>0</v>
      </c>
      <c r="M27" s="2">
        <v>0</v>
      </c>
      <c r="N27" s="6">
        <f t="shared" si="1"/>
        <v>100</v>
      </c>
      <c r="P27" s="41"/>
      <c r="Q27" s="3">
        <v>5</v>
      </c>
      <c r="R27" s="39">
        <v>9.4E-2</v>
      </c>
      <c r="S27" s="32">
        <f t="shared" si="5"/>
        <v>0.94</v>
      </c>
      <c r="U27">
        <f t="shared" si="2"/>
        <v>10.638297872340425</v>
      </c>
      <c r="AA27" s="39">
        <v>9.5000000000000001E-2</v>
      </c>
    </row>
    <row r="28" spans="1:27" ht="16">
      <c r="A28" s="41"/>
      <c r="B28" s="3">
        <f>[1]賠率權重!B28</f>
        <v>6</v>
      </c>
      <c r="C28" s="2">
        <v>0</v>
      </c>
      <c r="D28" s="2">
        <v>12</v>
      </c>
      <c r="E28" s="2">
        <v>0</v>
      </c>
      <c r="F28" s="2">
        <v>0</v>
      </c>
      <c r="H28" s="41"/>
      <c r="I28" s="3">
        <v>6</v>
      </c>
      <c r="J28" s="2">
        <v>0</v>
      </c>
      <c r="K28" s="2">
        <v>100</v>
      </c>
      <c r="L28" s="2">
        <v>0</v>
      </c>
      <c r="M28" s="2">
        <v>0</v>
      </c>
      <c r="N28" s="6">
        <f t="shared" si="1"/>
        <v>100</v>
      </c>
      <c r="P28" s="41"/>
      <c r="Q28" s="3">
        <v>6</v>
      </c>
      <c r="R28" s="39">
        <v>0</v>
      </c>
      <c r="S28" s="32">
        <f t="shared" si="5"/>
        <v>0</v>
      </c>
      <c r="U28" t="str">
        <f t="shared" si="2"/>
        <v/>
      </c>
      <c r="AA28" s="39">
        <v>0</v>
      </c>
    </row>
    <row r="29" spans="1:27" ht="16">
      <c r="A29" s="41"/>
      <c r="B29" s="3">
        <f>[1]賠率權重!B29</f>
        <v>7</v>
      </c>
      <c r="C29" s="2">
        <v>0</v>
      </c>
      <c r="D29" s="2">
        <v>14</v>
      </c>
      <c r="E29" s="2">
        <v>0</v>
      </c>
      <c r="F29" s="2">
        <v>0</v>
      </c>
      <c r="H29" s="41"/>
      <c r="I29" s="3">
        <v>7</v>
      </c>
      <c r="J29" s="2">
        <v>0</v>
      </c>
      <c r="K29" s="2">
        <v>100</v>
      </c>
      <c r="L29" s="2">
        <v>0</v>
      </c>
      <c r="M29" s="2">
        <v>0</v>
      </c>
      <c r="N29" s="6">
        <f t="shared" si="1"/>
        <v>100</v>
      </c>
      <c r="P29" s="41"/>
      <c r="Q29" s="3">
        <v>7</v>
      </c>
      <c r="R29" s="39">
        <v>0</v>
      </c>
      <c r="S29" s="32">
        <f t="shared" si="5"/>
        <v>0</v>
      </c>
      <c r="U29" t="str">
        <f t="shared" si="2"/>
        <v/>
      </c>
      <c r="AA29" s="39">
        <v>0</v>
      </c>
    </row>
    <row r="30" spans="1:27" ht="16">
      <c r="A30" s="41"/>
      <c r="B30" s="3">
        <f>[1]賠率權重!B30</f>
        <v>8</v>
      </c>
      <c r="C30" s="2">
        <v>0</v>
      </c>
      <c r="D30" s="2">
        <v>20</v>
      </c>
      <c r="E30" s="2">
        <v>0</v>
      </c>
      <c r="F30" s="2">
        <v>40</v>
      </c>
      <c r="H30" s="41"/>
      <c r="I30" s="3">
        <v>8</v>
      </c>
      <c r="J30" s="2">
        <v>0</v>
      </c>
      <c r="K30" s="2">
        <v>0</v>
      </c>
      <c r="L30" s="2">
        <v>0</v>
      </c>
      <c r="M30" s="2">
        <v>0</v>
      </c>
      <c r="N30" s="6">
        <f t="shared" si="1"/>
        <v>0</v>
      </c>
      <c r="P30" s="41"/>
      <c r="Q30" s="3">
        <v>8</v>
      </c>
      <c r="R30" s="39">
        <v>0</v>
      </c>
      <c r="S30" s="32">
        <f t="shared" si="5"/>
        <v>0</v>
      </c>
      <c r="U30" t="str">
        <f t="shared" si="2"/>
        <v/>
      </c>
      <c r="AA30" s="39">
        <v>0</v>
      </c>
    </row>
    <row r="31" spans="1:27" ht="16">
      <c r="A31" s="41"/>
      <c r="B31" s="3">
        <f>[1]賠率權重!B31</f>
        <v>9</v>
      </c>
      <c r="C31" s="2">
        <v>0</v>
      </c>
      <c r="D31" s="2">
        <v>30</v>
      </c>
      <c r="E31" s="2">
        <v>0</v>
      </c>
      <c r="F31" s="2">
        <v>60</v>
      </c>
      <c r="H31" s="41"/>
      <c r="I31" s="3">
        <v>9</v>
      </c>
      <c r="J31" s="2">
        <v>0</v>
      </c>
      <c r="K31" s="2">
        <v>75</v>
      </c>
      <c r="L31" s="2">
        <v>0</v>
      </c>
      <c r="M31" s="2">
        <v>25</v>
      </c>
      <c r="N31" s="6">
        <f t="shared" si="1"/>
        <v>100</v>
      </c>
      <c r="P31" s="41"/>
      <c r="Q31" s="3">
        <v>9</v>
      </c>
      <c r="R31" s="39">
        <v>2.5499999999999998E-2</v>
      </c>
      <c r="S31" s="32">
        <f t="shared" si="5"/>
        <v>0.95625000000000004</v>
      </c>
      <c r="U31">
        <f t="shared" si="2"/>
        <v>39.215686274509807</v>
      </c>
      <c r="AA31" s="39">
        <v>2.5499999999999998E-2</v>
      </c>
    </row>
    <row r="32" spans="1:27" s="16" customFormat="1" ht="17" thickBot="1">
      <c r="A32" s="41"/>
      <c r="B32" s="18">
        <f>[1]賠率權重!B32</f>
        <v>10</v>
      </c>
      <c r="C32" s="19">
        <v>0</v>
      </c>
      <c r="D32" s="19">
        <v>50</v>
      </c>
      <c r="E32" s="19">
        <v>0</v>
      </c>
      <c r="F32" s="19">
        <v>100</v>
      </c>
      <c r="H32" s="41"/>
      <c r="I32" s="18">
        <v>10</v>
      </c>
      <c r="J32" s="19">
        <v>0</v>
      </c>
      <c r="K32" s="19">
        <v>0</v>
      </c>
      <c r="L32" s="19">
        <v>0</v>
      </c>
      <c r="M32" s="19">
        <v>0</v>
      </c>
      <c r="N32" s="6">
        <f t="shared" si="1"/>
        <v>0</v>
      </c>
      <c r="P32" s="41"/>
      <c r="Q32" s="18">
        <v>10</v>
      </c>
      <c r="R32" s="39">
        <v>0</v>
      </c>
      <c r="S32" s="32">
        <f t="shared" si="3"/>
        <v>0</v>
      </c>
      <c r="U32" t="str">
        <f t="shared" si="2"/>
        <v/>
      </c>
      <c r="AA32" s="39">
        <v>0</v>
      </c>
    </row>
    <row r="33" spans="1:27" ht="16">
      <c r="A33" s="41" t="s">
        <v>41</v>
      </c>
      <c r="B33" s="17">
        <v>1</v>
      </c>
      <c r="C33" s="2">
        <v>0</v>
      </c>
      <c r="D33" s="2">
        <v>3</v>
      </c>
      <c r="E33" s="2">
        <v>0</v>
      </c>
      <c r="F33" s="2">
        <v>0</v>
      </c>
      <c r="H33" s="41" t="s">
        <v>41</v>
      </c>
      <c r="I33" s="17">
        <v>1</v>
      </c>
      <c r="J33" s="2">
        <v>0</v>
      </c>
      <c r="K33" s="2">
        <v>100</v>
      </c>
      <c r="L33" s="2">
        <v>0</v>
      </c>
      <c r="M33" s="2">
        <v>0</v>
      </c>
      <c r="N33" s="6">
        <f t="shared" si="1"/>
        <v>100</v>
      </c>
      <c r="P33" s="41" t="s">
        <v>41</v>
      </c>
      <c r="Q33" s="3">
        <v>1</v>
      </c>
      <c r="R33" s="39">
        <v>0</v>
      </c>
      <c r="S33" s="32">
        <f t="shared" ref="S33:S41" si="6">IF(SUM(J33:M33)=0,0, SUMPRODUCT(C33:F33,J33:M33)*R33/SUM(J33:M33))</f>
        <v>0</v>
      </c>
      <c r="U33" t="str">
        <f t="shared" si="2"/>
        <v/>
      </c>
      <c r="AA33" s="39">
        <v>0</v>
      </c>
    </row>
    <row r="34" spans="1:27" ht="16">
      <c r="A34" s="41"/>
      <c r="B34" s="3">
        <v>2</v>
      </c>
      <c r="C34" s="2">
        <v>0</v>
      </c>
      <c r="D34" s="2">
        <v>4</v>
      </c>
      <c r="E34" s="2">
        <v>0</v>
      </c>
      <c r="F34" s="2">
        <v>0</v>
      </c>
      <c r="H34" s="41"/>
      <c r="I34" s="3">
        <v>2</v>
      </c>
      <c r="J34" s="2">
        <v>0</v>
      </c>
      <c r="K34" s="2">
        <v>100</v>
      </c>
      <c r="L34" s="2">
        <v>0</v>
      </c>
      <c r="M34" s="2">
        <v>0</v>
      </c>
      <c r="N34" s="6">
        <f t="shared" si="1"/>
        <v>100</v>
      </c>
      <c r="P34" s="41"/>
      <c r="Q34" s="3">
        <v>2</v>
      </c>
      <c r="R34" s="39">
        <v>0</v>
      </c>
      <c r="S34" s="32">
        <f t="shared" si="6"/>
        <v>0</v>
      </c>
      <c r="U34" t="str">
        <f t="shared" si="2"/>
        <v/>
      </c>
      <c r="AA34" s="39">
        <v>0</v>
      </c>
    </row>
    <row r="35" spans="1:27" ht="16">
      <c r="A35" s="41"/>
      <c r="B35" s="3">
        <v>3</v>
      </c>
      <c r="C35" s="2">
        <v>0</v>
      </c>
      <c r="D35" s="2">
        <v>6</v>
      </c>
      <c r="E35" s="2">
        <v>0</v>
      </c>
      <c r="F35" s="2">
        <v>0</v>
      </c>
      <c r="H35" s="41"/>
      <c r="I35" s="3">
        <v>3</v>
      </c>
      <c r="J35" s="2">
        <v>0</v>
      </c>
      <c r="K35" s="2">
        <v>100</v>
      </c>
      <c r="L35" s="2">
        <v>0</v>
      </c>
      <c r="M35" s="2">
        <v>0</v>
      </c>
      <c r="N35" s="6">
        <f t="shared" si="1"/>
        <v>100</v>
      </c>
      <c r="P35" s="41"/>
      <c r="Q35" s="3">
        <v>3</v>
      </c>
      <c r="R35" s="39">
        <v>0.158</v>
      </c>
      <c r="S35" s="32">
        <f t="shared" si="6"/>
        <v>0.94799999999999995</v>
      </c>
      <c r="U35">
        <f t="shared" si="2"/>
        <v>6.3291139240506329</v>
      </c>
      <c r="AA35" s="39">
        <v>0.158</v>
      </c>
    </row>
    <row r="36" spans="1:27" ht="16">
      <c r="A36" s="41"/>
      <c r="B36" s="3">
        <v>4</v>
      </c>
      <c r="C36" s="2">
        <v>0</v>
      </c>
      <c r="D36" s="2">
        <v>8</v>
      </c>
      <c r="E36" s="2">
        <v>0</v>
      </c>
      <c r="F36" s="2">
        <v>0</v>
      </c>
      <c r="H36" s="41"/>
      <c r="I36" s="3">
        <v>4</v>
      </c>
      <c r="J36" s="2">
        <v>0</v>
      </c>
      <c r="K36" s="2">
        <v>100</v>
      </c>
      <c r="L36" s="2">
        <v>0</v>
      </c>
      <c r="M36" s="2">
        <v>0</v>
      </c>
      <c r="N36" s="6">
        <f t="shared" si="1"/>
        <v>100</v>
      </c>
      <c r="P36" s="41"/>
      <c r="Q36" s="3">
        <v>4</v>
      </c>
      <c r="R36" s="39">
        <v>0.11799999999999999</v>
      </c>
      <c r="S36" s="32">
        <f t="shared" si="6"/>
        <v>0.94399999999999995</v>
      </c>
      <c r="U36">
        <f t="shared" si="2"/>
        <v>8.4745762711864412</v>
      </c>
      <c r="AA36" s="39">
        <v>0.11799999999999999</v>
      </c>
    </row>
    <row r="37" spans="1:27" ht="16">
      <c r="A37" s="41"/>
      <c r="B37" s="3">
        <v>5</v>
      </c>
      <c r="C37" s="2">
        <v>0</v>
      </c>
      <c r="D37" s="2">
        <v>10</v>
      </c>
      <c r="E37" s="2">
        <v>0</v>
      </c>
      <c r="F37" s="2">
        <v>0</v>
      </c>
      <c r="H37" s="41"/>
      <c r="I37" s="3">
        <v>5</v>
      </c>
      <c r="J37" s="2">
        <v>0</v>
      </c>
      <c r="K37" s="2">
        <v>100</v>
      </c>
      <c r="L37" s="2">
        <v>0</v>
      </c>
      <c r="M37" s="2">
        <v>0</v>
      </c>
      <c r="N37" s="6">
        <f t="shared" si="1"/>
        <v>100</v>
      </c>
      <c r="P37" s="41"/>
      <c r="Q37" s="3">
        <v>5</v>
      </c>
      <c r="R37" s="39">
        <v>9.5000000000000001E-2</v>
      </c>
      <c r="S37" s="32">
        <f t="shared" si="6"/>
        <v>0.95</v>
      </c>
      <c r="U37">
        <f t="shared" si="2"/>
        <v>10.526315789473685</v>
      </c>
      <c r="AA37" s="39">
        <v>9.5000000000000001E-2</v>
      </c>
    </row>
    <row r="38" spans="1:27" ht="16">
      <c r="A38" s="41"/>
      <c r="B38" s="3">
        <v>6</v>
      </c>
      <c r="C38" s="2">
        <v>0</v>
      </c>
      <c r="D38" s="2">
        <v>12</v>
      </c>
      <c r="E38" s="2">
        <v>0</v>
      </c>
      <c r="F38" s="2">
        <v>0</v>
      </c>
      <c r="H38" s="41"/>
      <c r="I38" s="3">
        <v>6</v>
      </c>
      <c r="J38" s="2">
        <v>0</v>
      </c>
      <c r="K38" s="2">
        <v>100</v>
      </c>
      <c r="L38" s="2">
        <v>0</v>
      </c>
      <c r="M38" s="2">
        <v>0</v>
      </c>
      <c r="N38" s="6">
        <f t="shared" si="1"/>
        <v>100</v>
      </c>
      <c r="P38" s="41"/>
      <c r="Q38" s="3">
        <v>6</v>
      </c>
      <c r="R38" s="39">
        <v>0</v>
      </c>
      <c r="S38" s="32">
        <f t="shared" si="6"/>
        <v>0</v>
      </c>
      <c r="U38" t="str">
        <f t="shared" si="2"/>
        <v/>
      </c>
      <c r="AA38" s="39">
        <v>0</v>
      </c>
    </row>
    <row r="39" spans="1:27" ht="16">
      <c r="A39" s="41"/>
      <c r="B39" s="3">
        <v>7</v>
      </c>
      <c r="C39" s="2">
        <v>0</v>
      </c>
      <c r="D39" s="2">
        <v>14</v>
      </c>
      <c r="E39" s="2">
        <v>0</v>
      </c>
      <c r="F39" s="2">
        <v>0</v>
      </c>
      <c r="H39" s="41"/>
      <c r="I39" s="3">
        <v>7</v>
      </c>
      <c r="J39" s="2">
        <v>0</v>
      </c>
      <c r="K39" s="2">
        <v>100</v>
      </c>
      <c r="L39" s="2">
        <v>0</v>
      </c>
      <c r="M39" s="2">
        <v>0</v>
      </c>
      <c r="N39" s="6">
        <f t="shared" si="1"/>
        <v>100</v>
      </c>
      <c r="P39" s="41"/>
      <c r="Q39" s="3">
        <v>7</v>
      </c>
      <c r="R39" s="39">
        <v>0</v>
      </c>
      <c r="S39" s="32">
        <f t="shared" si="6"/>
        <v>0</v>
      </c>
      <c r="U39" t="str">
        <f t="shared" si="2"/>
        <v/>
      </c>
      <c r="AA39" s="39">
        <v>0</v>
      </c>
    </row>
    <row r="40" spans="1:27" ht="16">
      <c r="A40" s="41"/>
      <c r="B40" s="3">
        <v>8</v>
      </c>
      <c r="C40" s="2">
        <v>0</v>
      </c>
      <c r="D40" s="2">
        <v>20</v>
      </c>
      <c r="E40" s="2">
        <v>0</v>
      </c>
      <c r="F40" s="2">
        <v>40</v>
      </c>
      <c r="H40" s="41"/>
      <c r="I40" s="3">
        <v>8</v>
      </c>
      <c r="J40" s="2">
        <v>0</v>
      </c>
      <c r="K40" s="2">
        <v>0</v>
      </c>
      <c r="L40" s="2">
        <v>0</v>
      </c>
      <c r="M40" s="2">
        <v>0</v>
      </c>
      <c r="N40" s="6">
        <f t="shared" si="1"/>
        <v>0</v>
      </c>
      <c r="P40" s="41"/>
      <c r="Q40" s="3">
        <v>8</v>
      </c>
      <c r="R40" s="39">
        <v>0</v>
      </c>
      <c r="S40" s="32">
        <f t="shared" si="6"/>
        <v>0</v>
      </c>
      <c r="U40" t="str">
        <f t="shared" si="2"/>
        <v/>
      </c>
      <c r="AA40" s="39">
        <v>0</v>
      </c>
    </row>
    <row r="41" spans="1:27" ht="16">
      <c r="A41" s="41"/>
      <c r="B41" s="3">
        <v>9</v>
      </c>
      <c r="C41" s="2">
        <v>0</v>
      </c>
      <c r="D41" s="2">
        <v>30</v>
      </c>
      <c r="E41" s="2">
        <v>0</v>
      </c>
      <c r="F41" s="2">
        <v>60</v>
      </c>
      <c r="H41" s="41"/>
      <c r="I41" s="3">
        <v>9</v>
      </c>
      <c r="J41" s="2">
        <v>0</v>
      </c>
      <c r="K41" s="2">
        <v>75</v>
      </c>
      <c r="L41" s="2">
        <v>0</v>
      </c>
      <c r="M41" s="2">
        <v>25</v>
      </c>
      <c r="N41" s="6">
        <f t="shared" si="1"/>
        <v>100</v>
      </c>
      <c r="P41" s="41"/>
      <c r="Q41" s="3">
        <v>9</v>
      </c>
      <c r="R41" s="39">
        <v>2.5499999999999998E-2</v>
      </c>
      <c r="S41" s="32">
        <f t="shared" si="6"/>
        <v>0.95625000000000004</v>
      </c>
      <c r="U41">
        <f t="shared" si="2"/>
        <v>39.215686274509807</v>
      </c>
      <c r="AA41" s="39">
        <v>2.5499999999999998E-2</v>
      </c>
    </row>
    <row r="42" spans="1:27" s="16" customFormat="1" ht="17" thickBot="1">
      <c r="A42" s="41"/>
      <c r="B42" s="18">
        <v>10</v>
      </c>
      <c r="C42" s="19">
        <v>0</v>
      </c>
      <c r="D42" s="19">
        <v>50</v>
      </c>
      <c r="E42" s="19">
        <v>0</v>
      </c>
      <c r="F42" s="19">
        <v>100</v>
      </c>
      <c r="H42" s="41"/>
      <c r="I42" s="18">
        <v>10</v>
      </c>
      <c r="J42" s="19">
        <v>0</v>
      </c>
      <c r="K42" s="19">
        <v>0</v>
      </c>
      <c r="L42" s="19">
        <v>0</v>
      </c>
      <c r="M42" s="19">
        <v>0</v>
      </c>
      <c r="N42" s="6">
        <f t="shared" si="1"/>
        <v>0</v>
      </c>
      <c r="P42" s="41"/>
      <c r="Q42" s="18">
        <v>10</v>
      </c>
      <c r="R42" s="39">
        <v>0</v>
      </c>
      <c r="S42" s="32">
        <f t="shared" si="3"/>
        <v>0</v>
      </c>
      <c r="U42" t="str">
        <f t="shared" si="2"/>
        <v/>
      </c>
      <c r="AA42" s="39">
        <v>0</v>
      </c>
    </row>
    <row r="43" spans="1:27" ht="16">
      <c r="A43" s="41" t="s">
        <v>42</v>
      </c>
      <c r="B43" s="17">
        <v>1</v>
      </c>
      <c r="C43" s="2">
        <v>0</v>
      </c>
      <c r="D43" s="2">
        <v>3</v>
      </c>
      <c r="E43" s="2">
        <v>0</v>
      </c>
      <c r="F43" s="2">
        <v>0</v>
      </c>
      <c r="H43" s="41" t="s">
        <v>42</v>
      </c>
      <c r="I43" s="17">
        <v>1</v>
      </c>
      <c r="J43" s="2">
        <v>0</v>
      </c>
      <c r="K43" s="2">
        <v>100</v>
      </c>
      <c r="L43" s="2">
        <v>0</v>
      </c>
      <c r="M43" s="2">
        <v>0</v>
      </c>
      <c r="N43" s="6">
        <f t="shared" si="1"/>
        <v>100</v>
      </c>
      <c r="P43" s="41" t="s">
        <v>42</v>
      </c>
      <c r="Q43" s="3">
        <v>1</v>
      </c>
      <c r="R43" s="39">
        <v>0</v>
      </c>
      <c r="S43" s="32">
        <f t="shared" si="3"/>
        <v>0</v>
      </c>
      <c r="U43" t="str">
        <f t="shared" si="2"/>
        <v/>
      </c>
      <c r="AA43" s="39">
        <v>0</v>
      </c>
    </row>
    <row r="44" spans="1:27" ht="16">
      <c r="A44" s="41"/>
      <c r="B44" s="3">
        <v>2</v>
      </c>
      <c r="C44" s="2">
        <v>0</v>
      </c>
      <c r="D44" s="2">
        <v>4</v>
      </c>
      <c r="E44" s="2">
        <v>0</v>
      </c>
      <c r="F44" s="2">
        <v>0</v>
      </c>
      <c r="H44" s="41"/>
      <c r="I44" s="3">
        <v>2</v>
      </c>
      <c r="J44" s="2">
        <v>0</v>
      </c>
      <c r="K44" s="2">
        <v>100</v>
      </c>
      <c r="L44" s="2">
        <v>0</v>
      </c>
      <c r="M44" s="2">
        <v>0</v>
      </c>
      <c r="N44" s="6">
        <f t="shared" si="1"/>
        <v>100</v>
      </c>
      <c r="P44" s="41"/>
      <c r="Q44" s="3">
        <v>2</v>
      </c>
      <c r="R44" s="39">
        <v>0</v>
      </c>
      <c r="S44" s="32">
        <f t="shared" si="3"/>
        <v>0</v>
      </c>
      <c r="U44" t="str">
        <f t="shared" si="2"/>
        <v/>
      </c>
      <c r="AA44" s="39">
        <v>0</v>
      </c>
    </row>
    <row r="45" spans="1:27" ht="16">
      <c r="A45" s="41"/>
      <c r="B45" s="3">
        <v>3</v>
      </c>
      <c r="C45" s="2">
        <v>0</v>
      </c>
      <c r="D45" s="2">
        <v>6</v>
      </c>
      <c r="E45" s="2">
        <v>0</v>
      </c>
      <c r="F45" s="2">
        <v>0</v>
      </c>
      <c r="H45" s="41"/>
      <c r="I45" s="3">
        <v>3</v>
      </c>
      <c r="J45" s="2">
        <v>0</v>
      </c>
      <c r="K45" s="2">
        <v>100</v>
      </c>
      <c r="L45" s="2">
        <v>0</v>
      </c>
      <c r="M45" s="2">
        <v>0</v>
      </c>
      <c r="N45" s="6">
        <f t="shared" si="1"/>
        <v>100</v>
      </c>
      <c r="P45" s="41"/>
      <c r="Q45" s="3">
        <v>3</v>
      </c>
      <c r="R45" s="39">
        <v>0</v>
      </c>
      <c r="S45" s="32">
        <f t="shared" si="3"/>
        <v>0</v>
      </c>
      <c r="U45" t="str">
        <f t="shared" si="2"/>
        <v/>
      </c>
      <c r="AA45" s="39">
        <v>0</v>
      </c>
    </row>
    <row r="46" spans="1:27" ht="16">
      <c r="A46" s="41"/>
      <c r="B46" s="3">
        <v>4</v>
      </c>
      <c r="C46" s="2">
        <v>0</v>
      </c>
      <c r="D46" s="2">
        <v>8</v>
      </c>
      <c r="E46" s="2">
        <v>0</v>
      </c>
      <c r="F46" s="2">
        <v>0</v>
      </c>
      <c r="H46" s="41"/>
      <c r="I46" s="3">
        <v>4</v>
      </c>
      <c r="J46" s="2">
        <v>0</v>
      </c>
      <c r="K46" s="2">
        <v>100</v>
      </c>
      <c r="L46" s="2">
        <v>0</v>
      </c>
      <c r="M46" s="2">
        <v>0</v>
      </c>
      <c r="N46" s="6">
        <f t="shared" si="1"/>
        <v>100</v>
      </c>
      <c r="P46" s="41"/>
      <c r="Q46" s="3">
        <v>4</v>
      </c>
      <c r="R46" s="39">
        <v>0</v>
      </c>
      <c r="S46" s="32">
        <f t="shared" si="3"/>
        <v>0</v>
      </c>
      <c r="U46" t="str">
        <f t="shared" si="2"/>
        <v/>
      </c>
      <c r="AA46" s="39">
        <v>0</v>
      </c>
    </row>
    <row r="47" spans="1:27" ht="16">
      <c r="A47" s="41"/>
      <c r="B47" s="3">
        <v>5</v>
      </c>
      <c r="C47" s="2">
        <v>0</v>
      </c>
      <c r="D47" s="2">
        <v>10</v>
      </c>
      <c r="E47" s="2">
        <v>0</v>
      </c>
      <c r="F47" s="2">
        <v>0</v>
      </c>
      <c r="H47" s="41"/>
      <c r="I47" s="3">
        <v>5</v>
      </c>
      <c r="J47" s="2">
        <v>0</v>
      </c>
      <c r="K47" s="2">
        <v>100</v>
      </c>
      <c r="L47" s="2">
        <v>0</v>
      </c>
      <c r="M47" s="2">
        <v>0</v>
      </c>
      <c r="N47" s="6">
        <f t="shared" si="1"/>
        <v>100</v>
      </c>
      <c r="P47" s="41"/>
      <c r="Q47" s="3">
        <v>5</v>
      </c>
      <c r="R47" s="39">
        <v>9.6000000000000002E-2</v>
      </c>
      <c r="S47" s="32">
        <f t="shared" si="3"/>
        <v>0.96</v>
      </c>
      <c r="U47">
        <f t="shared" si="2"/>
        <v>10.416666666666666</v>
      </c>
      <c r="AA47" s="39">
        <v>9.4E-2</v>
      </c>
    </row>
    <row r="48" spans="1:27" ht="16">
      <c r="A48" s="41"/>
      <c r="B48" s="3">
        <v>6</v>
      </c>
      <c r="C48" s="2">
        <v>0</v>
      </c>
      <c r="D48" s="2">
        <v>12</v>
      </c>
      <c r="E48" s="2">
        <v>0</v>
      </c>
      <c r="F48" s="2">
        <v>0</v>
      </c>
      <c r="H48" s="41"/>
      <c r="I48" s="3">
        <v>6</v>
      </c>
      <c r="J48" s="2">
        <v>0</v>
      </c>
      <c r="K48" s="2">
        <v>100</v>
      </c>
      <c r="L48" s="2">
        <v>0</v>
      </c>
      <c r="M48" s="2">
        <v>0</v>
      </c>
      <c r="N48" s="6">
        <f t="shared" si="1"/>
        <v>100</v>
      </c>
      <c r="P48" s="41"/>
      <c r="Q48" s="3">
        <v>6</v>
      </c>
      <c r="R48" s="39">
        <v>0.08</v>
      </c>
      <c r="S48" s="32">
        <f t="shared" si="3"/>
        <v>0.96</v>
      </c>
      <c r="U48">
        <f t="shared" si="2"/>
        <v>12.5</v>
      </c>
      <c r="AA48" s="39">
        <v>7.9000000000000001E-2</v>
      </c>
    </row>
    <row r="49" spans="1:27" ht="16">
      <c r="A49" s="41"/>
      <c r="B49" s="3">
        <v>7</v>
      </c>
      <c r="C49" s="2">
        <v>0</v>
      </c>
      <c r="D49" s="2">
        <v>14</v>
      </c>
      <c r="E49" s="2">
        <v>0</v>
      </c>
      <c r="F49" s="2">
        <v>0</v>
      </c>
      <c r="H49" s="41"/>
      <c r="I49" s="3">
        <v>7</v>
      </c>
      <c r="J49" s="2">
        <v>0</v>
      </c>
      <c r="K49" s="2">
        <v>100</v>
      </c>
      <c r="L49" s="2">
        <v>0</v>
      </c>
      <c r="M49" s="2">
        <v>0</v>
      </c>
      <c r="N49" s="6">
        <f t="shared" si="1"/>
        <v>100</v>
      </c>
      <c r="P49" s="41"/>
      <c r="Q49" s="3">
        <v>7</v>
      </c>
      <c r="R49" s="39">
        <v>6.9000000000000006E-2</v>
      </c>
      <c r="S49" s="32">
        <f t="shared" si="3"/>
        <v>0.96600000000000008</v>
      </c>
      <c r="U49">
        <f t="shared" si="2"/>
        <v>14.492753623188404</v>
      </c>
      <c r="AA49" s="39">
        <v>6.8000000000000005E-2</v>
      </c>
    </row>
    <row r="50" spans="1:27" ht="16">
      <c r="A50" s="41"/>
      <c r="B50" s="3">
        <v>8</v>
      </c>
      <c r="C50" s="2">
        <v>0</v>
      </c>
      <c r="D50" s="2">
        <v>20</v>
      </c>
      <c r="E50" s="2">
        <v>0</v>
      </c>
      <c r="F50" s="2">
        <v>40</v>
      </c>
      <c r="H50" s="41"/>
      <c r="I50" s="3">
        <v>8</v>
      </c>
      <c r="J50" s="2">
        <v>0</v>
      </c>
      <c r="K50" s="2">
        <v>0</v>
      </c>
      <c r="L50" s="2">
        <v>0</v>
      </c>
      <c r="M50" s="2">
        <v>0</v>
      </c>
      <c r="N50" s="6">
        <f t="shared" si="1"/>
        <v>0</v>
      </c>
      <c r="P50" s="41"/>
      <c r="Q50" s="3">
        <v>8</v>
      </c>
      <c r="R50" s="39">
        <v>0</v>
      </c>
      <c r="S50" s="32">
        <f t="shared" si="3"/>
        <v>0</v>
      </c>
      <c r="U50" t="str">
        <f t="shared" si="2"/>
        <v/>
      </c>
      <c r="AA50" s="39">
        <v>0</v>
      </c>
    </row>
    <row r="51" spans="1:27" ht="16">
      <c r="A51" s="41"/>
      <c r="B51" s="3">
        <v>9</v>
      </c>
      <c r="C51" s="2">
        <v>0</v>
      </c>
      <c r="D51" s="2">
        <v>30</v>
      </c>
      <c r="E51" s="2">
        <v>0</v>
      </c>
      <c r="F51" s="2">
        <v>60</v>
      </c>
      <c r="H51" s="41"/>
      <c r="I51" s="3">
        <v>9</v>
      </c>
      <c r="J51" s="2">
        <v>0</v>
      </c>
      <c r="K51" s="2">
        <v>0</v>
      </c>
      <c r="L51" s="2">
        <v>0</v>
      </c>
      <c r="M51" s="2">
        <v>0</v>
      </c>
      <c r="N51" s="6">
        <f t="shared" si="1"/>
        <v>0</v>
      </c>
      <c r="P51" s="41"/>
      <c r="Q51" s="3">
        <v>9</v>
      </c>
      <c r="R51" s="39">
        <v>0</v>
      </c>
      <c r="S51" s="32">
        <f t="shared" si="3"/>
        <v>0</v>
      </c>
      <c r="U51" t="str">
        <f t="shared" si="2"/>
        <v/>
      </c>
      <c r="AA51" s="39">
        <v>0</v>
      </c>
    </row>
    <row r="52" spans="1:27" ht="17" thickBot="1">
      <c r="A52" s="41"/>
      <c r="B52" s="3">
        <v>10</v>
      </c>
      <c r="C52" s="19">
        <v>0</v>
      </c>
      <c r="D52" s="19">
        <v>50</v>
      </c>
      <c r="E52" s="19">
        <v>0</v>
      </c>
      <c r="F52" s="19">
        <v>100</v>
      </c>
      <c r="H52" s="41"/>
      <c r="I52" s="3">
        <v>10</v>
      </c>
      <c r="J52" s="19">
        <v>0</v>
      </c>
      <c r="K52" s="19">
        <v>90</v>
      </c>
      <c r="L52" s="19">
        <v>0</v>
      </c>
      <c r="M52" s="19">
        <v>10</v>
      </c>
      <c r="N52" s="6">
        <f t="shared" si="1"/>
        <v>100</v>
      </c>
      <c r="P52" s="41"/>
      <c r="Q52" s="3">
        <v>10</v>
      </c>
      <c r="R52" s="39">
        <v>1.77E-2</v>
      </c>
      <c r="S52" s="32">
        <f t="shared" si="3"/>
        <v>0.97350000000000003</v>
      </c>
      <c r="U52">
        <f t="shared" si="2"/>
        <v>56.497175141242934</v>
      </c>
      <c r="AA52" s="39">
        <v>1.9E-2</v>
      </c>
    </row>
    <row r="53" spans="1:27">
      <c r="A53" s="41" t="s">
        <v>43</v>
      </c>
      <c r="B53" s="3">
        <v>1</v>
      </c>
      <c r="C53" s="2">
        <v>0</v>
      </c>
      <c r="D53" s="2">
        <v>3</v>
      </c>
      <c r="E53" s="2">
        <v>0</v>
      </c>
      <c r="F53" s="2">
        <v>0</v>
      </c>
      <c r="H53" s="41" t="s">
        <v>43</v>
      </c>
      <c r="I53" s="3">
        <v>1</v>
      </c>
      <c r="J53" s="2">
        <v>0</v>
      </c>
      <c r="K53" s="2">
        <v>100</v>
      </c>
      <c r="L53" s="2">
        <v>0</v>
      </c>
      <c r="M53" s="2">
        <v>0</v>
      </c>
      <c r="N53" s="6">
        <f t="shared" si="1"/>
        <v>100</v>
      </c>
      <c r="P53" s="41" t="s">
        <v>43</v>
      </c>
      <c r="Q53" s="3">
        <v>1</v>
      </c>
      <c r="R53" s="31">
        <v>0</v>
      </c>
      <c r="S53" s="32">
        <f t="shared" si="3"/>
        <v>0</v>
      </c>
      <c r="U53" t="str">
        <f t="shared" si="2"/>
        <v/>
      </c>
    </row>
    <row r="54" spans="1:27">
      <c r="A54" s="41"/>
      <c r="B54" s="3">
        <v>2</v>
      </c>
      <c r="C54" s="2">
        <v>0</v>
      </c>
      <c r="D54" s="2">
        <v>4</v>
      </c>
      <c r="E54" s="2">
        <v>0</v>
      </c>
      <c r="F54" s="2">
        <v>0</v>
      </c>
      <c r="H54" s="41"/>
      <c r="I54" s="3">
        <v>2</v>
      </c>
      <c r="J54" s="2">
        <v>0</v>
      </c>
      <c r="K54" s="2">
        <v>100</v>
      </c>
      <c r="L54" s="2">
        <v>0</v>
      </c>
      <c r="M54" s="2">
        <v>0</v>
      </c>
      <c r="N54" s="6">
        <f t="shared" si="1"/>
        <v>100</v>
      </c>
      <c r="P54" s="41"/>
      <c r="Q54" s="3">
        <v>2</v>
      </c>
      <c r="R54" s="31">
        <v>0</v>
      </c>
      <c r="S54" s="32">
        <f t="shared" si="3"/>
        <v>0</v>
      </c>
      <c r="U54" t="str">
        <f t="shared" si="2"/>
        <v/>
      </c>
    </row>
    <row r="55" spans="1:27">
      <c r="A55" s="41"/>
      <c r="B55" s="3">
        <v>3</v>
      </c>
      <c r="C55" s="2">
        <v>0</v>
      </c>
      <c r="D55" s="2">
        <v>6</v>
      </c>
      <c r="E55" s="2">
        <v>0</v>
      </c>
      <c r="F55" s="2">
        <v>0</v>
      </c>
      <c r="H55" s="41"/>
      <c r="I55" s="3">
        <v>3</v>
      </c>
      <c r="J55" s="2">
        <v>0</v>
      </c>
      <c r="K55" s="2">
        <v>100</v>
      </c>
      <c r="L55" s="2">
        <v>0</v>
      </c>
      <c r="M55" s="2">
        <v>0</v>
      </c>
      <c r="N55" s="6">
        <f t="shared" si="1"/>
        <v>100</v>
      </c>
      <c r="P55" s="41"/>
      <c r="Q55" s="3">
        <v>3</v>
      </c>
      <c r="R55" s="31">
        <v>0</v>
      </c>
      <c r="S55" s="32">
        <f t="shared" si="3"/>
        <v>0</v>
      </c>
      <c r="U55" t="str">
        <f t="shared" si="2"/>
        <v/>
      </c>
    </row>
    <row r="56" spans="1:27">
      <c r="A56" s="41"/>
      <c r="B56" s="3">
        <v>4</v>
      </c>
      <c r="C56" s="2">
        <v>0</v>
      </c>
      <c r="D56" s="2">
        <v>8</v>
      </c>
      <c r="E56" s="2">
        <v>0</v>
      </c>
      <c r="F56" s="2">
        <v>0</v>
      </c>
      <c r="H56" s="41"/>
      <c r="I56" s="3">
        <v>4</v>
      </c>
      <c r="J56" s="2">
        <v>0</v>
      </c>
      <c r="K56" s="2">
        <v>100</v>
      </c>
      <c r="L56" s="2">
        <v>0</v>
      </c>
      <c r="M56" s="2">
        <v>0</v>
      </c>
      <c r="N56" s="6">
        <f t="shared" si="1"/>
        <v>100</v>
      </c>
      <c r="P56" s="41"/>
      <c r="Q56" s="3">
        <v>4</v>
      </c>
      <c r="R56" s="31">
        <v>0</v>
      </c>
      <c r="S56" s="32">
        <f t="shared" si="3"/>
        <v>0</v>
      </c>
      <c r="U56" t="str">
        <f t="shared" si="2"/>
        <v/>
      </c>
    </row>
    <row r="57" spans="1:27">
      <c r="A57" s="41"/>
      <c r="B57" s="3">
        <v>5</v>
      </c>
      <c r="C57" s="2">
        <v>0</v>
      </c>
      <c r="D57" s="2">
        <v>10</v>
      </c>
      <c r="E57" s="2">
        <v>0</v>
      </c>
      <c r="F57" s="2">
        <v>0</v>
      </c>
      <c r="H57" s="41"/>
      <c r="I57" s="3">
        <v>5</v>
      </c>
      <c r="J57" s="2">
        <v>0</v>
      </c>
      <c r="K57" s="2">
        <v>100</v>
      </c>
      <c r="L57" s="2">
        <v>0</v>
      </c>
      <c r="M57" s="2">
        <v>0</v>
      </c>
      <c r="N57" s="6">
        <f t="shared" si="1"/>
        <v>100</v>
      </c>
      <c r="P57" s="41"/>
      <c r="Q57" s="3">
        <v>5</v>
      </c>
      <c r="R57" s="31">
        <v>0</v>
      </c>
      <c r="S57" s="32">
        <f t="shared" si="3"/>
        <v>0</v>
      </c>
      <c r="U57" t="str">
        <f t="shared" si="2"/>
        <v/>
      </c>
    </row>
    <row r="58" spans="1:27">
      <c r="A58" s="41"/>
      <c r="B58" s="3">
        <v>6</v>
      </c>
      <c r="C58" s="2">
        <v>0</v>
      </c>
      <c r="D58" s="2">
        <v>12</v>
      </c>
      <c r="E58" s="2">
        <v>0</v>
      </c>
      <c r="F58" s="2">
        <v>0</v>
      </c>
      <c r="H58" s="41"/>
      <c r="I58" s="3">
        <v>6</v>
      </c>
      <c r="J58" s="2">
        <v>0</v>
      </c>
      <c r="K58" s="2">
        <v>100</v>
      </c>
      <c r="L58" s="2">
        <v>0</v>
      </c>
      <c r="M58" s="2">
        <v>0</v>
      </c>
      <c r="N58" s="6">
        <f t="shared" si="1"/>
        <v>100</v>
      </c>
      <c r="P58" s="41"/>
      <c r="Q58" s="3">
        <v>6</v>
      </c>
      <c r="R58" s="31">
        <v>0</v>
      </c>
      <c r="S58" s="32">
        <f t="shared" si="3"/>
        <v>0</v>
      </c>
      <c r="U58" t="str">
        <f t="shared" si="2"/>
        <v/>
      </c>
    </row>
    <row r="59" spans="1:27">
      <c r="A59" s="41"/>
      <c r="B59" s="3">
        <v>7</v>
      </c>
      <c r="C59" s="2">
        <v>0</v>
      </c>
      <c r="D59" s="2">
        <v>14</v>
      </c>
      <c r="E59" s="2">
        <v>0</v>
      </c>
      <c r="F59" s="2">
        <v>0</v>
      </c>
      <c r="H59" s="41"/>
      <c r="I59" s="3">
        <v>7</v>
      </c>
      <c r="J59" s="2">
        <v>0</v>
      </c>
      <c r="K59" s="2">
        <v>100</v>
      </c>
      <c r="L59" s="2">
        <v>0</v>
      </c>
      <c r="M59" s="2">
        <v>0</v>
      </c>
      <c r="N59" s="6">
        <f t="shared" si="1"/>
        <v>100</v>
      </c>
      <c r="P59" s="41"/>
      <c r="Q59" s="3">
        <v>7</v>
      </c>
      <c r="R59" s="31">
        <v>0</v>
      </c>
      <c r="S59" s="32">
        <f t="shared" si="3"/>
        <v>0</v>
      </c>
      <c r="U59" t="str">
        <f t="shared" si="2"/>
        <v/>
      </c>
    </row>
    <row r="60" spans="1:27">
      <c r="A60" s="41"/>
      <c r="B60" s="3">
        <v>8</v>
      </c>
      <c r="C60" s="2">
        <v>0</v>
      </c>
      <c r="D60" s="2">
        <v>20</v>
      </c>
      <c r="E60" s="2">
        <v>0</v>
      </c>
      <c r="F60" s="2">
        <v>40</v>
      </c>
      <c r="H60" s="41"/>
      <c r="I60" s="3">
        <v>8</v>
      </c>
      <c r="J60" s="2">
        <v>0</v>
      </c>
      <c r="K60" s="2">
        <v>0</v>
      </c>
      <c r="L60" s="2">
        <v>0</v>
      </c>
      <c r="M60" s="2">
        <v>0</v>
      </c>
      <c r="N60" s="6">
        <f t="shared" si="1"/>
        <v>0</v>
      </c>
      <c r="P60" s="41"/>
      <c r="Q60" s="3">
        <v>8</v>
      </c>
      <c r="R60" s="31">
        <v>0</v>
      </c>
      <c r="S60" s="32">
        <f t="shared" si="3"/>
        <v>0</v>
      </c>
      <c r="U60" t="str">
        <f t="shared" si="2"/>
        <v/>
      </c>
    </row>
    <row r="61" spans="1:27">
      <c r="A61" s="41"/>
      <c r="B61" s="3">
        <v>9</v>
      </c>
      <c r="C61" s="2">
        <v>0</v>
      </c>
      <c r="D61" s="2">
        <v>30</v>
      </c>
      <c r="E61" s="2">
        <v>0</v>
      </c>
      <c r="F61" s="2">
        <v>60</v>
      </c>
      <c r="H61" s="41"/>
      <c r="I61" s="3">
        <v>9</v>
      </c>
      <c r="J61" s="2">
        <v>0</v>
      </c>
      <c r="K61" s="2">
        <v>80</v>
      </c>
      <c r="L61" s="2">
        <v>0</v>
      </c>
      <c r="M61" s="2">
        <v>20</v>
      </c>
      <c r="N61" s="6">
        <f t="shared" si="1"/>
        <v>100</v>
      </c>
      <c r="P61" s="41"/>
      <c r="Q61" s="3">
        <v>9</v>
      </c>
      <c r="R61" s="31">
        <v>0</v>
      </c>
      <c r="S61" s="32">
        <f t="shared" si="3"/>
        <v>0</v>
      </c>
      <c r="U61" t="str">
        <f t="shared" si="2"/>
        <v/>
      </c>
    </row>
    <row r="62" spans="1:27" ht="16" thickBot="1">
      <c r="A62" s="41"/>
      <c r="B62" s="3">
        <v>10</v>
      </c>
      <c r="C62" s="19">
        <v>0</v>
      </c>
      <c r="D62" s="19">
        <v>50</v>
      </c>
      <c r="E62" s="19">
        <v>0</v>
      </c>
      <c r="F62" s="19">
        <v>100</v>
      </c>
      <c r="H62" s="41"/>
      <c r="I62" s="3">
        <v>10</v>
      </c>
      <c r="J62" s="19">
        <v>0</v>
      </c>
      <c r="K62" s="19">
        <v>0</v>
      </c>
      <c r="L62" s="19">
        <v>0</v>
      </c>
      <c r="M62" s="19">
        <v>0</v>
      </c>
      <c r="N62" s="6">
        <f t="shared" si="1"/>
        <v>0</v>
      </c>
      <c r="P62" s="41"/>
      <c r="Q62" s="3">
        <v>10</v>
      </c>
      <c r="R62" s="31">
        <v>0</v>
      </c>
      <c r="S62" s="32">
        <f t="shared" si="3"/>
        <v>0</v>
      </c>
      <c r="U62" t="str">
        <f t="shared" si="2"/>
        <v/>
      </c>
    </row>
    <row r="63" spans="1:27">
      <c r="A63" s="41" t="s">
        <v>44</v>
      </c>
      <c r="B63" s="3">
        <v>1</v>
      </c>
      <c r="C63" s="2">
        <v>0</v>
      </c>
      <c r="D63" s="2">
        <v>3</v>
      </c>
      <c r="E63" s="2">
        <v>0</v>
      </c>
      <c r="F63" s="2">
        <v>0</v>
      </c>
      <c r="H63" s="41" t="s">
        <v>44</v>
      </c>
      <c r="I63" s="3">
        <v>1</v>
      </c>
      <c r="J63" s="2">
        <v>0</v>
      </c>
      <c r="K63" s="2">
        <v>100</v>
      </c>
      <c r="L63" s="2">
        <v>0</v>
      </c>
      <c r="M63" s="2">
        <v>0</v>
      </c>
      <c r="N63" s="6">
        <f t="shared" si="1"/>
        <v>100</v>
      </c>
      <c r="P63" s="41" t="s">
        <v>44</v>
      </c>
      <c r="Q63" s="3">
        <v>1</v>
      </c>
      <c r="R63" s="31">
        <v>0</v>
      </c>
      <c r="S63" s="32">
        <f t="shared" si="3"/>
        <v>0</v>
      </c>
      <c r="U63" t="str">
        <f t="shared" si="2"/>
        <v/>
      </c>
    </row>
    <row r="64" spans="1:27">
      <c r="A64" s="41"/>
      <c r="B64" s="3">
        <v>2</v>
      </c>
      <c r="C64" s="2">
        <v>0</v>
      </c>
      <c r="D64" s="2">
        <v>4</v>
      </c>
      <c r="E64" s="2">
        <v>0</v>
      </c>
      <c r="F64" s="2">
        <v>0</v>
      </c>
      <c r="H64" s="41"/>
      <c r="I64" s="3">
        <v>2</v>
      </c>
      <c r="J64" s="2">
        <v>0</v>
      </c>
      <c r="K64" s="2">
        <v>100</v>
      </c>
      <c r="L64" s="2">
        <v>0</v>
      </c>
      <c r="M64" s="2">
        <v>0</v>
      </c>
      <c r="N64" s="6">
        <f t="shared" si="1"/>
        <v>100</v>
      </c>
      <c r="P64" s="41"/>
      <c r="Q64" s="3">
        <v>2</v>
      </c>
      <c r="R64" s="31">
        <v>0</v>
      </c>
      <c r="S64" s="32">
        <f t="shared" si="3"/>
        <v>0</v>
      </c>
      <c r="U64" t="str">
        <f t="shared" si="2"/>
        <v/>
      </c>
    </row>
    <row r="65" spans="1:21">
      <c r="A65" s="41"/>
      <c r="B65" s="3">
        <v>3</v>
      </c>
      <c r="C65" s="2">
        <v>0</v>
      </c>
      <c r="D65" s="2">
        <v>6</v>
      </c>
      <c r="E65" s="2">
        <v>0</v>
      </c>
      <c r="F65" s="2">
        <v>0</v>
      </c>
      <c r="H65" s="41"/>
      <c r="I65" s="3">
        <v>3</v>
      </c>
      <c r="J65" s="2">
        <v>0</v>
      </c>
      <c r="K65" s="2">
        <v>100</v>
      </c>
      <c r="L65" s="2">
        <v>0</v>
      </c>
      <c r="M65" s="2">
        <v>0</v>
      </c>
      <c r="N65" s="6">
        <f t="shared" si="1"/>
        <v>100</v>
      </c>
      <c r="P65" s="41"/>
      <c r="Q65" s="3">
        <v>3</v>
      </c>
      <c r="R65" s="31">
        <v>0</v>
      </c>
      <c r="S65" s="32">
        <f t="shared" si="3"/>
        <v>0</v>
      </c>
      <c r="U65" t="str">
        <f t="shared" si="2"/>
        <v/>
      </c>
    </row>
    <row r="66" spans="1:21">
      <c r="A66" s="41"/>
      <c r="B66" s="3">
        <v>4</v>
      </c>
      <c r="C66" s="2">
        <v>0</v>
      </c>
      <c r="D66" s="2">
        <v>8</v>
      </c>
      <c r="E66" s="2">
        <v>0</v>
      </c>
      <c r="F66" s="2">
        <v>0</v>
      </c>
      <c r="H66" s="41"/>
      <c r="I66" s="3">
        <v>4</v>
      </c>
      <c r="J66" s="2">
        <v>0</v>
      </c>
      <c r="K66" s="2">
        <v>100</v>
      </c>
      <c r="L66" s="2">
        <v>0</v>
      </c>
      <c r="M66" s="2">
        <v>0</v>
      </c>
      <c r="N66" s="6">
        <f t="shared" si="1"/>
        <v>100</v>
      </c>
      <c r="P66" s="41"/>
      <c r="Q66" s="3">
        <v>4</v>
      </c>
      <c r="R66" s="31">
        <v>0</v>
      </c>
      <c r="S66" s="32">
        <f t="shared" si="3"/>
        <v>0</v>
      </c>
      <c r="U66" t="str">
        <f t="shared" si="2"/>
        <v/>
      </c>
    </row>
    <row r="67" spans="1:21">
      <c r="A67" s="41"/>
      <c r="B67" s="3">
        <v>5</v>
      </c>
      <c r="C67" s="2">
        <v>0</v>
      </c>
      <c r="D67" s="2">
        <v>10</v>
      </c>
      <c r="E67" s="2">
        <v>0</v>
      </c>
      <c r="F67" s="2">
        <v>0</v>
      </c>
      <c r="H67" s="41"/>
      <c r="I67" s="3">
        <v>5</v>
      </c>
      <c r="J67" s="2">
        <v>0</v>
      </c>
      <c r="K67" s="2">
        <v>100</v>
      </c>
      <c r="L67" s="2">
        <v>0</v>
      </c>
      <c r="M67" s="2">
        <v>0</v>
      </c>
      <c r="N67" s="6">
        <f t="shared" si="1"/>
        <v>100</v>
      </c>
      <c r="P67" s="41"/>
      <c r="Q67" s="3">
        <v>5</v>
      </c>
      <c r="R67" s="31">
        <v>0</v>
      </c>
      <c r="S67" s="32">
        <f t="shared" si="3"/>
        <v>0</v>
      </c>
      <c r="U67" t="str">
        <f t="shared" si="2"/>
        <v/>
      </c>
    </row>
    <row r="68" spans="1:21">
      <c r="A68" s="41"/>
      <c r="B68" s="3">
        <v>6</v>
      </c>
      <c r="C68" s="2">
        <v>0</v>
      </c>
      <c r="D68" s="2">
        <v>12</v>
      </c>
      <c r="E68" s="2">
        <v>0</v>
      </c>
      <c r="F68" s="2">
        <v>0</v>
      </c>
      <c r="H68" s="41"/>
      <c r="I68" s="3">
        <v>6</v>
      </c>
      <c r="J68" s="2">
        <v>0</v>
      </c>
      <c r="K68" s="2">
        <v>100</v>
      </c>
      <c r="L68" s="2">
        <v>0</v>
      </c>
      <c r="M68" s="2">
        <v>0</v>
      </c>
      <c r="N68" s="6">
        <f t="shared" ref="N68:N102" si="7">SUM(K68:M68)</f>
        <v>100</v>
      </c>
      <c r="P68" s="41"/>
      <c r="Q68" s="3">
        <v>6</v>
      </c>
      <c r="R68" s="31">
        <v>0</v>
      </c>
      <c r="S68" s="32">
        <f t="shared" ref="S68:S102" si="8">IF(SUM(J68:M68)=0,0, SUMPRODUCT(C68:F68,J68:M68)*R68/SUM(J68:M68))</f>
        <v>0</v>
      </c>
      <c r="U68" t="str">
        <f t="shared" ref="U68:U102" si="9">IF(R68=0,"",1/R68)</f>
        <v/>
      </c>
    </row>
    <row r="69" spans="1:21">
      <c r="A69" s="41"/>
      <c r="B69" s="3">
        <v>7</v>
      </c>
      <c r="C69" s="2">
        <v>0</v>
      </c>
      <c r="D69" s="2">
        <v>14</v>
      </c>
      <c r="E69" s="2">
        <v>0</v>
      </c>
      <c r="F69" s="2">
        <v>0</v>
      </c>
      <c r="H69" s="41"/>
      <c r="I69" s="3">
        <v>7</v>
      </c>
      <c r="J69" s="2">
        <v>0</v>
      </c>
      <c r="K69" s="2">
        <v>100</v>
      </c>
      <c r="L69" s="2">
        <v>0</v>
      </c>
      <c r="M69" s="2">
        <v>0</v>
      </c>
      <c r="N69" s="6">
        <f t="shared" si="7"/>
        <v>100</v>
      </c>
      <c r="P69" s="41"/>
      <c r="Q69" s="3">
        <v>7</v>
      </c>
      <c r="R69" s="31">
        <v>0</v>
      </c>
      <c r="S69" s="32">
        <f t="shared" si="8"/>
        <v>0</v>
      </c>
      <c r="U69" t="str">
        <f t="shared" si="9"/>
        <v/>
      </c>
    </row>
    <row r="70" spans="1:21">
      <c r="A70" s="41"/>
      <c r="B70" s="3">
        <v>8</v>
      </c>
      <c r="C70" s="2">
        <v>0</v>
      </c>
      <c r="D70" s="2">
        <v>20</v>
      </c>
      <c r="E70" s="2">
        <v>0</v>
      </c>
      <c r="F70" s="2">
        <v>40</v>
      </c>
      <c r="H70" s="41"/>
      <c r="I70" s="3">
        <v>8</v>
      </c>
      <c r="J70" s="2">
        <v>0</v>
      </c>
      <c r="K70" s="2">
        <v>0</v>
      </c>
      <c r="L70" s="2">
        <v>0</v>
      </c>
      <c r="M70" s="2">
        <v>0</v>
      </c>
      <c r="N70" s="6">
        <f t="shared" si="7"/>
        <v>0</v>
      </c>
      <c r="P70" s="41"/>
      <c r="Q70" s="3">
        <v>8</v>
      </c>
      <c r="R70" s="31">
        <v>0</v>
      </c>
      <c r="S70" s="32">
        <f t="shared" si="8"/>
        <v>0</v>
      </c>
      <c r="U70" t="str">
        <f t="shared" si="9"/>
        <v/>
      </c>
    </row>
    <row r="71" spans="1:21">
      <c r="A71" s="41"/>
      <c r="B71" s="3">
        <v>9</v>
      </c>
      <c r="C71" s="2">
        <v>0</v>
      </c>
      <c r="D71" s="2">
        <v>30</v>
      </c>
      <c r="E71" s="2">
        <v>0</v>
      </c>
      <c r="F71" s="2">
        <v>60</v>
      </c>
      <c r="H71" s="41"/>
      <c r="I71" s="3">
        <v>9</v>
      </c>
      <c r="J71" s="2">
        <v>0</v>
      </c>
      <c r="K71" s="2">
        <v>80</v>
      </c>
      <c r="L71" s="2">
        <v>0</v>
      </c>
      <c r="M71" s="2">
        <v>20</v>
      </c>
      <c r="N71" s="6">
        <f t="shared" si="7"/>
        <v>100</v>
      </c>
      <c r="P71" s="41"/>
      <c r="Q71" s="3">
        <v>9</v>
      </c>
      <c r="R71" s="31">
        <v>0</v>
      </c>
      <c r="S71" s="32">
        <f t="shared" si="8"/>
        <v>0</v>
      </c>
      <c r="U71" t="str">
        <f t="shared" si="9"/>
        <v/>
      </c>
    </row>
    <row r="72" spans="1:21" ht="16" thickBot="1">
      <c r="A72" s="41"/>
      <c r="B72" s="3">
        <v>10</v>
      </c>
      <c r="C72" s="19">
        <v>0</v>
      </c>
      <c r="D72" s="19">
        <v>50</v>
      </c>
      <c r="E72" s="19">
        <v>0</v>
      </c>
      <c r="F72" s="19">
        <v>100</v>
      </c>
      <c r="H72" s="41"/>
      <c r="I72" s="3">
        <v>10</v>
      </c>
      <c r="J72" s="19">
        <v>0</v>
      </c>
      <c r="K72" s="19">
        <v>0</v>
      </c>
      <c r="L72" s="19">
        <v>0</v>
      </c>
      <c r="M72" s="19">
        <v>0</v>
      </c>
      <c r="N72" s="6">
        <f t="shared" si="7"/>
        <v>0</v>
      </c>
      <c r="P72" s="41"/>
      <c r="Q72" s="3">
        <v>10</v>
      </c>
      <c r="R72" s="31">
        <v>0</v>
      </c>
      <c r="S72" s="32">
        <f t="shared" si="8"/>
        <v>0</v>
      </c>
      <c r="U72" t="str">
        <f t="shared" si="9"/>
        <v/>
      </c>
    </row>
    <row r="73" spans="1:21">
      <c r="A73" s="41" t="s">
        <v>45</v>
      </c>
      <c r="B73" s="3">
        <v>1</v>
      </c>
      <c r="C73" s="2">
        <v>0</v>
      </c>
      <c r="D73" s="2">
        <v>3</v>
      </c>
      <c r="E73" s="2">
        <v>0</v>
      </c>
      <c r="F73" s="2">
        <v>0</v>
      </c>
      <c r="H73" s="41" t="s">
        <v>45</v>
      </c>
      <c r="I73" s="3">
        <v>1</v>
      </c>
      <c r="J73" s="2">
        <v>0</v>
      </c>
      <c r="K73" s="2">
        <v>100</v>
      </c>
      <c r="L73" s="2">
        <v>0</v>
      </c>
      <c r="M73" s="2">
        <v>0</v>
      </c>
      <c r="N73" s="6">
        <f t="shared" si="7"/>
        <v>100</v>
      </c>
      <c r="P73" s="41" t="s">
        <v>45</v>
      </c>
      <c r="Q73" s="3">
        <v>1</v>
      </c>
      <c r="R73" s="31">
        <v>0</v>
      </c>
      <c r="S73" s="32">
        <f t="shared" si="8"/>
        <v>0</v>
      </c>
      <c r="U73" t="str">
        <f t="shared" si="9"/>
        <v/>
      </c>
    </row>
    <row r="74" spans="1:21">
      <c r="A74" s="41"/>
      <c r="B74" s="3">
        <v>2</v>
      </c>
      <c r="C74" s="2">
        <v>0</v>
      </c>
      <c r="D74" s="2">
        <v>4</v>
      </c>
      <c r="E74" s="2">
        <v>0</v>
      </c>
      <c r="F74" s="2">
        <v>0</v>
      </c>
      <c r="H74" s="41"/>
      <c r="I74" s="3">
        <v>2</v>
      </c>
      <c r="J74" s="2">
        <v>0</v>
      </c>
      <c r="K74" s="2">
        <v>100</v>
      </c>
      <c r="L74" s="2">
        <v>0</v>
      </c>
      <c r="M74" s="2">
        <v>0</v>
      </c>
      <c r="N74" s="6">
        <f t="shared" si="7"/>
        <v>100</v>
      </c>
      <c r="P74" s="41"/>
      <c r="Q74" s="3">
        <v>2</v>
      </c>
      <c r="R74" s="31">
        <v>0</v>
      </c>
      <c r="S74" s="32">
        <f t="shared" si="8"/>
        <v>0</v>
      </c>
      <c r="U74" t="str">
        <f t="shared" si="9"/>
        <v/>
      </c>
    </row>
    <row r="75" spans="1:21">
      <c r="A75" s="41"/>
      <c r="B75" s="3">
        <v>3</v>
      </c>
      <c r="C75" s="2">
        <v>0</v>
      </c>
      <c r="D75" s="2">
        <v>6</v>
      </c>
      <c r="E75" s="2">
        <v>0</v>
      </c>
      <c r="F75" s="2">
        <v>0</v>
      </c>
      <c r="H75" s="41"/>
      <c r="I75" s="3">
        <v>3</v>
      </c>
      <c r="J75" s="2">
        <v>0</v>
      </c>
      <c r="K75" s="2">
        <v>100</v>
      </c>
      <c r="L75" s="2">
        <v>0</v>
      </c>
      <c r="M75" s="2">
        <v>0</v>
      </c>
      <c r="N75" s="6">
        <f t="shared" si="7"/>
        <v>100</v>
      </c>
      <c r="P75" s="41"/>
      <c r="Q75" s="3">
        <v>3</v>
      </c>
      <c r="R75" s="31">
        <v>0</v>
      </c>
      <c r="S75" s="32">
        <f t="shared" si="8"/>
        <v>0</v>
      </c>
      <c r="U75" t="str">
        <f t="shared" si="9"/>
        <v/>
      </c>
    </row>
    <row r="76" spans="1:21">
      <c r="A76" s="41"/>
      <c r="B76" s="3">
        <v>4</v>
      </c>
      <c r="C76" s="2">
        <v>0</v>
      </c>
      <c r="D76" s="2">
        <v>8</v>
      </c>
      <c r="E76" s="2">
        <v>0</v>
      </c>
      <c r="F76" s="2">
        <v>0</v>
      </c>
      <c r="H76" s="41"/>
      <c r="I76" s="3">
        <v>4</v>
      </c>
      <c r="J76" s="2">
        <v>0</v>
      </c>
      <c r="K76" s="2">
        <v>100</v>
      </c>
      <c r="L76" s="2">
        <v>0</v>
      </c>
      <c r="M76" s="2">
        <v>0</v>
      </c>
      <c r="N76" s="6">
        <f t="shared" si="7"/>
        <v>100</v>
      </c>
      <c r="P76" s="41"/>
      <c r="Q76" s="3">
        <v>4</v>
      </c>
      <c r="R76" s="31">
        <v>0</v>
      </c>
      <c r="S76" s="32">
        <f t="shared" si="8"/>
        <v>0</v>
      </c>
      <c r="U76" t="str">
        <f t="shared" si="9"/>
        <v/>
      </c>
    </row>
    <row r="77" spans="1:21">
      <c r="A77" s="41"/>
      <c r="B77" s="3">
        <v>5</v>
      </c>
      <c r="C77" s="2">
        <v>0</v>
      </c>
      <c r="D77" s="2">
        <v>10</v>
      </c>
      <c r="E77" s="2">
        <v>0</v>
      </c>
      <c r="F77" s="2">
        <v>0</v>
      </c>
      <c r="H77" s="41"/>
      <c r="I77" s="3">
        <v>5</v>
      </c>
      <c r="J77" s="2">
        <v>0</v>
      </c>
      <c r="K77" s="2">
        <v>100</v>
      </c>
      <c r="L77" s="2">
        <v>0</v>
      </c>
      <c r="M77" s="2">
        <v>0</v>
      </c>
      <c r="N77" s="6">
        <f t="shared" si="7"/>
        <v>100</v>
      </c>
      <c r="P77" s="41"/>
      <c r="Q77" s="3">
        <v>5</v>
      </c>
      <c r="R77" s="31">
        <v>0</v>
      </c>
      <c r="S77" s="32">
        <f t="shared" si="8"/>
        <v>0</v>
      </c>
      <c r="U77" t="str">
        <f t="shared" si="9"/>
        <v/>
      </c>
    </row>
    <row r="78" spans="1:21">
      <c r="A78" s="41"/>
      <c r="B78" s="3">
        <v>6</v>
      </c>
      <c r="C78" s="2">
        <v>0</v>
      </c>
      <c r="D78" s="2">
        <v>12</v>
      </c>
      <c r="E78" s="2">
        <v>0</v>
      </c>
      <c r="F78" s="2">
        <v>0</v>
      </c>
      <c r="H78" s="41"/>
      <c r="I78" s="3">
        <v>6</v>
      </c>
      <c r="J78" s="2">
        <v>0</v>
      </c>
      <c r="K78" s="2">
        <v>100</v>
      </c>
      <c r="L78" s="2">
        <v>0</v>
      </c>
      <c r="M78" s="2">
        <v>0</v>
      </c>
      <c r="N78" s="6">
        <f t="shared" si="7"/>
        <v>100</v>
      </c>
      <c r="P78" s="41"/>
      <c r="Q78" s="3">
        <v>6</v>
      </c>
      <c r="R78" s="31">
        <v>0</v>
      </c>
      <c r="S78" s="32">
        <f t="shared" si="8"/>
        <v>0</v>
      </c>
      <c r="U78" t="str">
        <f t="shared" si="9"/>
        <v/>
      </c>
    </row>
    <row r="79" spans="1:21">
      <c r="A79" s="41"/>
      <c r="B79" s="3">
        <v>7</v>
      </c>
      <c r="C79" s="2">
        <v>0</v>
      </c>
      <c r="D79" s="2">
        <v>14</v>
      </c>
      <c r="E79" s="2">
        <v>0</v>
      </c>
      <c r="F79" s="2">
        <v>0</v>
      </c>
      <c r="H79" s="41"/>
      <c r="I79" s="3">
        <v>7</v>
      </c>
      <c r="J79" s="2">
        <v>0</v>
      </c>
      <c r="K79" s="2">
        <v>100</v>
      </c>
      <c r="L79" s="2">
        <v>0</v>
      </c>
      <c r="M79" s="2">
        <v>0</v>
      </c>
      <c r="N79" s="6">
        <f t="shared" si="7"/>
        <v>100</v>
      </c>
      <c r="P79" s="41"/>
      <c r="Q79" s="3">
        <v>7</v>
      </c>
      <c r="R79" s="31">
        <v>0</v>
      </c>
      <c r="S79" s="32">
        <f t="shared" si="8"/>
        <v>0</v>
      </c>
      <c r="U79" t="str">
        <f t="shared" si="9"/>
        <v/>
      </c>
    </row>
    <row r="80" spans="1:21">
      <c r="A80" s="41"/>
      <c r="B80" s="3">
        <v>8</v>
      </c>
      <c r="C80" s="2">
        <v>0</v>
      </c>
      <c r="D80" s="2">
        <v>20</v>
      </c>
      <c r="E80" s="2">
        <v>0</v>
      </c>
      <c r="F80" s="2">
        <v>40</v>
      </c>
      <c r="H80" s="41"/>
      <c r="I80" s="3">
        <v>8</v>
      </c>
      <c r="J80" s="2">
        <v>0</v>
      </c>
      <c r="K80" s="2">
        <v>0</v>
      </c>
      <c r="L80" s="2">
        <v>0</v>
      </c>
      <c r="M80" s="2">
        <v>0</v>
      </c>
      <c r="N80" s="6">
        <f t="shared" si="7"/>
        <v>0</v>
      </c>
      <c r="P80" s="41"/>
      <c r="Q80" s="3">
        <v>8</v>
      </c>
      <c r="R80" s="31">
        <v>0</v>
      </c>
      <c r="S80" s="32">
        <f t="shared" si="8"/>
        <v>0</v>
      </c>
      <c r="U80" t="str">
        <f t="shared" si="9"/>
        <v/>
      </c>
    </row>
    <row r="81" spans="1:23">
      <c r="A81" s="41"/>
      <c r="B81" s="3">
        <v>9</v>
      </c>
      <c r="C81" s="2">
        <v>0</v>
      </c>
      <c r="D81" s="2">
        <v>30</v>
      </c>
      <c r="E81" s="2">
        <v>0</v>
      </c>
      <c r="F81" s="2">
        <v>60</v>
      </c>
      <c r="H81" s="41"/>
      <c r="I81" s="3">
        <v>9</v>
      </c>
      <c r="J81" s="2">
        <v>0</v>
      </c>
      <c r="K81" s="2">
        <v>0</v>
      </c>
      <c r="L81" s="2">
        <v>0</v>
      </c>
      <c r="M81" s="2">
        <v>0</v>
      </c>
      <c r="N81" s="6">
        <f t="shared" si="7"/>
        <v>0</v>
      </c>
      <c r="P81" s="41"/>
      <c r="Q81" s="3">
        <v>9</v>
      </c>
      <c r="R81" s="31">
        <v>0</v>
      </c>
      <c r="S81" s="32">
        <f t="shared" si="8"/>
        <v>0</v>
      </c>
      <c r="U81" t="str">
        <f t="shared" si="9"/>
        <v/>
      </c>
    </row>
    <row r="82" spans="1:23" ht="16" thickBot="1">
      <c r="A82" s="41"/>
      <c r="B82" s="3">
        <v>10</v>
      </c>
      <c r="C82" s="19">
        <v>0</v>
      </c>
      <c r="D82" s="19">
        <v>50</v>
      </c>
      <c r="E82" s="19">
        <v>0</v>
      </c>
      <c r="F82" s="19">
        <v>100</v>
      </c>
      <c r="H82" s="41"/>
      <c r="I82" s="3">
        <v>10</v>
      </c>
      <c r="J82" s="19">
        <v>0</v>
      </c>
      <c r="K82" s="19">
        <v>90</v>
      </c>
      <c r="L82" s="19">
        <v>0</v>
      </c>
      <c r="M82" s="19">
        <v>10</v>
      </c>
      <c r="N82" s="6">
        <f t="shared" si="7"/>
        <v>100</v>
      </c>
      <c r="P82" s="41"/>
      <c r="Q82" s="3">
        <v>10</v>
      </c>
      <c r="R82" s="31">
        <v>0</v>
      </c>
      <c r="S82" s="32">
        <f t="shared" si="8"/>
        <v>0</v>
      </c>
      <c r="U82" t="str">
        <f t="shared" si="9"/>
        <v/>
      </c>
      <c r="W82" s="29">
        <f>489/1000000</f>
        <v>4.8899999999999996E-4</v>
      </c>
    </row>
    <row r="83" spans="1:23">
      <c r="A83" s="41" t="s">
        <v>46</v>
      </c>
      <c r="B83" s="3">
        <v>1</v>
      </c>
      <c r="C83" s="2">
        <v>0</v>
      </c>
      <c r="D83" s="2">
        <v>3</v>
      </c>
      <c r="E83" s="2">
        <v>0</v>
      </c>
      <c r="F83" s="2">
        <v>0</v>
      </c>
      <c r="H83" s="41" t="s">
        <v>46</v>
      </c>
      <c r="I83" s="3">
        <v>1</v>
      </c>
      <c r="J83" s="2">
        <v>0</v>
      </c>
      <c r="K83" s="2">
        <v>100</v>
      </c>
      <c r="L83" s="2">
        <v>0</v>
      </c>
      <c r="M83" s="2">
        <v>0</v>
      </c>
      <c r="N83" s="6">
        <f t="shared" si="7"/>
        <v>100</v>
      </c>
      <c r="P83" s="41" t="s">
        <v>46</v>
      </c>
      <c r="Q83" s="3">
        <v>1</v>
      </c>
      <c r="R83" s="31">
        <v>0</v>
      </c>
      <c r="S83" s="32">
        <f t="shared" si="8"/>
        <v>0</v>
      </c>
      <c r="U83" t="str">
        <f t="shared" si="9"/>
        <v/>
      </c>
      <c r="W83" s="28"/>
    </row>
    <row r="84" spans="1:23">
      <c r="A84" s="41"/>
      <c r="B84" s="3">
        <v>2</v>
      </c>
      <c r="C84" s="2">
        <v>0</v>
      </c>
      <c r="D84" s="2">
        <v>4</v>
      </c>
      <c r="E84" s="2">
        <v>0</v>
      </c>
      <c r="F84" s="2">
        <v>0</v>
      </c>
      <c r="H84" s="41"/>
      <c r="I84" s="3">
        <v>2</v>
      </c>
      <c r="J84" s="2">
        <v>0</v>
      </c>
      <c r="K84" s="2">
        <v>100</v>
      </c>
      <c r="L84" s="2">
        <v>0</v>
      </c>
      <c r="M84" s="2">
        <v>0</v>
      </c>
      <c r="N84" s="6">
        <f t="shared" si="7"/>
        <v>100</v>
      </c>
      <c r="P84" s="41"/>
      <c r="Q84" s="3">
        <v>2</v>
      </c>
      <c r="R84" s="31">
        <v>0</v>
      </c>
      <c r="S84" s="32">
        <f t="shared" si="8"/>
        <v>0</v>
      </c>
      <c r="U84" t="str">
        <f t="shared" si="9"/>
        <v/>
      </c>
    </row>
    <row r="85" spans="1:23">
      <c r="A85" s="41"/>
      <c r="B85" s="3">
        <v>3</v>
      </c>
      <c r="C85" s="2">
        <v>0</v>
      </c>
      <c r="D85" s="2">
        <v>6</v>
      </c>
      <c r="E85" s="2">
        <v>0</v>
      </c>
      <c r="F85" s="2">
        <v>0</v>
      </c>
      <c r="H85" s="41"/>
      <c r="I85" s="3">
        <v>3</v>
      </c>
      <c r="J85" s="2">
        <v>0</v>
      </c>
      <c r="K85" s="2">
        <v>100</v>
      </c>
      <c r="L85" s="2">
        <v>0</v>
      </c>
      <c r="M85" s="2">
        <v>0</v>
      </c>
      <c r="N85" s="6">
        <f t="shared" si="7"/>
        <v>100</v>
      </c>
      <c r="P85" s="41"/>
      <c r="Q85" s="3">
        <v>3</v>
      </c>
      <c r="R85" s="31">
        <v>0</v>
      </c>
      <c r="S85" s="32">
        <f t="shared" si="8"/>
        <v>0</v>
      </c>
      <c r="U85" t="str">
        <f t="shared" si="9"/>
        <v/>
      </c>
    </row>
    <row r="86" spans="1:23">
      <c r="A86" s="41"/>
      <c r="B86" s="3">
        <v>4</v>
      </c>
      <c r="C86" s="2">
        <v>0</v>
      </c>
      <c r="D86" s="2">
        <v>8</v>
      </c>
      <c r="E86" s="2">
        <v>0</v>
      </c>
      <c r="F86" s="2">
        <v>0</v>
      </c>
      <c r="H86" s="41"/>
      <c r="I86" s="3">
        <v>4</v>
      </c>
      <c r="J86" s="2">
        <v>0</v>
      </c>
      <c r="K86" s="2">
        <v>100</v>
      </c>
      <c r="L86" s="2">
        <v>0</v>
      </c>
      <c r="M86" s="2">
        <v>0</v>
      </c>
      <c r="N86" s="6">
        <f t="shared" si="7"/>
        <v>100</v>
      </c>
      <c r="P86" s="41"/>
      <c r="Q86" s="3">
        <v>4</v>
      </c>
      <c r="R86" s="31">
        <v>0</v>
      </c>
      <c r="S86" s="32">
        <f t="shared" si="8"/>
        <v>0</v>
      </c>
      <c r="U86" t="str">
        <f t="shared" si="9"/>
        <v/>
      </c>
      <c r="W86">
        <f>1/W82</f>
        <v>2044.989775051125</v>
      </c>
    </row>
    <row r="87" spans="1:23">
      <c r="A87" s="41"/>
      <c r="B87" s="3">
        <v>5</v>
      </c>
      <c r="C87" s="2">
        <v>0</v>
      </c>
      <c r="D87" s="2">
        <v>10</v>
      </c>
      <c r="E87" s="2">
        <v>0</v>
      </c>
      <c r="F87" s="2">
        <v>0</v>
      </c>
      <c r="H87" s="41"/>
      <c r="I87" s="3">
        <v>5</v>
      </c>
      <c r="J87" s="2">
        <v>0</v>
      </c>
      <c r="K87" s="2">
        <v>100</v>
      </c>
      <c r="L87" s="2">
        <v>0</v>
      </c>
      <c r="M87" s="2">
        <v>0</v>
      </c>
      <c r="N87" s="6">
        <f t="shared" si="7"/>
        <v>100</v>
      </c>
      <c r="P87" s="41"/>
      <c r="Q87" s="3">
        <v>5</v>
      </c>
      <c r="R87" s="31">
        <v>0</v>
      </c>
      <c r="S87" s="32">
        <f t="shared" si="8"/>
        <v>0</v>
      </c>
      <c r="U87" t="str">
        <f t="shared" si="9"/>
        <v/>
      </c>
    </row>
    <row r="88" spans="1:23">
      <c r="A88" s="41"/>
      <c r="B88" s="3">
        <v>6</v>
      </c>
      <c r="C88" s="2">
        <v>0</v>
      </c>
      <c r="D88" s="2">
        <v>12</v>
      </c>
      <c r="E88" s="2">
        <v>0</v>
      </c>
      <c r="F88" s="2">
        <v>0</v>
      </c>
      <c r="H88" s="41"/>
      <c r="I88" s="3">
        <v>6</v>
      </c>
      <c r="J88" s="2">
        <v>0</v>
      </c>
      <c r="K88" s="2">
        <v>100</v>
      </c>
      <c r="L88" s="2">
        <v>0</v>
      </c>
      <c r="M88" s="2">
        <v>0</v>
      </c>
      <c r="N88" s="6">
        <f t="shared" si="7"/>
        <v>100</v>
      </c>
      <c r="P88" s="41"/>
      <c r="Q88" s="3">
        <v>6</v>
      </c>
      <c r="R88" s="31">
        <v>0</v>
      </c>
      <c r="S88" s="32">
        <f t="shared" si="8"/>
        <v>0</v>
      </c>
      <c r="U88" t="str">
        <f t="shared" si="9"/>
        <v/>
      </c>
    </row>
    <row r="89" spans="1:23">
      <c r="A89" s="41"/>
      <c r="B89" s="3">
        <v>7</v>
      </c>
      <c r="C89" s="2">
        <v>0</v>
      </c>
      <c r="D89" s="2">
        <v>14</v>
      </c>
      <c r="E89" s="2">
        <v>0</v>
      </c>
      <c r="F89" s="2">
        <v>0</v>
      </c>
      <c r="H89" s="41"/>
      <c r="I89" s="3">
        <v>7</v>
      </c>
      <c r="J89" s="2">
        <v>0</v>
      </c>
      <c r="K89" s="2">
        <v>100</v>
      </c>
      <c r="L89" s="2">
        <v>0</v>
      </c>
      <c r="M89" s="2">
        <v>0</v>
      </c>
      <c r="N89" s="6">
        <f t="shared" si="7"/>
        <v>100</v>
      </c>
      <c r="P89" s="41"/>
      <c r="Q89" s="3">
        <v>7</v>
      </c>
      <c r="R89" s="31">
        <v>0</v>
      </c>
      <c r="S89" s="32">
        <f t="shared" si="8"/>
        <v>0</v>
      </c>
      <c r="U89" t="str">
        <f t="shared" si="9"/>
        <v/>
      </c>
    </row>
    <row r="90" spans="1:23">
      <c r="A90" s="41"/>
      <c r="B90" s="3">
        <v>8</v>
      </c>
      <c r="C90" s="2">
        <v>0</v>
      </c>
      <c r="D90" s="2">
        <v>20</v>
      </c>
      <c r="E90" s="2">
        <v>0</v>
      </c>
      <c r="F90" s="2">
        <v>40</v>
      </c>
      <c r="H90" s="41"/>
      <c r="I90" s="3">
        <v>8</v>
      </c>
      <c r="J90" s="2">
        <v>0</v>
      </c>
      <c r="K90" s="2">
        <v>0</v>
      </c>
      <c r="L90" s="2">
        <v>0</v>
      </c>
      <c r="M90" s="2">
        <v>0</v>
      </c>
      <c r="N90" s="6">
        <f t="shared" si="7"/>
        <v>0</v>
      </c>
      <c r="P90" s="41"/>
      <c r="Q90" s="3">
        <v>8</v>
      </c>
      <c r="R90" s="31">
        <v>0</v>
      </c>
      <c r="S90" s="32">
        <f t="shared" si="8"/>
        <v>0</v>
      </c>
      <c r="U90" t="str">
        <f t="shared" si="9"/>
        <v/>
      </c>
    </row>
    <row r="91" spans="1:23">
      <c r="A91" s="41"/>
      <c r="B91" s="3">
        <v>9</v>
      </c>
      <c r="C91" s="2">
        <v>0</v>
      </c>
      <c r="D91" s="2">
        <v>30</v>
      </c>
      <c r="E91" s="2">
        <v>0</v>
      </c>
      <c r="F91" s="2">
        <v>60</v>
      </c>
      <c r="H91" s="41"/>
      <c r="I91" s="3">
        <v>9</v>
      </c>
      <c r="J91" s="2">
        <v>0</v>
      </c>
      <c r="K91" s="2">
        <v>0</v>
      </c>
      <c r="L91" s="2">
        <v>0</v>
      </c>
      <c r="M91" s="2">
        <v>0</v>
      </c>
      <c r="N91" s="6">
        <f t="shared" si="7"/>
        <v>0</v>
      </c>
      <c r="P91" s="41"/>
      <c r="Q91" s="3">
        <v>9</v>
      </c>
      <c r="R91" s="31">
        <v>0</v>
      </c>
      <c r="S91" s="32">
        <f t="shared" si="8"/>
        <v>0</v>
      </c>
      <c r="U91" t="str">
        <f t="shared" si="9"/>
        <v/>
      </c>
    </row>
    <row r="92" spans="1:23" ht="16" thickBot="1">
      <c r="A92" s="41"/>
      <c r="B92" s="3">
        <v>10</v>
      </c>
      <c r="C92" s="19">
        <v>0</v>
      </c>
      <c r="D92" s="19">
        <v>50</v>
      </c>
      <c r="E92" s="19">
        <v>0</v>
      </c>
      <c r="F92" s="19">
        <v>100</v>
      </c>
      <c r="H92" s="41"/>
      <c r="I92" s="3">
        <v>10</v>
      </c>
      <c r="J92" s="19">
        <v>0</v>
      </c>
      <c r="K92" s="19">
        <v>80</v>
      </c>
      <c r="L92" s="19">
        <v>0</v>
      </c>
      <c r="M92" s="19">
        <v>20</v>
      </c>
      <c r="N92" s="6">
        <f t="shared" si="7"/>
        <v>100</v>
      </c>
      <c r="P92" s="41"/>
      <c r="Q92" s="3">
        <v>10</v>
      </c>
      <c r="R92" s="31">
        <v>0</v>
      </c>
      <c r="S92" s="32">
        <f t="shared" si="8"/>
        <v>0</v>
      </c>
      <c r="U92" t="str">
        <f t="shared" si="9"/>
        <v/>
      </c>
    </row>
    <row r="93" spans="1:23">
      <c r="A93" s="41" t="s">
        <v>47</v>
      </c>
      <c r="B93" s="3">
        <v>1</v>
      </c>
      <c r="C93" s="2">
        <v>0</v>
      </c>
      <c r="D93" s="2">
        <v>3</v>
      </c>
      <c r="E93" s="2">
        <v>0</v>
      </c>
      <c r="F93" s="2">
        <v>0</v>
      </c>
      <c r="H93" s="41" t="s">
        <v>47</v>
      </c>
      <c r="I93" s="3">
        <v>1</v>
      </c>
      <c r="J93" s="2">
        <v>0</v>
      </c>
      <c r="K93" s="2">
        <v>100</v>
      </c>
      <c r="L93" s="2">
        <v>0</v>
      </c>
      <c r="M93" s="2">
        <v>0</v>
      </c>
      <c r="N93" s="6">
        <f t="shared" si="7"/>
        <v>100</v>
      </c>
      <c r="P93" s="41" t="s">
        <v>47</v>
      </c>
      <c r="Q93" s="3">
        <v>1</v>
      </c>
      <c r="R93" s="31">
        <v>0</v>
      </c>
      <c r="S93" s="32">
        <f t="shared" si="8"/>
        <v>0</v>
      </c>
      <c r="U93" t="str">
        <f t="shared" si="9"/>
        <v/>
      </c>
    </row>
    <row r="94" spans="1:23">
      <c r="A94" s="41"/>
      <c r="B94" s="3">
        <v>2</v>
      </c>
      <c r="C94" s="2">
        <v>0</v>
      </c>
      <c r="D94" s="2">
        <v>4</v>
      </c>
      <c r="E94" s="2">
        <v>0</v>
      </c>
      <c r="F94" s="2">
        <v>0</v>
      </c>
      <c r="H94" s="41"/>
      <c r="I94" s="3">
        <v>2</v>
      </c>
      <c r="J94" s="2">
        <v>0</v>
      </c>
      <c r="K94" s="2">
        <v>100</v>
      </c>
      <c r="L94" s="2">
        <v>0</v>
      </c>
      <c r="M94" s="2">
        <v>0</v>
      </c>
      <c r="N94" s="6">
        <f t="shared" si="7"/>
        <v>100</v>
      </c>
      <c r="P94" s="41"/>
      <c r="Q94" s="3">
        <v>2</v>
      </c>
      <c r="R94" s="31">
        <v>0</v>
      </c>
      <c r="S94" s="32">
        <f t="shared" si="8"/>
        <v>0</v>
      </c>
      <c r="U94" t="str">
        <f t="shared" si="9"/>
        <v/>
      </c>
    </row>
    <row r="95" spans="1:23">
      <c r="A95" s="41"/>
      <c r="B95" s="3">
        <v>3</v>
      </c>
      <c r="C95" s="2">
        <v>0</v>
      </c>
      <c r="D95" s="2">
        <v>6</v>
      </c>
      <c r="E95" s="2">
        <v>0</v>
      </c>
      <c r="F95" s="2">
        <v>0</v>
      </c>
      <c r="H95" s="41"/>
      <c r="I95" s="3">
        <v>3</v>
      </c>
      <c r="J95" s="2">
        <v>0</v>
      </c>
      <c r="K95" s="2">
        <v>100</v>
      </c>
      <c r="L95" s="2">
        <v>0</v>
      </c>
      <c r="M95" s="2">
        <v>0</v>
      </c>
      <c r="N95" s="6">
        <f t="shared" si="7"/>
        <v>100</v>
      </c>
      <c r="P95" s="41"/>
      <c r="Q95" s="3">
        <v>3</v>
      </c>
      <c r="R95" s="31">
        <v>0</v>
      </c>
      <c r="S95" s="32">
        <f t="shared" si="8"/>
        <v>0</v>
      </c>
      <c r="U95" t="str">
        <f t="shared" si="9"/>
        <v/>
      </c>
    </row>
    <row r="96" spans="1:23">
      <c r="A96" s="41"/>
      <c r="B96" s="3">
        <v>4</v>
      </c>
      <c r="C96" s="2">
        <v>0</v>
      </c>
      <c r="D96" s="2">
        <v>8</v>
      </c>
      <c r="E96" s="2">
        <v>0</v>
      </c>
      <c r="F96" s="2">
        <v>0</v>
      </c>
      <c r="H96" s="41"/>
      <c r="I96" s="3">
        <v>4</v>
      </c>
      <c r="J96" s="2">
        <v>0</v>
      </c>
      <c r="K96" s="2">
        <v>100</v>
      </c>
      <c r="L96" s="2">
        <v>0</v>
      </c>
      <c r="M96" s="2">
        <v>0</v>
      </c>
      <c r="N96" s="6">
        <f t="shared" si="7"/>
        <v>100</v>
      </c>
      <c r="P96" s="41"/>
      <c r="Q96" s="3">
        <v>4</v>
      </c>
      <c r="R96" s="31">
        <v>0</v>
      </c>
      <c r="S96" s="32">
        <f t="shared" si="8"/>
        <v>0</v>
      </c>
      <c r="U96" t="str">
        <f t="shared" si="9"/>
        <v/>
      </c>
    </row>
    <row r="97" spans="1:21">
      <c r="A97" s="41"/>
      <c r="B97" s="3">
        <v>5</v>
      </c>
      <c r="C97" s="2">
        <v>0</v>
      </c>
      <c r="D97" s="2">
        <v>10</v>
      </c>
      <c r="E97" s="2">
        <v>0</v>
      </c>
      <c r="F97" s="2">
        <v>0</v>
      </c>
      <c r="H97" s="41"/>
      <c r="I97" s="3">
        <v>5</v>
      </c>
      <c r="J97" s="2">
        <v>0</v>
      </c>
      <c r="K97" s="2">
        <v>100</v>
      </c>
      <c r="L97" s="2">
        <v>0</v>
      </c>
      <c r="M97" s="2">
        <v>0</v>
      </c>
      <c r="N97" s="6">
        <f t="shared" si="7"/>
        <v>100</v>
      </c>
      <c r="P97" s="41"/>
      <c r="Q97" s="3">
        <v>5</v>
      </c>
      <c r="R97" s="31">
        <v>0</v>
      </c>
      <c r="S97" s="32">
        <f t="shared" si="8"/>
        <v>0</v>
      </c>
      <c r="U97" t="str">
        <f t="shared" si="9"/>
        <v/>
      </c>
    </row>
    <row r="98" spans="1:21">
      <c r="A98" s="41"/>
      <c r="B98" s="3">
        <v>6</v>
      </c>
      <c r="C98" s="2">
        <v>0</v>
      </c>
      <c r="D98" s="2">
        <v>12</v>
      </c>
      <c r="E98" s="2">
        <v>0</v>
      </c>
      <c r="F98" s="2">
        <v>0</v>
      </c>
      <c r="H98" s="41"/>
      <c r="I98" s="3">
        <v>6</v>
      </c>
      <c r="J98" s="2">
        <v>0</v>
      </c>
      <c r="K98" s="2">
        <v>100</v>
      </c>
      <c r="L98" s="2">
        <v>0</v>
      </c>
      <c r="M98" s="2">
        <v>0</v>
      </c>
      <c r="N98" s="6">
        <f t="shared" si="7"/>
        <v>100</v>
      </c>
      <c r="P98" s="41"/>
      <c r="Q98" s="3">
        <v>6</v>
      </c>
      <c r="R98" s="31">
        <v>0</v>
      </c>
      <c r="S98" s="32">
        <f t="shared" si="8"/>
        <v>0</v>
      </c>
      <c r="U98" t="str">
        <f t="shared" si="9"/>
        <v/>
      </c>
    </row>
    <row r="99" spans="1:21">
      <c r="A99" s="41"/>
      <c r="B99" s="3">
        <v>7</v>
      </c>
      <c r="C99" s="2">
        <v>0</v>
      </c>
      <c r="D99" s="2">
        <v>14</v>
      </c>
      <c r="E99" s="2">
        <v>0</v>
      </c>
      <c r="F99" s="2">
        <v>0</v>
      </c>
      <c r="H99" s="41"/>
      <c r="I99" s="3">
        <v>7</v>
      </c>
      <c r="J99" s="2">
        <v>0</v>
      </c>
      <c r="K99" s="2">
        <v>100</v>
      </c>
      <c r="L99" s="2">
        <v>0</v>
      </c>
      <c r="M99" s="2">
        <v>0</v>
      </c>
      <c r="N99" s="6">
        <f t="shared" si="7"/>
        <v>100</v>
      </c>
      <c r="P99" s="41"/>
      <c r="Q99" s="3">
        <v>7</v>
      </c>
      <c r="R99" s="31">
        <v>0</v>
      </c>
      <c r="S99" s="32">
        <f t="shared" si="8"/>
        <v>0</v>
      </c>
      <c r="U99" t="str">
        <f t="shared" si="9"/>
        <v/>
      </c>
    </row>
    <row r="100" spans="1:21">
      <c r="A100" s="41"/>
      <c r="B100" s="3">
        <v>8</v>
      </c>
      <c r="C100" s="2">
        <v>0</v>
      </c>
      <c r="D100" s="2">
        <v>20</v>
      </c>
      <c r="E100" s="2">
        <v>0</v>
      </c>
      <c r="F100" s="2">
        <v>40</v>
      </c>
      <c r="H100" s="41"/>
      <c r="I100" s="3">
        <v>8</v>
      </c>
      <c r="J100" s="2">
        <v>0</v>
      </c>
      <c r="K100" s="2">
        <v>0</v>
      </c>
      <c r="L100" s="2">
        <v>0</v>
      </c>
      <c r="M100" s="2">
        <v>0</v>
      </c>
      <c r="N100" s="6">
        <f t="shared" si="7"/>
        <v>0</v>
      </c>
      <c r="P100" s="41"/>
      <c r="Q100" s="3">
        <v>8</v>
      </c>
      <c r="R100" s="31">
        <v>0</v>
      </c>
      <c r="S100" s="32">
        <f t="shared" si="8"/>
        <v>0</v>
      </c>
      <c r="U100" t="str">
        <f t="shared" si="9"/>
        <v/>
      </c>
    </row>
    <row r="101" spans="1:21">
      <c r="A101" s="41"/>
      <c r="B101" s="3">
        <v>9</v>
      </c>
      <c r="C101" s="2">
        <v>0</v>
      </c>
      <c r="D101" s="2">
        <v>30</v>
      </c>
      <c r="E101" s="2">
        <v>0</v>
      </c>
      <c r="F101" s="2">
        <v>60</v>
      </c>
      <c r="H101" s="41"/>
      <c r="I101" s="3">
        <v>9</v>
      </c>
      <c r="J101" s="2">
        <v>0</v>
      </c>
      <c r="K101" s="2">
        <v>0</v>
      </c>
      <c r="L101" s="2">
        <v>0</v>
      </c>
      <c r="M101" s="2">
        <v>0</v>
      </c>
      <c r="N101" s="6">
        <f t="shared" si="7"/>
        <v>0</v>
      </c>
      <c r="P101" s="41"/>
      <c r="Q101" s="3">
        <v>9</v>
      </c>
      <c r="R101" s="31">
        <v>0</v>
      </c>
      <c r="S101" s="32">
        <f t="shared" si="8"/>
        <v>0</v>
      </c>
      <c r="U101" t="str">
        <f t="shared" si="9"/>
        <v/>
      </c>
    </row>
    <row r="102" spans="1:21" ht="16" thickBot="1">
      <c r="A102" s="41"/>
      <c r="B102" s="3">
        <v>10</v>
      </c>
      <c r="C102" s="19">
        <v>0</v>
      </c>
      <c r="D102" s="19">
        <v>50</v>
      </c>
      <c r="E102" s="19">
        <v>0</v>
      </c>
      <c r="F102" s="19">
        <v>100</v>
      </c>
      <c r="H102" s="41"/>
      <c r="I102" s="3">
        <v>10</v>
      </c>
      <c r="J102" s="19">
        <v>0</v>
      </c>
      <c r="K102" s="19">
        <v>80</v>
      </c>
      <c r="L102" s="19">
        <v>0</v>
      </c>
      <c r="M102" s="19">
        <v>20</v>
      </c>
      <c r="N102" s="6">
        <f t="shared" si="7"/>
        <v>100</v>
      </c>
      <c r="P102" s="41"/>
      <c r="Q102" s="3">
        <v>10</v>
      </c>
      <c r="R102" s="31">
        <v>0</v>
      </c>
      <c r="S102" s="32">
        <f t="shared" si="8"/>
        <v>0</v>
      </c>
      <c r="U102" t="str">
        <f t="shared" si="9"/>
        <v/>
      </c>
    </row>
  </sheetData>
  <mergeCells count="30">
    <mergeCell ref="P53:P62"/>
    <mergeCell ref="P63:P72"/>
    <mergeCell ref="P73:P82"/>
    <mergeCell ref="P83:P92"/>
    <mergeCell ref="P93:P102"/>
    <mergeCell ref="H53:H62"/>
    <mergeCell ref="H63:H72"/>
    <mergeCell ref="H73:H82"/>
    <mergeCell ref="H83:H92"/>
    <mergeCell ref="H93:H102"/>
    <mergeCell ref="A53:A62"/>
    <mergeCell ref="A63:A72"/>
    <mergeCell ref="A73:A82"/>
    <mergeCell ref="A83:A92"/>
    <mergeCell ref="A93:A102"/>
    <mergeCell ref="P3:P12"/>
    <mergeCell ref="P13:P22"/>
    <mergeCell ref="P23:P32"/>
    <mergeCell ref="A33:A42"/>
    <mergeCell ref="A43:A52"/>
    <mergeCell ref="H33:H42"/>
    <mergeCell ref="H43:H52"/>
    <mergeCell ref="P33:P42"/>
    <mergeCell ref="P43:P52"/>
    <mergeCell ref="A3:A12"/>
    <mergeCell ref="A13:A22"/>
    <mergeCell ref="A23:A32"/>
    <mergeCell ref="H3:H12"/>
    <mergeCell ref="H13:H22"/>
    <mergeCell ref="H23:H32"/>
  </mergeCells>
  <phoneticPr fontId="1" type="noConversion"/>
  <pageMargins left="0.7" right="0.7" top="0.75" bottom="0.75" header="0.3" footer="0.3"/>
  <ignoredErrors>
    <ignoredError sqref="N3:N10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FC5D-DEA2-2747-BFF5-B79987777BAB}">
  <dimension ref="A1:S102"/>
  <sheetViews>
    <sheetView zoomScaleNormal="173" workbookViewId="0">
      <selection activeCell="D103" sqref="D103"/>
    </sheetView>
  </sheetViews>
  <sheetFormatPr baseColWidth="10" defaultRowHeight="15"/>
  <cols>
    <col min="19" max="19" width="10.83203125" style="34"/>
  </cols>
  <sheetData>
    <row r="1" spans="1:19">
      <c r="A1" s="1" t="s">
        <v>0</v>
      </c>
      <c r="B1" s="2" t="s">
        <v>1</v>
      </c>
      <c r="C1" s="2" t="s">
        <v>2</v>
      </c>
      <c r="D1" s="2"/>
      <c r="E1" s="2"/>
      <c r="F1" s="2"/>
      <c r="G1" s="6"/>
      <c r="H1" s="1" t="s">
        <v>0</v>
      </c>
      <c r="I1" s="2" t="s">
        <v>1</v>
      </c>
      <c r="J1" s="2" t="s">
        <v>6</v>
      </c>
      <c r="K1" s="2"/>
      <c r="L1" s="2"/>
      <c r="M1" s="2"/>
      <c r="O1" s="1" t="s">
        <v>0</v>
      </c>
      <c r="P1" s="2" t="s">
        <v>1</v>
      </c>
      <c r="Q1" s="2" t="s">
        <v>40</v>
      </c>
      <c r="S1" s="33" t="s">
        <v>39</v>
      </c>
    </row>
    <row r="2" spans="1:19">
      <c r="A2" s="1"/>
      <c r="B2" s="2"/>
      <c r="C2" s="2"/>
      <c r="D2" s="2"/>
      <c r="E2" s="2"/>
      <c r="F2" s="2"/>
      <c r="G2" s="6"/>
      <c r="H2" s="1"/>
      <c r="I2" s="2"/>
      <c r="J2" s="2"/>
      <c r="K2" s="2"/>
      <c r="L2" s="2"/>
      <c r="M2" s="2"/>
      <c r="O2" s="1"/>
      <c r="P2" s="2"/>
      <c r="Q2" s="2"/>
    </row>
    <row r="3" spans="1:19">
      <c r="A3" s="41" t="s">
        <v>3</v>
      </c>
      <c r="B3" s="3">
        <f>[1]賠率權重!B3</f>
        <v>1</v>
      </c>
      <c r="C3" s="2">
        <v>0</v>
      </c>
      <c r="D3" s="2">
        <v>0</v>
      </c>
      <c r="E3" s="2">
        <v>0</v>
      </c>
      <c r="F3" s="2">
        <v>0</v>
      </c>
      <c r="G3" s="2"/>
      <c r="H3" s="41" t="s">
        <v>3</v>
      </c>
      <c r="I3" s="3">
        <v>1</v>
      </c>
      <c r="J3" s="2">
        <v>0</v>
      </c>
      <c r="K3" s="2">
        <v>0</v>
      </c>
      <c r="L3" s="2">
        <v>0</v>
      </c>
      <c r="M3" s="2">
        <v>0</v>
      </c>
      <c r="O3" s="41" t="s">
        <v>3</v>
      </c>
      <c r="P3" s="3">
        <v>1</v>
      </c>
      <c r="Q3" s="2">
        <v>0</v>
      </c>
      <c r="S3" s="34">
        <f>IF(SUM(J3:M3)=0,0, SUMPRODUCT(C3:F3,J3:M3)*Q3/SUM(J3:M3))</f>
        <v>0</v>
      </c>
    </row>
    <row r="4" spans="1:19">
      <c r="A4" s="41"/>
      <c r="B4" s="33">
        <f>[1]賠率權重!B4</f>
        <v>2</v>
      </c>
      <c r="C4" s="33">
        <v>0</v>
      </c>
      <c r="D4" s="33">
        <v>0</v>
      </c>
      <c r="E4" s="33">
        <v>0</v>
      </c>
      <c r="F4" s="33">
        <v>0</v>
      </c>
      <c r="G4" s="2"/>
      <c r="H4" s="41"/>
      <c r="I4" s="33">
        <v>2</v>
      </c>
      <c r="J4" s="33">
        <v>0</v>
      </c>
      <c r="K4" s="33">
        <v>100</v>
      </c>
      <c r="L4" s="33">
        <v>0</v>
      </c>
      <c r="M4" s="33">
        <v>0</v>
      </c>
      <c r="O4" s="41"/>
      <c r="P4" s="3">
        <v>2</v>
      </c>
      <c r="Q4" s="2">
        <v>0</v>
      </c>
      <c r="S4" s="34">
        <f t="shared" ref="S4:S67" si="0">IF(SUM(J4:M4)=0,0, SUMPRODUCT(C4:F4,J4:M4)*Q4/SUM(J4:M4))</f>
        <v>0</v>
      </c>
    </row>
    <row r="5" spans="1:19">
      <c r="A5" s="41"/>
      <c r="B5" s="3">
        <f>[1]賠率權重!B5</f>
        <v>3</v>
      </c>
      <c r="C5" s="2">
        <v>0</v>
      </c>
      <c r="D5" s="2">
        <v>0</v>
      </c>
      <c r="E5" s="2">
        <v>0</v>
      </c>
      <c r="F5" s="2">
        <v>0</v>
      </c>
      <c r="G5" s="2"/>
      <c r="H5" s="41"/>
      <c r="I5" s="3">
        <v>3</v>
      </c>
      <c r="J5" s="2">
        <v>0</v>
      </c>
      <c r="K5" s="2">
        <v>0</v>
      </c>
      <c r="L5" s="2">
        <v>0</v>
      </c>
      <c r="M5" s="2">
        <v>0</v>
      </c>
      <c r="O5" s="41"/>
      <c r="P5" s="3">
        <v>3</v>
      </c>
      <c r="Q5" s="2">
        <v>0</v>
      </c>
      <c r="S5" s="34">
        <f t="shared" si="0"/>
        <v>0</v>
      </c>
    </row>
    <row r="6" spans="1:19">
      <c r="A6" s="41"/>
      <c r="B6" s="3">
        <f>[1]賠率權重!B6</f>
        <v>4</v>
      </c>
      <c r="C6" s="2">
        <v>0</v>
      </c>
      <c r="D6" s="2">
        <v>0</v>
      </c>
      <c r="E6" s="2">
        <v>0</v>
      </c>
      <c r="F6" s="2">
        <v>0</v>
      </c>
      <c r="G6" s="2"/>
      <c r="H6" s="41"/>
      <c r="I6" s="3">
        <v>4</v>
      </c>
      <c r="J6" s="2">
        <v>0</v>
      </c>
      <c r="K6" s="2">
        <v>0</v>
      </c>
      <c r="L6" s="2">
        <v>0</v>
      </c>
      <c r="M6" s="2">
        <v>0</v>
      </c>
      <c r="O6" s="41"/>
      <c r="P6" s="3">
        <v>4</v>
      </c>
      <c r="Q6" s="2">
        <v>0</v>
      </c>
      <c r="S6" s="34">
        <f t="shared" si="0"/>
        <v>0</v>
      </c>
    </row>
    <row r="7" spans="1:19">
      <c r="A7" s="41"/>
      <c r="B7" s="3">
        <f>[1]賠率權重!B7</f>
        <v>5</v>
      </c>
      <c r="C7" s="2">
        <v>0</v>
      </c>
      <c r="D7" s="2">
        <v>0</v>
      </c>
      <c r="E7" s="2">
        <v>0</v>
      </c>
      <c r="F7" s="2">
        <v>0</v>
      </c>
      <c r="G7" s="2"/>
      <c r="H7" s="41"/>
      <c r="I7" s="3">
        <v>5</v>
      </c>
      <c r="J7" s="2">
        <v>0</v>
      </c>
      <c r="K7" s="2">
        <v>0</v>
      </c>
      <c r="L7" s="2">
        <v>0</v>
      </c>
      <c r="M7" s="2">
        <v>0</v>
      </c>
      <c r="O7" s="41"/>
      <c r="P7" s="3">
        <v>5</v>
      </c>
      <c r="Q7" s="2">
        <v>0</v>
      </c>
      <c r="S7" s="34">
        <f t="shared" si="0"/>
        <v>0</v>
      </c>
    </row>
    <row r="8" spans="1:19">
      <c r="A8" s="41"/>
      <c r="B8" s="3">
        <f>[1]賠率權重!B8</f>
        <v>6</v>
      </c>
      <c r="C8" s="2">
        <v>0</v>
      </c>
      <c r="D8" s="2">
        <v>0</v>
      </c>
      <c r="E8" s="2">
        <v>0</v>
      </c>
      <c r="F8" s="2">
        <v>0</v>
      </c>
      <c r="G8" s="2"/>
      <c r="H8" s="41"/>
      <c r="I8" s="3">
        <v>6</v>
      </c>
      <c r="J8" s="2">
        <v>0</v>
      </c>
      <c r="K8" s="2">
        <v>0</v>
      </c>
      <c r="L8" s="2">
        <v>0</v>
      </c>
      <c r="M8" s="2">
        <v>0</v>
      </c>
      <c r="O8" s="41"/>
      <c r="P8" s="3">
        <v>6</v>
      </c>
      <c r="Q8" s="2">
        <v>0</v>
      </c>
      <c r="S8" s="34">
        <f t="shared" si="0"/>
        <v>0</v>
      </c>
    </row>
    <row r="9" spans="1:19">
      <c r="A9" s="41"/>
      <c r="B9" s="3">
        <f>[1]賠率權重!B9</f>
        <v>7</v>
      </c>
      <c r="C9" s="2">
        <v>0</v>
      </c>
      <c r="D9" s="2">
        <v>0</v>
      </c>
      <c r="E9" s="2">
        <v>0</v>
      </c>
      <c r="F9" s="2">
        <v>0</v>
      </c>
      <c r="G9" s="2"/>
      <c r="H9" s="41"/>
      <c r="I9" s="3">
        <v>7</v>
      </c>
      <c r="J9" s="2">
        <v>0</v>
      </c>
      <c r="K9" s="2">
        <v>0</v>
      </c>
      <c r="L9" s="2">
        <v>0</v>
      </c>
      <c r="M9" s="2">
        <v>0</v>
      </c>
      <c r="O9" s="41"/>
      <c r="P9" s="3">
        <v>7</v>
      </c>
      <c r="Q9" s="2">
        <v>0</v>
      </c>
      <c r="S9" s="34">
        <f t="shared" si="0"/>
        <v>0</v>
      </c>
    </row>
    <row r="10" spans="1:19">
      <c r="A10" s="41"/>
      <c r="B10" s="3">
        <f>[1]賠率權重!B10</f>
        <v>8</v>
      </c>
      <c r="C10" s="2">
        <v>0</v>
      </c>
      <c r="D10" s="2">
        <v>0</v>
      </c>
      <c r="E10" s="2">
        <v>0</v>
      </c>
      <c r="F10" s="2">
        <v>0</v>
      </c>
      <c r="G10" s="2"/>
      <c r="H10" s="41"/>
      <c r="I10" s="3">
        <v>8</v>
      </c>
      <c r="J10" s="2">
        <v>0</v>
      </c>
      <c r="K10" s="2">
        <v>0</v>
      </c>
      <c r="L10" s="2">
        <v>0</v>
      </c>
      <c r="M10" s="2">
        <v>0</v>
      </c>
      <c r="O10" s="41"/>
      <c r="P10" s="3">
        <v>8</v>
      </c>
      <c r="Q10" s="2">
        <v>1</v>
      </c>
      <c r="S10" s="34">
        <f t="shared" si="0"/>
        <v>0</v>
      </c>
    </row>
    <row r="11" spans="1:19">
      <c r="A11" s="41"/>
      <c r="B11" s="3">
        <f>[1]賠率權重!B11</f>
        <v>9</v>
      </c>
      <c r="C11" s="2">
        <v>0</v>
      </c>
      <c r="D11" s="2">
        <v>0</v>
      </c>
      <c r="E11" s="2">
        <v>0</v>
      </c>
      <c r="F11" s="2">
        <v>0</v>
      </c>
      <c r="G11" s="2"/>
      <c r="H11" s="41"/>
      <c r="I11" s="3">
        <v>9</v>
      </c>
      <c r="J11" s="2">
        <v>0</v>
      </c>
      <c r="K11" s="2">
        <v>0</v>
      </c>
      <c r="L11" s="2">
        <v>0</v>
      </c>
      <c r="M11" s="2">
        <v>0</v>
      </c>
      <c r="O11" s="41"/>
      <c r="P11" s="3">
        <v>9</v>
      </c>
      <c r="Q11" s="2">
        <v>1</v>
      </c>
      <c r="S11" s="34">
        <f t="shared" si="0"/>
        <v>0</v>
      </c>
    </row>
    <row r="12" spans="1:19">
      <c r="A12" s="41"/>
      <c r="B12" s="3">
        <f>[1]賠率權重!B12</f>
        <v>10</v>
      </c>
      <c r="C12" s="2">
        <v>0</v>
      </c>
      <c r="D12" s="2">
        <v>0</v>
      </c>
      <c r="E12" s="2">
        <v>0</v>
      </c>
      <c r="F12" s="2">
        <v>0</v>
      </c>
      <c r="G12" s="2"/>
      <c r="H12" s="41"/>
      <c r="I12" s="3">
        <v>10</v>
      </c>
      <c r="J12" s="2">
        <v>0</v>
      </c>
      <c r="K12" s="2">
        <v>0</v>
      </c>
      <c r="L12" s="2">
        <v>0</v>
      </c>
      <c r="M12" s="2">
        <v>0</v>
      </c>
      <c r="O12" s="41"/>
      <c r="P12" s="3">
        <v>10</v>
      </c>
      <c r="Q12" s="2">
        <v>1</v>
      </c>
      <c r="S12" s="34">
        <f t="shared" si="0"/>
        <v>0</v>
      </c>
    </row>
    <row r="13" spans="1:19">
      <c r="A13" s="41" t="s">
        <v>4</v>
      </c>
      <c r="B13" s="3">
        <f>[1]賠率權重!B13</f>
        <v>1</v>
      </c>
      <c r="C13" s="2">
        <v>0</v>
      </c>
      <c r="D13" s="2">
        <v>0</v>
      </c>
      <c r="E13" s="2">
        <v>0</v>
      </c>
      <c r="F13" s="2">
        <v>0</v>
      </c>
      <c r="G13" s="2"/>
      <c r="H13" s="41" t="s">
        <v>4</v>
      </c>
      <c r="I13" s="3">
        <v>1</v>
      </c>
      <c r="J13" s="2">
        <v>0</v>
      </c>
      <c r="K13" s="2">
        <v>0</v>
      </c>
      <c r="L13" s="2">
        <v>0</v>
      </c>
      <c r="M13" s="2">
        <v>0</v>
      </c>
      <c r="O13" s="41" t="s">
        <v>4</v>
      </c>
      <c r="P13" s="3">
        <v>1</v>
      </c>
      <c r="Q13" s="2">
        <v>0</v>
      </c>
      <c r="S13" s="34">
        <f t="shared" si="0"/>
        <v>0</v>
      </c>
    </row>
    <row r="14" spans="1:19">
      <c r="A14" s="41"/>
      <c r="B14" s="3">
        <f>[1]賠率權重!B14</f>
        <v>2</v>
      </c>
      <c r="C14" s="2">
        <v>0</v>
      </c>
      <c r="D14" s="2">
        <v>0</v>
      </c>
      <c r="E14" s="2">
        <v>0</v>
      </c>
      <c r="F14" s="2">
        <v>0</v>
      </c>
      <c r="G14" s="2"/>
      <c r="H14" s="41"/>
      <c r="I14" s="3">
        <v>2</v>
      </c>
      <c r="J14" s="2">
        <v>0</v>
      </c>
      <c r="K14" s="2">
        <v>0</v>
      </c>
      <c r="L14" s="2">
        <v>0</v>
      </c>
      <c r="M14" s="2">
        <v>0</v>
      </c>
      <c r="O14" s="41"/>
      <c r="P14" s="3">
        <v>2</v>
      </c>
      <c r="Q14" s="2">
        <v>0</v>
      </c>
      <c r="S14" s="34">
        <f t="shared" si="0"/>
        <v>0</v>
      </c>
    </row>
    <row r="15" spans="1:19">
      <c r="A15" s="41"/>
      <c r="B15" s="33">
        <f>[1]賠率權重!B15</f>
        <v>3</v>
      </c>
      <c r="C15" s="33">
        <v>0</v>
      </c>
      <c r="D15" s="33">
        <v>0</v>
      </c>
      <c r="E15" s="33">
        <v>0</v>
      </c>
      <c r="F15" s="33">
        <v>0</v>
      </c>
      <c r="G15" s="2"/>
      <c r="H15" s="41"/>
      <c r="I15" s="33">
        <v>3</v>
      </c>
      <c r="J15" s="33">
        <v>0</v>
      </c>
      <c r="K15" s="33">
        <v>100</v>
      </c>
      <c r="L15" s="33">
        <v>0</v>
      </c>
      <c r="M15" s="33">
        <v>0</v>
      </c>
      <c r="O15" s="41"/>
      <c r="P15" s="3">
        <v>3</v>
      </c>
      <c r="Q15" s="2">
        <v>0</v>
      </c>
      <c r="S15" s="34">
        <f t="shared" si="0"/>
        <v>0</v>
      </c>
    </row>
    <row r="16" spans="1:19">
      <c r="A16" s="41"/>
      <c r="B16" s="3">
        <f>[1]賠率權重!B16</f>
        <v>4</v>
      </c>
      <c r="C16" s="2">
        <v>0</v>
      </c>
      <c r="D16" s="2">
        <v>0</v>
      </c>
      <c r="E16" s="2">
        <v>0</v>
      </c>
      <c r="F16" s="2">
        <v>0</v>
      </c>
      <c r="G16" s="2"/>
      <c r="H16" s="41"/>
      <c r="I16" s="3">
        <v>4</v>
      </c>
      <c r="J16" s="2">
        <v>0</v>
      </c>
      <c r="K16" s="2">
        <v>0</v>
      </c>
      <c r="L16" s="2">
        <v>0</v>
      </c>
      <c r="M16" s="2">
        <v>0</v>
      </c>
      <c r="O16" s="41"/>
      <c r="P16" s="3">
        <v>4</v>
      </c>
      <c r="Q16" s="2">
        <v>0</v>
      </c>
      <c r="S16" s="34">
        <f t="shared" si="0"/>
        <v>0</v>
      </c>
    </row>
    <row r="17" spans="1:19">
      <c r="A17" s="41"/>
      <c r="B17" s="3">
        <f>[1]賠率權重!B17</f>
        <v>5</v>
      </c>
      <c r="C17" s="2">
        <v>0</v>
      </c>
      <c r="D17" s="2">
        <v>0</v>
      </c>
      <c r="E17" s="2">
        <v>0</v>
      </c>
      <c r="F17" s="2">
        <v>0</v>
      </c>
      <c r="G17" s="2"/>
      <c r="H17" s="41"/>
      <c r="I17" s="3">
        <v>5</v>
      </c>
      <c r="J17" s="2">
        <v>0</v>
      </c>
      <c r="K17" s="2">
        <v>0</v>
      </c>
      <c r="L17" s="2">
        <v>0</v>
      </c>
      <c r="M17" s="2">
        <v>0</v>
      </c>
      <c r="O17" s="41"/>
      <c r="P17" s="3">
        <v>5</v>
      </c>
      <c r="Q17" s="2">
        <v>0</v>
      </c>
      <c r="S17" s="34">
        <f t="shared" si="0"/>
        <v>0</v>
      </c>
    </row>
    <row r="18" spans="1:19">
      <c r="A18" s="41"/>
      <c r="B18" s="3">
        <f>[1]賠率權重!B18</f>
        <v>6</v>
      </c>
      <c r="C18" s="2">
        <v>0</v>
      </c>
      <c r="D18" s="2">
        <v>0</v>
      </c>
      <c r="E18" s="2">
        <v>0</v>
      </c>
      <c r="F18" s="2">
        <v>0</v>
      </c>
      <c r="G18" s="2"/>
      <c r="H18" s="41"/>
      <c r="I18" s="3">
        <v>6</v>
      </c>
      <c r="J18" s="2">
        <v>0</v>
      </c>
      <c r="K18" s="2">
        <v>0</v>
      </c>
      <c r="L18" s="2">
        <v>0</v>
      </c>
      <c r="M18" s="2">
        <v>0</v>
      </c>
      <c r="O18" s="41"/>
      <c r="P18" s="3">
        <v>6</v>
      </c>
      <c r="Q18" s="2">
        <v>0</v>
      </c>
      <c r="S18" s="34">
        <f t="shared" si="0"/>
        <v>0</v>
      </c>
    </row>
    <row r="19" spans="1:19">
      <c r="A19" s="41"/>
      <c r="B19" s="3">
        <f>[1]賠率權重!B19</f>
        <v>7</v>
      </c>
      <c r="C19" s="2">
        <v>0</v>
      </c>
      <c r="D19" s="2">
        <v>0</v>
      </c>
      <c r="E19" s="2">
        <v>0</v>
      </c>
      <c r="F19" s="2">
        <v>0</v>
      </c>
      <c r="G19" s="2"/>
      <c r="H19" s="41"/>
      <c r="I19" s="3">
        <v>7</v>
      </c>
      <c r="J19" s="2">
        <v>0</v>
      </c>
      <c r="K19" s="2">
        <v>0</v>
      </c>
      <c r="L19" s="2">
        <v>0</v>
      </c>
      <c r="M19" s="2">
        <v>0</v>
      </c>
      <c r="O19" s="41"/>
      <c r="P19" s="3">
        <v>7</v>
      </c>
      <c r="Q19" s="2">
        <v>0</v>
      </c>
      <c r="S19" s="34">
        <f t="shared" si="0"/>
        <v>0</v>
      </c>
    </row>
    <row r="20" spans="1:19">
      <c r="A20" s="41"/>
      <c r="B20" s="3">
        <f>[1]賠率權重!B20</f>
        <v>8</v>
      </c>
      <c r="C20" s="2">
        <v>0</v>
      </c>
      <c r="D20" s="2">
        <v>0</v>
      </c>
      <c r="E20" s="2">
        <v>0</v>
      </c>
      <c r="F20" s="2">
        <v>0</v>
      </c>
      <c r="G20" s="2"/>
      <c r="H20" s="41"/>
      <c r="I20" s="3">
        <v>8</v>
      </c>
      <c r="J20" s="2">
        <v>0</v>
      </c>
      <c r="K20" s="2">
        <v>0</v>
      </c>
      <c r="L20" s="2">
        <v>0</v>
      </c>
      <c r="M20" s="2">
        <v>0</v>
      </c>
      <c r="O20" s="41"/>
      <c r="P20" s="3">
        <v>8</v>
      </c>
      <c r="Q20" s="2">
        <v>1</v>
      </c>
      <c r="S20" s="34">
        <f t="shared" si="0"/>
        <v>0</v>
      </c>
    </row>
    <row r="21" spans="1:19">
      <c r="A21" s="41"/>
      <c r="B21" s="3">
        <f>[1]賠率權重!B21</f>
        <v>9</v>
      </c>
      <c r="C21" s="2">
        <v>0</v>
      </c>
      <c r="D21" s="2">
        <v>0</v>
      </c>
      <c r="E21" s="2">
        <v>0</v>
      </c>
      <c r="F21" s="2">
        <v>0</v>
      </c>
      <c r="G21" s="2"/>
      <c r="H21" s="41"/>
      <c r="I21" s="3">
        <v>9</v>
      </c>
      <c r="J21" s="2">
        <v>0</v>
      </c>
      <c r="K21" s="2">
        <v>0</v>
      </c>
      <c r="L21" s="2">
        <v>0</v>
      </c>
      <c r="M21" s="2">
        <v>0</v>
      </c>
      <c r="O21" s="41"/>
      <c r="P21" s="3">
        <v>9</v>
      </c>
      <c r="Q21" s="2">
        <v>1</v>
      </c>
      <c r="S21" s="34">
        <f t="shared" si="0"/>
        <v>0</v>
      </c>
    </row>
    <row r="22" spans="1:19">
      <c r="A22" s="41"/>
      <c r="B22" s="3">
        <f>[1]賠率權重!B22</f>
        <v>10</v>
      </c>
      <c r="C22" s="2">
        <v>0</v>
      </c>
      <c r="D22" s="2">
        <v>0</v>
      </c>
      <c r="E22" s="2">
        <v>0</v>
      </c>
      <c r="F22" s="2">
        <v>0</v>
      </c>
      <c r="G22" s="2"/>
      <c r="H22" s="41"/>
      <c r="I22" s="3">
        <v>10</v>
      </c>
      <c r="J22" s="2">
        <v>0</v>
      </c>
      <c r="K22" s="2">
        <v>0</v>
      </c>
      <c r="L22" s="2">
        <v>0</v>
      </c>
      <c r="M22" s="2">
        <v>0</v>
      </c>
      <c r="O22" s="41"/>
      <c r="P22" s="3">
        <v>10</v>
      </c>
      <c r="Q22" s="2">
        <v>1</v>
      </c>
      <c r="S22" s="34">
        <f t="shared" si="0"/>
        <v>0</v>
      </c>
    </row>
    <row r="23" spans="1:19">
      <c r="A23" s="41" t="s">
        <v>5</v>
      </c>
      <c r="B23" s="3">
        <f>[1]賠率權重!B23</f>
        <v>1</v>
      </c>
      <c r="C23" s="2">
        <v>0</v>
      </c>
      <c r="D23" s="2">
        <v>0</v>
      </c>
      <c r="E23" s="2">
        <v>0</v>
      </c>
      <c r="F23" s="2">
        <v>0</v>
      </c>
      <c r="G23" s="2"/>
      <c r="H23" s="41" t="s">
        <v>5</v>
      </c>
      <c r="I23" s="3">
        <v>1</v>
      </c>
      <c r="J23" s="2">
        <v>0</v>
      </c>
      <c r="K23" s="2">
        <v>0</v>
      </c>
      <c r="L23" s="2">
        <v>0</v>
      </c>
      <c r="M23" s="2">
        <v>0</v>
      </c>
      <c r="O23" s="41" t="s">
        <v>5</v>
      </c>
      <c r="P23" s="3">
        <v>1</v>
      </c>
      <c r="Q23" s="2">
        <v>0</v>
      </c>
      <c r="S23" s="34">
        <f t="shared" si="0"/>
        <v>0</v>
      </c>
    </row>
    <row r="24" spans="1:19">
      <c r="A24" s="41"/>
      <c r="B24" s="3">
        <f>[1]賠率權重!B24</f>
        <v>2</v>
      </c>
      <c r="C24" s="2">
        <v>0</v>
      </c>
      <c r="D24" s="2">
        <v>0</v>
      </c>
      <c r="E24" s="2">
        <v>0</v>
      </c>
      <c r="F24" s="2">
        <v>0</v>
      </c>
      <c r="G24" s="2"/>
      <c r="H24" s="41"/>
      <c r="I24" s="3">
        <v>2</v>
      </c>
      <c r="J24" s="2">
        <v>0</v>
      </c>
      <c r="K24" s="2">
        <v>0</v>
      </c>
      <c r="L24" s="2">
        <v>0</v>
      </c>
      <c r="M24" s="2">
        <v>0</v>
      </c>
      <c r="O24" s="41"/>
      <c r="P24" s="3">
        <v>2</v>
      </c>
      <c r="Q24" s="2">
        <v>0</v>
      </c>
      <c r="S24" s="34">
        <f t="shared" si="0"/>
        <v>0</v>
      </c>
    </row>
    <row r="25" spans="1:19">
      <c r="A25" s="41"/>
      <c r="B25" s="3">
        <f>[1]賠率權重!B25</f>
        <v>3</v>
      </c>
      <c r="C25" s="2">
        <v>0</v>
      </c>
      <c r="D25" s="2">
        <v>0</v>
      </c>
      <c r="E25" s="2">
        <v>0</v>
      </c>
      <c r="F25" s="2">
        <v>0</v>
      </c>
      <c r="G25" s="2"/>
      <c r="H25" s="41"/>
      <c r="I25" s="3">
        <v>3</v>
      </c>
      <c r="J25" s="2">
        <v>0</v>
      </c>
      <c r="K25" s="2">
        <v>0</v>
      </c>
      <c r="L25" s="2">
        <v>0</v>
      </c>
      <c r="M25" s="2">
        <v>0</v>
      </c>
      <c r="O25" s="41"/>
      <c r="P25" s="3">
        <v>3</v>
      </c>
      <c r="Q25" s="2">
        <v>0</v>
      </c>
      <c r="S25" s="34">
        <f t="shared" si="0"/>
        <v>0</v>
      </c>
    </row>
    <row r="26" spans="1:19">
      <c r="A26" s="41"/>
      <c r="B26" s="33">
        <f>[1]賠率權重!B26</f>
        <v>4</v>
      </c>
      <c r="C26" s="33">
        <v>0</v>
      </c>
      <c r="D26" s="33">
        <v>0</v>
      </c>
      <c r="E26" s="33">
        <v>0</v>
      </c>
      <c r="F26" s="33">
        <v>0</v>
      </c>
      <c r="G26" s="2"/>
      <c r="H26" s="41"/>
      <c r="I26" s="33">
        <v>4</v>
      </c>
      <c r="J26" s="33">
        <v>0</v>
      </c>
      <c r="K26" s="33">
        <v>100</v>
      </c>
      <c r="L26" s="33">
        <v>0</v>
      </c>
      <c r="M26" s="33">
        <v>0</v>
      </c>
      <c r="O26" s="41"/>
      <c r="P26" s="3">
        <v>4</v>
      </c>
      <c r="Q26" s="2">
        <v>0</v>
      </c>
      <c r="S26" s="34">
        <f t="shared" si="0"/>
        <v>0</v>
      </c>
    </row>
    <row r="27" spans="1:19">
      <c r="A27" s="41"/>
      <c r="B27" s="3">
        <f>[1]賠率權重!B27</f>
        <v>5</v>
      </c>
      <c r="C27" s="2">
        <v>0</v>
      </c>
      <c r="D27" s="2">
        <v>0</v>
      </c>
      <c r="E27" s="2">
        <v>0</v>
      </c>
      <c r="F27" s="2">
        <v>0</v>
      </c>
      <c r="G27" s="2"/>
      <c r="H27" s="41"/>
      <c r="I27" s="3">
        <v>5</v>
      </c>
      <c r="J27" s="2">
        <v>0</v>
      </c>
      <c r="K27" s="2">
        <v>0</v>
      </c>
      <c r="L27" s="2">
        <v>0</v>
      </c>
      <c r="M27" s="2">
        <v>0</v>
      </c>
      <c r="O27" s="41"/>
      <c r="P27" s="3">
        <v>5</v>
      </c>
      <c r="Q27" s="2">
        <v>0</v>
      </c>
      <c r="S27" s="34">
        <f t="shared" si="0"/>
        <v>0</v>
      </c>
    </row>
    <row r="28" spans="1:19">
      <c r="A28" s="41"/>
      <c r="B28" s="3">
        <f>[1]賠率權重!B28</f>
        <v>6</v>
      </c>
      <c r="C28" s="2">
        <v>0</v>
      </c>
      <c r="D28" s="2">
        <v>0</v>
      </c>
      <c r="E28" s="2">
        <v>0</v>
      </c>
      <c r="F28" s="2">
        <v>0</v>
      </c>
      <c r="G28" s="2"/>
      <c r="H28" s="41"/>
      <c r="I28" s="3">
        <v>6</v>
      </c>
      <c r="J28" s="2">
        <v>0</v>
      </c>
      <c r="K28" s="2">
        <v>0</v>
      </c>
      <c r="L28" s="2">
        <v>0</v>
      </c>
      <c r="M28" s="2">
        <v>0</v>
      </c>
      <c r="O28" s="41"/>
      <c r="P28" s="3">
        <v>6</v>
      </c>
      <c r="Q28" s="2">
        <v>0</v>
      </c>
      <c r="S28" s="34">
        <f t="shared" si="0"/>
        <v>0</v>
      </c>
    </row>
    <row r="29" spans="1:19">
      <c r="A29" s="41"/>
      <c r="B29" s="3">
        <f>[1]賠率權重!B29</f>
        <v>7</v>
      </c>
      <c r="C29" s="2">
        <v>0</v>
      </c>
      <c r="D29" s="2">
        <v>0</v>
      </c>
      <c r="E29" s="2">
        <v>0</v>
      </c>
      <c r="F29" s="2">
        <v>0</v>
      </c>
      <c r="G29" s="2"/>
      <c r="H29" s="41"/>
      <c r="I29" s="3">
        <v>7</v>
      </c>
      <c r="J29" s="2">
        <v>0</v>
      </c>
      <c r="K29" s="2">
        <v>0</v>
      </c>
      <c r="L29" s="2">
        <v>0</v>
      </c>
      <c r="M29" s="2">
        <v>0</v>
      </c>
      <c r="O29" s="41"/>
      <c r="P29" s="3">
        <v>7</v>
      </c>
      <c r="Q29" s="2">
        <v>0</v>
      </c>
      <c r="S29" s="34">
        <f t="shared" si="0"/>
        <v>0</v>
      </c>
    </row>
    <row r="30" spans="1:19">
      <c r="A30" s="41"/>
      <c r="B30" s="3">
        <f>[1]賠率權重!B30</f>
        <v>8</v>
      </c>
      <c r="C30" s="2">
        <v>0</v>
      </c>
      <c r="D30" s="2">
        <v>0</v>
      </c>
      <c r="E30" s="2">
        <v>0</v>
      </c>
      <c r="F30" s="2">
        <v>0</v>
      </c>
      <c r="G30" s="2"/>
      <c r="H30" s="41"/>
      <c r="I30" s="3">
        <v>8</v>
      </c>
      <c r="J30" s="2">
        <v>0</v>
      </c>
      <c r="K30" s="2">
        <v>0</v>
      </c>
      <c r="L30" s="2">
        <v>0</v>
      </c>
      <c r="M30" s="2">
        <v>0</v>
      </c>
      <c r="O30" s="41"/>
      <c r="P30" s="3">
        <v>8</v>
      </c>
      <c r="Q30" s="2">
        <v>1</v>
      </c>
      <c r="S30" s="34">
        <f t="shared" si="0"/>
        <v>0</v>
      </c>
    </row>
    <row r="31" spans="1:19">
      <c r="A31" s="41"/>
      <c r="B31" s="3">
        <f>[1]賠率權重!B31</f>
        <v>9</v>
      </c>
      <c r="C31" s="2">
        <v>0</v>
      </c>
      <c r="D31" s="2">
        <v>0</v>
      </c>
      <c r="E31" s="2">
        <v>0</v>
      </c>
      <c r="F31" s="2">
        <v>0</v>
      </c>
      <c r="G31" s="2"/>
      <c r="H31" s="41"/>
      <c r="I31" s="3">
        <v>9</v>
      </c>
      <c r="J31" s="2">
        <v>0</v>
      </c>
      <c r="K31" s="2">
        <v>0</v>
      </c>
      <c r="L31" s="2">
        <v>0</v>
      </c>
      <c r="M31" s="2">
        <v>0</v>
      </c>
      <c r="O31" s="41"/>
      <c r="P31" s="3">
        <v>9</v>
      </c>
      <c r="Q31" s="2">
        <v>1</v>
      </c>
      <c r="S31" s="34">
        <f t="shared" si="0"/>
        <v>0</v>
      </c>
    </row>
    <row r="32" spans="1:19">
      <c r="A32" s="41"/>
      <c r="B32" s="3">
        <f>[1]賠率權重!B32</f>
        <v>10</v>
      </c>
      <c r="C32" s="2">
        <v>0</v>
      </c>
      <c r="D32" s="2">
        <v>0</v>
      </c>
      <c r="E32" s="2">
        <v>0</v>
      </c>
      <c r="F32" s="2">
        <v>0</v>
      </c>
      <c r="G32" s="2"/>
      <c r="H32" s="41"/>
      <c r="I32" s="3">
        <v>10</v>
      </c>
      <c r="J32" s="2">
        <v>0</v>
      </c>
      <c r="K32" s="2">
        <v>0</v>
      </c>
      <c r="L32" s="2">
        <v>0</v>
      </c>
      <c r="M32" s="2">
        <v>0</v>
      </c>
      <c r="O32" s="41"/>
      <c r="P32" s="3">
        <v>10</v>
      </c>
      <c r="Q32" s="2">
        <v>1</v>
      </c>
      <c r="S32" s="34">
        <f t="shared" si="0"/>
        <v>0</v>
      </c>
    </row>
    <row r="33" spans="1:19">
      <c r="A33" s="41" t="s">
        <v>41</v>
      </c>
      <c r="B33" s="3">
        <v>1</v>
      </c>
      <c r="C33" s="2">
        <v>0</v>
      </c>
      <c r="D33" s="2">
        <v>0</v>
      </c>
      <c r="E33" s="2">
        <v>0</v>
      </c>
      <c r="F33" s="2">
        <v>0</v>
      </c>
      <c r="G33" s="2"/>
      <c r="H33" s="41" t="s">
        <v>41</v>
      </c>
      <c r="I33" s="3">
        <v>1</v>
      </c>
      <c r="J33" s="2">
        <v>0</v>
      </c>
      <c r="K33" s="2">
        <v>0</v>
      </c>
      <c r="L33" s="2">
        <v>0</v>
      </c>
      <c r="M33" s="2">
        <v>0</v>
      </c>
      <c r="O33" s="41" t="s">
        <v>41</v>
      </c>
      <c r="P33" s="3">
        <v>1</v>
      </c>
      <c r="Q33" s="2">
        <v>0</v>
      </c>
      <c r="S33" s="34">
        <f t="shared" si="0"/>
        <v>0</v>
      </c>
    </row>
    <row r="34" spans="1:19">
      <c r="A34" s="41"/>
      <c r="B34" s="3">
        <v>2</v>
      </c>
      <c r="C34" s="2">
        <v>0</v>
      </c>
      <c r="D34" s="2">
        <v>0</v>
      </c>
      <c r="E34" s="2">
        <v>0</v>
      </c>
      <c r="F34" s="2">
        <v>0</v>
      </c>
      <c r="G34" s="2"/>
      <c r="H34" s="41"/>
      <c r="I34" s="3">
        <v>2</v>
      </c>
      <c r="J34" s="2">
        <v>0</v>
      </c>
      <c r="K34" s="2">
        <v>0</v>
      </c>
      <c r="L34" s="2">
        <v>0</v>
      </c>
      <c r="M34" s="2">
        <v>0</v>
      </c>
      <c r="O34" s="41"/>
      <c r="P34" s="3">
        <v>2</v>
      </c>
      <c r="Q34" s="2">
        <v>0</v>
      </c>
      <c r="S34" s="34">
        <f t="shared" si="0"/>
        <v>0</v>
      </c>
    </row>
    <row r="35" spans="1:19">
      <c r="A35" s="41"/>
      <c r="B35" s="3">
        <v>3</v>
      </c>
      <c r="C35" s="2">
        <v>0</v>
      </c>
      <c r="D35" s="2">
        <v>0</v>
      </c>
      <c r="E35" s="2">
        <v>0</v>
      </c>
      <c r="F35" s="2">
        <v>0</v>
      </c>
      <c r="G35" s="2"/>
      <c r="H35" s="41"/>
      <c r="I35" s="3">
        <v>3</v>
      </c>
      <c r="J35" s="2">
        <v>0</v>
      </c>
      <c r="K35" s="2">
        <v>0</v>
      </c>
      <c r="L35" s="2">
        <v>0</v>
      </c>
      <c r="M35" s="2">
        <v>0</v>
      </c>
      <c r="O35" s="41"/>
      <c r="P35" s="3">
        <v>3</v>
      </c>
      <c r="Q35" s="2">
        <v>0</v>
      </c>
      <c r="S35" s="34">
        <f t="shared" si="0"/>
        <v>0</v>
      </c>
    </row>
    <row r="36" spans="1:19">
      <c r="A36" s="41"/>
      <c r="B36" s="3">
        <v>4</v>
      </c>
      <c r="C36" s="2">
        <v>0</v>
      </c>
      <c r="D36" s="2">
        <v>0</v>
      </c>
      <c r="E36" s="2">
        <v>0</v>
      </c>
      <c r="F36" s="2">
        <v>0</v>
      </c>
      <c r="G36" s="2"/>
      <c r="H36" s="41"/>
      <c r="I36" s="3">
        <v>4</v>
      </c>
      <c r="J36" s="2">
        <v>0</v>
      </c>
      <c r="K36" s="2">
        <v>0</v>
      </c>
      <c r="L36" s="2">
        <v>0</v>
      </c>
      <c r="M36" s="2">
        <v>0</v>
      </c>
      <c r="O36" s="41"/>
      <c r="P36" s="3">
        <v>4</v>
      </c>
      <c r="Q36" s="2">
        <v>0</v>
      </c>
      <c r="S36" s="34">
        <f t="shared" si="0"/>
        <v>0</v>
      </c>
    </row>
    <row r="37" spans="1:19">
      <c r="A37" s="41"/>
      <c r="B37" s="33">
        <v>5</v>
      </c>
      <c r="C37" s="33">
        <v>0</v>
      </c>
      <c r="D37" s="33">
        <v>0</v>
      </c>
      <c r="E37" s="33">
        <v>0</v>
      </c>
      <c r="F37" s="33">
        <v>0</v>
      </c>
      <c r="G37" s="2"/>
      <c r="H37" s="41"/>
      <c r="I37" s="33">
        <v>5</v>
      </c>
      <c r="J37" s="33">
        <v>0</v>
      </c>
      <c r="K37" s="33">
        <v>100</v>
      </c>
      <c r="L37" s="33">
        <v>0</v>
      </c>
      <c r="M37" s="33">
        <v>0</v>
      </c>
      <c r="O37" s="41"/>
      <c r="P37" s="3">
        <v>5</v>
      </c>
      <c r="Q37" s="2">
        <v>0</v>
      </c>
      <c r="S37" s="34">
        <f t="shared" si="0"/>
        <v>0</v>
      </c>
    </row>
    <row r="38" spans="1:19">
      <c r="A38" s="41"/>
      <c r="B38" s="3">
        <v>6</v>
      </c>
      <c r="C38" s="2">
        <v>0</v>
      </c>
      <c r="D38" s="2">
        <v>0</v>
      </c>
      <c r="E38" s="2">
        <v>0</v>
      </c>
      <c r="F38" s="2">
        <v>0</v>
      </c>
      <c r="G38" s="2"/>
      <c r="H38" s="41"/>
      <c r="I38" s="3">
        <v>6</v>
      </c>
      <c r="J38" s="2">
        <v>0</v>
      </c>
      <c r="K38" s="2">
        <v>0</v>
      </c>
      <c r="L38" s="2">
        <v>0</v>
      </c>
      <c r="M38" s="2">
        <v>0</v>
      </c>
      <c r="O38" s="41"/>
      <c r="P38" s="3">
        <v>6</v>
      </c>
      <c r="Q38" s="2">
        <v>0</v>
      </c>
      <c r="S38" s="34">
        <f t="shared" si="0"/>
        <v>0</v>
      </c>
    </row>
    <row r="39" spans="1:19">
      <c r="A39" s="41"/>
      <c r="B39" s="3">
        <v>7</v>
      </c>
      <c r="C39" s="2">
        <v>0</v>
      </c>
      <c r="D39" s="2">
        <v>0</v>
      </c>
      <c r="E39" s="2">
        <v>0</v>
      </c>
      <c r="F39" s="2">
        <v>0</v>
      </c>
      <c r="G39" s="2"/>
      <c r="H39" s="41"/>
      <c r="I39" s="3">
        <v>7</v>
      </c>
      <c r="J39" s="2">
        <v>0</v>
      </c>
      <c r="K39" s="2">
        <v>0</v>
      </c>
      <c r="L39" s="2">
        <v>0</v>
      </c>
      <c r="M39" s="2">
        <v>0</v>
      </c>
      <c r="O39" s="41"/>
      <c r="P39" s="3">
        <v>7</v>
      </c>
      <c r="Q39" s="2">
        <v>0</v>
      </c>
      <c r="S39" s="34">
        <f t="shared" si="0"/>
        <v>0</v>
      </c>
    </row>
    <row r="40" spans="1:19">
      <c r="A40" s="41"/>
      <c r="B40" s="3">
        <v>8</v>
      </c>
      <c r="C40" s="2">
        <v>0</v>
      </c>
      <c r="D40" s="2">
        <v>0</v>
      </c>
      <c r="E40" s="2">
        <v>0</v>
      </c>
      <c r="F40" s="2">
        <v>0</v>
      </c>
      <c r="G40" s="2"/>
      <c r="H40" s="41"/>
      <c r="I40" s="3">
        <v>8</v>
      </c>
      <c r="J40" s="2">
        <v>0</v>
      </c>
      <c r="K40" s="2">
        <v>0</v>
      </c>
      <c r="L40" s="2">
        <v>0</v>
      </c>
      <c r="M40" s="2">
        <v>0</v>
      </c>
      <c r="O40" s="41"/>
      <c r="P40" s="3">
        <v>8</v>
      </c>
      <c r="Q40" s="2">
        <v>1</v>
      </c>
      <c r="S40" s="34">
        <f t="shared" si="0"/>
        <v>0</v>
      </c>
    </row>
    <row r="41" spans="1:19">
      <c r="A41" s="41"/>
      <c r="B41" s="3">
        <v>9</v>
      </c>
      <c r="C41" s="2">
        <v>0</v>
      </c>
      <c r="D41" s="2">
        <v>0</v>
      </c>
      <c r="E41" s="2">
        <v>0</v>
      </c>
      <c r="F41" s="2">
        <v>0</v>
      </c>
      <c r="G41" s="2"/>
      <c r="H41" s="41"/>
      <c r="I41" s="3">
        <v>9</v>
      </c>
      <c r="J41" s="2">
        <v>0</v>
      </c>
      <c r="K41" s="2">
        <v>0</v>
      </c>
      <c r="L41" s="2">
        <v>0</v>
      </c>
      <c r="M41" s="2">
        <v>0</v>
      </c>
      <c r="O41" s="41"/>
      <c r="P41" s="3">
        <v>9</v>
      </c>
      <c r="Q41" s="2">
        <v>1</v>
      </c>
      <c r="S41" s="34">
        <f t="shared" si="0"/>
        <v>0</v>
      </c>
    </row>
    <row r="42" spans="1:19">
      <c r="A42" s="41"/>
      <c r="B42" s="3">
        <v>10</v>
      </c>
      <c r="C42" s="2">
        <v>0</v>
      </c>
      <c r="D42" s="2">
        <v>0</v>
      </c>
      <c r="E42" s="2">
        <v>0</v>
      </c>
      <c r="F42" s="2">
        <v>0</v>
      </c>
      <c r="G42" s="2"/>
      <c r="H42" s="41"/>
      <c r="I42" s="3">
        <v>10</v>
      </c>
      <c r="J42" s="2">
        <v>0</v>
      </c>
      <c r="K42" s="2">
        <v>0</v>
      </c>
      <c r="L42" s="2">
        <v>0</v>
      </c>
      <c r="M42" s="2">
        <v>0</v>
      </c>
      <c r="O42" s="41"/>
      <c r="P42" s="3">
        <v>10</v>
      </c>
      <c r="Q42" s="2">
        <v>1</v>
      </c>
      <c r="S42" s="34">
        <f t="shared" si="0"/>
        <v>0</v>
      </c>
    </row>
    <row r="43" spans="1:19">
      <c r="A43" s="41" t="s">
        <v>42</v>
      </c>
      <c r="B43" s="3">
        <v>1</v>
      </c>
      <c r="C43" s="2">
        <v>0</v>
      </c>
      <c r="D43" s="2">
        <v>0</v>
      </c>
      <c r="E43" s="2">
        <v>0</v>
      </c>
      <c r="F43" s="2">
        <v>0</v>
      </c>
      <c r="G43" s="2"/>
      <c r="H43" s="41" t="s">
        <v>42</v>
      </c>
      <c r="I43" s="3">
        <v>1</v>
      </c>
      <c r="J43" s="2">
        <v>0</v>
      </c>
      <c r="K43" s="2">
        <v>0</v>
      </c>
      <c r="L43" s="2">
        <v>0</v>
      </c>
      <c r="M43" s="2">
        <v>0</v>
      </c>
      <c r="O43" s="41" t="s">
        <v>42</v>
      </c>
      <c r="P43" s="3">
        <v>1</v>
      </c>
      <c r="Q43" s="2">
        <v>0</v>
      </c>
      <c r="S43" s="34">
        <f t="shared" si="0"/>
        <v>0</v>
      </c>
    </row>
    <row r="44" spans="1:19">
      <c r="A44" s="41"/>
      <c r="B44" s="3">
        <v>2</v>
      </c>
      <c r="C44" s="2">
        <v>0</v>
      </c>
      <c r="D44" s="2">
        <v>0</v>
      </c>
      <c r="E44" s="2">
        <v>0</v>
      </c>
      <c r="F44" s="2">
        <v>0</v>
      </c>
      <c r="G44" s="2"/>
      <c r="H44" s="41"/>
      <c r="I44" s="3">
        <v>2</v>
      </c>
      <c r="J44" s="2">
        <v>0</v>
      </c>
      <c r="K44" s="2">
        <v>0</v>
      </c>
      <c r="L44" s="2">
        <v>0</v>
      </c>
      <c r="M44" s="2">
        <v>0</v>
      </c>
      <c r="O44" s="41"/>
      <c r="P44" s="3">
        <v>2</v>
      </c>
      <c r="Q44" s="2">
        <v>0</v>
      </c>
      <c r="S44" s="34">
        <f t="shared" si="0"/>
        <v>0</v>
      </c>
    </row>
    <row r="45" spans="1:19">
      <c r="A45" s="41"/>
      <c r="B45" s="3">
        <v>3</v>
      </c>
      <c r="C45" s="2">
        <v>0</v>
      </c>
      <c r="D45" s="2">
        <v>0</v>
      </c>
      <c r="E45" s="2">
        <v>0</v>
      </c>
      <c r="F45" s="2">
        <v>0</v>
      </c>
      <c r="G45" s="2"/>
      <c r="H45" s="41"/>
      <c r="I45" s="3">
        <v>3</v>
      </c>
      <c r="J45" s="2">
        <v>0</v>
      </c>
      <c r="K45" s="2">
        <v>0</v>
      </c>
      <c r="L45" s="2">
        <v>0</v>
      </c>
      <c r="M45" s="2">
        <v>0</v>
      </c>
      <c r="O45" s="41"/>
      <c r="P45" s="3">
        <v>3</v>
      </c>
      <c r="Q45" s="2">
        <v>0</v>
      </c>
      <c r="S45" s="34">
        <f t="shared" si="0"/>
        <v>0</v>
      </c>
    </row>
    <row r="46" spans="1:19">
      <c r="A46" s="41"/>
      <c r="B46" s="3">
        <v>4</v>
      </c>
      <c r="C46" s="2">
        <v>0</v>
      </c>
      <c r="D46" s="2">
        <v>0</v>
      </c>
      <c r="E46" s="2">
        <v>0</v>
      </c>
      <c r="F46" s="2">
        <v>0</v>
      </c>
      <c r="G46" s="2"/>
      <c r="H46" s="41"/>
      <c r="I46" s="3">
        <v>4</v>
      </c>
      <c r="J46" s="2">
        <v>0</v>
      </c>
      <c r="K46" s="2">
        <v>0</v>
      </c>
      <c r="L46" s="2">
        <v>0</v>
      </c>
      <c r="M46" s="2">
        <v>0</v>
      </c>
      <c r="O46" s="41"/>
      <c r="P46" s="3">
        <v>4</v>
      </c>
      <c r="Q46" s="2">
        <v>0</v>
      </c>
      <c r="S46" s="34">
        <f t="shared" si="0"/>
        <v>0</v>
      </c>
    </row>
    <row r="47" spans="1:19">
      <c r="A47" s="41"/>
      <c r="B47" s="3">
        <v>5</v>
      </c>
      <c r="C47" s="2">
        <v>0</v>
      </c>
      <c r="D47" s="2">
        <v>0</v>
      </c>
      <c r="E47" s="2">
        <v>0</v>
      </c>
      <c r="F47" s="2">
        <v>0</v>
      </c>
      <c r="G47" s="2"/>
      <c r="H47" s="41"/>
      <c r="I47" s="3">
        <v>5</v>
      </c>
      <c r="J47" s="2">
        <v>0</v>
      </c>
      <c r="K47" s="2">
        <v>0</v>
      </c>
      <c r="L47" s="2">
        <v>0</v>
      </c>
      <c r="M47" s="2">
        <v>0</v>
      </c>
      <c r="O47" s="41"/>
      <c r="P47" s="3">
        <v>5</v>
      </c>
      <c r="Q47" s="2">
        <v>0</v>
      </c>
      <c r="S47" s="34">
        <f t="shared" si="0"/>
        <v>0</v>
      </c>
    </row>
    <row r="48" spans="1:19">
      <c r="A48" s="41"/>
      <c r="B48" s="33">
        <v>6</v>
      </c>
      <c r="C48" s="33">
        <v>0</v>
      </c>
      <c r="D48" s="33">
        <v>0</v>
      </c>
      <c r="E48" s="33">
        <v>0</v>
      </c>
      <c r="F48" s="33">
        <v>0</v>
      </c>
      <c r="G48" s="2"/>
      <c r="H48" s="41"/>
      <c r="I48" s="33">
        <v>6</v>
      </c>
      <c r="J48" s="33">
        <v>0</v>
      </c>
      <c r="K48" s="33">
        <v>100</v>
      </c>
      <c r="L48" s="33">
        <v>0</v>
      </c>
      <c r="M48" s="33">
        <v>0</v>
      </c>
      <c r="O48" s="41"/>
      <c r="P48" s="3">
        <v>6</v>
      </c>
      <c r="Q48" s="2">
        <v>0</v>
      </c>
      <c r="S48" s="34">
        <f t="shared" si="0"/>
        <v>0</v>
      </c>
    </row>
    <row r="49" spans="1:19">
      <c r="A49" s="41"/>
      <c r="B49" s="3">
        <v>7</v>
      </c>
      <c r="C49" s="2">
        <v>0</v>
      </c>
      <c r="D49" s="2">
        <v>0</v>
      </c>
      <c r="E49" s="2">
        <v>0</v>
      </c>
      <c r="F49" s="2">
        <v>0</v>
      </c>
      <c r="G49" s="2"/>
      <c r="H49" s="41"/>
      <c r="I49" s="3">
        <v>7</v>
      </c>
      <c r="J49" s="2">
        <v>0</v>
      </c>
      <c r="K49" s="2">
        <v>0</v>
      </c>
      <c r="L49" s="2">
        <v>0</v>
      </c>
      <c r="M49" s="2">
        <v>0</v>
      </c>
      <c r="O49" s="41"/>
      <c r="P49" s="3">
        <v>7</v>
      </c>
      <c r="Q49" s="2">
        <v>0</v>
      </c>
      <c r="S49" s="34">
        <f t="shared" si="0"/>
        <v>0</v>
      </c>
    </row>
    <row r="50" spans="1:19">
      <c r="A50" s="41"/>
      <c r="B50" s="3">
        <v>8</v>
      </c>
      <c r="C50" s="2">
        <v>0</v>
      </c>
      <c r="D50" s="2">
        <v>0</v>
      </c>
      <c r="E50" s="2">
        <v>0</v>
      </c>
      <c r="F50" s="2">
        <v>0</v>
      </c>
      <c r="G50" s="2"/>
      <c r="H50" s="41"/>
      <c r="I50" s="3">
        <v>8</v>
      </c>
      <c r="J50" s="2">
        <v>0</v>
      </c>
      <c r="K50" s="2">
        <v>0</v>
      </c>
      <c r="L50" s="2">
        <v>0</v>
      </c>
      <c r="M50" s="2">
        <v>0</v>
      </c>
      <c r="O50" s="41"/>
      <c r="P50" s="3">
        <v>8</v>
      </c>
      <c r="Q50" s="2">
        <v>1</v>
      </c>
      <c r="S50" s="34">
        <f t="shared" si="0"/>
        <v>0</v>
      </c>
    </row>
    <row r="51" spans="1:19">
      <c r="A51" s="41"/>
      <c r="B51" s="3">
        <v>9</v>
      </c>
      <c r="C51" s="2">
        <v>0</v>
      </c>
      <c r="D51" s="2">
        <v>0</v>
      </c>
      <c r="E51" s="2">
        <v>0</v>
      </c>
      <c r="F51" s="2">
        <v>0</v>
      </c>
      <c r="G51" s="2"/>
      <c r="H51" s="41"/>
      <c r="I51" s="3">
        <v>9</v>
      </c>
      <c r="J51" s="2">
        <v>0</v>
      </c>
      <c r="K51" s="2">
        <v>0</v>
      </c>
      <c r="L51" s="2">
        <v>0</v>
      </c>
      <c r="M51" s="2">
        <v>0</v>
      </c>
      <c r="O51" s="41"/>
      <c r="P51" s="3">
        <v>9</v>
      </c>
      <c r="Q51" s="2">
        <v>1</v>
      </c>
      <c r="S51" s="34">
        <f t="shared" si="0"/>
        <v>0</v>
      </c>
    </row>
    <row r="52" spans="1:19">
      <c r="A52" s="41"/>
      <c r="B52" s="3">
        <v>10</v>
      </c>
      <c r="C52" s="2">
        <v>0</v>
      </c>
      <c r="D52" s="2">
        <v>0</v>
      </c>
      <c r="E52" s="2">
        <v>0</v>
      </c>
      <c r="F52" s="2">
        <v>0</v>
      </c>
      <c r="G52" s="2"/>
      <c r="H52" s="41"/>
      <c r="I52" s="3">
        <v>10</v>
      </c>
      <c r="J52" s="2">
        <v>0</v>
      </c>
      <c r="K52" s="2">
        <v>0</v>
      </c>
      <c r="L52" s="2">
        <v>0</v>
      </c>
      <c r="M52" s="2">
        <v>0</v>
      </c>
      <c r="O52" s="41"/>
      <c r="P52" s="3">
        <v>10</v>
      </c>
      <c r="Q52" s="2">
        <v>1</v>
      </c>
      <c r="S52" s="34">
        <f t="shared" si="0"/>
        <v>0</v>
      </c>
    </row>
    <row r="53" spans="1:19">
      <c r="A53" s="41" t="s">
        <v>43</v>
      </c>
      <c r="B53" s="3">
        <v>1</v>
      </c>
      <c r="C53" s="2">
        <v>0</v>
      </c>
      <c r="D53" s="2">
        <v>0</v>
      </c>
      <c r="E53" s="2">
        <v>0</v>
      </c>
      <c r="F53" s="2">
        <v>0</v>
      </c>
      <c r="G53" s="2"/>
      <c r="H53" s="41" t="s">
        <v>43</v>
      </c>
      <c r="I53" s="3">
        <v>1</v>
      </c>
      <c r="J53" s="2">
        <v>0</v>
      </c>
      <c r="K53" s="2">
        <v>0</v>
      </c>
      <c r="L53" s="2">
        <v>0</v>
      </c>
      <c r="M53" s="2">
        <v>0</v>
      </c>
      <c r="O53" s="41" t="s">
        <v>43</v>
      </c>
      <c r="P53" s="3">
        <v>1</v>
      </c>
      <c r="Q53" s="2">
        <v>0</v>
      </c>
      <c r="S53" s="34">
        <f t="shared" si="0"/>
        <v>0</v>
      </c>
    </row>
    <row r="54" spans="1:19">
      <c r="A54" s="41"/>
      <c r="B54" s="3">
        <v>2</v>
      </c>
      <c r="C54" s="2">
        <v>0</v>
      </c>
      <c r="D54" s="2">
        <v>0</v>
      </c>
      <c r="E54" s="2">
        <v>0</v>
      </c>
      <c r="F54" s="2">
        <v>0</v>
      </c>
      <c r="G54" s="2"/>
      <c r="H54" s="41"/>
      <c r="I54" s="3">
        <v>2</v>
      </c>
      <c r="J54" s="2">
        <v>0</v>
      </c>
      <c r="K54" s="2">
        <v>0</v>
      </c>
      <c r="L54" s="2">
        <v>0</v>
      </c>
      <c r="M54" s="2">
        <v>0</v>
      </c>
      <c r="O54" s="41"/>
      <c r="P54" s="3">
        <v>2</v>
      </c>
      <c r="Q54" s="2">
        <v>0</v>
      </c>
      <c r="S54" s="34">
        <f t="shared" si="0"/>
        <v>0</v>
      </c>
    </row>
    <row r="55" spans="1:19">
      <c r="A55" s="41"/>
      <c r="B55" s="3">
        <v>3</v>
      </c>
      <c r="C55" s="2">
        <v>0</v>
      </c>
      <c r="D55" s="2">
        <v>0</v>
      </c>
      <c r="E55" s="2">
        <v>0</v>
      </c>
      <c r="F55" s="2">
        <v>0</v>
      </c>
      <c r="G55" s="2"/>
      <c r="H55" s="41"/>
      <c r="I55" s="3">
        <v>3</v>
      </c>
      <c r="J55" s="2">
        <v>0</v>
      </c>
      <c r="K55" s="2">
        <v>0</v>
      </c>
      <c r="L55" s="2">
        <v>0</v>
      </c>
      <c r="M55" s="2">
        <v>0</v>
      </c>
      <c r="O55" s="41"/>
      <c r="P55" s="3">
        <v>3</v>
      </c>
      <c r="Q55" s="2">
        <v>0</v>
      </c>
      <c r="S55" s="34">
        <f t="shared" si="0"/>
        <v>0</v>
      </c>
    </row>
    <row r="56" spans="1:19">
      <c r="A56" s="41"/>
      <c r="B56" s="3">
        <v>4</v>
      </c>
      <c r="C56" s="2">
        <v>0</v>
      </c>
      <c r="D56" s="2">
        <v>0</v>
      </c>
      <c r="E56" s="2">
        <v>0</v>
      </c>
      <c r="F56" s="2">
        <v>0</v>
      </c>
      <c r="G56" s="2"/>
      <c r="H56" s="41"/>
      <c r="I56" s="3">
        <v>4</v>
      </c>
      <c r="J56" s="2">
        <v>0</v>
      </c>
      <c r="K56" s="2">
        <v>0</v>
      </c>
      <c r="L56" s="2">
        <v>0</v>
      </c>
      <c r="M56" s="2">
        <v>0</v>
      </c>
      <c r="O56" s="41"/>
      <c r="P56" s="3">
        <v>4</v>
      </c>
      <c r="Q56" s="2">
        <v>0</v>
      </c>
      <c r="S56" s="34">
        <f t="shared" si="0"/>
        <v>0</v>
      </c>
    </row>
    <row r="57" spans="1:19">
      <c r="A57" s="41"/>
      <c r="B57" s="3">
        <v>5</v>
      </c>
      <c r="C57" s="2">
        <v>0</v>
      </c>
      <c r="D57" s="2">
        <v>0</v>
      </c>
      <c r="E57" s="2">
        <v>0</v>
      </c>
      <c r="F57" s="2">
        <v>0</v>
      </c>
      <c r="G57" s="2"/>
      <c r="H57" s="41"/>
      <c r="I57" s="3">
        <v>5</v>
      </c>
      <c r="J57" s="2">
        <v>0</v>
      </c>
      <c r="K57" s="2">
        <v>0</v>
      </c>
      <c r="L57" s="2">
        <v>0</v>
      </c>
      <c r="M57" s="2">
        <v>0</v>
      </c>
      <c r="O57" s="41"/>
      <c r="P57" s="3">
        <v>5</v>
      </c>
      <c r="Q57" s="2">
        <v>0</v>
      </c>
      <c r="S57" s="34">
        <f t="shared" si="0"/>
        <v>0</v>
      </c>
    </row>
    <row r="58" spans="1:19">
      <c r="A58" s="41"/>
      <c r="B58" s="3">
        <v>6</v>
      </c>
      <c r="C58" s="2">
        <v>0</v>
      </c>
      <c r="D58" s="2">
        <v>0</v>
      </c>
      <c r="E58" s="2">
        <v>0</v>
      </c>
      <c r="F58" s="2">
        <v>0</v>
      </c>
      <c r="G58" s="2"/>
      <c r="H58" s="41"/>
      <c r="I58" s="3">
        <v>6</v>
      </c>
      <c r="J58" s="2">
        <v>0</v>
      </c>
      <c r="K58" s="2">
        <v>0</v>
      </c>
      <c r="L58" s="2">
        <v>0</v>
      </c>
      <c r="M58" s="2">
        <v>0</v>
      </c>
      <c r="O58" s="41"/>
      <c r="P58" s="3">
        <v>6</v>
      </c>
      <c r="Q58" s="2">
        <v>0</v>
      </c>
      <c r="S58" s="34">
        <f t="shared" si="0"/>
        <v>0</v>
      </c>
    </row>
    <row r="59" spans="1:19">
      <c r="A59" s="41"/>
      <c r="B59" s="33">
        <v>7</v>
      </c>
      <c r="C59" s="33">
        <v>0</v>
      </c>
      <c r="D59" s="33">
        <v>0</v>
      </c>
      <c r="E59" s="33">
        <v>0</v>
      </c>
      <c r="F59" s="33">
        <v>0</v>
      </c>
      <c r="G59" s="2"/>
      <c r="H59" s="41"/>
      <c r="I59" s="33">
        <v>7</v>
      </c>
      <c r="J59" s="33">
        <v>0</v>
      </c>
      <c r="K59" s="33">
        <v>100</v>
      </c>
      <c r="L59" s="33">
        <v>0</v>
      </c>
      <c r="M59" s="33">
        <v>0</v>
      </c>
      <c r="O59" s="41"/>
      <c r="P59" s="3">
        <v>7</v>
      </c>
      <c r="Q59" s="2">
        <v>0</v>
      </c>
      <c r="S59" s="34">
        <f t="shared" si="0"/>
        <v>0</v>
      </c>
    </row>
    <row r="60" spans="1:19">
      <c r="A60" s="41"/>
      <c r="B60" s="3">
        <v>8</v>
      </c>
      <c r="C60" s="2">
        <v>0</v>
      </c>
      <c r="D60" s="2">
        <v>0</v>
      </c>
      <c r="E60" s="2">
        <v>0</v>
      </c>
      <c r="F60" s="2">
        <v>0</v>
      </c>
      <c r="G60" s="2"/>
      <c r="H60" s="41"/>
      <c r="I60" s="3">
        <v>8</v>
      </c>
      <c r="J60" s="2">
        <v>0</v>
      </c>
      <c r="K60" s="2">
        <v>0</v>
      </c>
      <c r="L60" s="2">
        <v>0</v>
      </c>
      <c r="M60" s="2">
        <v>0</v>
      </c>
      <c r="O60" s="41"/>
      <c r="P60" s="3">
        <v>8</v>
      </c>
      <c r="Q60" s="2">
        <v>1</v>
      </c>
      <c r="S60" s="34">
        <f t="shared" si="0"/>
        <v>0</v>
      </c>
    </row>
    <row r="61" spans="1:19">
      <c r="A61" s="41"/>
      <c r="B61" s="3">
        <v>9</v>
      </c>
      <c r="C61" s="2">
        <v>0</v>
      </c>
      <c r="D61" s="2">
        <v>0</v>
      </c>
      <c r="E61" s="2">
        <v>0</v>
      </c>
      <c r="F61" s="2">
        <v>0</v>
      </c>
      <c r="G61" s="2"/>
      <c r="H61" s="41"/>
      <c r="I61" s="3">
        <v>9</v>
      </c>
      <c r="J61" s="2">
        <v>0</v>
      </c>
      <c r="K61" s="2">
        <v>0</v>
      </c>
      <c r="L61" s="2">
        <v>0</v>
      </c>
      <c r="M61" s="2">
        <v>0</v>
      </c>
      <c r="O61" s="41"/>
      <c r="P61" s="3">
        <v>9</v>
      </c>
      <c r="Q61" s="2">
        <v>1</v>
      </c>
      <c r="S61" s="34">
        <f t="shared" si="0"/>
        <v>0</v>
      </c>
    </row>
    <row r="62" spans="1:19">
      <c r="A62" s="41"/>
      <c r="B62" s="3">
        <v>10</v>
      </c>
      <c r="C62" s="2">
        <v>0</v>
      </c>
      <c r="D62" s="2">
        <v>0</v>
      </c>
      <c r="E62" s="2">
        <v>0</v>
      </c>
      <c r="F62" s="2">
        <v>0</v>
      </c>
      <c r="G62" s="2"/>
      <c r="H62" s="41"/>
      <c r="I62" s="3">
        <v>10</v>
      </c>
      <c r="J62" s="2">
        <v>0</v>
      </c>
      <c r="K62" s="2">
        <v>0</v>
      </c>
      <c r="L62" s="2">
        <v>0</v>
      </c>
      <c r="M62" s="2">
        <v>0</v>
      </c>
      <c r="O62" s="41"/>
      <c r="P62" s="3">
        <v>10</v>
      </c>
      <c r="Q62" s="2">
        <v>1</v>
      </c>
      <c r="S62" s="34">
        <f t="shared" si="0"/>
        <v>0</v>
      </c>
    </row>
    <row r="63" spans="1:19">
      <c r="A63" s="41" t="s">
        <v>44</v>
      </c>
      <c r="B63" s="3">
        <v>1</v>
      </c>
      <c r="C63" s="2">
        <v>0</v>
      </c>
      <c r="D63" s="2">
        <v>0</v>
      </c>
      <c r="E63" s="2">
        <v>0</v>
      </c>
      <c r="F63" s="2">
        <v>0</v>
      </c>
      <c r="G63" s="2"/>
      <c r="H63" s="41" t="s">
        <v>44</v>
      </c>
      <c r="I63" s="3">
        <v>1</v>
      </c>
      <c r="J63" s="2">
        <v>0</v>
      </c>
      <c r="K63" s="2">
        <v>0</v>
      </c>
      <c r="L63" s="2">
        <v>0</v>
      </c>
      <c r="M63" s="2">
        <v>0</v>
      </c>
      <c r="O63" s="41" t="s">
        <v>44</v>
      </c>
      <c r="P63" s="3">
        <v>1</v>
      </c>
      <c r="Q63" s="2">
        <v>0</v>
      </c>
      <c r="S63" s="34">
        <f t="shared" si="0"/>
        <v>0</v>
      </c>
    </row>
    <row r="64" spans="1:19">
      <c r="A64" s="41"/>
      <c r="B64" s="3">
        <v>2</v>
      </c>
      <c r="C64" s="2">
        <v>0</v>
      </c>
      <c r="D64" s="2">
        <v>0</v>
      </c>
      <c r="E64" s="2">
        <v>0</v>
      </c>
      <c r="F64" s="2">
        <v>0</v>
      </c>
      <c r="G64" s="2"/>
      <c r="H64" s="41"/>
      <c r="I64" s="3">
        <v>2</v>
      </c>
      <c r="J64" s="2">
        <v>0</v>
      </c>
      <c r="K64" s="2">
        <v>0</v>
      </c>
      <c r="L64" s="2">
        <v>0</v>
      </c>
      <c r="M64" s="2">
        <v>0</v>
      </c>
      <c r="O64" s="41"/>
      <c r="P64" s="3">
        <v>2</v>
      </c>
      <c r="Q64" s="2">
        <v>0</v>
      </c>
      <c r="S64" s="34">
        <f t="shared" si="0"/>
        <v>0</v>
      </c>
    </row>
    <row r="65" spans="1:19">
      <c r="A65" s="41"/>
      <c r="B65" s="3">
        <v>3</v>
      </c>
      <c r="C65" s="2">
        <v>0</v>
      </c>
      <c r="D65" s="2">
        <v>0</v>
      </c>
      <c r="E65" s="2">
        <v>0</v>
      </c>
      <c r="F65" s="2">
        <v>0</v>
      </c>
      <c r="G65" s="2"/>
      <c r="H65" s="41"/>
      <c r="I65" s="3">
        <v>3</v>
      </c>
      <c r="J65" s="2">
        <v>0</v>
      </c>
      <c r="K65" s="2">
        <v>0</v>
      </c>
      <c r="L65" s="2">
        <v>0</v>
      </c>
      <c r="M65" s="2">
        <v>0</v>
      </c>
      <c r="O65" s="41"/>
      <c r="P65" s="3">
        <v>3</v>
      </c>
      <c r="Q65" s="2">
        <v>0</v>
      </c>
      <c r="S65" s="34">
        <f t="shared" si="0"/>
        <v>0</v>
      </c>
    </row>
    <row r="66" spans="1:19">
      <c r="A66" s="41"/>
      <c r="B66" s="3">
        <v>4</v>
      </c>
      <c r="C66" s="2">
        <v>0</v>
      </c>
      <c r="D66" s="2">
        <v>0</v>
      </c>
      <c r="E66" s="2">
        <v>0</v>
      </c>
      <c r="F66" s="2">
        <v>0</v>
      </c>
      <c r="G66" s="2"/>
      <c r="H66" s="41"/>
      <c r="I66" s="3">
        <v>4</v>
      </c>
      <c r="J66" s="2">
        <v>0</v>
      </c>
      <c r="K66" s="2">
        <v>0</v>
      </c>
      <c r="L66" s="2">
        <v>0</v>
      </c>
      <c r="M66" s="2">
        <v>0</v>
      </c>
      <c r="O66" s="41"/>
      <c r="P66" s="3">
        <v>4</v>
      </c>
      <c r="Q66" s="2">
        <v>0</v>
      </c>
      <c r="S66" s="34">
        <f t="shared" si="0"/>
        <v>0</v>
      </c>
    </row>
    <row r="67" spans="1:19">
      <c r="A67" s="41"/>
      <c r="B67" s="3">
        <v>5</v>
      </c>
      <c r="C67" s="2">
        <v>0</v>
      </c>
      <c r="D67" s="2">
        <v>0</v>
      </c>
      <c r="E67" s="2">
        <v>0</v>
      </c>
      <c r="F67" s="2">
        <v>0</v>
      </c>
      <c r="G67" s="2"/>
      <c r="H67" s="41"/>
      <c r="I67" s="3">
        <v>5</v>
      </c>
      <c r="J67" s="2">
        <v>0</v>
      </c>
      <c r="K67" s="2">
        <v>0</v>
      </c>
      <c r="L67" s="2">
        <v>0</v>
      </c>
      <c r="M67" s="2">
        <v>0</v>
      </c>
      <c r="O67" s="41"/>
      <c r="P67" s="3">
        <v>5</v>
      </c>
      <c r="Q67" s="2">
        <v>0</v>
      </c>
      <c r="S67" s="34">
        <f t="shared" si="0"/>
        <v>0</v>
      </c>
    </row>
    <row r="68" spans="1:19">
      <c r="A68" s="41"/>
      <c r="B68" s="3">
        <v>6</v>
      </c>
      <c r="C68" s="2">
        <v>0</v>
      </c>
      <c r="D68" s="2">
        <v>0</v>
      </c>
      <c r="E68" s="2">
        <v>0</v>
      </c>
      <c r="F68" s="2">
        <v>0</v>
      </c>
      <c r="G68" s="2"/>
      <c r="H68" s="41"/>
      <c r="I68" s="3">
        <v>6</v>
      </c>
      <c r="J68" s="2">
        <v>0</v>
      </c>
      <c r="K68" s="2">
        <v>0</v>
      </c>
      <c r="L68" s="2">
        <v>0</v>
      </c>
      <c r="M68" s="2">
        <v>0</v>
      </c>
      <c r="O68" s="41"/>
      <c r="P68" s="3">
        <v>6</v>
      </c>
      <c r="Q68" s="2">
        <v>0</v>
      </c>
      <c r="S68" s="34">
        <f t="shared" ref="S68:S102" si="1">IF(SUM(J68:M68)=0,0, SUMPRODUCT(C68:F68,J68:M68)*Q68/SUM(J68:M68))</f>
        <v>0</v>
      </c>
    </row>
    <row r="69" spans="1:19">
      <c r="A69" s="41"/>
      <c r="B69" s="3">
        <v>7</v>
      </c>
      <c r="C69" s="2">
        <v>0</v>
      </c>
      <c r="D69" s="2">
        <v>0</v>
      </c>
      <c r="E69" s="2">
        <v>0</v>
      </c>
      <c r="F69" s="2">
        <v>0</v>
      </c>
      <c r="G69" s="2"/>
      <c r="H69" s="41"/>
      <c r="I69" s="3">
        <v>7</v>
      </c>
      <c r="J69" s="2">
        <v>0</v>
      </c>
      <c r="K69" s="2">
        <v>0</v>
      </c>
      <c r="L69" s="2">
        <v>0</v>
      </c>
      <c r="M69" s="2">
        <v>0</v>
      </c>
      <c r="O69" s="41"/>
      <c r="P69" s="3">
        <v>7</v>
      </c>
      <c r="Q69" s="2">
        <v>0</v>
      </c>
      <c r="S69" s="34">
        <f t="shared" si="1"/>
        <v>0</v>
      </c>
    </row>
    <row r="70" spans="1:19">
      <c r="A70" s="41"/>
      <c r="B70" s="33">
        <v>8</v>
      </c>
      <c r="C70" s="33">
        <v>0</v>
      </c>
      <c r="D70" s="33">
        <v>0</v>
      </c>
      <c r="E70" s="33">
        <v>0</v>
      </c>
      <c r="F70" s="33">
        <v>0</v>
      </c>
      <c r="G70" s="2"/>
      <c r="H70" s="41"/>
      <c r="I70" s="33">
        <v>8</v>
      </c>
      <c r="J70" s="33">
        <v>0</v>
      </c>
      <c r="K70" s="33">
        <v>100</v>
      </c>
      <c r="L70" s="33">
        <v>0</v>
      </c>
      <c r="M70" s="33">
        <v>0</v>
      </c>
      <c r="O70" s="41"/>
      <c r="P70" s="3">
        <v>8</v>
      </c>
      <c r="Q70" s="2">
        <v>1</v>
      </c>
      <c r="S70" s="34">
        <f t="shared" si="1"/>
        <v>0</v>
      </c>
    </row>
    <row r="71" spans="1:19">
      <c r="A71" s="41"/>
      <c r="B71" s="3">
        <v>9</v>
      </c>
      <c r="C71" s="2">
        <v>0</v>
      </c>
      <c r="D71" s="2">
        <v>0</v>
      </c>
      <c r="E71" s="2">
        <v>0</v>
      </c>
      <c r="F71" s="2">
        <v>0</v>
      </c>
      <c r="G71" s="2"/>
      <c r="H71" s="41"/>
      <c r="I71" s="3">
        <v>9</v>
      </c>
      <c r="J71" s="2">
        <v>0</v>
      </c>
      <c r="K71" s="2">
        <v>0</v>
      </c>
      <c r="L71" s="2">
        <v>0</v>
      </c>
      <c r="M71" s="2">
        <v>0</v>
      </c>
      <c r="O71" s="41"/>
      <c r="P71" s="3">
        <v>9</v>
      </c>
      <c r="Q71" s="2">
        <v>1</v>
      </c>
      <c r="S71" s="34">
        <f t="shared" si="1"/>
        <v>0</v>
      </c>
    </row>
    <row r="72" spans="1:19">
      <c r="A72" s="41"/>
      <c r="B72" s="3">
        <v>10</v>
      </c>
      <c r="C72" s="2">
        <v>0</v>
      </c>
      <c r="D72" s="2">
        <v>0</v>
      </c>
      <c r="E72" s="2">
        <v>0</v>
      </c>
      <c r="F72" s="2">
        <v>0</v>
      </c>
      <c r="G72" s="2"/>
      <c r="H72" s="41"/>
      <c r="I72" s="3">
        <v>10</v>
      </c>
      <c r="J72" s="2">
        <v>0</v>
      </c>
      <c r="K72" s="2">
        <v>0</v>
      </c>
      <c r="L72" s="2">
        <v>0</v>
      </c>
      <c r="M72" s="2">
        <v>0</v>
      </c>
      <c r="O72" s="41"/>
      <c r="P72" s="3">
        <v>10</v>
      </c>
      <c r="Q72" s="2">
        <v>1</v>
      </c>
      <c r="S72" s="34">
        <f t="shared" si="1"/>
        <v>0</v>
      </c>
    </row>
    <row r="73" spans="1:19">
      <c r="A73" s="41" t="s">
        <v>45</v>
      </c>
      <c r="B73" s="3">
        <v>1</v>
      </c>
      <c r="C73" s="2">
        <v>0</v>
      </c>
      <c r="D73" s="2">
        <v>0</v>
      </c>
      <c r="E73" s="2">
        <v>0</v>
      </c>
      <c r="F73" s="2">
        <v>0</v>
      </c>
      <c r="G73" s="2"/>
      <c r="H73" s="41" t="s">
        <v>45</v>
      </c>
      <c r="I73" s="3">
        <v>1</v>
      </c>
      <c r="J73" s="2">
        <v>0</v>
      </c>
      <c r="K73" s="2">
        <v>0</v>
      </c>
      <c r="L73" s="2">
        <v>0</v>
      </c>
      <c r="M73" s="2">
        <v>0</v>
      </c>
      <c r="O73" s="41" t="s">
        <v>45</v>
      </c>
      <c r="P73" s="3">
        <v>1</v>
      </c>
      <c r="Q73" s="2">
        <v>0</v>
      </c>
      <c r="S73" s="34">
        <f t="shared" si="1"/>
        <v>0</v>
      </c>
    </row>
    <row r="74" spans="1:19">
      <c r="A74" s="41"/>
      <c r="B74" s="3">
        <v>2</v>
      </c>
      <c r="C74" s="2">
        <v>0</v>
      </c>
      <c r="D74" s="2">
        <v>0</v>
      </c>
      <c r="E74" s="2">
        <v>0</v>
      </c>
      <c r="F74" s="2">
        <v>0</v>
      </c>
      <c r="G74" s="2"/>
      <c r="H74" s="41"/>
      <c r="I74" s="3">
        <v>2</v>
      </c>
      <c r="J74" s="2">
        <v>0</v>
      </c>
      <c r="K74" s="2">
        <v>0</v>
      </c>
      <c r="L74" s="2">
        <v>0</v>
      </c>
      <c r="M74" s="2">
        <v>0</v>
      </c>
      <c r="O74" s="41"/>
      <c r="P74" s="3">
        <v>2</v>
      </c>
      <c r="Q74" s="2">
        <v>0</v>
      </c>
      <c r="S74" s="34">
        <f t="shared" si="1"/>
        <v>0</v>
      </c>
    </row>
    <row r="75" spans="1:19">
      <c r="A75" s="41"/>
      <c r="B75" s="3">
        <v>3</v>
      </c>
      <c r="C75" s="2">
        <v>0</v>
      </c>
      <c r="D75" s="2">
        <v>0</v>
      </c>
      <c r="E75" s="2">
        <v>0</v>
      </c>
      <c r="F75" s="2">
        <v>0</v>
      </c>
      <c r="G75" s="2"/>
      <c r="H75" s="41"/>
      <c r="I75" s="3">
        <v>3</v>
      </c>
      <c r="J75" s="2">
        <v>0</v>
      </c>
      <c r="K75" s="2">
        <v>0</v>
      </c>
      <c r="L75" s="2">
        <v>0</v>
      </c>
      <c r="M75" s="2">
        <v>0</v>
      </c>
      <c r="O75" s="41"/>
      <c r="P75" s="3">
        <v>3</v>
      </c>
      <c r="Q75" s="2">
        <v>0</v>
      </c>
      <c r="S75" s="34">
        <f t="shared" si="1"/>
        <v>0</v>
      </c>
    </row>
    <row r="76" spans="1:19">
      <c r="A76" s="41"/>
      <c r="B76" s="3">
        <v>4</v>
      </c>
      <c r="C76" s="2">
        <v>0</v>
      </c>
      <c r="D76" s="2">
        <v>0</v>
      </c>
      <c r="E76" s="2">
        <v>0</v>
      </c>
      <c r="F76" s="2">
        <v>0</v>
      </c>
      <c r="G76" s="2"/>
      <c r="H76" s="41"/>
      <c r="I76" s="3">
        <v>4</v>
      </c>
      <c r="J76" s="2">
        <v>0</v>
      </c>
      <c r="K76" s="2">
        <v>0</v>
      </c>
      <c r="L76" s="2">
        <v>0</v>
      </c>
      <c r="M76" s="2">
        <v>0</v>
      </c>
      <c r="O76" s="41"/>
      <c r="P76" s="3">
        <v>4</v>
      </c>
      <c r="Q76" s="2">
        <v>0</v>
      </c>
      <c r="S76" s="34">
        <f t="shared" si="1"/>
        <v>0</v>
      </c>
    </row>
    <row r="77" spans="1:19">
      <c r="A77" s="41"/>
      <c r="B77" s="3">
        <v>5</v>
      </c>
      <c r="C77" s="2">
        <v>0</v>
      </c>
      <c r="D77" s="2">
        <v>0</v>
      </c>
      <c r="E77" s="2">
        <v>0</v>
      </c>
      <c r="F77" s="2">
        <v>0</v>
      </c>
      <c r="G77" s="2"/>
      <c r="H77" s="41"/>
      <c r="I77" s="3">
        <v>5</v>
      </c>
      <c r="J77" s="2">
        <v>0</v>
      </c>
      <c r="K77" s="2">
        <v>0</v>
      </c>
      <c r="L77" s="2">
        <v>0</v>
      </c>
      <c r="M77" s="2">
        <v>0</v>
      </c>
      <c r="O77" s="41"/>
      <c r="P77" s="3">
        <v>5</v>
      </c>
      <c r="Q77" s="2">
        <v>0</v>
      </c>
      <c r="S77" s="34">
        <f t="shared" si="1"/>
        <v>0</v>
      </c>
    </row>
    <row r="78" spans="1:19">
      <c r="A78" s="41"/>
      <c r="B78" s="3">
        <v>6</v>
      </c>
      <c r="C78" s="2">
        <v>0</v>
      </c>
      <c r="D78" s="2">
        <v>0</v>
      </c>
      <c r="E78" s="2">
        <v>0</v>
      </c>
      <c r="F78" s="2">
        <v>0</v>
      </c>
      <c r="G78" s="2"/>
      <c r="H78" s="41"/>
      <c r="I78" s="3">
        <v>6</v>
      </c>
      <c r="J78" s="2">
        <v>0</v>
      </c>
      <c r="K78" s="2">
        <v>0</v>
      </c>
      <c r="L78" s="2">
        <v>0</v>
      </c>
      <c r="M78" s="2">
        <v>0</v>
      </c>
      <c r="O78" s="41"/>
      <c r="P78" s="3">
        <v>6</v>
      </c>
      <c r="Q78" s="2">
        <v>0</v>
      </c>
      <c r="S78" s="34">
        <f t="shared" si="1"/>
        <v>0</v>
      </c>
    </row>
    <row r="79" spans="1:19">
      <c r="A79" s="41"/>
      <c r="B79" s="3">
        <v>7</v>
      </c>
      <c r="C79" s="2">
        <v>0</v>
      </c>
      <c r="D79" s="2">
        <v>0</v>
      </c>
      <c r="E79" s="2">
        <v>0</v>
      </c>
      <c r="F79" s="2">
        <v>0</v>
      </c>
      <c r="G79" s="2"/>
      <c r="H79" s="41"/>
      <c r="I79" s="3">
        <v>7</v>
      </c>
      <c r="J79" s="2">
        <v>0</v>
      </c>
      <c r="K79" s="2">
        <v>0</v>
      </c>
      <c r="L79" s="2">
        <v>0</v>
      </c>
      <c r="M79" s="2">
        <v>0</v>
      </c>
      <c r="O79" s="41"/>
      <c r="P79" s="3">
        <v>7</v>
      </c>
      <c r="Q79" s="2">
        <v>0</v>
      </c>
      <c r="S79" s="34">
        <f t="shared" si="1"/>
        <v>0</v>
      </c>
    </row>
    <row r="80" spans="1:19">
      <c r="A80" s="41"/>
      <c r="B80" s="3">
        <v>8</v>
      </c>
      <c r="C80" s="2">
        <v>0</v>
      </c>
      <c r="D80" s="2">
        <v>0</v>
      </c>
      <c r="E80" s="2">
        <v>0</v>
      </c>
      <c r="F80" s="2">
        <v>0</v>
      </c>
      <c r="G80" s="2"/>
      <c r="H80" s="41"/>
      <c r="I80" s="3">
        <v>8</v>
      </c>
      <c r="J80" s="2">
        <v>0</v>
      </c>
      <c r="K80" s="2">
        <v>0</v>
      </c>
      <c r="L80" s="2">
        <v>0</v>
      </c>
      <c r="M80" s="2">
        <v>0</v>
      </c>
      <c r="O80" s="41"/>
      <c r="P80" s="3">
        <v>8</v>
      </c>
      <c r="Q80" s="2">
        <v>1</v>
      </c>
      <c r="S80" s="34">
        <f t="shared" si="1"/>
        <v>0</v>
      </c>
    </row>
    <row r="81" spans="1:19">
      <c r="A81" s="41"/>
      <c r="B81" s="33">
        <v>9</v>
      </c>
      <c r="C81" s="33">
        <v>0</v>
      </c>
      <c r="D81" s="33">
        <v>0</v>
      </c>
      <c r="E81" s="33">
        <v>0</v>
      </c>
      <c r="F81" s="33">
        <v>0</v>
      </c>
      <c r="G81" s="2"/>
      <c r="H81" s="41"/>
      <c r="I81" s="33">
        <v>9</v>
      </c>
      <c r="J81" s="33">
        <v>0</v>
      </c>
      <c r="K81" s="33">
        <v>100</v>
      </c>
      <c r="L81" s="33">
        <v>0</v>
      </c>
      <c r="M81" s="33">
        <v>0</v>
      </c>
      <c r="O81" s="41"/>
      <c r="P81" s="3">
        <v>9</v>
      </c>
      <c r="Q81" s="2">
        <v>1</v>
      </c>
      <c r="S81" s="34">
        <f t="shared" si="1"/>
        <v>0</v>
      </c>
    </row>
    <row r="82" spans="1:19">
      <c r="A82" s="41"/>
      <c r="B82" s="3">
        <v>10</v>
      </c>
      <c r="C82" s="2">
        <v>0</v>
      </c>
      <c r="D82" s="2">
        <v>0</v>
      </c>
      <c r="E82" s="2">
        <v>0</v>
      </c>
      <c r="F82" s="2">
        <v>0</v>
      </c>
      <c r="G82" s="2"/>
      <c r="H82" s="41"/>
      <c r="I82" s="3">
        <v>10</v>
      </c>
      <c r="J82" s="2">
        <v>0</v>
      </c>
      <c r="K82" s="2">
        <v>0</v>
      </c>
      <c r="L82" s="2">
        <v>0</v>
      </c>
      <c r="M82" s="2">
        <v>0</v>
      </c>
      <c r="O82" s="41"/>
      <c r="P82" s="3">
        <v>10</v>
      </c>
      <c r="Q82" s="2">
        <v>1</v>
      </c>
      <c r="S82" s="34">
        <f t="shared" si="1"/>
        <v>0</v>
      </c>
    </row>
    <row r="83" spans="1:19">
      <c r="A83" s="41" t="s">
        <v>46</v>
      </c>
      <c r="B83" s="3">
        <v>1</v>
      </c>
      <c r="C83" s="2">
        <v>0</v>
      </c>
      <c r="D83" s="2">
        <v>0</v>
      </c>
      <c r="E83" s="2">
        <v>0</v>
      </c>
      <c r="F83" s="2">
        <v>0</v>
      </c>
      <c r="G83" s="2"/>
      <c r="H83" s="41" t="s">
        <v>46</v>
      </c>
      <c r="I83" s="3">
        <v>1</v>
      </c>
      <c r="J83" s="2">
        <v>0</v>
      </c>
      <c r="K83" s="2">
        <v>0</v>
      </c>
      <c r="L83" s="2">
        <v>0</v>
      </c>
      <c r="M83" s="2">
        <v>0</v>
      </c>
      <c r="O83" s="41" t="s">
        <v>46</v>
      </c>
      <c r="P83" s="3">
        <v>1</v>
      </c>
      <c r="Q83" s="2">
        <v>0</v>
      </c>
      <c r="S83" s="34">
        <f t="shared" si="1"/>
        <v>0</v>
      </c>
    </row>
    <row r="84" spans="1:19">
      <c r="A84" s="41"/>
      <c r="B84" s="3">
        <v>2</v>
      </c>
      <c r="C84" s="2">
        <v>0</v>
      </c>
      <c r="D84" s="2">
        <v>0</v>
      </c>
      <c r="E84" s="2">
        <v>0</v>
      </c>
      <c r="F84" s="2">
        <v>0</v>
      </c>
      <c r="G84" s="2"/>
      <c r="H84" s="41"/>
      <c r="I84" s="3">
        <v>2</v>
      </c>
      <c r="J84" s="2">
        <v>0</v>
      </c>
      <c r="K84" s="2">
        <v>0</v>
      </c>
      <c r="L84" s="2">
        <v>0</v>
      </c>
      <c r="M84" s="2">
        <v>0</v>
      </c>
      <c r="O84" s="41"/>
      <c r="P84" s="3">
        <v>2</v>
      </c>
      <c r="Q84" s="2">
        <v>0</v>
      </c>
      <c r="S84" s="34">
        <f t="shared" si="1"/>
        <v>0</v>
      </c>
    </row>
    <row r="85" spans="1:19">
      <c r="A85" s="41"/>
      <c r="B85" s="3">
        <v>3</v>
      </c>
      <c r="C85" s="2">
        <v>0</v>
      </c>
      <c r="D85" s="2">
        <v>0</v>
      </c>
      <c r="E85" s="2">
        <v>0</v>
      </c>
      <c r="F85" s="2">
        <v>0</v>
      </c>
      <c r="G85" s="2"/>
      <c r="H85" s="41"/>
      <c r="I85" s="3">
        <v>3</v>
      </c>
      <c r="J85" s="2">
        <v>0</v>
      </c>
      <c r="K85" s="2">
        <v>0</v>
      </c>
      <c r="L85" s="2">
        <v>0</v>
      </c>
      <c r="M85" s="2">
        <v>0</v>
      </c>
      <c r="O85" s="41"/>
      <c r="P85" s="3">
        <v>3</v>
      </c>
      <c r="Q85" s="2">
        <v>0</v>
      </c>
      <c r="S85" s="34">
        <f t="shared" si="1"/>
        <v>0</v>
      </c>
    </row>
    <row r="86" spans="1:19">
      <c r="A86" s="41"/>
      <c r="B86" s="3">
        <v>4</v>
      </c>
      <c r="C86" s="2">
        <v>0</v>
      </c>
      <c r="D86" s="2">
        <v>0</v>
      </c>
      <c r="E86" s="2">
        <v>0</v>
      </c>
      <c r="F86" s="2">
        <v>0</v>
      </c>
      <c r="G86" s="2"/>
      <c r="H86" s="41"/>
      <c r="I86" s="3">
        <v>4</v>
      </c>
      <c r="J86" s="2">
        <v>0</v>
      </c>
      <c r="K86" s="2">
        <v>0</v>
      </c>
      <c r="L86" s="2">
        <v>0</v>
      </c>
      <c r="M86" s="2">
        <v>0</v>
      </c>
      <c r="O86" s="41"/>
      <c r="P86" s="3">
        <v>4</v>
      </c>
      <c r="Q86" s="2">
        <v>0</v>
      </c>
      <c r="S86" s="34">
        <f t="shared" si="1"/>
        <v>0</v>
      </c>
    </row>
    <row r="87" spans="1:19">
      <c r="A87" s="41"/>
      <c r="B87" s="3">
        <v>5</v>
      </c>
      <c r="C87" s="2">
        <v>0</v>
      </c>
      <c r="D87" s="2">
        <v>0</v>
      </c>
      <c r="E87" s="2">
        <v>0</v>
      </c>
      <c r="F87" s="2">
        <v>0</v>
      </c>
      <c r="G87" s="2"/>
      <c r="H87" s="41"/>
      <c r="I87" s="3">
        <v>5</v>
      </c>
      <c r="J87" s="2">
        <v>0</v>
      </c>
      <c r="K87" s="2">
        <v>0</v>
      </c>
      <c r="L87" s="2">
        <v>0</v>
      </c>
      <c r="M87" s="2">
        <v>0</v>
      </c>
      <c r="O87" s="41"/>
      <c r="P87" s="3">
        <v>5</v>
      </c>
      <c r="Q87" s="2">
        <v>0</v>
      </c>
      <c r="S87" s="34">
        <f t="shared" si="1"/>
        <v>0</v>
      </c>
    </row>
    <row r="88" spans="1:19">
      <c r="A88" s="41"/>
      <c r="B88" s="3">
        <v>6</v>
      </c>
      <c r="C88" s="2">
        <v>0</v>
      </c>
      <c r="D88" s="2">
        <v>0</v>
      </c>
      <c r="E88" s="2">
        <v>0</v>
      </c>
      <c r="F88" s="2">
        <v>0</v>
      </c>
      <c r="G88" s="2"/>
      <c r="H88" s="41"/>
      <c r="I88" s="3">
        <v>6</v>
      </c>
      <c r="J88" s="2">
        <v>0</v>
      </c>
      <c r="K88" s="2">
        <v>0</v>
      </c>
      <c r="L88" s="2">
        <v>0</v>
      </c>
      <c r="M88" s="2">
        <v>0</v>
      </c>
      <c r="O88" s="41"/>
      <c r="P88" s="3">
        <v>6</v>
      </c>
      <c r="Q88" s="2">
        <v>0</v>
      </c>
      <c r="S88" s="34">
        <f t="shared" si="1"/>
        <v>0</v>
      </c>
    </row>
    <row r="89" spans="1:19">
      <c r="A89" s="41"/>
      <c r="B89" s="3">
        <v>7</v>
      </c>
      <c r="C89" s="2">
        <v>0</v>
      </c>
      <c r="D89" s="2">
        <v>0</v>
      </c>
      <c r="E89" s="2">
        <v>0</v>
      </c>
      <c r="F89" s="2">
        <v>0</v>
      </c>
      <c r="G89" s="2"/>
      <c r="H89" s="41"/>
      <c r="I89" s="3">
        <v>7</v>
      </c>
      <c r="J89" s="2">
        <v>0</v>
      </c>
      <c r="K89" s="2">
        <v>0</v>
      </c>
      <c r="L89" s="2">
        <v>0</v>
      </c>
      <c r="M89" s="2">
        <v>0</v>
      </c>
      <c r="O89" s="41"/>
      <c r="P89" s="3">
        <v>7</v>
      </c>
      <c r="Q89" s="2">
        <v>0</v>
      </c>
      <c r="S89" s="34">
        <f t="shared" si="1"/>
        <v>0</v>
      </c>
    </row>
    <row r="90" spans="1:19">
      <c r="A90" s="41"/>
      <c r="B90" s="3">
        <v>8</v>
      </c>
      <c r="C90" s="2">
        <v>0</v>
      </c>
      <c r="D90" s="2">
        <v>0</v>
      </c>
      <c r="E90" s="2">
        <v>0</v>
      </c>
      <c r="F90" s="2">
        <v>0</v>
      </c>
      <c r="G90" s="2"/>
      <c r="H90" s="41"/>
      <c r="I90" s="3">
        <v>8</v>
      </c>
      <c r="J90" s="2">
        <v>0</v>
      </c>
      <c r="K90" s="2">
        <v>0</v>
      </c>
      <c r="L90" s="2">
        <v>0</v>
      </c>
      <c r="M90" s="2">
        <v>0</v>
      </c>
      <c r="O90" s="41"/>
      <c r="P90" s="3">
        <v>8</v>
      </c>
      <c r="Q90" s="2">
        <v>1</v>
      </c>
      <c r="S90" s="34">
        <f t="shared" si="1"/>
        <v>0</v>
      </c>
    </row>
    <row r="91" spans="1:19">
      <c r="A91" s="41"/>
      <c r="B91" s="3">
        <v>9</v>
      </c>
      <c r="C91" s="2">
        <v>0</v>
      </c>
      <c r="D91" s="2">
        <v>0</v>
      </c>
      <c r="E91" s="2">
        <v>0</v>
      </c>
      <c r="F91" s="2">
        <v>0</v>
      </c>
      <c r="G91" s="2"/>
      <c r="H91" s="41"/>
      <c r="I91" s="3">
        <v>9</v>
      </c>
      <c r="J91" s="2">
        <v>0</v>
      </c>
      <c r="K91" s="2">
        <v>0</v>
      </c>
      <c r="L91" s="2">
        <v>0</v>
      </c>
      <c r="M91" s="2">
        <v>0</v>
      </c>
      <c r="O91" s="41"/>
      <c r="P91" s="3">
        <v>9</v>
      </c>
      <c r="Q91" s="2">
        <v>1</v>
      </c>
      <c r="S91" s="34">
        <f t="shared" si="1"/>
        <v>0</v>
      </c>
    </row>
    <row r="92" spans="1:19">
      <c r="A92" s="41"/>
      <c r="B92" s="33">
        <v>10</v>
      </c>
      <c r="C92" s="33">
        <v>0</v>
      </c>
      <c r="D92" s="33">
        <v>0</v>
      </c>
      <c r="E92" s="33">
        <v>0</v>
      </c>
      <c r="F92" s="33">
        <v>0</v>
      </c>
      <c r="G92" s="2"/>
      <c r="H92" s="41"/>
      <c r="I92" s="33">
        <v>10</v>
      </c>
      <c r="J92" s="33">
        <v>0</v>
      </c>
      <c r="K92" s="33">
        <v>100</v>
      </c>
      <c r="L92" s="33">
        <v>0</v>
      </c>
      <c r="M92" s="33">
        <v>0</v>
      </c>
      <c r="O92" s="41"/>
      <c r="P92" s="3">
        <v>10</v>
      </c>
      <c r="Q92" s="2">
        <v>1</v>
      </c>
      <c r="S92" s="34">
        <f t="shared" si="1"/>
        <v>0</v>
      </c>
    </row>
    <row r="93" spans="1:19">
      <c r="A93" s="41" t="s">
        <v>47</v>
      </c>
      <c r="B93" s="3">
        <v>1</v>
      </c>
      <c r="C93" s="2">
        <v>0</v>
      </c>
      <c r="D93" s="2">
        <v>0</v>
      </c>
      <c r="E93" s="2">
        <v>0</v>
      </c>
      <c r="F93" s="2">
        <v>0</v>
      </c>
      <c r="G93" s="2"/>
      <c r="H93" s="41" t="s">
        <v>47</v>
      </c>
      <c r="I93" s="3">
        <v>1</v>
      </c>
      <c r="J93" s="2">
        <v>0</v>
      </c>
      <c r="K93" s="2">
        <v>0</v>
      </c>
      <c r="L93" s="2">
        <v>0</v>
      </c>
      <c r="M93" s="2">
        <v>0</v>
      </c>
      <c r="O93" s="41" t="s">
        <v>47</v>
      </c>
      <c r="P93" s="3">
        <v>1</v>
      </c>
      <c r="Q93" s="2">
        <v>0</v>
      </c>
      <c r="S93" s="34">
        <f t="shared" si="1"/>
        <v>0</v>
      </c>
    </row>
    <row r="94" spans="1:19">
      <c r="A94" s="41"/>
      <c r="B94" s="3">
        <v>2</v>
      </c>
      <c r="C94" s="2">
        <v>0</v>
      </c>
      <c r="D94" s="2">
        <v>0</v>
      </c>
      <c r="E94" s="2">
        <v>0</v>
      </c>
      <c r="F94" s="2">
        <v>0</v>
      </c>
      <c r="G94" s="2"/>
      <c r="H94" s="41"/>
      <c r="I94" s="3">
        <v>2</v>
      </c>
      <c r="J94" s="2">
        <v>0</v>
      </c>
      <c r="K94" s="2">
        <v>0</v>
      </c>
      <c r="L94" s="2">
        <v>0</v>
      </c>
      <c r="M94" s="2">
        <v>0</v>
      </c>
      <c r="O94" s="41"/>
      <c r="P94" s="3">
        <v>2</v>
      </c>
      <c r="Q94" s="2">
        <v>0</v>
      </c>
      <c r="S94" s="34">
        <f t="shared" si="1"/>
        <v>0</v>
      </c>
    </row>
    <row r="95" spans="1:19">
      <c r="A95" s="41"/>
      <c r="B95" s="3">
        <v>3</v>
      </c>
      <c r="C95" s="2">
        <v>0</v>
      </c>
      <c r="D95" s="2">
        <v>0</v>
      </c>
      <c r="E95" s="2">
        <v>0</v>
      </c>
      <c r="F95" s="2">
        <v>0</v>
      </c>
      <c r="G95" s="2"/>
      <c r="H95" s="41"/>
      <c r="I95" s="3">
        <v>3</v>
      </c>
      <c r="J95" s="2">
        <v>0</v>
      </c>
      <c r="K95" s="2">
        <v>0</v>
      </c>
      <c r="L95" s="2">
        <v>0</v>
      </c>
      <c r="M95" s="2">
        <v>0</v>
      </c>
      <c r="O95" s="41"/>
      <c r="P95" s="3">
        <v>3</v>
      </c>
      <c r="Q95" s="2">
        <v>0</v>
      </c>
      <c r="S95" s="34">
        <f t="shared" si="1"/>
        <v>0</v>
      </c>
    </row>
    <row r="96" spans="1:19">
      <c r="A96" s="41"/>
      <c r="B96" s="3">
        <v>4</v>
      </c>
      <c r="C96" s="2">
        <v>0</v>
      </c>
      <c r="D96" s="2">
        <v>0</v>
      </c>
      <c r="E96" s="2">
        <v>0</v>
      </c>
      <c r="F96" s="2">
        <v>0</v>
      </c>
      <c r="G96" s="2"/>
      <c r="H96" s="41"/>
      <c r="I96" s="3">
        <v>4</v>
      </c>
      <c r="J96" s="2">
        <v>0</v>
      </c>
      <c r="K96" s="2">
        <v>0</v>
      </c>
      <c r="L96" s="2">
        <v>0</v>
      </c>
      <c r="M96" s="2">
        <v>0</v>
      </c>
      <c r="O96" s="41"/>
      <c r="P96" s="3">
        <v>4</v>
      </c>
      <c r="Q96" s="2">
        <v>0</v>
      </c>
      <c r="S96" s="34">
        <f t="shared" si="1"/>
        <v>0</v>
      </c>
    </row>
    <row r="97" spans="1:19">
      <c r="A97" s="41"/>
      <c r="B97" s="3">
        <v>5</v>
      </c>
      <c r="C97" s="2">
        <v>0</v>
      </c>
      <c r="D97" s="2">
        <v>0</v>
      </c>
      <c r="E97" s="2">
        <v>0</v>
      </c>
      <c r="F97" s="2">
        <v>0</v>
      </c>
      <c r="G97" s="2"/>
      <c r="H97" s="41"/>
      <c r="I97" s="3">
        <v>5</v>
      </c>
      <c r="J97" s="2">
        <v>0</v>
      </c>
      <c r="K97" s="2">
        <v>0</v>
      </c>
      <c r="L97" s="2">
        <v>0</v>
      </c>
      <c r="M97" s="2">
        <v>0</v>
      </c>
      <c r="O97" s="41"/>
      <c r="P97" s="3">
        <v>5</v>
      </c>
      <c r="Q97" s="2">
        <v>0</v>
      </c>
      <c r="S97" s="34">
        <f t="shared" si="1"/>
        <v>0</v>
      </c>
    </row>
    <row r="98" spans="1:19">
      <c r="A98" s="41"/>
      <c r="B98" s="3">
        <v>6</v>
      </c>
      <c r="C98" s="2">
        <v>0</v>
      </c>
      <c r="D98" s="2">
        <v>0</v>
      </c>
      <c r="E98" s="2">
        <v>0</v>
      </c>
      <c r="F98" s="2">
        <v>0</v>
      </c>
      <c r="G98" s="2"/>
      <c r="H98" s="41"/>
      <c r="I98" s="3">
        <v>6</v>
      </c>
      <c r="J98" s="2">
        <v>0</v>
      </c>
      <c r="K98" s="2">
        <v>0</v>
      </c>
      <c r="L98" s="2">
        <v>0</v>
      </c>
      <c r="M98" s="2">
        <v>0</v>
      </c>
      <c r="O98" s="41"/>
      <c r="P98" s="3">
        <v>6</v>
      </c>
      <c r="Q98" s="2">
        <v>0</v>
      </c>
      <c r="S98" s="34">
        <f t="shared" si="1"/>
        <v>0</v>
      </c>
    </row>
    <row r="99" spans="1:19">
      <c r="A99" s="41"/>
      <c r="B99" s="3">
        <v>7</v>
      </c>
      <c r="C99" s="2">
        <v>0</v>
      </c>
      <c r="D99" s="2">
        <v>0</v>
      </c>
      <c r="E99" s="2">
        <v>0</v>
      </c>
      <c r="F99" s="2">
        <v>0</v>
      </c>
      <c r="G99" s="2"/>
      <c r="H99" s="41"/>
      <c r="I99" s="3">
        <v>7</v>
      </c>
      <c r="J99" s="2">
        <v>0</v>
      </c>
      <c r="K99" s="2">
        <v>0</v>
      </c>
      <c r="L99" s="2">
        <v>0</v>
      </c>
      <c r="M99" s="2">
        <v>0</v>
      </c>
      <c r="O99" s="41"/>
      <c r="P99" s="3">
        <v>7</v>
      </c>
      <c r="Q99" s="2">
        <v>0</v>
      </c>
      <c r="S99" s="34">
        <f t="shared" si="1"/>
        <v>0</v>
      </c>
    </row>
    <row r="100" spans="1:19">
      <c r="A100" s="41"/>
      <c r="B100" s="3">
        <v>8</v>
      </c>
      <c r="C100" s="2">
        <v>0</v>
      </c>
      <c r="D100" s="2">
        <v>0</v>
      </c>
      <c r="E100" s="2">
        <v>0</v>
      </c>
      <c r="F100" s="2">
        <v>0</v>
      </c>
      <c r="G100" s="2"/>
      <c r="H100" s="41"/>
      <c r="I100" s="3">
        <v>8</v>
      </c>
      <c r="J100" s="2">
        <v>0</v>
      </c>
      <c r="K100" s="2">
        <v>0</v>
      </c>
      <c r="L100" s="2">
        <v>0</v>
      </c>
      <c r="M100" s="2">
        <v>0</v>
      </c>
      <c r="O100" s="41"/>
      <c r="P100" s="3">
        <v>8</v>
      </c>
      <c r="Q100" s="2">
        <v>1</v>
      </c>
      <c r="S100" s="34">
        <f t="shared" si="1"/>
        <v>0</v>
      </c>
    </row>
    <row r="101" spans="1:19">
      <c r="A101" s="41"/>
      <c r="B101" s="3">
        <v>9</v>
      </c>
      <c r="C101" s="2">
        <v>0</v>
      </c>
      <c r="D101" s="2">
        <v>0</v>
      </c>
      <c r="E101" s="2">
        <v>0</v>
      </c>
      <c r="F101" s="2">
        <v>0</v>
      </c>
      <c r="G101" s="2"/>
      <c r="H101" s="41"/>
      <c r="I101" s="3">
        <v>9</v>
      </c>
      <c r="J101" s="2">
        <v>0</v>
      </c>
      <c r="K101" s="2">
        <v>0</v>
      </c>
      <c r="L101" s="2">
        <v>0</v>
      </c>
      <c r="M101" s="2">
        <v>0</v>
      </c>
      <c r="O101" s="41"/>
      <c r="P101" s="3">
        <v>9</v>
      </c>
      <c r="Q101" s="2">
        <v>1</v>
      </c>
      <c r="S101" s="34">
        <f t="shared" si="1"/>
        <v>0</v>
      </c>
    </row>
    <row r="102" spans="1:19">
      <c r="A102" s="41"/>
      <c r="B102" s="33">
        <v>10</v>
      </c>
      <c r="C102" s="33">
        <v>0</v>
      </c>
      <c r="D102" s="33">
        <v>0</v>
      </c>
      <c r="E102" s="33">
        <v>0</v>
      </c>
      <c r="F102" s="33">
        <v>0</v>
      </c>
      <c r="G102" s="2"/>
      <c r="H102" s="41"/>
      <c r="I102" s="33">
        <v>10</v>
      </c>
      <c r="J102" s="33">
        <v>0</v>
      </c>
      <c r="K102" s="33">
        <v>100</v>
      </c>
      <c r="L102" s="33">
        <v>0</v>
      </c>
      <c r="M102" s="33">
        <v>0</v>
      </c>
      <c r="O102" s="41"/>
      <c r="P102" s="3">
        <v>10</v>
      </c>
      <c r="Q102" s="2">
        <v>1</v>
      </c>
      <c r="S102" s="34">
        <f t="shared" si="1"/>
        <v>0</v>
      </c>
    </row>
  </sheetData>
  <mergeCells count="30">
    <mergeCell ref="O63:O72"/>
    <mergeCell ref="O73:O82"/>
    <mergeCell ref="O83:O92"/>
    <mergeCell ref="O93:O102"/>
    <mergeCell ref="O3:O12"/>
    <mergeCell ref="O13:O22"/>
    <mergeCell ref="O23:O32"/>
    <mergeCell ref="O33:O42"/>
    <mergeCell ref="O43:O52"/>
    <mergeCell ref="O53:O62"/>
    <mergeCell ref="A3:A12"/>
    <mergeCell ref="A13:A22"/>
    <mergeCell ref="A23:A32"/>
    <mergeCell ref="A33:A42"/>
    <mergeCell ref="A43:A52"/>
    <mergeCell ref="A53:A62"/>
    <mergeCell ref="H63:H72"/>
    <mergeCell ref="H73:H82"/>
    <mergeCell ref="H83:H92"/>
    <mergeCell ref="H93:H102"/>
    <mergeCell ref="A63:A72"/>
    <mergeCell ref="A73:A82"/>
    <mergeCell ref="A83:A92"/>
    <mergeCell ref="A93:A102"/>
    <mergeCell ref="H53:H62"/>
    <mergeCell ref="H3:H12"/>
    <mergeCell ref="H13:H22"/>
    <mergeCell ref="H23:H32"/>
    <mergeCell ref="H33:H42"/>
    <mergeCell ref="H43:H52"/>
  </mergeCells>
  <phoneticPr fontId="1" type="noConversion"/>
  <pageMargins left="0.7" right="0.7" top="0.75" bottom="0.75" header="0.3" footer="0.3"/>
  <ignoredErrors>
    <ignoredError sqref="S3:S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F39A-2953-6A48-8B1A-FED0B28F41EE}">
  <dimension ref="A1:AF5"/>
  <sheetViews>
    <sheetView topLeftCell="O1" zoomScale="81" zoomScaleNormal="81" workbookViewId="0">
      <selection activeCell="W3" sqref="W3:AF3"/>
    </sheetView>
  </sheetViews>
  <sheetFormatPr baseColWidth="10" defaultRowHeight="15"/>
  <cols>
    <col min="1" max="1" width="19.33203125" bestFit="1" customWidth="1"/>
  </cols>
  <sheetData>
    <row r="1" spans="1:32">
      <c r="A1" s="7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>
      <c r="A2" s="10" t="s">
        <v>7</v>
      </c>
      <c r="B2" s="11">
        <v>0</v>
      </c>
      <c r="C2" s="11" t="str">
        <f>IF([1]bonus!B2="","",[1]bonus!B2)</f>
        <v>1--1</v>
      </c>
      <c r="D2" s="11" t="str">
        <f>IF([1]bonus!C2="","",[1]bonus!C2)</f>
        <v>1--2</v>
      </c>
      <c r="E2" s="11" t="str">
        <f>IF([1]bonus!D2="","",[1]bonus!D2)</f>
        <v>1--3</v>
      </c>
      <c r="F2" s="11" t="str">
        <f>IF([1]bonus!E2="","",[1]bonus!E2)</f>
        <v>2--1</v>
      </c>
      <c r="G2" s="11" t="str">
        <f>IF([1]bonus!F2="","",[1]bonus!F2)</f>
        <v>2--2</v>
      </c>
      <c r="H2" s="11" t="str">
        <f>IF([1]bonus!G2="","",[1]bonus!G2)</f>
        <v>2--3</v>
      </c>
      <c r="I2" s="11" t="str">
        <f>IF([1]bonus!H2="","",[1]bonus!H2)</f>
        <v>3--1</v>
      </c>
      <c r="J2" s="11" t="str">
        <f>IF([1]bonus!I2="","",[1]bonus!I2)</f>
        <v>3--2</v>
      </c>
      <c r="K2" s="11" t="str">
        <f>IF([1]bonus!J2="","",[1]bonus!J2)</f>
        <v>3--3</v>
      </c>
      <c r="L2" s="11" t="str">
        <f>IF([1]bonus!K2="","",[1]bonus!K2)</f>
        <v>4--1</v>
      </c>
      <c r="M2" s="11" t="str">
        <f>IF([1]bonus!L2="","",[1]bonus!L2)</f>
        <v>4--2</v>
      </c>
      <c r="N2" s="11" t="str">
        <f>IF([1]bonus!M2="","",[1]bonus!M2)</f>
        <v>4--3</v>
      </c>
      <c r="O2" s="11" t="str">
        <f>IF([1]bonus!N2="","",[1]bonus!N2)</f>
        <v>5--1</v>
      </c>
      <c r="P2" s="11" t="str">
        <f>IF([1]bonus!O2="","",[1]bonus!O2)</f>
        <v>5--2</v>
      </c>
      <c r="Q2" s="11" t="str">
        <f>IF([1]bonus!P2="","",[1]bonus!P2)</f>
        <v>5--3</v>
      </c>
      <c r="R2" s="11" t="str">
        <f>IF([1]bonus!Q2="","",[1]bonus!Q2)</f>
        <v/>
      </c>
      <c r="S2" s="11" t="str">
        <f>IF([1]bonus!R2="","",[1]bonus!R2)</f>
        <v/>
      </c>
      <c r="T2" s="11" t="str">
        <f>IF([1]bonus!S2="","",[1]bonus!S2)</f>
        <v/>
      </c>
      <c r="U2" s="11" t="str">
        <f>IF([1]bonus!T2="","",[1]bonus!T2)</f>
        <v/>
      </c>
      <c r="V2" s="11" t="str">
        <f>IF([1]bonus!U2="","",[1]bonus!U2)</f>
        <v/>
      </c>
      <c r="W2" s="11" t="str">
        <f>IF([1]bonus!V2="","",[1]bonus!V2)</f>
        <v/>
      </c>
      <c r="X2" s="11" t="str">
        <f>IF([1]bonus!W2="","",[1]bonus!W2)</f>
        <v/>
      </c>
      <c r="Y2" s="11" t="str">
        <f>IF([1]bonus!X2="","",[1]bonus!X2)</f>
        <v/>
      </c>
      <c r="Z2" s="11" t="str">
        <f>IF([1]bonus!Y2="","",[1]bonus!Y2)</f>
        <v/>
      </c>
      <c r="AA2" s="11" t="str">
        <f>IF([1]bonus!Z2="","",[1]bonus!Z2)</f>
        <v/>
      </c>
      <c r="AB2" s="11" t="str">
        <f>IF([1]bonus!AA2="","",[1]bonus!AA2)</f>
        <v/>
      </c>
      <c r="AC2" s="11" t="str">
        <f>IF([1]bonus!AB2="","",[1]bonus!AB2)</f>
        <v/>
      </c>
      <c r="AD2" s="11" t="str">
        <f>IF([1]bonus!AC2="","",[1]bonus!AC2)</f>
        <v/>
      </c>
      <c r="AE2" s="11" t="str">
        <f>IF([1]bonus!AD2="","",[1]bonus!AD2)</f>
        <v/>
      </c>
      <c r="AF2" s="11" t="str">
        <f>IF([1]bonus!AE2="","",[1]bonus!AE2)</f>
        <v/>
      </c>
    </row>
    <row r="3" spans="1:32">
      <c r="A3" s="11" t="s">
        <v>54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</row>
    <row r="4" spans="1:32">
      <c r="A4" s="11" t="s">
        <v>55</v>
      </c>
      <c r="B4" s="7">
        <v>0</v>
      </c>
      <c r="C4" s="7">
        <v>0</v>
      </c>
      <c r="D4" s="7">
        <v>3</v>
      </c>
      <c r="E4" s="7">
        <v>0</v>
      </c>
      <c r="F4" s="7">
        <v>3</v>
      </c>
      <c r="G4" s="7">
        <v>3</v>
      </c>
      <c r="H4" s="7">
        <v>0</v>
      </c>
      <c r="I4" s="7">
        <v>2</v>
      </c>
      <c r="J4" s="7">
        <v>2</v>
      </c>
      <c r="K4" s="7">
        <v>0</v>
      </c>
      <c r="L4" s="7">
        <v>2</v>
      </c>
      <c r="M4" s="7">
        <v>2</v>
      </c>
      <c r="N4" s="7">
        <v>0</v>
      </c>
      <c r="O4" s="7">
        <v>2</v>
      </c>
      <c r="P4" s="7">
        <v>2</v>
      </c>
      <c r="Q4" s="7">
        <v>0</v>
      </c>
      <c r="R4" s="7">
        <v>5</v>
      </c>
      <c r="S4" s="7">
        <v>5</v>
      </c>
      <c r="T4" s="7">
        <v>0</v>
      </c>
      <c r="U4" s="7">
        <v>5</v>
      </c>
      <c r="V4" s="7">
        <v>5</v>
      </c>
      <c r="W4" s="7">
        <v>0</v>
      </c>
      <c r="X4" s="7">
        <v>5</v>
      </c>
      <c r="Y4" s="7">
        <v>5</v>
      </c>
      <c r="Z4" s="7">
        <v>0</v>
      </c>
      <c r="AA4" s="7">
        <v>5</v>
      </c>
      <c r="AB4" s="7">
        <v>5</v>
      </c>
      <c r="AC4" s="7">
        <v>0</v>
      </c>
      <c r="AD4" s="7">
        <v>5</v>
      </c>
      <c r="AE4" s="7">
        <v>5</v>
      </c>
      <c r="AF4" s="7">
        <v>0</v>
      </c>
    </row>
    <row r="5" spans="1:32">
      <c r="A5" s="11" t="s">
        <v>56</v>
      </c>
      <c r="B5" s="7">
        <v>0</v>
      </c>
      <c r="C5" s="7">
        <v>0</v>
      </c>
      <c r="D5" s="7">
        <v>7</v>
      </c>
      <c r="E5" s="7">
        <v>0</v>
      </c>
      <c r="F5" s="7">
        <v>7</v>
      </c>
      <c r="G5" s="7">
        <v>7</v>
      </c>
      <c r="H5" s="7">
        <v>0</v>
      </c>
      <c r="I5" s="7">
        <v>8</v>
      </c>
      <c r="J5" s="7">
        <v>8</v>
      </c>
      <c r="K5" s="7">
        <v>0</v>
      </c>
      <c r="L5" s="7">
        <v>8</v>
      </c>
      <c r="M5" s="7">
        <v>8</v>
      </c>
      <c r="N5" s="7">
        <v>0</v>
      </c>
      <c r="O5" s="7">
        <v>8</v>
      </c>
      <c r="P5" s="7">
        <v>8</v>
      </c>
      <c r="Q5" s="7">
        <v>0</v>
      </c>
      <c r="R5" s="7">
        <v>95</v>
      </c>
      <c r="S5" s="7">
        <v>95</v>
      </c>
      <c r="T5" s="7">
        <v>0</v>
      </c>
      <c r="U5" s="7">
        <v>95</v>
      </c>
      <c r="V5" s="7">
        <v>95</v>
      </c>
      <c r="W5" s="7">
        <v>0</v>
      </c>
      <c r="X5" s="7">
        <v>95</v>
      </c>
      <c r="Y5" s="7">
        <v>95</v>
      </c>
      <c r="Z5" s="7">
        <v>0</v>
      </c>
      <c r="AA5" s="7">
        <v>95</v>
      </c>
      <c r="AB5" s="7">
        <v>95</v>
      </c>
      <c r="AC5" s="7">
        <v>0</v>
      </c>
      <c r="AD5" s="7">
        <v>95</v>
      </c>
      <c r="AE5" s="7">
        <v>95</v>
      </c>
      <c r="AF5" s="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70E5-E98B-4F47-B5F0-908265B02805}">
  <dimension ref="A1:R15"/>
  <sheetViews>
    <sheetView tabSelected="1" workbookViewId="0">
      <selection activeCell="H2" sqref="H2"/>
    </sheetView>
  </sheetViews>
  <sheetFormatPr baseColWidth="10" defaultRowHeight="15"/>
  <cols>
    <col min="1" max="1" width="14.1640625" bestFit="1" customWidth="1"/>
  </cols>
  <sheetData>
    <row r="1" spans="1:18">
      <c r="A1" s="35" t="s">
        <v>60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Q1">
        <f>盤面!A3</f>
        <v>31</v>
      </c>
      <c r="R1">
        <f>Q1</f>
        <v>31</v>
      </c>
    </row>
    <row r="2" spans="1:18">
      <c r="A2" s="35" t="s">
        <v>61</v>
      </c>
      <c r="B2" s="7">
        <v>45</v>
      </c>
      <c r="C2" s="7">
        <v>45</v>
      </c>
      <c r="D2" s="7">
        <v>40</v>
      </c>
      <c r="E2" s="7">
        <v>40</v>
      </c>
      <c r="F2" s="7">
        <v>30</v>
      </c>
      <c r="G2" s="7">
        <v>30</v>
      </c>
      <c r="H2" s="7">
        <v>30</v>
      </c>
      <c r="I2" s="7">
        <v>20</v>
      </c>
      <c r="J2" s="42">
        <v>20</v>
      </c>
      <c r="K2" s="42">
        <v>15</v>
      </c>
      <c r="L2" s="42">
        <v>15</v>
      </c>
      <c r="M2" s="42">
        <v>15</v>
      </c>
      <c r="N2" s="42">
        <v>15</v>
      </c>
      <c r="Q2">
        <f>盤面!A4</f>
        <v>31</v>
      </c>
      <c r="R2">
        <f>Q2+R1</f>
        <v>62</v>
      </c>
    </row>
    <row r="3" spans="1:18">
      <c r="A3" s="36" t="s">
        <v>63</v>
      </c>
      <c r="B3" s="7">
        <v>10</v>
      </c>
      <c r="C3" s="7">
        <v>10</v>
      </c>
      <c r="D3" s="7">
        <v>30</v>
      </c>
      <c r="E3" s="7">
        <v>30</v>
      </c>
      <c r="F3" s="7">
        <v>30</v>
      </c>
      <c r="G3" s="7">
        <v>30</v>
      </c>
      <c r="H3" s="7">
        <v>40</v>
      </c>
      <c r="I3" s="7">
        <v>40</v>
      </c>
      <c r="J3" s="7">
        <v>50</v>
      </c>
      <c r="K3" s="7">
        <v>50</v>
      </c>
      <c r="L3" s="7">
        <v>50</v>
      </c>
      <c r="M3" s="7">
        <v>60</v>
      </c>
      <c r="N3" s="7">
        <v>60</v>
      </c>
      <c r="Q3" s="40">
        <f>盤面!A5</f>
        <v>11</v>
      </c>
      <c r="R3" s="40">
        <f t="shared" ref="R3:R15" si="0">Q3+R2</f>
        <v>73</v>
      </c>
    </row>
    <row r="4" spans="1:18">
      <c r="A4" s="36" t="s">
        <v>64</v>
      </c>
      <c r="B4" s="7">
        <v>40</v>
      </c>
      <c r="C4" s="7">
        <v>40</v>
      </c>
      <c r="D4" s="7">
        <v>25</v>
      </c>
      <c r="E4" s="7">
        <v>25</v>
      </c>
      <c r="F4" s="7">
        <v>30</v>
      </c>
      <c r="G4" s="7">
        <v>30</v>
      </c>
      <c r="H4" s="7">
        <v>25</v>
      </c>
      <c r="I4" s="7">
        <v>25</v>
      </c>
      <c r="J4" s="7">
        <v>25</v>
      </c>
      <c r="K4" s="7">
        <v>25</v>
      </c>
      <c r="L4" s="7">
        <v>25</v>
      </c>
      <c r="M4" s="7">
        <v>20</v>
      </c>
      <c r="N4" s="7">
        <v>20</v>
      </c>
      <c r="Q4">
        <f>盤面!A6</f>
        <v>25</v>
      </c>
      <c r="R4">
        <f t="shared" si="0"/>
        <v>98</v>
      </c>
    </row>
    <row r="5" spans="1:18">
      <c r="A5" s="36" t="s">
        <v>65</v>
      </c>
      <c r="B5" s="7">
        <v>50</v>
      </c>
      <c r="C5" s="7">
        <v>50</v>
      </c>
      <c r="D5" s="7">
        <v>45</v>
      </c>
      <c r="E5" s="7">
        <v>45</v>
      </c>
      <c r="F5" s="7">
        <v>40</v>
      </c>
      <c r="G5" s="7">
        <v>40</v>
      </c>
      <c r="H5" s="7">
        <v>35</v>
      </c>
      <c r="I5" s="7">
        <v>35</v>
      </c>
      <c r="J5" s="7">
        <v>25</v>
      </c>
      <c r="K5" s="7">
        <v>25</v>
      </c>
      <c r="L5" s="7">
        <v>25</v>
      </c>
      <c r="M5" s="7">
        <v>20</v>
      </c>
      <c r="N5" s="7">
        <v>20</v>
      </c>
      <c r="Q5">
        <f>盤面!A7</f>
        <v>25</v>
      </c>
      <c r="R5">
        <f t="shared" si="0"/>
        <v>123</v>
      </c>
    </row>
    <row r="6" spans="1:18">
      <c r="Q6" s="40">
        <f>盤面!A8</f>
        <v>13</v>
      </c>
      <c r="R6" s="40">
        <f t="shared" si="0"/>
        <v>136</v>
      </c>
    </row>
    <row r="7" spans="1:18">
      <c r="Q7">
        <f>盤面!A9</f>
        <v>26</v>
      </c>
      <c r="R7">
        <f t="shared" si="0"/>
        <v>162</v>
      </c>
    </row>
    <row r="8" spans="1:18">
      <c r="Q8">
        <f>盤面!A10</f>
        <v>26</v>
      </c>
      <c r="R8">
        <f t="shared" si="0"/>
        <v>188</v>
      </c>
    </row>
    <row r="9" spans="1:18">
      <c r="Q9" s="40">
        <f>盤面!A11</f>
        <v>12</v>
      </c>
      <c r="R9" s="40">
        <f t="shared" si="0"/>
        <v>200</v>
      </c>
    </row>
    <row r="10" spans="1:18">
      <c r="Q10">
        <f>盤面!A12</f>
        <v>27</v>
      </c>
      <c r="R10">
        <f t="shared" si="0"/>
        <v>227</v>
      </c>
    </row>
    <row r="11" spans="1:18">
      <c r="B11">
        <f>B2</f>
        <v>45</v>
      </c>
      <c r="C11">
        <f>B11+C2</f>
        <v>90</v>
      </c>
      <c r="D11">
        <f t="shared" ref="D11:I11" si="1">C11+D2</f>
        <v>130</v>
      </c>
      <c r="E11">
        <f t="shared" si="1"/>
        <v>170</v>
      </c>
      <c r="F11">
        <f t="shared" si="1"/>
        <v>200</v>
      </c>
      <c r="G11">
        <f t="shared" si="1"/>
        <v>230</v>
      </c>
      <c r="H11">
        <f t="shared" si="1"/>
        <v>260</v>
      </c>
      <c r="I11">
        <f t="shared" si="1"/>
        <v>280</v>
      </c>
      <c r="J11">
        <f t="shared" ref="J11" si="2">I11+J2</f>
        <v>300</v>
      </c>
      <c r="K11">
        <f t="shared" ref="K11" si="3">J11+K2</f>
        <v>315</v>
      </c>
      <c r="L11">
        <f t="shared" ref="L11" si="4">K11+L2</f>
        <v>330</v>
      </c>
      <c r="M11">
        <f t="shared" ref="M11" si="5">L11+M2</f>
        <v>345</v>
      </c>
      <c r="N11">
        <f t="shared" ref="N11" si="6">M11+N2</f>
        <v>360</v>
      </c>
      <c r="Q11">
        <f>盤面!A13</f>
        <v>33</v>
      </c>
      <c r="R11">
        <f t="shared" si="0"/>
        <v>260</v>
      </c>
    </row>
    <row r="12" spans="1:18">
      <c r="Q12" s="40">
        <f>盤面!A14</f>
        <v>16</v>
      </c>
      <c r="R12" s="40">
        <f t="shared" si="0"/>
        <v>276</v>
      </c>
    </row>
    <row r="13" spans="1:18">
      <c r="Q13">
        <f>盤面!A15</f>
        <v>25</v>
      </c>
      <c r="R13">
        <f t="shared" si="0"/>
        <v>301</v>
      </c>
    </row>
    <row r="14" spans="1:18">
      <c r="Q14">
        <f>盤面!A16</f>
        <v>26</v>
      </c>
      <c r="R14">
        <f t="shared" si="0"/>
        <v>327</v>
      </c>
    </row>
    <row r="15" spans="1:18">
      <c r="Q15" s="40">
        <f>盤面!A17</f>
        <v>16</v>
      </c>
      <c r="R15" s="40">
        <f t="shared" si="0"/>
        <v>343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7549-81F9-5E46-9AD8-6BD01F95117E}">
  <dimension ref="A1:Y47"/>
  <sheetViews>
    <sheetView workbookViewId="0">
      <selection activeCell="G4" sqref="G4"/>
    </sheetView>
  </sheetViews>
  <sheetFormatPr baseColWidth="10" defaultRowHeight="15"/>
  <sheetData>
    <row r="1" spans="1:12">
      <c r="A1" t="s">
        <v>48</v>
      </c>
    </row>
    <row r="2" spans="1:12">
      <c r="A2" s="7" t="s">
        <v>49</v>
      </c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</row>
    <row r="3" spans="1:12">
      <c r="A3" s="7" t="s">
        <v>50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  <row r="9" spans="1:12"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20" spans="3:3">
      <c r="C20" t="s">
        <v>62</v>
      </c>
    </row>
    <row r="44" spans="25:25">
      <c r="Y44">
        <f>67*150</f>
        <v>10050</v>
      </c>
    </row>
    <row r="47" spans="25:25">
      <c r="Y47">
        <f>148.5/150</f>
        <v>0.99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盤面</vt:lpstr>
      <vt:lpstr>各關怪物出現權重</vt:lpstr>
      <vt:lpstr>各關怪物賠率表</vt:lpstr>
      <vt:lpstr>Boss前Ｎ條命賠率權重</vt:lpstr>
      <vt:lpstr>各關bouns觸發權重</vt:lpstr>
      <vt:lpstr>各等級目標擊殺數</vt:lpstr>
      <vt:lpstr>各關過關獎勵倍數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2021-01-13T09:12:46Z</dcterms:created>
  <dcterms:modified xsi:type="dcterms:W3CDTF">2021-08-25T02:50:54Z</dcterms:modified>
</cp:coreProperties>
</file>