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2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7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9.xml" ContentType="application/vnd.openxmlformats-officedocument.drawingml.chart+xml"/>
  <Default Extension="rels" ContentType="application/vnd.openxmlformats-package.relationships+xml"/>
  <Override PartName="/xl/charts/chart13.xml" ContentType="application/vnd.openxmlformats-officedocument.drawingml.chart+xml"/>
  <Default Extension="jpeg" ContentType="image/jpeg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-80" windowWidth="21600" windowHeight="14240" tabRatio="500" activeTab="2"/>
  </bookViews>
  <sheets>
    <sheet name="Sheet1" sheetId="1" r:id="rId1"/>
    <sheet name="Sheet1 (2)" sheetId="2" r:id="rId2"/>
    <sheet name="updated on 03242014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36" i="1"/>
  <c r="L33"/>
  <c r="A31"/>
  <c r="A30"/>
  <c r="A29"/>
  <c r="A28"/>
  <c r="L18"/>
  <c r="E5" i="2"/>
  <c r="D5"/>
  <c r="E4"/>
  <c r="D4"/>
  <c r="E3"/>
  <c r="D3"/>
  <c r="E2"/>
  <c r="D2"/>
  <c r="R36" i="3"/>
  <c r="L33"/>
  <c r="B31"/>
  <c r="A31"/>
  <c r="A30"/>
  <c r="A29"/>
  <c r="A28"/>
  <c r="L18"/>
  <c r="G6"/>
  <c r="G5"/>
  <c r="G4"/>
  <c r="G3"/>
  <c r="G2"/>
</calcChain>
</file>

<file path=xl/sharedStrings.xml><?xml version="1.0" encoding="utf-8"?>
<sst xmlns="http://schemas.openxmlformats.org/spreadsheetml/2006/main" count="26" uniqueCount="11">
  <si>
    <t>UV1</t>
    <phoneticPr fontId="1" type="noConversion"/>
  </si>
  <si>
    <t>UV2</t>
    <phoneticPr fontId="1" type="noConversion"/>
  </si>
  <si>
    <t>FLD1</t>
    <phoneticPr fontId="1" type="noConversion"/>
  </si>
  <si>
    <t>FLD2</t>
    <phoneticPr fontId="1" type="noConversion"/>
  </si>
  <si>
    <t>UV2</t>
    <phoneticPr fontId="1" type="noConversion"/>
  </si>
  <si>
    <t>Slope (Concentration in ppb-QSE = slope * RelativeArea  )</t>
    <phoneticPr fontId="1" type="noConversion"/>
  </si>
  <si>
    <t>Sensitivity</t>
    <phoneticPr fontId="1" type="noConversion"/>
  </si>
  <si>
    <t>Slope_sensitivity_compensated</t>
    <phoneticPr fontId="1" type="noConversion"/>
  </si>
  <si>
    <t>(note: Relative Area is the area integrated from only baseline-subtracted fractograms, no further actions done, no sensitivity compensation done)</t>
    <phoneticPr fontId="1" type="noConversion"/>
  </si>
  <si>
    <t>verylikelytobewrong</t>
  </si>
  <si>
    <t>The part in yellow made sure that the data in pink would be first step regression data (slope to be exact) with x being area y being amount of quinine sulfate in ug</t>
    <phoneticPr fontId="1" type="noConversion"/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</si>
</sst>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0000000000000000"/>
    <numFmt numFmtId="169" formatCode="0.000000000"/>
    <numFmt numFmtId="170" formatCode="0.0000"/>
    <numFmt numFmtId="171" formatCode="0.000000"/>
    <numFmt numFmtId="172" formatCode="0.00000000"/>
  </numFmts>
  <fonts count="3">
    <font>
      <sz val="10"/>
      <name val="Verdana"/>
    </font>
    <font>
      <sz val="8"/>
      <name val="Verdana"/>
    </font>
    <font>
      <sz val="2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8" fontId="0" fillId="0" borderId="0" xfId="0" applyNumberFormat="1"/>
    <xf numFmtId="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2" borderId="0" xfId="0" applyFill="1"/>
    <xf numFmtId="168" fontId="0" fillId="3" borderId="0" xfId="0" applyNumberForma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Sheet1!$A$18:$A$22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Sheet1!$B$18:$B$22</c:f>
              <c:numCache>
                <c:formatCode>General</c:formatCode>
                <c:ptCount val="5"/>
                <c:pt idx="0">
                  <c:v>0.0086858221</c:v>
                </c:pt>
                <c:pt idx="1">
                  <c:v>0.0079080132</c:v>
                </c:pt>
                <c:pt idx="2">
                  <c:v>0.010080972</c:v>
                </c:pt>
                <c:pt idx="3">
                  <c:v>0.020224699</c:v>
                </c:pt>
                <c:pt idx="4">
                  <c:v>0.029243242</c:v>
                </c:pt>
              </c:numCache>
            </c:numRef>
          </c:yVal>
        </c:ser>
        <c:axId val="533567864"/>
        <c:axId val="532792200"/>
      </c:scatterChart>
      <c:valAx>
        <c:axId val="533567864"/>
        <c:scaling>
          <c:orientation val="minMax"/>
        </c:scaling>
        <c:axPos val="b"/>
        <c:numFmt formatCode="General" sourceLinked="1"/>
        <c:tickLblPos val="nextTo"/>
        <c:crossAx val="532792200"/>
        <c:crosses val="autoZero"/>
        <c:crossBetween val="midCat"/>
      </c:valAx>
      <c:valAx>
        <c:axId val="532792200"/>
        <c:scaling>
          <c:orientation val="minMax"/>
        </c:scaling>
        <c:axPos val="l"/>
        <c:majorGridlines/>
        <c:numFmt formatCode="General" sourceLinked="1"/>
        <c:tickLblPos val="nextTo"/>
        <c:crossAx val="5335678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numFmt formatCode="0.00000000000000000000" sourceLinked="0"/>
            </c:trendlineLbl>
          </c:trendline>
          <c:xVal>
            <c:numRef>
              <c:f>Sheet1!$E$18:$E$22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Sheet1!$F$18:$F$22</c:f>
              <c:numCache>
                <c:formatCode>General</c:formatCode>
                <c:ptCount val="5"/>
                <c:pt idx="0">
                  <c:v>0.0037038658</c:v>
                </c:pt>
                <c:pt idx="1">
                  <c:v>0.006124663</c:v>
                </c:pt>
                <c:pt idx="2">
                  <c:v>0.015153187</c:v>
                </c:pt>
                <c:pt idx="3">
                  <c:v>0.028499548</c:v>
                </c:pt>
                <c:pt idx="4">
                  <c:v>0.052350642</c:v>
                </c:pt>
              </c:numCache>
            </c:numRef>
          </c:yVal>
        </c:ser>
        <c:axId val="504793688"/>
        <c:axId val="504796824"/>
      </c:scatterChart>
      <c:valAx>
        <c:axId val="504793688"/>
        <c:scaling>
          <c:orientation val="minMax"/>
        </c:scaling>
        <c:axPos val="b"/>
        <c:numFmt formatCode="General" sourceLinked="1"/>
        <c:tickLblPos val="nextTo"/>
        <c:crossAx val="504796824"/>
        <c:crosses val="autoZero"/>
        <c:crossBetween val="midCat"/>
      </c:valAx>
      <c:valAx>
        <c:axId val="504796824"/>
        <c:scaling>
          <c:orientation val="minMax"/>
        </c:scaling>
        <c:axPos val="l"/>
        <c:majorGridlines/>
        <c:numFmt formatCode="General" sourceLinked="1"/>
        <c:tickLblPos val="nextTo"/>
        <c:crossAx val="5047936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numFmt formatCode="0.00000000000000000000" sourceLinked="0"/>
            </c:trendlineLbl>
          </c:trendline>
          <c:xVal>
            <c:numRef>
              <c:f>Sheet1!$G$18:$G$22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Sheet1!$H$18:$H$22</c:f>
              <c:numCache>
                <c:formatCode>General</c:formatCode>
                <c:ptCount val="5"/>
                <c:pt idx="0">
                  <c:v>0.0036190737</c:v>
                </c:pt>
                <c:pt idx="1">
                  <c:v>0.0062918343</c:v>
                </c:pt>
                <c:pt idx="2">
                  <c:v>0.015372936</c:v>
                </c:pt>
                <c:pt idx="3">
                  <c:v>0.030022264</c:v>
                </c:pt>
                <c:pt idx="4">
                  <c:v>0.055572776</c:v>
                </c:pt>
              </c:numCache>
            </c:numRef>
          </c:yVal>
        </c:ser>
        <c:axId val="491191352"/>
        <c:axId val="571127576"/>
      </c:scatterChart>
      <c:valAx>
        <c:axId val="491191352"/>
        <c:scaling>
          <c:orientation val="minMax"/>
        </c:scaling>
        <c:axPos val="b"/>
        <c:numFmt formatCode="General" sourceLinked="1"/>
        <c:tickLblPos val="nextTo"/>
        <c:crossAx val="571127576"/>
        <c:crosses val="autoZero"/>
        <c:crossBetween val="midCat"/>
      </c:valAx>
      <c:valAx>
        <c:axId val="571127576"/>
        <c:scaling>
          <c:orientation val="minMax"/>
        </c:scaling>
        <c:axPos val="l"/>
        <c:majorGridlines/>
        <c:numFmt formatCode="General" sourceLinked="1"/>
        <c:tickLblPos val="nextTo"/>
        <c:crossAx val="4911913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Sheet1!$C$18:$C$22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Sheet1!$D$18:$D$22</c:f>
              <c:numCache>
                <c:formatCode>General</c:formatCode>
                <c:ptCount val="5"/>
                <c:pt idx="0">
                  <c:v>0.0082147105</c:v>
                </c:pt>
                <c:pt idx="1">
                  <c:v>0.0080508059</c:v>
                </c:pt>
                <c:pt idx="2">
                  <c:v>0.015465455</c:v>
                </c:pt>
                <c:pt idx="3">
                  <c:v>0.029771387</c:v>
                </c:pt>
                <c:pt idx="4">
                  <c:v>0.053288715</c:v>
                </c:pt>
              </c:numCache>
            </c:numRef>
          </c:yVal>
        </c:ser>
        <c:axId val="73858408"/>
        <c:axId val="571333560"/>
      </c:scatterChart>
      <c:valAx>
        <c:axId val="73858408"/>
        <c:scaling>
          <c:orientation val="minMax"/>
        </c:scaling>
        <c:axPos val="b"/>
        <c:numFmt formatCode="General" sourceLinked="1"/>
        <c:tickLblPos val="nextTo"/>
        <c:crossAx val="571333560"/>
        <c:crosses val="autoZero"/>
        <c:crossBetween val="midCat"/>
      </c:valAx>
      <c:valAx>
        <c:axId val="571333560"/>
        <c:scaling>
          <c:orientation val="minMax"/>
        </c:scaling>
        <c:axPos val="l"/>
        <c:majorGridlines/>
        <c:numFmt formatCode="General" sourceLinked="1"/>
        <c:tickLblPos val="nextTo"/>
        <c:crossAx val="738584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numFmt formatCode="0.00000000000000000000" sourceLinked="0"/>
            </c:trendlineLbl>
          </c:trendline>
          <c:xVal>
            <c:numRef>
              <c:f>Sheet1!$C$19:$C$22</c:f>
              <c:numCache>
                <c:formatCode>General</c:formatCode>
                <c:ptCount val="4"/>
                <c:pt idx="0">
                  <c:v>100.0</c:v>
                </c:pt>
                <c:pt idx="1">
                  <c:v>250.0</c:v>
                </c:pt>
                <c:pt idx="2">
                  <c:v>500.0</c:v>
                </c:pt>
                <c:pt idx="3">
                  <c:v>1000.0</c:v>
                </c:pt>
              </c:numCache>
            </c:numRef>
          </c:xVal>
          <c:yVal>
            <c:numRef>
              <c:f>Sheet1!$D$19:$D$22</c:f>
              <c:numCache>
                <c:formatCode>General</c:formatCode>
                <c:ptCount val="4"/>
                <c:pt idx="0">
                  <c:v>0.0080508059</c:v>
                </c:pt>
                <c:pt idx="1">
                  <c:v>0.015465455</c:v>
                </c:pt>
                <c:pt idx="2">
                  <c:v>0.029771387</c:v>
                </c:pt>
                <c:pt idx="3">
                  <c:v>0.053288715</c:v>
                </c:pt>
              </c:numCache>
            </c:numRef>
          </c:yVal>
        </c:ser>
        <c:axId val="564072904"/>
        <c:axId val="494892168"/>
      </c:scatterChart>
      <c:valAx>
        <c:axId val="564072904"/>
        <c:scaling>
          <c:orientation val="minMax"/>
        </c:scaling>
        <c:axPos val="b"/>
        <c:numFmt formatCode="General" sourceLinked="1"/>
        <c:tickLblPos val="nextTo"/>
        <c:crossAx val="494892168"/>
        <c:crosses val="autoZero"/>
        <c:crossBetween val="midCat"/>
      </c:valAx>
      <c:valAx>
        <c:axId val="494892168"/>
        <c:scaling>
          <c:orientation val="minMax"/>
        </c:scaling>
        <c:axPos val="l"/>
        <c:majorGridlines/>
        <c:numFmt formatCode="General" sourceLinked="1"/>
        <c:tickLblPos val="nextTo"/>
        <c:crossAx val="5640729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00946347331583552"/>
                  <c:y val="0.00194845435987168"/>
                </c:manualLayout>
              </c:layout>
              <c:numFmt formatCode="0.00000000000000000000" sourceLinked="0"/>
            </c:trendlineLbl>
          </c:trendline>
          <c:xVal>
            <c:numRef>
              <c:f>Sheet1!$A$25:$B$25</c:f>
              <c:numCache>
                <c:formatCode>General</c:formatCode>
                <c:ptCount val="2"/>
                <c:pt idx="0">
                  <c:v>250.0</c:v>
                </c:pt>
                <c:pt idx="1">
                  <c:v>500.0</c:v>
                </c:pt>
              </c:numCache>
            </c:numRef>
          </c:xVal>
          <c:yVal>
            <c:numRef>
              <c:f>Sheet1!$A$26:$B$26</c:f>
              <c:numCache>
                <c:formatCode>General</c:formatCode>
                <c:ptCount val="2"/>
                <c:pt idx="0">
                  <c:v>0.010080972</c:v>
                </c:pt>
                <c:pt idx="1">
                  <c:v>0.020224699</c:v>
                </c:pt>
              </c:numCache>
            </c:numRef>
          </c:yVal>
        </c:ser>
        <c:axId val="571161336"/>
        <c:axId val="571160616"/>
      </c:scatterChart>
      <c:valAx>
        <c:axId val="571161336"/>
        <c:scaling>
          <c:orientation val="minMax"/>
        </c:scaling>
        <c:axPos val="b"/>
        <c:numFmt formatCode="General" sourceLinked="1"/>
        <c:tickLblPos val="nextTo"/>
        <c:crossAx val="571160616"/>
        <c:crosses val="autoZero"/>
        <c:crossBetween val="midCat"/>
      </c:valAx>
      <c:valAx>
        <c:axId val="571160616"/>
        <c:scaling>
          <c:orientation val="minMax"/>
        </c:scaling>
        <c:axPos val="l"/>
        <c:majorGridlines/>
        <c:numFmt formatCode="General" sourceLinked="1"/>
        <c:tickLblPos val="nextTo"/>
        <c:crossAx val="5711613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'updated on 03242014'!$A$18:$A$22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'updated on 03242014'!$B$18:$B$22</c:f>
              <c:numCache>
                <c:formatCode>General</c:formatCode>
                <c:ptCount val="5"/>
                <c:pt idx="0">
                  <c:v>0.0086858221</c:v>
                </c:pt>
                <c:pt idx="1">
                  <c:v>0.0079080132</c:v>
                </c:pt>
                <c:pt idx="2">
                  <c:v>0.010080972</c:v>
                </c:pt>
                <c:pt idx="3">
                  <c:v>0.020224699</c:v>
                </c:pt>
                <c:pt idx="4">
                  <c:v>0.029243242</c:v>
                </c:pt>
              </c:numCache>
            </c:numRef>
          </c:yVal>
        </c:ser>
        <c:axId val="532786120"/>
        <c:axId val="532789224"/>
      </c:scatterChart>
      <c:valAx>
        <c:axId val="532786120"/>
        <c:scaling>
          <c:orientation val="minMax"/>
        </c:scaling>
        <c:axPos val="b"/>
        <c:numFmt formatCode="General" sourceLinked="1"/>
        <c:tickLblPos val="nextTo"/>
        <c:crossAx val="532789224"/>
        <c:crosses val="autoZero"/>
        <c:crossBetween val="midCat"/>
      </c:valAx>
      <c:valAx>
        <c:axId val="532789224"/>
        <c:scaling>
          <c:orientation val="minMax"/>
        </c:scaling>
        <c:axPos val="l"/>
        <c:majorGridlines/>
        <c:numFmt formatCode="General" sourceLinked="1"/>
        <c:tickLblPos val="nextTo"/>
        <c:crossAx val="5327861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numFmt formatCode="0.00000000000000000000" sourceLinked="0"/>
            </c:trendlineLbl>
          </c:trendline>
          <c:xVal>
            <c:numRef>
              <c:f>'updated on 03242014'!$E$18:$E$22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'updated on 03242014'!$F$18:$F$22</c:f>
              <c:numCache>
                <c:formatCode>General</c:formatCode>
                <c:ptCount val="5"/>
                <c:pt idx="0">
                  <c:v>0.0037038658</c:v>
                </c:pt>
                <c:pt idx="1">
                  <c:v>0.006124663</c:v>
                </c:pt>
                <c:pt idx="2">
                  <c:v>0.015153187</c:v>
                </c:pt>
                <c:pt idx="3">
                  <c:v>0.028499548</c:v>
                </c:pt>
                <c:pt idx="4">
                  <c:v>0.052350642</c:v>
                </c:pt>
              </c:numCache>
            </c:numRef>
          </c:yVal>
        </c:ser>
        <c:axId val="532826152"/>
        <c:axId val="504937144"/>
      </c:scatterChart>
      <c:valAx>
        <c:axId val="532826152"/>
        <c:scaling>
          <c:orientation val="minMax"/>
        </c:scaling>
        <c:axPos val="b"/>
        <c:numFmt formatCode="General" sourceLinked="1"/>
        <c:tickLblPos val="nextTo"/>
        <c:crossAx val="504937144"/>
        <c:crosses val="autoZero"/>
        <c:crossBetween val="midCat"/>
      </c:valAx>
      <c:valAx>
        <c:axId val="504937144"/>
        <c:scaling>
          <c:orientation val="minMax"/>
        </c:scaling>
        <c:axPos val="l"/>
        <c:majorGridlines/>
        <c:numFmt formatCode="General" sourceLinked="1"/>
        <c:tickLblPos val="nextTo"/>
        <c:crossAx val="5328261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numFmt formatCode="0.00000000000000000000" sourceLinked="0"/>
            </c:trendlineLbl>
          </c:trendline>
          <c:xVal>
            <c:numRef>
              <c:f>'updated on 03242014'!$G$18:$G$22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'updated on 03242014'!$H$18:$H$22</c:f>
              <c:numCache>
                <c:formatCode>General</c:formatCode>
                <c:ptCount val="5"/>
                <c:pt idx="0">
                  <c:v>0.0036190737</c:v>
                </c:pt>
                <c:pt idx="1">
                  <c:v>0.0062918343</c:v>
                </c:pt>
                <c:pt idx="2">
                  <c:v>0.015372936</c:v>
                </c:pt>
                <c:pt idx="3">
                  <c:v>0.030022264</c:v>
                </c:pt>
                <c:pt idx="4">
                  <c:v>0.055572776</c:v>
                </c:pt>
              </c:numCache>
            </c:numRef>
          </c:yVal>
        </c:ser>
        <c:axId val="572353992"/>
        <c:axId val="571527448"/>
      </c:scatterChart>
      <c:valAx>
        <c:axId val="572353992"/>
        <c:scaling>
          <c:orientation val="minMax"/>
        </c:scaling>
        <c:axPos val="b"/>
        <c:numFmt formatCode="General" sourceLinked="1"/>
        <c:tickLblPos val="nextTo"/>
        <c:crossAx val="571527448"/>
        <c:crosses val="autoZero"/>
        <c:crossBetween val="midCat"/>
      </c:valAx>
      <c:valAx>
        <c:axId val="571527448"/>
        <c:scaling>
          <c:orientation val="minMax"/>
        </c:scaling>
        <c:axPos val="l"/>
        <c:majorGridlines/>
        <c:numFmt formatCode="General" sourceLinked="1"/>
        <c:tickLblPos val="nextTo"/>
        <c:crossAx val="5723539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'updated on 03242014'!$C$18:$C$22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'updated on 03242014'!$D$18:$D$22</c:f>
              <c:numCache>
                <c:formatCode>General</c:formatCode>
                <c:ptCount val="5"/>
                <c:pt idx="0">
                  <c:v>0.0082147105</c:v>
                </c:pt>
                <c:pt idx="1">
                  <c:v>0.0080508059</c:v>
                </c:pt>
                <c:pt idx="2">
                  <c:v>0.015465455</c:v>
                </c:pt>
                <c:pt idx="3">
                  <c:v>0.029771387</c:v>
                </c:pt>
                <c:pt idx="4">
                  <c:v>0.053288715</c:v>
                </c:pt>
              </c:numCache>
            </c:numRef>
          </c:yVal>
        </c:ser>
        <c:axId val="571903000"/>
        <c:axId val="572222056"/>
      </c:scatterChart>
      <c:valAx>
        <c:axId val="571903000"/>
        <c:scaling>
          <c:orientation val="minMax"/>
        </c:scaling>
        <c:axPos val="b"/>
        <c:numFmt formatCode="General" sourceLinked="1"/>
        <c:tickLblPos val="nextTo"/>
        <c:crossAx val="572222056"/>
        <c:crosses val="autoZero"/>
        <c:crossBetween val="midCat"/>
      </c:valAx>
      <c:valAx>
        <c:axId val="572222056"/>
        <c:scaling>
          <c:orientation val="minMax"/>
        </c:scaling>
        <c:axPos val="l"/>
        <c:majorGridlines/>
        <c:numFmt formatCode="General" sourceLinked="1"/>
        <c:tickLblPos val="nextTo"/>
        <c:crossAx val="5719030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0.00000000000000000000" sourceLinked="0"/>
            </c:trendlineLbl>
          </c:trendline>
          <c:xVal>
            <c:numRef>
              <c:f>'updated on 03242014'!$C$19:$C$22</c:f>
              <c:numCache>
                <c:formatCode>General</c:formatCode>
                <c:ptCount val="4"/>
                <c:pt idx="0">
                  <c:v>100.0</c:v>
                </c:pt>
                <c:pt idx="1">
                  <c:v>250.0</c:v>
                </c:pt>
                <c:pt idx="2">
                  <c:v>500.0</c:v>
                </c:pt>
                <c:pt idx="3">
                  <c:v>1000.0</c:v>
                </c:pt>
              </c:numCache>
            </c:numRef>
          </c:xVal>
          <c:yVal>
            <c:numRef>
              <c:f>'updated on 03242014'!$D$19:$D$22</c:f>
              <c:numCache>
                <c:formatCode>General</c:formatCode>
                <c:ptCount val="4"/>
                <c:pt idx="0">
                  <c:v>0.0080508059</c:v>
                </c:pt>
                <c:pt idx="1">
                  <c:v>0.015465455</c:v>
                </c:pt>
                <c:pt idx="2">
                  <c:v>0.029771387</c:v>
                </c:pt>
                <c:pt idx="3">
                  <c:v>0.053288715</c:v>
                </c:pt>
              </c:numCache>
            </c:numRef>
          </c:yVal>
        </c:ser>
        <c:axId val="562070648"/>
        <c:axId val="562673896"/>
      </c:scatterChart>
      <c:valAx>
        <c:axId val="562070648"/>
        <c:scaling>
          <c:orientation val="minMax"/>
        </c:scaling>
        <c:axPos val="b"/>
        <c:numFmt formatCode="General" sourceLinked="1"/>
        <c:tickLblPos val="nextTo"/>
        <c:crossAx val="562673896"/>
        <c:crosses val="autoZero"/>
        <c:crossBetween val="midCat"/>
      </c:valAx>
      <c:valAx>
        <c:axId val="562673896"/>
        <c:scaling>
          <c:orientation val="minMax"/>
        </c:scaling>
        <c:axPos val="l"/>
        <c:majorGridlines/>
        <c:numFmt formatCode="General" sourceLinked="1"/>
        <c:tickLblPos val="nextTo"/>
        <c:crossAx val="562070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00946347331583552"/>
                  <c:y val="0.00194845435987168"/>
                </c:manualLayout>
              </c:layout>
              <c:numFmt formatCode="0.00000000000000000000" sourceLinked="0"/>
            </c:trendlineLbl>
          </c:trendline>
          <c:xVal>
            <c:numRef>
              <c:f>'updated on 03242014'!$A$25:$B$25</c:f>
              <c:numCache>
                <c:formatCode>General</c:formatCode>
                <c:ptCount val="2"/>
                <c:pt idx="0">
                  <c:v>250.0</c:v>
                </c:pt>
                <c:pt idx="1">
                  <c:v>500.0</c:v>
                </c:pt>
              </c:numCache>
            </c:numRef>
          </c:xVal>
          <c:yVal>
            <c:numRef>
              <c:f>'updated on 03242014'!$A$26:$B$26</c:f>
              <c:numCache>
                <c:formatCode>General</c:formatCode>
                <c:ptCount val="2"/>
                <c:pt idx="0">
                  <c:v>0.010080972</c:v>
                </c:pt>
                <c:pt idx="1">
                  <c:v>0.020224699</c:v>
                </c:pt>
              </c:numCache>
            </c:numRef>
          </c:yVal>
        </c:ser>
        <c:axId val="531660584"/>
        <c:axId val="563056952"/>
      </c:scatterChart>
      <c:valAx>
        <c:axId val="531660584"/>
        <c:scaling>
          <c:orientation val="minMax"/>
        </c:scaling>
        <c:axPos val="b"/>
        <c:numFmt formatCode="General" sourceLinked="1"/>
        <c:tickLblPos val="nextTo"/>
        <c:crossAx val="563056952"/>
        <c:crosses val="autoZero"/>
        <c:crossBetween val="midCat"/>
      </c:valAx>
      <c:valAx>
        <c:axId val="563056952"/>
        <c:scaling>
          <c:orientation val="minMax"/>
        </c:scaling>
        <c:axPos val="l"/>
        <c:majorGridlines/>
        <c:numFmt formatCode="General" sourceLinked="1"/>
        <c:tickLblPos val="nextTo"/>
        <c:crossAx val="5316605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'updated on 03242014'!$I$2:$I$6</c:f>
              <c:numCache>
                <c:formatCode>General</c:formatCode>
                <c:ptCount val="5"/>
                <c:pt idx="0">
                  <c:v>0.0036190737</c:v>
                </c:pt>
                <c:pt idx="1">
                  <c:v>0.0062918343</c:v>
                </c:pt>
                <c:pt idx="2">
                  <c:v>0.015372936</c:v>
                </c:pt>
                <c:pt idx="3">
                  <c:v>0.030022264</c:v>
                </c:pt>
                <c:pt idx="4">
                  <c:v>0.055572776</c:v>
                </c:pt>
              </c:numCache>
            </c:numRef>
          </c:xVal>
          <c:yVal>
            <c:numRef>
              <c:f>'updated on 03242014'!$J$2:$J$6</c:f>
              <c:numCache>
                <c:formatCode>General</c:formatCode>
                <c:ptCount val="5"/>
                <c:pt idx="0">
                  <c:v>0.005</c:v>
                </c:pt>
                <c:pt idx="1">
                  <c:v>0.01</c:v>
                </c:pt>
                <c:pt idx="2">
                  <c:v>0.025</c:v>
                </c:pt>
                <c:pt idx="3">
                  <c:v>0.05</c:v>
                </c:pt>
                <c:pt idx="4">
                  <c:v>0.1</c:v>
                </c:pt>
              </c:numCache>
            </c:numRef>
          </c:yVal>
        </c:ser>
        <c:axId val="572231112"/>
        <c:axId val="562139384"/>
      </c:scatterChart>
      <c:valAx>
        <c:axId val="572231112"/>
        <c:scaling>
          <c:orientation val="minMax"/>
        </c:scaling>
        <c:axPos val="b"/>
        <c:numFmt formatCode="General" sourceLinked="1"/>
        <c:tickLblPos val="nextTo"/>
        <c:crossAx val="562139384"/>
        <c:crosses val="autoZero"/>
        <c:crossBetween val="midCat"/>
      </c:valAx>
      <c:valAx>
        <c:axId val="562139384"/>
        <c:scaling>
          <c:orientation val="minMax"/>
        </c:scaling>
        <c:axPos val="l"/>
        <c:majorGridlines/>
        <c:numFmt formatCode="General" sourceLinked="1"/>
        <c:tickLblPos val="nextTo"/>
        <c:crossAx val="572231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59</xdr:row>
      <xdr:rowOff>114300</xdr:rowOff>
    </xdr:from>
    <xdr:to>
      <xdr:col>4</xdr:col>
      <xdr:colOff>787400</xdr:colOff>
      <xdr:row>76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685800</xdr:colOff>
      <xdr:row>41</xdr:row>
      <xdr:rowOff>88900</xdr:rowOff>
    </xdr:from>
    <xdr:to>
      <xdr:col>14</xdr:col>
      <xdr:colOff>495300</xdr:colOff>
      <xdr:row>58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76200</xdr:colOff>
      <xdr:row>41</xdr:row>
      <xdr:rowOff>25400</xdr:rowOff>
    </xdr:from>
    <xdr:to>
      <xdr:col>18</xdr:col>
      <xdr:colOff>838200</xdr:colOff>
      <xdr:row>57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927100</xdr:colOff>
      <xdr:row>41</xdr:row>
      <xdr:rowOff>76200</xdr:rowOff>
    </xdr:from>
    <xdr:to>
      <xdr:col>9</xdr:col>
      <xdr:colOff>736600</xdr:colOff>
      <xdr:row>58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50800</xdr:colOff>
      <xdr:row>23</xdr:row>
      <xdr:rowOff>50800</xdr:rowOff>
    </xdr:from>
    <xdr:to>
      <xdr:col>9</xdr:col>
      <xdr:colOff>812800</xdr:colOff>
      <xdr:row>39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42</xdr:row>
      <xdr:rowOff>38100</xdr:rowOff>
    </xdr:from>
    <xdr:to>
      <xdr:col>4</xdr:col>
      <xdr:colOff>762000</xdr:colOff>
      <xdr:row>58</xdr:row>
      <xdr:rowOff>139700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59</xdr:row>
      <xdr:rowOff>114300</xdr:rowOff>
    </xdr:from>
    <xdr:to>
      <xdr:col>4</xdr:col>
      <xdr:colOff>787400</xdr:colOff>
      <xdr:row>76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685800</xdr:colOff>
      <xdr:row>41</xdr:row>
      <xdr:rowOff>88900</xdr:rowOff>
    </xdr:from>
    <xdr:to>
      <xdr:col>14</xdr:col>
      <xdr:colOff>495300</xdr:colOff>
      <xdr:row>58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76200</xdr:colOff>
      <xdr:row>41</xdr:row>
      <xdr:rowOff>25400</xdr:rowOff>
    </xdr:from>
    <xdr:to>
      <xdr:col>18</xdr:col>
      <xdr:colOff>838200</xdr:colOff>
      <xdr:row>57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927100</xdr:colOff>
      <xdr:row>41</xdr:row>
      <xdr:rowOff>76200</xdr:rowOff>
    </xdr:from>
    <xdr:to>
      <xdr:col>9</xdr:col>
      <xdr:colOff>736600</xdr:colOff>
      <xdr:row>58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88900</xdr:colOff>
      <xdr:row>14</xdr:row>
      <xdr:rowOff>114300</xdr:rowOff>
    </xdr:from>
    <xdr:to>
      <xdr:col>11</xdr:col>
      <xdr:colOff>850900</xdr:colOff>
      <xdr:row>32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42</xdr:row>
      <xdr:rowOff>38100</xdr:rowOff>
    </xdr:from>
    <xdr:to>
      <xdr:col>4</xdr:col>
      <xdr:colOff>762000</xdr:colOff>
      <xdr:row>58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393700</xdr:colOff>
      <xdr:row>9</xdr:row>
      <xdr:rowOff>63500</xdr:rowOff>
    </xdr:from>
    <xdr:to>
      <xdr:col>8</xdr:col>
      <xdr:colOff>203200</xdr:colOff>
      <xdr:row>26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36"/>
  <sheetViews>
    <sheetView workbookViewId="0">
      <selection activeCell="B28" sqref="B28"/>
    </sheetView>
  </sheetViews>
  <sheetFormatPr baseColWidth="10" defaultRowHeight="13"/>
  <cols>
    <col min="1" max="1" width="24.425781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50</v>
      </c>
      <c r="B2">
        <v>8.6858221000000006E-3</v>
      </c>
      <c r="C2">
        <v>8.2147104999999998E-3</v>
      </c>
      <c r="D2">
        <v>3.7038658E-3</v>
      </c>
      <c r="E2">
        <v>3.6190736999999998E-3</v>
      </c>
    </row>
    <row r="3" spans="1:5">
      <c r="A3">
        <v>100</v>
      </c>
      <c r="B3">
        <v>7.9080131999999994E-3</v>
      </c>
      <c r="C3">
        <v>8.0508058999999993E-3</v>
      </c>
      <c r="D3">
        <v>6.1246629999999998E-3</v>
      </c>
      <c r="E3">
        <v>6.2918343000000002E-3</v>
      </c>
    </row>
    <row r="4" spans="1:5">
      <c r="A4">
        <v>250</v>
      </c>
      <c r="B4">
        <v>1.0080972000000001E-2</v>
      </c>
      <c r="C4">
        <v>1.5465454999999999E-2</v>
      </c>
      <c r="D4">
        <v>1.5153187E-2</v>
      </c>
      <c r="E4">
        <v>1.5372936E-2</v>
      </c>
    </row>
    <row r="5" spans="1:5">
      <c r="A5">
        <v>500</v>
      </c>
      <c r="B5">
        <v>2.0224698999999999E-2</v>
      </c>
      <c r="C5">
        <v>2.9771387E-2</v>
      </c>
      <c r="D5">
        <v>2.8499548E-2</v>
      </c>
      <c r="E5">
        <v>3.0022264E-2</v>
      </c>
    </row>
    <row r="6" spans="1:5">
      <c r="A6">
        <v>1000</v>
      </c>
      <c r="B6">
        <v>2.9243241999999999E-2</v>
      </c>
      <c r="C6">
        <v>5.3288715E-2</v>
      </c>
      <c r="D6">
        <v>5.2350642000000003E-2</v>
      </c>
      <c r="E6">
        <v>5.5572775999999997E-2</v>
      </c>
    </row>
    <row r="10" spans="1:5">
      <c r="A10">
        <v>0</v>
      </c>
      <c r="B10">
        <v>0</v>
      </c>
    </row>
    <row r="11" spans="1:5">
      <c r="A11">
        <v>250</v>
      </c>
      <c r="B11">
        <v>1.0080972000000001E-2</v>
      </c>
    </row>
    <row r="12" spans="1:5">
      <c r="A12">
        <v>500</v>
      </c>
      <c r="B12">
        <v>2.0224698999999999E-2</v>
      </c>
    </row>
    <row r="17" spans="1:12">
      <c r="B17" t="s">
        <v>0</v>
      </c>
      <c r="D17" t="s">
        <v>1</v>
      </c>
      <c r="F17" t="s">
        <v>2</v>
      </c>
      <c r="H17" t="s">
        <v>3</v>
      </c>
    </row>
    <row r="18" spans="1:12">
      <c r="A18">
        <v>50</v>
      </c>
      <c r="B18">
        <v>8.6858221000000006E-3</v>
      </c>
      <c r="C18">
        <v>50</v>
      </c>
      <c r="D18">
        <v>8.2147104999999998E-3</v>
      </c>
      <c r="E18">
        <v>50</v>
      </c>
      <c r="F18">
        <v>3.7038658E-3</v>
      </c>
      <c r="G18">
        <v>50</v>
      </c>
      <c r="H18">
        <v>3.6190736999999998E-3</v>
      </c>
      <c r="L18">
        <f>0.03/0.00002</f>
        <v>1499.9999999999998</v>
      </c>
    </row>
    <row r="19" spans="1:12">
      <c r="A19">
        <v>100</v>
      </c>
      <c r="B19">
        <v>7.9080131999999994E-3</v>
      </c>
      <c r="C19">
        <v>100</v>
      </c>
      <c r="D19">
        <v>8.0508058999999993E-3</v>
      </c>
      <c r="E19">
        <v>100</v>
      </c>
      <c r="F19">
        <v>6.1246629999999998E-3</v>
      </c>
      <c r="G19">
        <v>100</v>
      </c>
      <c r="H19">
        <v>6.2918343000000002E-3</v>
      </c>
    </row>
    <row r="20" spans="1:12">
      <c r="A20">
        <v>250</v>
      </c>
      <c r="B20">
        <v>1.0080972000000001E-2</v>
      </c>
      <c r="C20">
        <v>250</v>
      </c>
      <c r="D20">
        <v>1.5465454999999999E-2</v>
      </c>
      <c r="E20">
        <v>250</v>
      </c>
      <c r="F20">
        <v>1.5153187E-2</v>
      </c>
      <c r="G20">
        <v>250</v>
      </c>
      <c r="H20">
        <v>1.5372936E-2</v>
      </c>
    </row>
    <row r="21" spans="1:12">
      <c r="A21">
        <v>500</v>
      </c>
      <c r="B21">
        <v>2.0224698999999999E-2</v>
      </c>
      <c r="C21">
        <v>500</v>
      </c>
      <c r="D21">
        <v>2.9771387E-2</v>
      </c>
      <c r="E21">
        <v>500</v>
      </c>
      <c r="F21">
        <v>2.8499548E-2</v>
      </c>
      <c r="G21">
        <v>500</v>
      </c>
      <c r="H21">
        <v>3.0022264E-2</v>
      </c>
    </row>
    <row r="22" spans="1:12">
      <c r="A22">
        <v>1000</v>
      </c>
      <c r="B22">
        <v>2.9243241999999999E-2</v>
      </c>
      <c r="C22">
        <v>1000</v>
      </c>
      <c r="D22">
        <v>5.3288715E-2</v>
      </c>
      <c r="E22">
        <v>1000</v>
      </c>
      <c r="F22">
        <v>5.2350642000000003E-2</v>
      </c>
      <c r="G22">
        <v>1000</v>
      </c>
      <c r="H22">
        <v>5.5572775999999997E-2</v>
      </c>
    </row>
    <row r="25" spans="1:12">
      <c r="A25">
        <v>250</v>
      </c>
      <c r="B25">
        <v>500</v>
      </c>
    </row>
    <row r="26" spans="1:12">
      <c r="A26">
        <v>1.0080972000000001E-2</v>
      </c>
      <c r="B26">
        <v>2.0224698999999999E-2</v>
      </c>
    </row>
    <row r="28" spans="1:12">
      <c r="A28" s="1">
        <f>1/0.000040424296</f>
        <v>24737.598398745151</v>
      </c>
    </row>
    <row r="29" spans="1:12">
      <c r="A29" s="1">
        <f>1/0.0000550819303137996</f>
        <v>18154.774066613845</v>
      </c>
    </row>
    <row r="30" spans="1:12">
      <c r="A30" s="1">
        <f>1/0.0000537255640301887</f>
        <v>18613.11310641791</v>
      </c>
    </row>
    <row r="31" spans="1:12">
      <c r="A31" s="1">
        <f>1/0.0000567828521622642</f>
        <v>17610.950523273703</v>
      </c>
    </row>
    <row r="33" spans="12:18">
      <c r="L33">
        <f>0.0033/0.06</f>
        <v>5.5E-2</v>
      </c>
    </row>
    <row r="36" spans="12:18">
      <c r="R36">
        <f>0.0013/0.06</f>
        <v>2.1666666666666667E-2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"/>
  <sheetViews>
    <sheetView workbookViewId="0">
      <selection activeCell="B35" sqref="B35"/>
    </sheetView>
  </sheetViews>
  <sheetFormatPr baseColWidth="10" defaultRowHeight="13"/>
  <cols>
    <col min="2" max="2" width="43.5703125" style="5" bestFit="1" customWidth="1"/>
    <col min="3" max="3" width="8.5703125" style="4" bestFit="1" customWidth="1"/>
    <col min="4" max="4" width="23.85546875" style="3" bestFit="1" customWidth="1"/>
    <col min="5" max="5" width="12.5703125" style="2" bestFit="1" customWidth="1"/>
  </cols>
  <sheetData>
    <row r="1" spans="1:5">
      <c r="B1" s="5" t="s">
        <v>5</v>
      </c>
      <c r="C1" s="3" t="s">
        <v>6</v>
      </c>
      <c r="D1" s="2" t="s">
        <v>7</v>
      </c>
      <c r="E1" s="2" t="s">
        <v>9</v>
      </c>
    </row>
    <row r="2" spans="1:5">
      <c r="A2" t="s">
        <v>0</v>
      </c>
      <c r="B2" s="5">
        <v>24737.598398745198</v>
      </c>
      <c r="C2" s="4">
        <v>5.0000000000000001E-3</v>
      </c>
      <c r="D2" s="3">
        <f>B2/C2</f>
        <v>4947519.6797490399</v>
      </c>
      <c r="E2" s="6">
        <f>B2*C2</f>
        <v>123.68799199372599</v>
      </c>
    </row>
    <row r="3" spans="1:5">
      <c r="A3" t="s">
        <v>4</v>
      </c>
      <c r="B3" s="5">
        <v>18154.774066613802</v>
      </c>
      <c r="C3" s="4">
        <v>5.0000000000000001E-4</v>
      </c>
      <c r="D3" s="3">
        <f>B3/C3</f>
        <v>36309548.133227602</v>
      </c>
      <c r="E3" s="6">
        <f>B3*C3</f>
        <v>9.0773870333069002</v>
      </c>
    </row>
    <row r="4" spans="1:5">
      <c r="A4" t="s">
        <v>2</v>
      </c>
      <c r="B4" s="5">
        <v>18613.113106417899</v>
      </c>
      <c r="C4" s="4">
        <v>16</v>
      </c>
      <c r="D4" s="3">
        <f>B4*C4</f>
        <v>297809.80970268638</v>
      </c>
      <c r="E4" s="6">
        <f>B4/C4</f>
        <v>1163.3195691511187</v>
      </c>
    </row>
    <row r="5" spans="1:5">
      <c r="A5" t="s">
        <v>3</v>
      </c>
      <c r="B5" s="5">
        <v>17610.950523273699</v>
      </c>
      <c r="C5" s="4">
        <v>16</v>
      </c>
      <c r="D5" s="3">
        <f>B5*C5</f>
        <v>281775.20837237919</v>
      </c>
      <c r="E5" s="6">
        <f>B5/C5</f>
        <v>1100.6844077046062</v>
      </c>
    </row>
    <row r="7" spans="1:5">
      <c r="A7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36"/>
  <sheetViews>
    <sheetView tabSelected="1" workbookViewId="0">
      <selection activeCell="C14" sqref="C14"/>
    </sheetView>
  </sheetViews>
  <sheetFormatPr baseColWidth="10" defaultRowHeight="13"/>
  <cols>
    <col min="1" max="1" width="24.42578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</row>
    <row r="2" spans="1:10">
      <c r="A2">
        <v>50</v>
      </c>
      <c r="B2">
        <v>8.6858221000000006E-3</v>
      </c>
      <c r="C2">
        <v>8.2147104999999998E-3</v>
      </c>
      <c r="D2">
        <v>3.7038658E-3</v>
      </c>
      <c r="E2">
        <v>3.6190736999999998E-3</v>
      </c>
      <c r="G2" s="7">
        <f>A2*0.1/1000</f>
        <v>5.0000000000000001E-3</v>
      </c>
      <c r="H2" s="7"/>
      <c r="I2" s="7">
        <v>3.6190736999999998E-3</v>
      </c>
      <c r="J2" s="7">
        <v>5.0000000000000001E-3</v>
      </c>
    </row>
    <row r="3" spans="1:10">
      <c r="A3">
        <v>100</v>
      </c>
      <c r="B3">
        <v>7.9080131999999994E-3</v>
      </c>
      <c r="C3">
        <v>8.0508058999999993E-3</v>
      </c>
      <c r="D3">
        <v>6.1246629999999998E-3</v>
      </c>
      <c r="E3">
        <v>6.2918343000000002E-3</v>
      </c>
      <c r="G3" s="7">
        <f t="shared" ref="G3:G6" si="0">A3*0.1/1000</f>
        <v>0.01</v>
      </c>
      <c r="H3" s="7"/>
      <c r="I3" s="7">
        <v>6.2918343000000002E-3</v>
      </c>
      <c r="J3" s="7">
        <v>0.01</v>
      </c>
    </row>
    <row r="4" spans="1:10">
      <c r="A4">
        <v>250</v>
      </c>
      <c r="B4">
        <v>1.0080972000000001E-2</v>
      </c>
      <c r="C4">
        <v>1.5465454999999999E-2</v>
      </c>
      <c r="D4">
        <v>1.5153187E-2</v>
      </c>
      <c r="E4">
        <v>1.5372936E-2</v>
      </c>
      <c r="G4" s="7">
        <f t="shared" si="0"/>
        <v>2.5000000000000001E-2</v>
      </c>
      <c r="H4" s="7"/>
      <c r="I4" s="7">
        <v>1.5372936E-2</v>
      </c>
      <c r="J4" s="7">
        <v>2.5000000000000001E-2</v>
      </c>
    </row>
    <row r="5" spans="1:10">
      <c r="A5">
        <v>500</v>
      </c>
      <c r="B5">
        <v>2.0224698999999999E-2</v>
      </c>
      <c r="C5">
        <v>2.9771387E-2</v>
      </c>
      <c r="D5">
        <v>2.8499548E-2</v>
      </c>
      <c r="E5">
        <v>3.0022264E-2</v>
      </c>
      <c r="G5" s="7">
        <f t="shared" si="0"/>
        <v>0.05</v>
      </c>
      <c r="H5" s="7"/>
      <c r="I5" s="7">
        <v>3.0022264E-2</v>
      </c>
      <c r="J5" s="7">
        <v>0.05</v>
      </c>
    </row>
    <row r="6" spans="1:10">
      <c r="A6">
        <v>1000</v>
      </c>
      <c r="B6">
        <v>2.9243241999999999E-2</v>
      </c>
      <c r="C6">
        <v>5.3288715E-2</v>
      </c>
      <c r="D6">
        <v>5.2350642000000003E-2</v>
      </c>
      <c r="E6">
        <v>5.5572775999999997E-2</v>
      </c>
      <c r="G6" s="7">
        <f t="shared" si="0"/>
        <v>0.1</v>
      </c>
      <c r="H6" s="7"/>
      <c r="I6" s="7">
        <v>5.5572775999999997E-2</v>
      </c>
      <c r="J6" s="7">
        <v>0.1</v>
      </c>
    </row>
    <row r="10" spans="1:10">
      <c r="A10">
        <v>0</v>
      </c>
      <c r="B10">
        <v>0</v>
      </c>
    </row>
    <row r="11" spans="1:10">
      <c r="A11">
        <v>250</v>
      </c>
      <c r="B11">
        <v>1.0080972000000001E-2</v>
      </c>
    </row>
    <row r="12" spans="1:10">
      <c r="A12">
        <v>500</v>
      </c>
      <c r="B12">
        <v>2.0224698999999999E-2</v>
      </c>
    </row>
    <row r="17" spans="1:12">
      <c r="B17" t="s">
        <v>0</v>
      </c>
      <c r="D17" t="s">
        <v>1</v>
      </c>
      <c r="F17" t="s">
        <v>2</v>
      </c>
      <c r="H17" t="s">
        <v>3</v>
      </c>
    </row>
    <row r="18" spans="1:12">
      <c r="A18">
        <v>50</v>
      </c>
      <c r="B18">
        <v>8.6858221000000006E-3</v>
      </c>
      <c r="C18">
        <v>50</v>
      </c>
      <c r="D18">
        <v>8.2147104999999998E-3</v>
      </c>
      <c r="E18">
        <v>50</v>
      </c>
      <c r="F18">
        <v>3.7038658E-3</v>
      </c>
      <c r="G18">
        <v>50</v>
      </c>
      <c r="H18">
        <v>3.6190736999999998E-3</v>
      </c>
      <c r="L18">
        <f>0.03/0.00002</f>
        <v>1499.9999999999998</v>
      </c>
    </row>
    <row r="19" spans="1:12">
      <c r="A19">
        <v>100</v>
      </c>
      <c r="B19">
        <v>7.9080131999999994E-3</v>
      </c>
      <c r="C19">
        <v>100</v>
      </c>
      <c r="D19">
        <v>8.0508058999999993E-3</v>
      </c>
      <c r="E19">
        <v>100</v>
      </c>
      <c r="F19">
        <v>6.1246629999999998E-3</v>
      </c>
      <c r="G19">
        <v>100</v>
      </c>
      <c r="H19">
        <v>6.2918343000000002E-3</v>
      </c>
    </row>
    <row r="20" spans="1:12">
      <c r="A20">
        <v>250</v>
      </c>
      <c r="B20">
        <v>1.0080972000000001E-2</v>
      </c>
      <c r="C20">
        <v>250</v>
      </c>
      <c r="D20">
        <v>1.5465454999999999E-2</v>
      </c>
      <c r="E20">
        <v>250</v>
      </c>
      <c r="F20">
        <v>1.5153187E-2</v>
      </c>
      <c r="G20">
        <v>250</v>
      </c>
      <c r="H20">
        <v>1.5372936E-2</v>
      </c>
    </row>
    <row r="21" spans="1:12">
      <c r="A21">
        <v>500</v>
      </c>
      <c r="B21">
        <v>2.0224698999999999E-2</v>
      </c>
      <c r="C21">
        <v>500</v>
      </c>
      <c r="D21">
        <v>2.9771387E-2</v>
      </c>
      <c r="E21">
        <v>500</v>
      </c>
      <c r="F21">
        <v>2.8499548E-2</v>
      </c>
      <c r="G21">
        <v>500</v>
      </c>
      <c r="H21">
        <v>3.0022264E-2</v>
      </c>
    </row>
    <row r="22" spans="1:12">
      <c r="A22">
        <v>1000</v>
      </c>
      <c r="B22">
        <v>2.9243241999999999E-2</v>
      </c>
      <c r="C22">
        <v>1000</v>
      </c>
      <c r="D22">
        <v>5.3288715E-2</v>
      </c>
      <c r="E22">
        <v>1000</v>
      </c>
      <c r="F22">
        <v>5.2350642000000003E-2</v>
      </c>
      <c r="G22">
        <v>1000</v>
      </c>
      <c r="H22">
        <v>5.5572775999999997E-2</v>
      </c>
    </row>
    <row r="25" spans="1:12">
      <c r="A25">
        <v>250</v>
      </c>
      <c r="B25">
        <v>500</v>
      </c>
    </row>
    <row r="26" spans="1:12">
      <c r="A26">
        <v>1.0080972000000001E-2</v>
      </c>
      <c r="B26">
        <v>2.0224698999999999E-2</v>
      </c>
    </row>
    <row r="28" spans="1:12">
      <c r="A28" s="8">
        <f>1/0.000040424296</f>
        <v>24737.598398745151</v>
      </c>
    </row>
    <row r="29" spans="1:12">
      <c r="A29" s="8">
        <f>1/0.0000550819303137996</f>
        <v>18154.774066613845</v>
      </c>
    </row>
    <row r="30" spans="1:12">
      <c r="A30" s="8">
        <f>1/0.0000537255640301887</f>
        <v>18613.11310641791</v>
      </c>
    </row>
    <row r="31" spans="1:12">
      <c r="A31" s="8">
        <f>1/0.0000567828521622642</f>
        <v>17610.950523273703</v>
      </c>
      <c r="B31" s="7">
        <f>A31*0.1/1000</f>
        <v>1.7610950523273705</v>
      </c>
    </row>
    <row r="33" spans="1:18">
      <c r="L33">
        <f>0.0033/0.06</f>
        <v>5.5E-2</v>
      </c>
    </row>
    <row r="35" spans="1:18" s="9" customFormat="1" ht="25">
      <c r="A35" s="10" t="s">
        <v>10</v>
      </c>
    </row>
    <row r="36" spans="1:18">
      <c r="R36">
        <f>0.0013/0.06</f>
        <v>2.1666666666666667E-2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updated on 03242014</vt:lpstr>
    </vt:vector>
  </TitlesOfParts>
  <Company>DMS/USM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Zhengzhen Zhou</dc:creator>
  <cp:lastModifiedBy>Zhengzhen Zhou</cp:lastModifiedBy>
  <dcterms:created xsi:type="dcterms:W3CDTF">2014-02-14T20:34:36Z</dcterms:created>
  <dcterms:modified xsi:type="dcterms:W3CDTF">2014-03-24T23:57:11Z</dcterms:modified>
</cp:coreProperties>
</file>