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anand/a5g/github/kite_automation/data/"/>
    </mc:Choice>
  </mc:AlternateContent>
  <xr:revisionPtr revIDLastSave="0" documentId="13_ncr:1_{EE03CA74-443A-6C4B-9F48-2AA961FE3E34}" xr6:coauthVersionLast="47" xr6:coauthVersionMax="47" xr10:uidLastSave="{00000000-0000-0000-0000-000000000000}"/>
  <bookViews>
    <workbookView xWindow="6400" yWindow="500" windowWidth="38400" windowHeight="20040" activeTab="1" xr2:uid="{AE59A337-17D1-0E43-BBE5-1FB77553FE34}"/>
  </bookViews>
  <sheets>
    <sheet name="order" sheetId="1" r:id="rId1"/>
    <sheet name="test" sheetId="5" r:id="rId2"/>
    <sheet name="Sheet1" sheetId="4" r:id="rId3"/>
    <sheet name="Position Sizing" sheetId="2" r:id="rId4"/>
    <sheet name="Sheet2"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6" i="5" l="1" a="1"/>
  <c r="D16" i="5" s="1"/>
  <c r="D17" i="5" a="1"/>
  <c r="D17" i="5" s="1"/>
  <c r="D18" i="5" a="1"/>
  <c r="D18" i="5"/>
  <c r="D19" i="5" a="1"/>
  <c r="D19" i="5"/>
  <c r="D20" i="5" a="1"/>
  <c r="D20" i="5"/>
  <c r="D21" i="5" a="1"/>
  <c r="D21" i="5" s="1"/>
  <c r="D22" i="5" a="1"/>
  <c r="D22" i="5" s="1"/>
  <c r="D23" i="5" a="1"/>
  <c r="D23" i="5"/>
  <c r="D24" i="5" a="1"/>
  <c r="D24" i="5"/>
  <c r="D25" i="5" a="1"/>
  <c r="D25" i="5"/>
  <c r="D26" i="5" a="1"/>
  <c r="D26" i="5"/>
  <c r="D27" i="5" a="1"/>
  <c r="D27" i="5" s="1"/>
  <c r="D28" i="5" a="1"/>
  <c r="D28" i="5" s="1"/>
  <c r="D29" i="5" a="1"/>
  <c r="D29" i="5"/>
  <c r="D30" i="5" a="1"/>
  <c r="D30" i="5"/>
  <c r="D31" i="5" a="1"/>
  <c r="D31" i="5"/>
  <c r="D32" i="5" a="1"/>
  <c r="D32" i="5" s="1"/>
  <c r="D33" i="5" a="1"/>
  <c r="D33" i="5"/>
  <c r="D34" i="5" a="1"/>
  <c r="D34" i="5"/>
  <c r="D35" i="5" a="1"/>
  <c r="D35" i="5"/>
  <c r="D36" i="5" a="1"/>
  <c r="D36" i="5"/>
  <c r="D37" i="5" a="1"/>
  <c r="D37" i="5"/>
  <c r="D38" i="5" a="1"/>
  <c r="D38" i="5" s="1"/>
  <c r="D39" i="5" a="1"/>
  <c r="D39" i="5" s="1"/>
  <c r="D40" i="5" a="1"/>
  <c r="D40" i="5"/>
  <c r="D3" i="5" a="1"/>
  <c r="D3" i="5" s="1"/>
  <c r="D4" i="5" a="1"/>
  <c r="D4" i="5" s="1"/>
  <c r="D5" i="5" a="1"/>
  <c r="D5" i="5" s="1"/>
  <c r="D6" i="5" a="1"/>
  <c r="D6" i="5"/>
  <c r="D7" i="5" a="1"/>
  <c r="D7" i="5"/>
  <c r="D8" i="5" a="1"/>
  <c r="D8" i="5" s="1"/>
  <c r="D9" i="5" a="1"/>
  <c r="D9" i="5"/>
  <c r="D10" i="5" a="1"/>
  <c r="D10" i="5" s="1"/>
  <c r="D11" i="5" a="1"/>
  <c r="D11" i="5"/>
  <c r="D12" i="5" a="1"/>
  <c r="D12" i="5"/>
  <c r="D13" i="5" a="1"/>
  <c r="D13" i="5"/>
  <c r="D14" i="5" a="1"/>
  <c r="D14" i="5" s="1"/>
  <c r="D15" i="5" a="1"/>
  <c r="D15" i="5"/>
  <c r="D2" i="5" a="1"/>
  <c r="D2" i="5" s="1"/>
  <c r="C3" i="5" a="1"/>
  <c r="C3" i="5" s="1"/>
  <c r="C4" i="5" a="1"/>
  <c r="C4" i="5" s="1"/>
  <c r="C5" i="5" a="1"/>
  <c r="C5" i="5" s="1"/>
  <c r="C6" i="5" a="1"/>
  <c r="C6" i="5"/>
  <c r="C7" i="5" a="1"/>
  <c r="C7" i="5" s="1"/>
  <c r="C8" i="5" a="1"/>
  <c r="C8" i="5" s="1"/>
  <c r="C9" i="5" a="1"/>
  <c r="C9" i="5" s="1"/>
  <c r="C10" i="5" a="1"/>
  <c r="C10" i="5" s="1"/>
  <c r="C11" i="5" a="1"/>
  <c r="C11" i="5" s="1"/>
  <c r="C12" i="5" a="1"/>
  <c r="C12" i="5"/>
  <c r="C13" i="5" a="1"/>
  <c r="C13" i="5" s="1"/>
  <c r="C14" i="5" a="1"/>
  <c r="C14" i="5" s="1"/>
  <c r="C15" i="5" a="1"/>
  <c r="C15" i="5" s="1"/>
  <c r="C16" i="5" a="1"/>
  <c r="C16" i="5" s="1"/>
  <c r="C17" i="5" a="1"/>
  <c r="C17" i="5" s="1"/>
  <c r="C18" i="5" a="1"/>
  <c r="C18" i="5" s="1"/>
  <c r="C19" i="5" a="1"/>
  <c r="C19" i="5"/>
  <c r="C20" i="5" a="1"/>
  <c r="C20" i="5" s="1"/>
  <c r="C21" i="5" a="1"/>
  <c r="C21" i="5"/>
  <c r="C22" i="5" a="1"/>
  <c r="C22" i="5" s="1"/>
  <c r="C23" i="5" a="1"/>
  <c r="C23" i="5"/>
  <c r="C24" i="5" a="1"/>
  <c r="C24" i="5"/>
  <c r="C25" i="5" a="1"/>
  <c r="C25" i="5" s="1"/>
  <c r="C26" i="5" a="1"/>
  <c r="C26" i="5" s="1"/>
  <c r="C27" i="5" a="1"/>
  <c r="C27" i="5"/>
  <c r="C28" i="5" a="1"/>
  <c r="C28" i="5" s="1"/>
  <c r="C29" i="5" a="1"/>
  <c r="C29" i="5" s="1"/>
  <c r="C30" i="5" a="1"/>
  <c r="C30" i="5" s="1"/>
  <c r="C31" i="5" a="1"/>
  <c r="C31" i="5"/>
  <c r="C32" i="5" a="1"/>
  <c r="C32" i="5"/>
  <c r="C33" i="5" a="1"/>
  <c r="C33" i="5"/>
  <c r="C34" i="5" a="1"/>
  <c r="C34" i="5"/>
  <c r="C35" i="5" a="1"/>
  <c r="C35" i="5" s="1"/>
  <c r="C36" i="5" a="1"/>
  <c r="C36" i="5" s="1"/>
  <c r="C2" i="5" a="1"/>
  <c r="C2" i="5" s="1"/>
  <c r="K2" i="5" a="1"/>
  <c r="K2" i="5" s="1"/>
  <c r="B3" i="3"/>
  <c r="F6" i="2"/>
  <c r="D6" i="2"/>
  <c r="B6" i="2"/>
  <c r="G11" i="2"/>
  <c r="F11" i="2" s="1"/>
  <c r="G12" i="2"/>
  <c r="F12" i="2" s="1"/>
  <c r="G13" i="2"/>
  <c r="F13" i="2" s="1"/>
  <c r="G14" i="2"/>
  <c r="F14" i="2" s="1"/>
  <c r="E11" i="2"/>
  <c r="D11" i="2" s="1"/>
  <c r="E12" i="2"/>
  <c r="D12" i="2" s="1"/>
  <c r="E13" i="2"/>
  <c r="D13" i="2" s="1"/>
  <c r="E14" i="2"/>
  <c r="D14" i="2" s="1"/>
  <c r="C12" i="2"/>
  <c r="B12" i="2" s="1"/>
  <c r="C13" i="2"/>
  <c r="B13" i="2" s="1"/>
  <c r="C14" i="2"/>
  <c r="B14" i="2" s="1"/>
  <c r="C11" i="2"/>
  <c r="B11" i="2" s="1"/>
  <c r="A10" i="2"/>
  <c r="G10" i="2" s="1"/>
  <c r="F10" i="2" s="1"/>
  <c r="F5" i="2" l="1"/>
  <c r="C10" i="2"/>
  <c r="B10" i="2" s="1"/>
  <c r="B5" i="2" s="1"/>
  <c r="E10" i="2"/>
  <c r="D10" i="2" s="1"/>
  <c r="D5"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
    <bk>
      <extLst>
        <ext uri="{3e2802c4-a4d2-4d8b-9148-e3be6c30e623}">
          <xlrd:rvb i="2"/>
        </ext>
      </extLst>
    </bk>
    <bk>
      <extLst>
        <ext uri="{3e2802c4-a4d2-4d8b-9148-e3be6c30e623}">
          <xlrd:rvb i="5"/>
        </ext>
      </extLst>
    </bk>
    <bk>
      <extLst>
        <ext uri="{3e2802c4-a4d2-4d8b-9148-e3be6c30e623}">
          <xlrd:rvb i="7"/>
        </ext>
      </extLst>
    </bk>
    <bk>
      <extLst>
        <ext uri="{3e2802c4-a4d2-4d8b-9148-e3be6c30e623}">
          <xlrd:rvb i="10"/>
        </ext>
      </extLst>
    </bk>
  </futureMetadata>
  <cellMetadata count="1">
    <bk>
      <rc t="1" v="0"/>
    </bk>
  </cellMetadata>
  <valueMetadata count="4">
    <bk>
      <rc t="2" v="0"/>
    </bk>
    <bk>
      <rc t="2" v="1"/>
    </bk>
    <bk>
      <rc t="2" v="2"/>
    </bk>
    <bk>
      <rc t="2" v="3"/>
    </bk>
  </valueMetadata>
</metadata>
</file>

<file path=xl/sharedStrings.xml><?xml version="1.0" encoding="utf-8"?>
<sst xmlns="http://schemas.openxmlformats.org/spreadsheetml/2006/main" count="89" uniqueCount="35">
  <si>
    <t>stock</t>
  </si>
  <si>
    <t>qty</t>
  </si>
  <si>
    <t>buyPrice</t>
  </si>
  <si>
    <t>sellPrice</t>
  </si>
  <si>
    <t>Capital</t>
  </si>
  <si>
    <t>Capital, Entry Price, Stop Loss Price (B1, B3 , B4) cells are editable. All other cells are read-only.</t>
  </si>
  <si>
    <t>Stop Loss</t>
  </si>
  <si>
    <t>Risk @ 0.5%</t>
  </si>
  <si>
    <t>Risk @ 1%</t>
  </si>
  <si>
    <t>Risk @</t>
  </si>
  <si>
    <t>Amount</t>
  </si>
  <si>
    <t>Size</t>
  </si>
  <si>
    <t>Risk Amt.</t>
  </si>
  <si>
    <t>Stock Price</t>
  </si>
  <si>
    <t>Qty.</t>
  </si>
  <si>
    <t>Plan Cost</t>
  </si>
  <si>
    <t>GST @18%</t>
  </si>
  <si>
    <t>Only Internet @ airtel</t>
  </si>
  <si>
    <t>GABRIEL</t>
  </si>
  <si>
    <t>exchange</t>
  </si>
  <si>
    <t>trading_symbol</t>
  </si>
  <si>
    <t>current_price</t>
  </si>
  <si>
    <t>buy_price</t>
  </si>
  <si>
    <t>stop_loss_price</t>
  </si>
  <si>
    <t>stop_loss_percent</t>
  </si>
  <si>
    <t>trade_risk</t>
  </si>
  <si>
    <t>position_size</t>
  </si>
  <si>
    <t>checksum</t>
  </si>
  <si>
    <t>NSE</t>
  </si>
  <si>
    <t>GRSE</t>
  </si>
  <si>
    <t>AXISBANK</t>
  </si>
  <si>
    <t>ltp</t>
  </si>
  <si>
    <t>sell_price</t>
  </si>
  <si>
    <t>profit_percent</t>
  </si>
  <si>
    <t>risk_amount_per_lakh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</si>
</sst>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gt;9999999]##\,##\,##\,##0.00;[&gt;99999]##\,##\,##0.00;##,##0.00"/>
    <numFmt numFmtId="165" formatCode="[&gt;9999999]##\,##\,##\,##0;[&gt;99999]##\,##\,##0;##,##0"/>
    <numFmt numFmtId="166" formatCode="_([$₹-4009]* #,##0.00_);_([$₹-4009]* \(#,##0.00\);_([$₹-4009]* &quot;-&quot;??_);_(@_)"/>
  </numFmts>
  <fonts count="32"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0"/>
      <color theme="1"/>
      <name val="Calibri"/>
      <family val="2"/>
    </font>
    <font>
      <sz val="10"/>
      <color theme="1"/>
      <name val="Calibri"/>
      <family val="2"/>
    </font>
    <font>
      <sz val="10"/>
      <color rgb="FFFF0000"/>
      <name val="Calibri"/>
      <family val="2"/>
    </font>
    <font>
      <sz val="12"/>
      <color theme="1"/>
      <name val="Calibri"/>
      <family val="2"/>
    </font>
    <font>
      <b/>
      <sz val="10"/>
      <color rgb="FFFF0000"/>
      <name val="Calibri"/>
      <family val="2"/>
    </font>
    <font>
      <b/>
      <sz val="10"/>
      <name val="Calibri"/>
      <family val="2"/>
    </font>
    <font>
      <sz val="11"/>
      <color theme="1"/>
      <name val="Calibri"/>
      <family val="2"/>
    </font>
    <font>
      <b/>
      <sz val="12"/>
      <color theme="1"/>
      <name val="Aptos Narrow"/>
      <scheme val="minor"/>
    </font>
    <font>
      <sz val="12"/>
      <color theme="1"/>
      <name val="Aptos Narrow"/>
    </font>
    <font>
      <sz val="10"/>
      <color rgb="FF3D3D3D"/>
      <name val="Calibri"/>
      <family val="2"/>
    </font>
    <font>
      <sz val="10"/>
      <color rgb="FF11734B"/>
      <name val="Calibri"/>
      <family val="2"/>
    </font>
    <font>
      <sz val="10"/>
      <color theme="1"/>
      <name val="Arial"/>
      <family val="2"/>
    </font>
    <font>
      <b/>
      <sz val="10"/>
      <color rgb="FF000000"/>
      <name val="Calibri"/>
      <family val="2"/>
    </font>
    <font>
      <sz val="10"/>
      <color rgb="FF000000"/>
      <name val="Calibri"/>
      <family val="2"/>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FF00"/>
        <bgColor indexed="64"/>
      </patternFill>
    </fill>
    <fill>
      <patternFill patternType="solid">
        <fgColor theme="4" tint="0.59999389629810485"/>
        <bgColor indexed="64"/>
      </patternFill>
    </fill>
    <fill>
      <patternFill patternType="solid">
        <fgColor rgb="FFFFC000"/>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rgb="FFEFEFEF"/>
        <bgColor rgb="FFEFEFEF"/>
      </patternFill>
    </fill>
    <fill>
      <patternFill patternType="solid">
        <fgColor rgb="FF6AA84F"/>
        <bgColor rgb="FF6AA84F"/>
      </patternFill>
    </fill>
    <fill>
      <patternFill patternType="solid">
        <fgColor rgb="FFF3F3F3"/>
        <bgColor rgb="FFF3F3F3"/>
      </patternFill>
    </fill>
    <fill>
      <patternFill patternType="solid">
        <fgColor rgb="FFFFE599"/>
        <bgColor rgb="FFFFE599"/>
      </patternFill>
    </fill>
    <fill>
      <patternFill patternType="solid">
        <fgColor rgb="FFB6D7A8"/>
        <bgColor rgb="FFB6D7A8"/>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7">
    <xf numFmtId="0" fontId="0" fillId="0" borderId="0" xfId="0"/>
    <xf numFmtId="0" fontId="19" fillId="0" borderId="0" xfId="0" applyFont="1"/>
    <xf numFmtId="3" fontId="19" fillId="0" borderId="0" xfId="0" applyNumberFormat="1" applyFont="1"/>
    <xf numFmtId="0" fontId="18" fillId="35" borderId="10" xfId="0" applyFont="1" applyFill="1" applyBorder="1" applyAlignment="1">
      <alignment horizontal="center"/>
    </xf>
    <xf numFmtId="10" fontId="18" fillId="35" borderId="10" xfId="0" applyNumberFormat="1" applyFont="1" applyFill="1" applyBorder="1" applyAlignment="1">
      <alignment horizontal="center"/>
    </xf>
    <xf numFmtId="0" fontId="18" fillId="0" borderId="10" xfId="0" applyFont="1" applyBorder="1" applyAlignment="1">
      <alignment horizontal="center"/>
    </xf>
    <xf numFmtId="0" fontId="19" fillId="0" borderId="10" xfId="0" applyFont="1" applyBorder="1"/>
    <xf numFmtId="3" fontId="19" fillId="0" borderId="10" xfId="0" applyNumberFormat="1" applyFont="1" applyBorder="1"/>
    <xf numFmtId="10" fontId="19" fillId="0" borderId="10" xfId="0" applyNumberFormat="1" applyFont="1" applyBorder="1"/>
    <xf numFmtId="10" fontId="20" fillId="37" borderId="10" xfId="0" applyNumberFormat="1" applyFont="1" applyFill="1" applyBorder="1"/>
    <xf numFmtId="0" fontId="19" fillId="37" borderId="10" xfId="0" applyFont="1" applyFill="1" applyBorder="1"/>
    <xf numFmtId="0" fontId="21" fillId="0" borderId="0" xfId="0" applyFont="1"/>
    <xf numFmtId="0" fontId="21" fillId="0" borderId="10" xfId="0" applyFont="1" applyBorder="1"/>
    <xf numFmtId="0" fontId="18" fillId="36" borderId="12" xfId="0" applyFont="1" applyFill="1" applyBorder="1"/>
    <xf numFmtId="3" fontId="18" fillId="36" borderId="13" xfId="0" applyNumberFormat="1" applyFont="1" applyFill="1" applyBorder="1"/>
    <xf numFmtId="0" fontId="19" fillId="0" borderId="13" xfId="0" applyFont="1" applyBorder="1"/>
    <xf numFmtId="0" fontId="19" fillId="0" borderId="14" xfId="0" applyFont="1" applyBorder="1"/>
    <xf numFmtId="0" fontId="18" fillId="0" borderId="15" xfId="0" applyFont="1" applyBorder="1"/>
    <xf numFmtId="0" fontId="19" fillId="0" borderId="16" xfId="0" applyFont="1" applyBorder="1"/>
    <xf numFmtId="0" fontId="21" fillId="0" borderId="16" xfId="0" applyFont="1" applyBorder="1"/>
    <xf numFmtId="0" fontId="21" fillId="0" borderId="15" xfId="0" applyFont="1" applyBorder="1"/>
    <xf numFmtId="0" fontId="19" fillId="0" borderId="15" xfId="0" applyFont="1" applyBorder="1"/>
    <xf numFmtId="0" fontId="18" fillId="0" borderId="15" xfId="0" applyFont="1" applyBorder="1" applyAlignment="1">
      <alignment horizontal="center"/>
    </xf>
    <xf numFmtId="9" fontId="20" fillId="0" borderId="15" xfId="0" applyNumberFormat="1" applyFont="1" applyBorder="1"/>
    <xf numFmtId="0" fontId="19" fillId="0" borderId="17" xfId="0" applyFont="1" applyBorder="1"/>
    <xf numFmtId="3" fontId="19" fillId="0" borderId="18" xfId="0" applyNumberFormat="1" applyFont="1" applyBorder="1"/>
    <xf numFmtId="0" fontId="19" fillId="0" borderId="18" xfId="0" applyFont="1" applyBorder="1"/>
    <xf numFmtId="0" fontId="19" fillId="0" borderId="19" xfId="0" applyFont="1" applyBorder="1"/>
    <xf numFmtId="10" fontId="22" fillId="37" borderId="15" xfId="6" applyNumberFormat="1" applyFont="1" applyFill="1" applyBorder="1"/>
    <xf numFmtId="3" fontId="23" fillId="37" borderId="10" xfId="6" applyNumberFormat="1" applyFont="1" applyFill="1" applyBorder="1"/>
    <xf numFmtId="10" fontId="23" fillId="37" borderId="10" xfId="6" applyNumberFormat="1" applyFont="1" applyFill="1" applyBorder="1"/>
    <xf numFmtId="0" fontId="19" fillId="38" borderId="10" xfId="0" applyFont="1" applyFill="1" applyBorder="1"/>
    <xf numFmtId="0" fontId="19" fillId="39" borderId="10" xfId="0" applyFont="1" applyFill="1" applyBorder="1"/>
    <xf numFmtId="0" fontId="24" fillId="0" borderId="0" xfId="0" applyFont="1"/>
    <xf numFmtId="0" fontId="25" fillId="37" borderId="11" xfId="0" applyFont="1" applyFill="1" applyBorder="1"/>
    <xf numFmtId="0" fontId="24" fillId="0" borderId="11" xfId="0" applyFont="1" applyBorder="1"/>
    <xf numFmtId="0" fontId="0" fillId="0" borderId="11" xfId="0" applyBorder="1"/>
    <xf numFmtId="4" fontId="24" fillId="0" borderId="0" xfId="0" applyNumberFormat="1" applyFont="1"/>
    <xf numFmtId="2" fontId="0" fillId="0" borderId="11" xfId="0" applyNumberFormat="1" applyBorder="1"/>
    <xf numFmtId="0" fontId="26" fillId="0" borderId="0" xfId="0" applyFont="1"/>
    <xf numFmtId="0" fontId="18" fillId="0" borderId="0" xfId="0" applyFont="1"/>
    <xf numFmtId="0" fontId="27" fillId="0" borderId="0" xfId="0" applyFont="1"/>
    <xf numFmtId="4" fontId="19" fillId="0" borderId="0" xfId="0" applyNumberFormat="1" applyFont="1"/>
    <xf numFmtId="10" fontId="19" fillId="0" borderId="0" xfId="0" applyNumberFormat="1" applyFont="1"/>
    <xf numFmtId="0" fontId="28" fillId="0" borderId="0" xfId="0" applyFont="1"/>
    <xf numFmtId="0" fontId="29" fillId="0" borderId="0" xfId="0" applyFont="1"/>
    <xf numFmtId="0" fontId="30" fillId="40" borderId="0" xfId="0" applyFont="1" applyFill="1" applyAlignment="1">
      <alignment horizontal="center"/>
    </xf>
    <xf numFmtId="164" fontId="30" fillId="40" borderId="0" xfId="0" applyNumberFormat="1" applyFont="1" applyFill="1" applyAlignment="1">
      <alignment horizontal="center"/>
    </xf>
    <xf numFmtId="2" fontId="30" fillId="40" borderId="0" xfId="0" applyNumberFormat="1" applyFont="1" applyFill="1" applyAlignment="1">
      <alignment horizontal="center"/>
    </xf>
    <xf numFmtId="10" fontId="30" fillId="41" borderId="0" xfId="0" applyNumberFormat="1" applyFont="1" applyFill="1" applyAlignment="1">
      <alignment horizontal="center"/>
    </xf>
    <xf numFmtId="165" fontId="30" fillId="40" borderId="0" xfId="0" applyNumberFormat="1" applyFont="1" applyFill="1" applyAlignment="1">
      <alignment horizontal="center"/>
    </xf>
    <xf numFmtId="0" fontId="31" fillId="0" borderId="0" xfId="0" applyFont="1"/>
    <xf numFmtId="164" fontId="31" fillId="42" borderId="0" xfId="0" applyNumberFormat="1" applyFont="1" applyFill="1"/>
    <xf numFmtId="164" fontId="31" fillId="0" borderId="0" xfId="0" applyNumberFormat="1" applyFont="1"/>
    <xf numFmtId="10" fontId="31" fillId="43" borderId="0" xfId="0" applyNumberFormat="1" applyFont="1" applyFill="1"/>
    <xf numFmtId="2" fontId="31" fillId="0" borderId="0" xfId="0" applyNumberFormat="1" applyFont="1"/>
    <xf numFmtId="10" fontId="31" fillId="41" borderId="0" xfId="0" applyNumberFormat="1" applyFont="1" applyFill="1"/>
    <xf numFmtId="165" fontId="31" fillId="0" borderId="0" xfId="0" applyNumberFormat="1" applyFont="1"/>
    <xf numFmtId="10" fontId="31" fillId="44" borderId="0" xfId="0" applyNumberFormat="1" applyFont="1" applyFill="1"/>
    <xf numFmtId="10" fontId="31" fillId="0" borderId="0" xfId="0" applyNumberFormat="1" applyFont="1"/>
    <xf numFmtId="0" fontId="18" fillId="33" borderId="10" xfId="0" applyFont="1" applyFill="1" applyBorder="1" applyAlignment="1">
      <alignment horizontal="center"/>
    </xf>
    <xf numFmtId="0" fontId="18" fillId="34" borderId="10" xfId="0" applyFont="1" applyFill="1" applyBorder="1" applyAlignment="1">
      <alignment horizontal="center"/>
    </xf>
    <xf numFmtId="166" fontId="31" fillId="41" borderId="0" xfId="0" applyNumberFormat="1" applyFont="1" applyFill="1"/>
    <xf numFmtId="166" fontId="0" fillId="0" borderId="0" xfId="0" applyNumberFormat="1"/>
    <xf numFmtId="1" fontId="30" fillId="40" borderId="0" xfId="0" applyNumberFormat="1" applyFont="1" applyFill="1" applyAlignment="1">
      <alignment horizontal="center"/>
    </xf>
    <xf numFmtId="1" fontId="31" fillId="0" borderId="0" xfId="0" applyNumberFormat="1" applyFon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 Target="richData/rdsupportingpropertybag.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1">
  <rv s="0">
    <v>https://www.bing.com/financeapi/forcetrigger?t=ahiv52&amp;q=XNSE%3aMANAPPURAM&amp;form=skydnc</v>
    <v>Learn more on Bing</v>
  </rv>
  <rv s="1">
    <v>0</v>
    <v>MANAPPURAM FINANCE LIMITED (XNSE:MANAPPURAM)</v>
    <v>2</v>
    <v>3</v>
    <v>Finance</v>
    <v>4</v>
    <v>en-GB</v>
    <v>ahiv52</v>
    <v>268435456</v>
    <v>1</v>
    <v>Powered by Refinitiv</v>
    <v>284.89999999999998</v>
    <v>138.35</v>
    <v>1.1752</v>
    <v>-2</v>
    <v>-7.4380000000000002E-3</v>
    <v>INR</v>
    <v>Manappuram Finance Limited is an India-based non-banking financial company (NBFC). The Company is a retail financial services provider and engages in activities such as providing loans against gold jewelry, loans against property, loans for the purchase of commercial vehicles, loans to micro, small and medium enterprises (MSMEs) and other lending activities. It provides credit services to people belonging to the lower socio-economic classes, particularly in rural and semi-urban areas of India. Its segments include gold loans and others, and Micro Finance. It offers a range of retail credit products and financial services. It has a diversified lending portfolio encompassing retail, microfinance, small and medium-sized enterprises (SME) and commercial segments. Its products include online gold loan, gold loan, business loan, personal loan (secured), doorstep gold loan, forex and money transfer, vehicle loan, digital personal loan, micro home finance, restaurant finance, and others.</v>
    <v>24650</v>
    <v>National Stock Exchange of India</v>
    <v>XNSE</v>
    <v>XNSE</v>
    <v>IV / 470 (old) W638A (New), Manappuram House,, Valapad, TRICHUR, KERALA, 680567 IN</v>
    <v>272.75</v>
    <v>Banking Services</v>
    <v>Stock</v>
    <v>45895.492847222224</v>
    <v>0</v>
    <v>266.45</v>
    <v>225913400000</v>
    <v>MANAPPURAM FINANCE LIMITED</v>
    <v>MANAPPURAM FINANCE LIMITED</v>
    <v>268.85000000000002</v>
    <v>28.55</v>
    <v>268.89999999999998</v>
    <v>266.89999999999998</v>
    <v>846434800</v>
    <v>MANAPPURAM</v>
    <v>MANAPPURAM FINANCE LIMITED (XNSE:MANAPPURAM)</v>
    <v>2735877</v>
    <v>4376410</v>
    <v>1992</v>
  </rv>
  <rv s="2">
    <v>1</v>
  </rv>
  <rv s="0">
    <v>https://www.bing.com/financeapi/forcetrigger?t=ahiiec&amp;q=XNSE%3aJPPOWER&amp;form=skydnc</v>
    <v>Learn more on Bing</v>
  </rv>
  <rv s="1">
    <v>0</v>
    <v>JAIPRAKASH POWER VENTURES LIMITED (XNSE:JPPOWER)</v>
    <v>2</v>
    <v>3</v>
    <v>Finance</v>
    <v>4</v>
    <v>en-GB</v>
    <v>ahiiec</v>
    <v>268435456</v>
    <v>1</v>
    <v>Powered by Refinitiv</v>
    <v>27.7</v>
    <v>12.36</v>
    <v>0.74809999999999999</v>
    <v>-0.65</v>
    <v>-3.4759000000000005E-2</v>
    <v>INR</v>
    <v>Jaiprakash Power Ventures Limited is an India-based company, which is engaged in the business of generation of thermal and hydropower, cement grinding and captive coal mining. Its segments include Power, Coal, Sand Mining, and Others, Cement Grinding. The Company owns and operates approximately 400 megawatts (MW) JaypeeVishnuprayag Hydro Electric Plant in District Chamoli, Uttarakhand; 1320 MW JaypeeNigrie Super Thermal Power Plant at Nigrie, District Singrauli, Madhya Pradesh, and 500 MW JaypeeBina Thermal Power Plant at Village Sirchopi, District Sagar, Madhya Pradesh. It is operating a cement grinding unit at Nigrie, District Singrauli, Madhya Pradesh and is also engaged in captive coal mining operations at Amelia Coal Block for the supply of coal to JaypeeNigrie Super Thermal Power Plant. The Company's subsidiaries include Sangam Power Generation Company Limited, Jaypee Arunachal Power Limited, Jaypee Meghalaya Power Limited and Bina Mines and Supply Limited.</v>
    <v>1906</v>
    <v>National Stock Exchange of India</v>
    <v>XNSE</v>
    <v>XNSE</v>
    <v>JA House, 63, Basant Lok,, Vasant Vihar, NEW DELHI, DELHI, 110057 IN</v>
    <v>18.72</v>
    <v>Electrical Utilities &amp; IPPs</v>
    <v>Stock</v>
    <v>45895.492847222224</v>
    <v>3</v>
    <v>18.010000000000002</v>
    <v>123704900000</v>
    <v>JAIPRAKASH POWER VENTURES LIMITED</v>
    <v>JAIPRAKASH POWER VENTURES LIMITED</v>
    <v>18.61</v>
    <v>6.42</v>
    <v>18.7</v>
    <v>18.05</v>
    <v>6853459000</v>
    <v>JPPOWER</v>
    <v>JAIPRAKASH POWER VENTURES LIMITED (XNSE:JPPOWER)</v>
    <v>20964626</v>
    <v>28356060</v>
    <v>1994</v>
  </rv>
  <rv s="2">
    <v>4</v>
  </rv>
  <rv s="3">
    <v>5</v>
    <v>QUALITY POWER ELECTRICAL EQUIPMENTS LIMITED (XNSE:QPOWER)</v>
    <v>6</v>
    <v>7</v>
    <v>Finance</v>
    <v>4</v>
    <v>en-GB</v>
    <v>cfzkp2</v>
    <v>268435456</v>
    <v>1</v>
    <v>Powered by Refinitiv</v>
    <v>931.4</v>
    <v>267.8</v>
    <v>-43.95</v>
    <v>-5.3430999999999999E-2</v>
    <v>INR</v>
    <v>Quality Power Electrical Equipments Limited is an India-based company. The Company is engaged in the manufacturing of energy transition equipment and power technologies. It also provides high voltage electrical equipment and solutions for electrical grid connectivity and energy transition. It specializes in the provision of power products and solutions across the power generation, transmission, distribution, and automation sectors. It offers equipment and solutions tailored for emerging applications such as large-scale renewables. Its products include reactors, transformers, PLCC components, instrument transformers, and edison composites. Its reactors include facts /HVDC reactors, series reactors, shunt reactors, and iron core reactors. Its transformers include special purpose rectifier transformers, earthing transformers, converter duty transformers, and others. Its instrument transformers include current transformers, potential transformers, and discharge coil/PT transformers.</v>
    <v>National Stock Exchange of India</v>
    <v>XNSE</v>
    <v>XNSE</v>
    <v>M.I.D.C Kupwad Block, Plot No. L-61, SANGLI, MAHARASHTRA, 416436 IN</v>
    <v>839</v>
    <v>Machinery, Equipment &amp; Components</v>
    <v>Stock</v>
    <v>45895.492858796293</v>
    <v>772</v>
    <v>60297980000</v>
    <v>QUALITY POWER ELECTRICAL EQUIPMENTS LIMITED</v>
    <v>QUALITY POWER ELECTRICAL EQUIPMENTS LIMITED</v>
    <v>826.65</v>
    <v>94.61</v>
    <v>822.55</v>
    <v>778.6</v>
    <v>77444100</v>
    <v>QPOWER</v>
    <v>QUALITY POWER ELECTRICAL EQUIPMENTS LIMITED (XNSE:QPOWER)</v>
    <v>857531</v>
    <v>661970</v>
    <v>2001</v>
  </rv>
  <rv s="2">
    <v>6</v>
  </rv>
  <rv s="0">
    <v>https://www.bing.com/financeapi/forcetrigger?t=c434r7&amp;q=XNSE%3aSJS&amp;form=skydnc</v>
    <v>Learn more on Bing</v>
  </rv>
  <rv s="1">
    <v>0</v>
    <v>S.J.S. ENTERPRISES LIMITED (XNSE:SJS)</v>
    <v>2</v>
    <v>3</v>
    <v>Finance</v>
    <v>4</v>
    <v>en-GB</v>
    <v>c434r7</v>
    <v>268435456</v>
    <v>1</v>
    <v>Powered by Refinitiv</v>
    <v>1407.5</v>
    <v>808.15</v>
    <v>0.42630000000000001</v>
    <v>14.9</v>
    <v>1.1067E-2</v>
    <v>INR</v>
    <v>S.J.S. Enterprises Limited is an India-based decorative aesthetic solution provider. The Company is engaged in the manufacturing of decorative aesthetic products primarily for the automotive, consumer durables and consumer appliance industries, such as automotive dials, overlays, badges and logos, spare parts, plastic accessories and other materials. It also manufactures products for commercial vehicles, medical devices, farm equipment and sanitaryware industries. Its product portfolio includes decals and body graphics, domes, 3D lux, aluminum badges, 2D appliques and dials, in-mold decorative (IMD), in-mold forming (IMF), illuminated logos, optical plastics, lens mask assembly, chrome-plated and painted products, and others. Its chrome-plated and painted products include wheel covers, monograms, nameplates, rear and front appliques, and door handles, among others. Its subsidiaries are SJS Decoplast Private Limited and Walter Pack Automotive Products India Private Limited.</v>
    <v>2730</v>
    <v>National Stock Exchange of India</v>
    <v>XNSE</v>
    <v>XNSE</v>
    <v>Sy.Nos - 28/P16 Agra Village &amp; 85/ P6 BM Kaval Village, Kengeri Hobli, Bangalore South, BANGALORE, KARNATAKA, 560082 IN</v>
    <v>1376.6</v>
    <v>Automobiles &amp; Auto Parts</v>
    <v>Stock</v>
    <v>45895.492858796293</v>
    <v>8</v>
    <v>1325.1</v>
    <v>42683700000</v>
    <v>S.J.S. ENTERPRISES LIMITED</v>
    <v>S.J.S. ENTERPRISES LIMITED</v>
    <v>1346</v>
    <v>36</v>
    <v>1346.3</v>
    <v>1361.2</v>
    <v>31357400</v>
    <v>SJS</v>
    <v>S.J.S. ENTERPRISES LIMITED (XNSE:SJS)</v>
    <v>145937</v>
    <v>284850</v>
    <v>2005</v>
  </rv>
  <rv s="2">
    <v>9</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Headquarters</v>
      <v t="s">Industry</v>
      <v t="s">Instrument type</v>
      <v t="s">Year incorporated</v>
      <v t="s">_Flags</v>
      <v t="s">UniqueName</v>
      <v t="s">_DisplayString</v>
      <v t="s">ExchangeID</v>
      <v t="s">%ProviderInfo</v>
    </a>
  </spbArrays>
  <spbData count="8">
    <spb s="0">
      <v>0</v>
      <v>Name</v>
      <v>LearnMoreOnLink</v>
    </spb>
    <spb s="1">
      <v>0</v>
      <v>0</v>
      <v>0</v>
    </spb>
    <spb s="2">
      <v>1</v>
      <v>1</v>
      <v>1</v>
      <v>1</v>
    </spb>
    <spb s="3">
      <v>1</v>
      <v>2</v>
      <v>2</v>
      <v>1</v>
      <v>3</v>
      <v>1</v>
      <v>1</v>
      <v>1</v>
      <v>4</v>
      <v>4</v>
      <v>5</v>
      <v>6</v>
      <v>1</v>
      <v>1</v>
      <v>1</v>
      <v>4</v>
      <v>7</v>
      <v>8</v>
      <v>9</v>
      <v>4</v>
    </spb>
    <spb s="4">
      <v>Delayed 5 minutes</v>
      <v>from previous close</v>
      <v>from previous close</v>
      <v>GMT</v>
    </spb>
    <spb s="5">
      <v>1</v>
      <v>Name</v>
    </spb>
    <spb s="6">
      <v>1</v>
      <v>1</v>
      <v>1</v>
    </spb>
    <spb s="7">
      <v>1</v>
      <v>2</v>
      <v>1</v>
      <v>3</v>
      <v>1</v>
      <v>1</v>
      <v>1</v>
      <v>4</v>
      <v>5</v>
      <v>6</v>
      <v>1</v>
      <v>1</v>
      <v>1</v>
      <v>4</v>
      <v>7</v>
      <v>8</v>
      <v>9</v>
      <v>4</v>
    </spb>
  </spbData>
</supportingPropertyBags>
</file>

<file path=xl/richData/rdsupportingpropertybagstructure.xml><?xml version="1.0" encoding="utf-8"?>
<spbStructures xmlns="http://schemas.microsoft.com/office/spreadsheetml/2017/richdata2" count="8">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Order" t="spba"/>
    <k n="TitleProperty" t="s"/>
  </s>
  <s>
    <k n="ExchangeID" t="spb"/>
    <k n="UniqueName" t="spb"/>
    <k n="`%ProviderInfo" t="spb"/>
  </s>
  <s>
    <k n="Low" t="i"/>
    <k n="P/E"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_([$₹-en-IN]* #,##0.00_);_([$₹-en-IN]* (#,##0.00);_([$₹-en-IN]* "-"??_);_(@_)</rpv>
    </rSty>
    <rSty dxfid="5">
      <rpv i="0">#,##0.00</rpv>
    </rSty>
    <rSty>
      <rpv i="1">1</rpv>
    </rSty>
    <rSty dxfid="4">
      <rpv i="0">#,##0</rpv>
    </rSty>
    <rSty dxfid="3"/>
    <rSty dxfid="1">
      <rpv i="0">_([$₹-en-IN]* #,##0_);_([$₹-en-IN]* (#,##0);_([$₹-en-IN]*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102C0-B2A5-0D42-B902-A4C71A81860A}">
  <dimension ref="A1:G65"/>
  <sheetViews>
    <sheetView showGridLines="0" zoomScale="282" zoomScaleNormal="282" workbookViewId="0">
      <pane ySplit="1" topLeftCell="A2" activePane="bottomLeft" state="frozen"/>
      <selection pane="bottomLeft" sqref="A1:XFD1048576"/>
    </sheetView>
  </sheetViews>
  <sheetFormatPr baseColWidth="10" defaultRowHeight="17" thickBottom="1" x14ac:dyDescent="0.25"/>
  <cols>
    <col min="1" max="2" width="10.83203125" style="36"/>
    <col min="3" max="4" width="10.83203125" style="38"/>
  </cols>
  <sheetData>
    <row r="1" spans="1:7" thickBot="1" x14ac:dyDescent="0.25">
      <c r="A1" s="34" t="s">
        <v>0</v>
      </c>
      <c r="B1" s="34" t="s">
        <v>1</v>
      </c>
      <c r="C1" s="34" t="s">
        <v>2</v>
      </c>
      <c r="D1" s="34" t="s">
        <v>3</v>
      </c>
    </row>
    <row r="2" spans="1:7" thickBot="1" x14ac:dyDescent="0.25">
      <c r="A2" s="35" t="s">
        <v>18</v>
      </c>
      <c r="B2" s="36">
        <v>425</v>
      </c>
      <c r="C2" s="38">
        <v>1000</v>
      </c>
      <c r="D2" s="36">
        <v>900</v>
      </c>
      <c r="E2" s="33"/>
      <c r="G2" s="39"/>
    </row>
    <row r="3" spans="1:7" thickBot="1" x14ac:dyDescent="0.25">
      <c r="A3" s="35" t="s">
        <v>18</v>
      </c>
      <c r="B3" s="36">
        <v>128</v>
      </c>
      <c r="C3" s="38">
        <v>0</v>
      </c>
      <c r="D3" s="36">
        <v>1200</v>
      </c>
      <c r="E3" s="33"/>
      <c r="G3" s="39"/>
    </row>
    <row r="4" spans="1:7" thickBot="1" x14ac:dyDescent="0.25">
      <c r="A4" s="35"/>
      <c r="D4" s="36"/>
      <c r="E4" s="37"/>
      <c r="G4" s="39"/>
    </row>
    <row r="5" spans="1:7" thickBot="1" x14ac:dyDescent="0.25">
      <c r="A5" s="35"/>
      <c r="D5" s="36"/>
      <c r="E5" s="33"/>
      <c r="G5" s="39"/>
    </row>
    <row r="6" spans="1:7" thickBot="1" x14ac:dyDescent="0.25">
      <c r="A6" s="35"/>
      <c r="D6" s="36"/>
      <c r="E6" s="37"/>
      <c r="G6" s="39"/>
    </row>
    <row r="7" spans="1:7" thickBot="1" x14ac:dyDescent="0.25">
      <c r="A7" s="35"/>
      <c r="D7" s="36"/>
      <c r="E7" s="37"/>
      <c r="G7" s="39"/>
    </row>
    <row r="8" spans="1:7" thickBot="1" x14ac:dyDescent="0.25">
      <c r="A8" s="35"/>
      <c r="D8" s="36"/>
      <c r="E8" s="33"/>
      <c r="G8" s="39"/>
    </row>
    <row r="9" spans="1:7" thickBot="1" x14ac:dyDescent="0.25">
      <c r="A9" s="35"/>
      <c r="D9" s="36"/>
      <c r="E9" s="33"/>
      <c r="G9" s="39"/>
    </row>
    <row r="10" spans="1:7" thickBot="1" x14ac:dyDescent="0.25">
      <c r="A10" s="35"/>
      <c r="D10" s="36"/>
      <c r="E10" s="33"/>
      <c r="G10" s="39"/>
    </row>
    <row r="11" spans="1:7" thickBot="1" x14ac:dyDescent="0.25">
      <c r="A11" s="35"/>
      <c r="D11" s="36"/>
      <c r="E11" s="33"/>
      <c r="G11" s="39"/>
    </row>
    <row r="12" spans="1:7" thickBot="1" x14ac:dyDescent="0.25">
      <c r="A12" s="35"/>
      <c r="D12" s="36"/>
      <c r="E12" s="37"/>
      <c r="G12" s="39"/>
    </row>
    <row r="13" spans="1:7" thickBot="1" x14ac:dyDescent="0.25">
      <c r="A13" s="35"/>
      <c r="D13" s="36"/>
      <c r="E13" s="37"/>
      <c r="G13" s="39"/>
    </row>
    <row r="14" spans="1:7" thickBot="1" x14ac:dyDescent="0.25">
      <c r="A14" s="35"/>
      <c r="D14" s="36"/>
      <c r="E14" s="33"/>
      <c r="G14" s="39"/>
    </row>
    <row r="15" spans="1:7" thickBot="1" x14ac:dyDescent="0.25">
      <c r="A15" s="35"/>
      <c r="D15" s="36"/>
      <c r="E15" s="33"/>
      <c r="G15" s="39"/>
    </row>
    <row r="16" spans="1:7" thickBot="1" x14ac:dyDescent="0.25">
      <c r="A16" s="35"/>
      <c r="D16" s="36"/>
      <c r="E16" s="33"/>
      <c r="G16" s="39"/>
    </row>
    <row r="17" spans="1:7" thickBot="1" x14ac:dyDescent="0.25">
      <c r="A17" s="35"/>
      <c r="D17" s="36"/>
      <c r="E17" s="37"/>
      <c r="G17" s="39"/>
    </row>
    <row r="18" spans="1:7" thickBot="1" x14ac:dyDescent="0.25">
      <c r="A18" s="35"/>
      <c r="D18" s="36"/>
      <c r="E18" s="33"/>
      <c r="G18" s="39"/>
    </row>
    <row r="19" spans="1:7" thickBot="1" x14ac:dyDescent="0.25">
      <c r="A19" s="35"/>
      <c r="D19" s="36"/>
      <c r="E19" s="33"/>
      <c r="G19" s="39"/>
    </row>
    <row r="20" spans="1:7" thickBot="1" x14ac:dyDescent="0.25">
      <c r="A20" s="35"/>
      <c r="D20" s="36"/>
      <c r="E20" s="33"/>
      <c r="G20" s="39"/>
    </row>
    <row r="21" spans="1:7" thickBot="1" x14ac:dyDescent="0.25">
      <c r="A21" s="35"/>
      <c r="D21" s="36"/>
      <c r="E21" s="37"/>
      <c r="G21" s="39"/>
    </row>
    <row r="22" spans="1:7" thickBot="1" x14ac:dyDescent="0.25">
      <c r="A22" s="35"/>
      <c r="D22" s="36"/>
      <c r="E22" s="37"/>
      <c r="G22" s="39"/>
    </row>
    <row r="23" spans="1:7" thickBot="1" x14ac:dyDescent="0.25">
      <c r="A23" s="35"/>
      <c r="D23" s="36"/>
      <c r="E23" s="33"/>
      <c r="G23" s="39"/>
    </row>
    <row r="24" spans="1:7" thickBot="1" x14ac:dyDescent="0.25">
      <c r="A24" s="35"/>
      <c r="D24" s="36"/>
      <c r="E24" s="33"/>
      <c r="G24" s="39"/>
    </row>
    <row r="25" spans="1:7" thickBot="1" x14ac:dyDescent="0.25">
      <c r="A25" s="35"/>
      <c r="D25" s="36"/>
      <c r="E25" s="33"/>
      <c r="G25" s="39"/>
    </row>
    <row r="26" spans="1:7" thickBot="1" x14ac:dyDescent="0.25">
      <c r="A26" s="35"/>
      <c r="D26" s="36"/>
      <c r="E26" s="37"/>
      <c r="G26" s="39"/>
    </row>
    <row r="27" spans="1:7" thickBot="1" x14ac:dyDescent="0.25">
      <c r="A27" s="35"/>
      <c r="D27" s="36"/>
      <c r="E27" s="37"/>
      <c r="G27" s="39"/>
    </row>
    <row r="28" spans="1:7" thickBot="1" x14ac:dyDescent="0.25">
      <c r="A28" s="35"/>
      <c r="D28" s="36"/>
      <c r="E28" s="33"/>
      <c r="G28" s="39"/>
    </row>
    <row r="29" spans="1:7" thickBot="1" x14ac:dyDescent="0.25">
      <c r="A29" s="35"/>
      <c r="D29" s="36"/>
      <c r="E29" s="33"/>
      <c r="G29" s="39"/>
    </row>
    <row r="30" spans="1:7" thickBot="1" x14ac:dyDescent="0.25">
      <c r="A30" s="35"/>
      <c r="D30" s="36"/>
      <c r="E30" s="37"/>
      <c r="G30" s="39"/>
    </row>
    <row r="31" spans="1:7" thickBot="1" x14ac:dyDescent="0.25">
      <c r="A31" s="35"/>
      <c r="D31" s="36"/>
      <c r="E31" s="33"/>
      <c r="G31" s="39"/>
    </row>
    <row r="32" spans="1:7" thickBot="1" x14ac:dyDescent="0.25">
      <c r="A32" s="35"/>
      <c r="D32" s="36"/>
      <c r="E32" s="33"/>
      <c r="G32" s="39"/>
    </row>
    <row r="33" spans="1:7" thickBot="1" x14ac:dyDescent="0.25">
      <c r="A33" s="35"/>
      <c r="D33" s="36"/>
      <c r="E33" s="33"/>
      <c r="G33" s="39"/>
    </row>
    <row r="34" spans="1:7" thickBot="1" x14ac:dyDescent="0.25">
      <c r="A34" s="35"/>
      <c r="D34" s="36"/>
      <c r="E34" s="37"/>
      <c r="G34" s="39"/>
    </row>
    <row r="35" spans="1:7" thickBot="1" x14ac:dyDescent="0.25">
      <c r="A35" s="35"/>
      <c r="D35" s="36"/>
      <c r="E35" s="33"/>
      <c r="G35" s="39"/>
    </row>
    <row r="36" spans="1:7" thickBot="1" x14ac:dyDescent="0.25">
      <c r="A36" s="35"/>
      <c r="D36" s="36"/>
      <c r="E36" s="37"/>
      <c r="G36" s="39"/>
    </row>
    <row r="37" spans="1:7" thickBot="1" x14ac:dyDescent="0.25">
      <c r="A37" s="35"/>
      <c r="D37" s="36"/>
      <c r="E37" s="37"/>
      <c r="G37" s="39"/>
    </row>
    <row r="38" spans="1:7" thickBot="1" x14ac:dyDescent="0.25">
      <c r="A38" s="35"/>
      <c r="D38" s="36"/>
      <c r="E38" s="37"/>
      <c r="G38" s="39"/>
    </row>
    <row r="39" spans="1:7" thickBot="1" x14ac:dyDescent="0.25">
      <c r="A39" s="35"/>
      <c r="D39" s="36"/>
      <c r="E39" s="33"/>
      <c r="G39" s="39"/>
    </row>
    <row r="40" spans="1:7" thickBot="1" x14ac:dyDescent="0.25">
      <c r="A40" s="35"/>
      <c r="D40" s="36"/>
      <c r="E40" s="37"/>
      <c r="G40" s="39"/>
    </row>
    <row r="41" spans="1:7" thickBot="1" x14ac:dyDescent="0.25">
      <c r="A41" s="35"/>
      <c r="D41" s="36"/>
      <c r="E41" s="33"/>
      <c r="G41" s="39"/>
    </row>
    <row r="42" spans="1:7" thickBot="1" x14ac:dyDescent="0.25">
      <c r="A42" s="35"/>
      <c r="D42" s="36"/>
      <c r="E42" s="33"/>
      <c r="G42" s="39"/>
    </row>
    <row r="43" spans="1:7" thickBot="1" x14ac:dyDescent="0.25">
      <c r="A43" s="35"/>
      <c r="D43" s="36"/>
      <c r="E43" s="33"/>
      <c r="G43" s="39"/>
    </row>
    <row r="44" spans="1:7" thickBot="1" x14ac:dyDescent="0.25">
      <c r="A44" s="35"/>
      <c r="D44" s="36"/>
      <c r="E44" s="33"/>
      <c r="G44" s="39"/>
    </row>
    <row r="45" spans="1:7" thickBot="1" x14ac:dyDescent="0.25">
      <c r="A45" s="35"/>
      <c r="D45" s="36"/>
      <c r="E45" s="33"/>
      <c r="G45" s="39"/>
    </row>
    <row r="46" spans="1:7" thickBot="1" x14ac:dyDescent="0.25">
      <c r="A46" s="35"/>
      <c r="D46" s="36"/>
      <c r="E46" s="37"/>
      <c r="G46" s="39"/>
    </row>
    <row r="47" spans="1:7" thickBot="1" x14ac:dyDescent="0.25">
      <c r="A47" s="35"/>
      <c r="D47" s="36"/>
      <c r="E47" s="37"/>
      <c r="G47" s="39"/>
    </row>
    <row r="48" spans="1:7" thickBot="1" x14ac:dyDescent="0.25">
      <c r="A48" s="35"/>
      <c r="D48" s="36"/>
      <c r="E48" s="33"/>
      <c r="G48" s="39"/>
    </row>
    <row r="49" spans="1:7" thickBot="1" x14ac:dyDescent="0.25">
      <c r="A49" s="35"/>
      <c r="D49" s="36"/>
      <c r="E49" s="37"/>
      <c r="G49" s="39"/>
    </row>
    <row r="50" spans="1:7" thickBot="1" x14ac:dyDescent="0.25">
      <c r="A50" s="35"/>
      <c r="D50" s="36"/>
      <c r="E50" s="33"/>
      <c r="G50" s="39"/>
    </row>
    <row r="51" spans="1:7" thickBot="1" x14ac:dyDescent="0.25">
      <c r="A51" s="35"/>
      <c r="D51" s="36"/>
      <c r="E51" s="33"/>
      <c r="G51" s="39"/>
    </row>
    <row r="52" spans="1:7" thickBot="1" x14ac:dyDescent="0.25">
      <c r="D52" s="36"/>
      <c r="E52" s="33"/>
    </row>
    <row r="53" spans="1:7" thickBot="1" x14ac:dyDescent="0.25">
      <c r="D53" s="36"/>
      <c r="E53" s="33"/>
    </row>
    <row r="54" spans="1:7" thickBot="1" x14ac:dyDescent="0.25">
      <c r="D54" s="36"/>
      <c r="E54" s="33"/>
    </row>
    <row r="55" spans="1:7" thickBot="1" x14ac:dyDescent="0.25">
      <c r="D55" s="36"/>
      <c r="E55" s="33"/>
    </row>
    <row r="56" spans="1:7" thickBot="1" x14ac:dyDescent="0.25">
      <c r="E56" s="33"/>
    </row>
    <row r="57" spans="1:7" thickBot="1" x14ac:dyDescent="0.25">
      <c r="E57" s="33"/>
    </row>
    <row r="58" spans="1:7" thickBot="1" x14ac:dyDescent="0.25">
      <c r="E58" s="33"/>
    </row>
    <row r="59" spans="1:7" thickBot="1" x14ac:dyDescent="0.25">
      <c r="E59" s="33"/>
    </row>
    <row r="60" spans="1:7" thickBot="1" x14ac:dyDescent="0.25">
      <c r="E60" s="33"/>
    </row>
    <row r="61" spans="1:7" thickBot="1" x14ac:dyDescent="0.25">
      <c r="E61" s="33"/>
    </row>
    <row r="62" spans="1:7" thickBot="1" x14ac:dyDescent="0.25">
      <c r="E62" s="33"/>
    </row>
    <row r="63" spans="1:7" thickBot="1" x14ac:dyDescent="0.25">
      <c r="E63" s="33"/>
    </row>
    <row r="64" spans="1:7" thickBot="1" x14ac:dyDescent="0.25">
      <c r="E64" s="33"/>
    </row>
    <row r="65" spans="5:5" thickBot="1" x14ac:dyDescent="0.25">
      <c r="E65" s="33"/>
    </row>
  </sheetData>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63BAD-46AF-2D4C-A3CD-0D2339A681FF}">
  <dimension ref="A1:M46"/>
  <sheetViews>
    <sheetView tabSelected="1" zoomScale="178" zoomScaleNormal="178" workbookViewId="0">
      <selection activeCell="M2" sqref="M2"/>
    </sheetView>
  </sheetViews>
  <sheetFormatPr baseColWidth="10" defaultRowHeight="16" x14ac:dyDescent="0.2"/>
  <cols>
    <col min="2" max="2" width="11.33203125" customWidth="1"/>
    <col min="3" max="3" width="14.1640625" customWidth="1"/>
    <col min="6" max="6" width="10.83203125" style="66"/>
  </cols>
  <sheetData>
    <row r="1" spans="1:13" x14ac:dyDescent="0.2">
      <c r="A1" s="46" t="s">
        <v>19</v>
      </c>
      <c r="B1" s="46" t="s">
        <v>20</v>
      </c>
      <c r="C1" s="46"/>
      <c r="E1" s="47" t="s">
        <v>31</v>
      </c>
      <c r="F1" s="64" t="s">
        <v>1</v>
      </c>
      <c r="G1" s="47" t="s">
        <v>22</v>
      </c>
      <c r="H1" s="47" t="s">
        <v>32</v>
      </c>
      <c r="I1" s="46" t="s">
        <v>33</v>
      </c>
      <c r="J1" s="48" t="s">
        <v>25</v>
      </c>
      <c r="K1" s="49" t="s">
        <v>26</v>
      </c>
      <c r="L1" s="50" t="s">
        <v>27</v>
      </c>
      <c r="M1" s="50" t="s">
        <v>34</v>
      </c>
    </row>
    <row r="2" spans="1:13" x14ac:dyDescent="0.2">
      <c r="A2" s="51" t="s">
        <v>28</v>
      </c>
      <c r="B2" s="51" t="e" vm="1">
        <v>#VALUE!</v>
      </c>
      <c r="C2" s="51" t="str" cm="1">
        <f t="array" aca="1" ref="C2" ca="1">IF(B2="", "",_FV( B2,"Ticker symbol",TRUE))</f>
        <v>MANAPPURAM</v>
      </c>
      <c r="D2" s="63" cm="1">
        <f t="array" aca="1" ref="D2" ca="1">IF(B2="", "",_FV( B2,"Price"))</f>
        <v>266.89999999999998</v>
      </c>
      <c r="E2" s="52">
        <v>269</v>
      </c>
      <c r="F2" s="65">
        <v>25</v>
      </c>
      <c r="G2" s="53">
        <v>835</v>
      </c>
      <c r="H2" s="53">
        <v>850</v>
      </c>
      <c r="I2" s="54">
        <v>1.7999999999999999E-2</v>
      </c>
      <c r="J2" s="55">
        <v>0.75</v>
      </c>
      <c r="K2" s="62" cm="1">
        <f t="array" aca="1" ref="K2" ca="1">_FV(B2,"Price")</f>
        <v>266.89999999999998</v>
      </c>
      <c r="L2" s="57">
        <v>35</v>
      </c>
      <c r="M2" s="57">
        <v>1796</v>
      </c>
    </row>
    <row r="3" spans="1:13" x14ac:dyDescent="0.2">
      <c r="A3" s="51" t="s">
        <v>28</v>
      </c>
      <c r="B3" s="51" t="e" vm="2">
        <v>#VALUE!</v>
      </c>
      <c r="C3" s="51" t="str" cm="1">
        <f t="array" aca="1" ref="C3" ca="1">IF(B3="", "",_FV( B3,"Ticker symbol",TRUE))</f>
        <v>JPPOWER</v>
      </c>
      <c r="D3" s="63" cm="1">
        <f t="array" aca="1" ref="D3" ca="1">IF(B3="", "",_FV( B3,"Price"))</f>
        <v>18.05</v>
      </c>
      <c r="E3" s="52">
        <v>18.739999999999998</v>
      </c>
      <c r="F3" s="65"/>
      <c r="G3" s="53">
        <v>19</v>
      </c>
      <c r="H3" s="53">
        <v>18.5</v>
      </c>
      <c r="I3" s="58">
        <v>-2.63E-2</v>
      </c>
      <c r="J3" s="55">
        <v>0.75</v>
      </c>
      <c r="K3" s="56">
        <v>0.28499999999999998</v>
      </c>
      <c r="L3" s="57"/>
      <c r="M3" s="57">
        <v>-750</v>
      </c>
    </row>
    <row r="4" spans="1:13" x14ac:dyDescent="0.2">
      <c r="A4" s="51" t="s">
        <v>28</v>
      </c>
      <c r="B4" s="51" t="e" vm="3">
        <v>#VALUE!</v>
      </c>
      <c r="C4" s="51" t="str" cm="1">
        <f t="array" aca="1" ref="C4" ca="1">IF(B4="", "",_FV( B4,"Ticker symbol",TRUE))</f>
        <v>QPOWER</v>
      </c>
      <c r="D4" s="63" cm="1">
        <f t="array" aca="1" ref="D4" ca="1">IF(B4="", "",_FV( B4,"Price"))</f>
        <v>778.6</v>
      </c>
      <c r="E4" s="52"/>
      <c r="F4" s="65"/>
      <c r="G4" s="53"/>
      <c r="H4" s="53"/>
      <c r="I4" s="59"/>
      <c r="J4" s="55"/>
      <c r="K4" s="56"/>
      <c r="L4" s="57"/>
      <c r="M4" s="57"/>
    </row>
    <row r="5" spans="1:13" x14ac:dyDescent="0.2">
      <c r="A5" s="51" t="s">
        <v>28</v>
      </c>
      <c r="B5" s="51" t="e" vm="4">
        <v>#VALUE!</v>
      </c>
      <c r="C5" s="51" t="str" cm="1">
        <f t="array" aca="1" ref="C5" ca="1">IF(B5="", "",_FV( B5,"Ticker symbol",TRUE))</f>
        <v>SJS</v>
      </c>
      <c r="D5" s="63" cm="1">
        <f t="array" aca="1" ref="D5" ca="1">IF(B5="", "",_FV( B5,"Price"))</f>
        <v>1361.2</v>
      </c>
      <c r="E5" s="52"/>
      <c r="F5" s="65"/>
      <c r="G5" s="53"/>
      <c r="H5" s="53"/>
      <c r="I5" s="59"/>
      <c r="J5" s="55"/>
      <c r="K5" s="56"/>
      <c r="L5" s="57"/>
      <c r="M5" s="57"/>
    </row>
    <row r="6" spans="1:13" x14ac:dyDescent="0.2">
      <c r="A6" s="51" t="s">
        <v>28</v>
      </c>
      <c r="B6" s="51"/>
      <c r="C6" s="51" t="str" cm="1">
        <f t="array" ref="C6">IF(B6="", "",_FV( B6,"Ticker symbol",TRUE))</f>
        <v/>
      </c>
      <c r="D6" s="63" t="str" cm="1">
        <f t="array" ref="D6">IF(B6="", "",_FV( B6,"Price"))</f>
        <v/>
      </c>
      <c r="E6" s="52"/>
      <c r="F6" s="65"/>
      <c r="G6" s="53"/>
      <c r="H6" s="53"/>
      <c r="I6" s="59"/>
      <c r="J6" s="55"/>
      <c r="K6" s="56"/>
      <c r="L6" s="57"/>
      <c r="M6" s="57"/>
    </row>
    <row r="7" spans="1:13" x14ac:dyDescent="0.2">
      <c r="A7" s="51" t="s">
        <v>28</v>
      </c>
      <c r="B7" s="51"/>
      <c r="C7" s="51" t="str" cm="1">
        <f t="array" ref="C7">IF(B7="", "",_FV( B7,"Ticker symbol",TRUE))</f>
        <v/>
      </c>
      <c r="D7" s="63" t="str" cm="1">
        <f t="array" ref="D7">IF(B7="", "",_FV( B7,"Price"))</f>
        <v/>
      </c>
      <c r="E7" s="52"/>
      <c r="F7" s="65"/>
      <c r="G7" s="53"/>
      <c r="H7" s="53"/>
      <c r="I7" s="59"/>
      <c r="J7" s="55"/>
      <c r="K7" s="56"/>
      <c r="L7" s="57"/>
      <c r="M7" s="57"/>
    </row>
    <row r="8" spans="1:13" x14ac:dyDescent="0.2">
      <c r="A8" s="51" t="s">
        <v>28</v>
      </c>
      <c r="B8" s="51"/>
      <c r="C8" s="51" t="str" cm="1">
        <f t="array" ref="C8">IF(B8="", "",_FV( B8,"Ticker symbol",TRUE))</f>
        <v/>
      </c>
      <c r="D8" s="63" t="str" cm="1">
        <f t="array" ref="D8">IF(B8="", "",_FV( B8,"Price"))</f>
        <v/>
      </c>
      <c r="E8" s="52"/>
      <c r="F8" s="65"/>
      <c r="G8" s="53"/>
      <c r="H8" s="53"/>
      <c r="I8" s="59"/>
      <c r="J8" s="55"/>
      <c r="K8" s="56"/>
      <c r="L8" s="57"/>
      <c r="M8" s="57"/>
    </row>
    <row r="9" spans="1:13" x14ac:dyDescent="0.2">
      <c r="A9" s="51" t="s">
        <v>28</v>
      </c>
      <c r="B9" s="51"/>
      <c r="C9" s="51" t="str" cm="1">
        <f t="array" ref="C9">IF(B9="", "",_FV( B9,"Ticker symbol",TRUE))</f>
        <v/>
      </c>
      <c r="D9" s="63" t="str" cm="1">
        <f t="array" ref="D9">IF(B9="", "",_FV( B9,"Price"))</f>
        <v/>
      </c>
      <c r="E9" s="52"/>
      <c r="F9" s="65"/>
      <c r="G9" s="53"/>
      <c r="H9" s="53"/>
      <c r="I9" s="59"/>
      <c r="J9" s="55"/>
      <c r="K9" s="56"/>
      <c r="L9" s="57"/>
      <c r="M9" s="57"/>
    </row>
    <row r="10" spans="1:13" x14ac:dyDescent="0.2">
      <c r="A10" s="51" t="s">
        <v>28</v>
      </c>
      <c r="B10" s="51"/>
      <c r="C10" s="51" t="str" cm="1">
        <f t="array" ref="C10">IF(B10="", "",_FV( B10,"Ticker symbol",TRUE))</f>
        <v/>
      </c>
      <c r="D10" s="63" t="str" cm="1">
        <f t="array" ref="D10">IF(B10="", "",_FV( B10,"Price"))</f>
        <v/>
      </c>
      <c r="E10" s="52"/>
      <c r="F10" s="65"/>
      <c r="G10" s="53"/>
      <c r="H10" s="53"/>
      <c r="I10" s="59"/>
      <c r="J10" s="55"/>
      <c r="K10" s="56"/>
      <c r="L10" s="57"/>
      <c r="M10" s="57"/>
    </row>
    <row r="11" spans="1:13" x14ac:dyDescent="0.2">
      <c r="A11" s="51" t="s">
        <v>28</v>
      </c>
      <c r="B11" s="51"/>
      <c r="C11" s="51" t="str" cm="1">
        <f t="array" ref="C11">IF(B11="", "",_FV( B11,"Ticker symbol",TRUE))</f>
        <v/>
      </c>
      <c r="D11" s="63" t="str" cm="1">
        <f t="array" ref="D11">IF(B11="", "",_FV( B11,"Price"))</f>
        <v/>
      </c>
      <c r="E11" s="52"/>
      <c r="F11" s="65"/>
      <c r="G11" s="53"/>
      <c r="H11" s="53"/>
      <c r="I11" s="59"/>
      <c r="J11" s="55"/>
      <c r="K11" s="56"/>
      <c r="L11" s="57"/>
      <c r="M11" s="57"/>
    </row>
    <row r="12" spans="1:13" x14ac:dyDescent="0.2">
      <c r="A12" s="51" t="s">
        <v>28</v>
      </c>
      <c r="B12" s="51"/>
      <c r="C12" s="51" t="str" cm="1">
        <f t="array" ref="C12">IF(B12="", "",_FV( B12,"Ticker symbol",TRUE))</f>
        <v/>
      </c>
      <c r="D12" s="63" t="str" cm="1">
        <f t="array" ref="D12">IF(B12="", "",_FV( B12,"Price"))</f>
        <v/>
      </c>
      <c r="E12" s="52"/>
      <c r="F12" s="65"/>
      <c r="G12" s="53"/>
      <c r="H12" s="53"/>
      <c r="I12" s="59"/>
      <c r="J12" s="55"/>
      <c r="K12" s="56"/>
      <c r="L12" s="57"/>
      <c r="M12" s="57"/>
    </row>
    <row r="13" spans="1:13" x14ac:dyDescent="0.2">
      <c r="A13" s="51" t="s">
        <v>28</v>
      </c>
      <c r="B13" s="51"/>
      <c r="C13" s="51" t="str" cm="1">
        <f t="array" ref="C13">IF(B13="", "",_FV( B13,"Ticker symbol",TRUE))</f>
        <v/>
      </c>
      <c r="D13" s="63" t="str" cm="1">
        <f t="array" ref="D13">IF(B13="", "",_FV( B13,"Price"))</f>
        <v/>
      </c>
      <c r="E13" s="52"/>
      <c r="F13" s="65"/>
      <c r="G13" s="53"/>
      <c r="H13" s="53"/>
      <c r="I13" s="59"/>
      <c r="J13" s="55"/>
      <c r="K13" s="56"/>
      <c r="L13" s="57"/>
      <c r="M13" s="57"/>
    </row>
    <row r="14" spans="1:13" x14ac:dyDescent="0.2">
      <c r="A14" s="51" t="s">
        <v>28</v>
      </c>
      <c r="B14" s="51"/>
      <c r="C14" s="51" t="str" cm="1">
        <f t="array" ref="C14">IF(B14="", "",_FV( B14,"Ticker symbol",TRUE))</f>
        <v/>
      </c>
      <c r="D14" s="63" t="str" cm="1">
        <f t="array" ref="D14">IF(B14="", "",_FV( B14,"Price"))</f>
        <v/>
      </c>
      <c r="E14" s="52"/>
      <c r="F14" s="65"/>
      <c r="G14" s="53"/>
      <c r="H14" s="53"/>
      <c r="I14" s="59"/>
      <c r="J14" s="55"/>
      <c r="K14" s="56"/>
      <c r="L14" s="57"/>
      <c r="M14" s="57"/>
    </row>
    <row r="15" spans="1:13" x14ac:dyDescent="0.2">
      <c r="A15" s="51" t="s">
        <v>28</v>
      </c>
      <c r="B15" s="51"/>
      <c r="C15" s="51" t="str" cm="1">
        <f t="array" ref="C15">IF(B15="", "",_FV( B15,"Ticker symbol",TRUE))</f>
        <v/>
      </c>
      <c r="D15" s="63" t="str" cm="1">
        <f t="array" ref="D15">IF(B15="", "",_FV( B15,"Price"))</f>
        <v/>
      </c>
      <c r="E15" s="52"/>
      <c r="F15" s="65"/>
      <c r="G15" s="53"/>
      <c r="H15" s="53"/>
      <c r="I15" s="59"/>
      <c r="J15" s="55"/>
      <c r="K15" s="56"/>
      <c r="L15" s="57"/>
      <c r="M15" s="57"/>
    </row>
    <row r="16" spans="1:13" x14ac:dyDescent="0.2">
      <c r="A16" s="51" t="s">
        <v>28</v>
      </c>
      <c r="B16" s="51"/>
      <c r="C16" s="51" t="str" cm="1">
        <f t="array" ref="C16">IF(B16="", "",_FV( B16,"Ticker symbol",TRUE))</f>
        <v/>
      </c>
      <c r="D16" s="63" t="str" cm="1">
        <f t="array" ref="D16">IF(B16="", "",_FV( B16,"Price"))</f>
        <v/>
      </c>
      <c r="E16" s="52"/>
      <c r="F16" s="65"/>
      <c r="G16" s="53"/>
      <c r="H16" s="53"/>
      <c r="I16" s="59"/>
      <c r="J16" s="55"/>
      <c r="K16" s="56"/>
      <c r="L16" s="57"/>
      <c r="M16" s="57"/>
    </row>
    <row r="17" spans="1:13" x14ac:dyDescent="0.2">
      <c r="A17" s="51" t="s">
        <v>28</v>
      </c>
      <c r="B17" s="51"/>
      <c r="C17" s="51" t="str" cm="1">
        <f t="array" ref="C17">IF(B17="", "",_FV( B17,"Ticker symbol",TRUE))</f>
        <v/>
      </c>
      <c r="D17" s="63" t="str" cm="1">
        <f t="array" ref="D17">IF(B17="", "",_FV( B17,"Price"))</f>
        <v/>
      </c>
      <c r="E17" s="52"/>
      <c r="F17" s="65"/>
      <c r="G17" s="53"/>
      <c r="H17" s="53"/>
      <c r="I17" s="59"/>
      <c r="J17" s="55"/>
      <c r="K17" s="56"/>
      <c r="L17" s="57"/>
      <c r="M17" s="57"/>
    </row>
    <row r="18" spans="1:13" x14ac:dyDescent="0.2">
      <c r="A18" s="51" t="s">
        <v>28</v>
      </c>
      <c r="B18" s="51"/>
      <c r="C18" s="51" t="str" cm="1">
        <f t="array" ref="C18">IF(B18="", "",_FV( B18,"Ticker symbol",TRUE))</f>
        <v/>
      </c>
      <c r="D18" s="63" t="str" cm="1">
        <f t="array" ref="D18">IF(B18="", "",_FV( B18,"Price"))</f>
        <v/>
      </c>
      <c r="E18" s="52"/>
      <c r="F18" s="65"/>
      <c r="G18" s="53"/>
      <c r="H18" s="53"/>
      <c r="I18" s="59"/>
      <c r="J18" s="55"/>
      <c r="K18" s="56"/>
      <c r="L18" s="57"/>
      <c r="M18" s="57"/>
    </row>
    <row r="19" spans="1:13" x14ac:dyDescent="0.2">
      <c r="A19" s="51" t="s">
        <v>28</v>
      </c>
      <c r="B19" s="51"/>
      <c r="C19" s="51" t="str" cm="1">
        <f t="array" ref="C19">IF(B19="", "",_FV( B19,"Ticker symbol",TRUE))</f>
        <v/>
      </c>
      <c r="D19" s="63" t="str" cm="1">
        <f t="array" ref="D19">IF(B19="", "",_FV( B19,"Price"))</f>
        <v/>
      </c>
      <c r="E19" s="52"/>
      <c r="F19" s="65"/>
      <c r="G19" s="53"/>
      <c r="H19" s="53"/>
      <c r="I19" s="59"/>
      <c r="J19" s="55"/>
      <c r="K19" s="56"/>
      <c r="L19" s="57"/>
      <c r="M19" s="57"/>
    </row>
    <row r="20" spans="1:13" x14ac:dyDescent="0.2">
      <c r="A20" s="51" t="s">
        <v>28</v>
      </c>
      <c r="B20" s="51"/>
      <c r="C20" s="51" t="str" cm="1">
        <f t="array" ref="C20">IF(B20="", "",_FV( B20,"Ticker symbol",TRUE))</f>
        <v/>
      </c>
      <c r="D20" s="63" t="str" cm="1">
        <f t="array" ref="D20">IF(B20="", "",_FV( B20,"Price"))</f>
        <v/>
      </c>
      <c r="E20" s="52"/>
      <c r="F20" s="65"/>
      <c r="G20" s="53"/>
      <c r="H20" s="53"/>
      <c r="I20" s="59"/>
      <c r="J20" s="55"/>
      <c r="K20" s="56"/>
      <c r="L20" s="57"/>
      <c r="M20" s="57"/>
    </row>
    <row r="21" spans="1:13" x14ac:dyDescent="0.2">
      <c r="A21" s="51" t="s">
        <v>28</v>
      </c>
      <c r="B21" s="51"/>
      <c r="C21" s="51" t="str" cm="1">
        <f t="array" ref="C21">IF(B21="", "",_FV( B21,"Ticker symbol",TRUE))</f>
        <v/>
      </c>
      <c r="D21" s="63" t="str" cm="1">
        <f t="array" ref="D21">IF(B21="", "",_FV( B21,"Price"))</f>
        <v/>
      </c>
      <c r="E21" s="52"/>
      <c r="F21" s="65"/>
      <c r="G21" s="53"/>
      <c r="H21" s="53"/>
      <c r="I21" s="59"/>
      <c r="J21" s="55"/>
      <c r="K21" s="56"/>
      <c r="L21" s="57"/>
      <c r="M21" s="57"/>
    </row>
    <row r="22" spans="1:13" x14ac:dyDescent="0.2">
      <c r="A22" s="51" t="s">
        <v>28</v>
      </c>
      <c r="B22" s="51"/>
      <c r="C22" s="51" t="str" cm="1">
        <f t="array" ref="C22">IF(B22="", "",_FV( B22,"Ticker symbol",TRUE))</f>
        <v/>
      </c>
      <c r="D22" s="63" t="str" cm="1">
        <f t="array" ref="D22">IF(B22="", "",_FV( B22,"Price"))</f>
        <v/>
      </c>
      <c r="E22" s="52"/>
      <c r="F22" s="65"/>
      <c r="G22" s="53"/>
      <c r="H22" s="53"/>
      <c r="I22" s="59"/>
      <c r="J22" s="55"/>
      <c r="K22" s="56"/>
      <c r="L22" s="57"/>
      <c r="M22" s="57"/>
    </row>
    <row r="23" spans="1:13" x14ac:dyDescent="0.2">
      <c r="A23" s="51" t="s">
        <v>28</v>
      </c>
      <c r="B23" s="51"/>
      <c r="C23" s="51" t="str" cm="1">
        <f t="array" ref="C23">IF(B23="", "",_FV( B23,"Ticker symbol",TRUE))</f>
        <v/>
      </c>
      <c r="D23" s="63" t="str" cm="1">
        <f t="array" ref="D23">IF(B23="", "",_FV( B23,"Price"))</f>
        <v/>
      </c>
      <c r="E23" s="52"/>
      <c r="F23" s="65"/>
      <c r="G23" s="53"/>
      <c r="H23" s="53"/>
      <c r="I23" s="59"/>
      <c r="J23" s="55"/>
      <c r="K23" s="56"/>
      <c r="L23" s="57"/>
      <c r="M23" s="57"/>
    </row>
    <row r="24" spans="1:13" x14ac:dyDescent="0.2">
      <c r="A24" s="51" t="s">
        <v>28</v>
      </c>
      <c r="B24" s="51"/>
      <c r="C24" s="51" t="str" cm="1">
        <f t="array" ref="C24">IF(B24="", "",_FV( B24,"Ticker symbol",TRUE))</f>
        <v/>
      </c>
      <c r="D24" s="63" t="str" cm="1">
        <f t="array" ref="D24">IF(B24="", "",_FV( B24,"Price"))</f>
        <v/>
      </c>
      <c r="E24" s="52"/>
      <c r="F24" s="65"/>
      <c r="G24" s="53"/>
      <c r="H24" s="53"/>
      <c r="I24" s="59"/>
      <c r="J24" s="55"/>
      <c r="K24" s="56"/>
      <c r="L24" s="57"/>
      <c r="M24" s="57"/>
    </row>
    <row r="25" spans="1:13" x14ac:dyDescent="0.2">
      <c r="A25" s="51" t="s">
        <v>28</v>
      </c>
      <c r="B25" s="51"/>
      <c r="C25" s="51" t="str" cm="1">
        <f t="array" ref="C25">IF(B25="", "",_FV( B25,"Ticker symbol",TRUE))</f>
        <v/>
      </c>
      <c r="D25" s="63" t="str" cm="1">
        <f t="array" ref="D25">IF(B25="", "",_FV( B25,"Price"))</f>
        <v/>
      </c>
      <c r="E25" s="52"/>
      <c r="F25" s="65"/>
      <c r="G25" s="53"/>
      <c r="H25" s="53"/>
      <c r="I25" s="59"/>
      <c r="J25" s="55"/>
      <c r="K25" s="56"/>
      <c r="L25" s="57"/>
      <c r="M25" s="57"/>
    </row>
    <row r="26" spans="1:13" x14ac:dyDescent="0.2">
      <c r="A26" s="51" t="s">
        <v>28</v>
      </c>
      <c r="B26" s="51"/>
      <c r="C26" s="51" t="str" cm="1">
        <f t="array" ref="C26">IF(B26="", "",_FV( B26,"Ticker symbol",TRUE))</f>
        <v/>
      </c>
      <c r="D26" s="63" t="str" cm="1">
        <f t="array" ref="D26">IF(B26="", "",_FV( B26,"Price"))</f>
        <v/>
      </c>
      <c r="E26" s="52"/>
      <c r="F26" s="65"/>
      <c r="G26" s="53"/>
      <c r="H26" s="53"/>
      <c r="I26" s="59"/>
      <c r="J26" s="55"/>
      <c r="K26" s="56"/>
      <c r="L26" s="57"/>
      <c r="M26" s="57"/>
    </row>
    <row r="27" spans="1:13" x14ac:dyDescent="0.2">
      <c r="A27" s="51" t="s">
        <v>28</v>
      </c>
      <c r="B27" s="51"/>
      <c r="C27" s="51" t="str" cm="1">
        <f t="array" ref="C27">IF(B27="", "",_FV( B27,"Ticker symbol",TRUE))</f>
        <v/>
      </c>
      <c r="D27" s="63" t="str" cm="1">
        <f t="array" ref="D27">IF(B27="", "",_FV( B27,"Price"))</f>
        <v/>
      </c>
      <c r="E27" s="52"/>
      <c r="F27" s="65"/>
      <c r="G27" s="53"/>
      <c r="H27" s="53"/>
      <c r="I27" s="59"/>
      <c r="J27" s="55"/>
      <c r="K27" s="56"/>
      <c r="L27" s="57"/>
      <c r="M27" s="57"/>
    </row>
    <row r="28" spans="1:13" x14ac:dyDescent="0.2">
      <c r="A28" s="51" t="s">
        <v>28</v>
      </c>
      <c r="B28" s="51"/>
      <c r="C28" s="51" t="str" cm="1">
        <f t="array" ref="C28">IF(B28="", "",_FV( B28,"Ticker symbol",TRUE))</f>
        <v/>
      </c>
      <c r="D28" s="63" t="str" cm="1">
        <f t="array" ref="D28">IF(B28="", "",_FV( B28,"Price"))</f>
        <v/>
      </c>
      <c r="E28" s="52"/>
      <c r="F28" s="65"/>
      <c r="G28" s="53"/>
      <c r="H28" s="53"/>
      <c r="I28" s="59"/>
      <c r="J28" s="55"/>
      <c r="K28" s="56"/>
      <c r="L28" s="57"/>
      <c r="M28" s="57"/>
    </row>
    <row r="29" spans="1:13" x14ac:dyDescent="0.2">
      <c r="A29" s="51" t="s">
        <v>28</v>
      </c>
      <c r="B29" s="51"/>
      <c r="C29" s="51" t="str" cm="1">
        <f t="array" ref="C29">IF(B29="", "",_FV( B29,"Ticker symbol",TRUE))</f>
        <v/>
      </c>
      <c r="D29" s="63" t="str" cm="1">
        <f t="array" ref="D29">IF(B29="", "",_FV( B29,"Price"))</f>
        <v/>
      </c>
      <c r="E29" s="52"/>
      <c r="F29" s="65"/>
      <c r="G29" s="53"/>
      <c r="H29" s="53"/>
      <c r="I29" s="59"/>
      <c r="J29" s="55"/>
      <c r="K29" s="56"/>
      <c r="L29" s="57"/>
      <c r="M29" s="57"/>
    </row>
    <row r="30" spans="1:13" x14ac:dyDescent="0.2">
      <c r="A30" s="51" t="s">
        <v>28</v>
      </c>
      <c r="B30" s="51"/>
      <c r="C30" s="51" t="str" cm="1">
        <f t="array" ref="C30">IF(B30="", "",_FV( B30,"Ticker symbol",TRUE))</f>
        <v/>
      </c>
      <c r="D30" s="63" t="str" cm="1">
        <f t="array" ref="D30">IF(B30="", "",_FV( B30,"Price"))</f>
        <v/>
      </c>
      <c r="E30" s="52"/>
      <c r="F30" s="65"/>
      <c r="G30" s="53"/>
      <c r="H30" s="53"/>
      <c r="I30" s="59"/>
      <c r="J30" s="55"/>
      <c r="K30" s="56"/>
      <c r="L30" s="57"/>
      <c r="M30" s="57"/>
    </row>
    <row r="31" spans="1:13" x14ac:dyDescent="0.2">
      <c r="A31" s="51" t="s">
        <v>28</v>
      </c>
      <c r="B31" s="51"/>
      <c r="C31" s="51" t="str" cm="1">
        <f t="array" ref="C31">IF(B31="", "",_FV( B31,"Ticker symbol",TRUE))</f>
        <v/>
      </c>
      <c r="D31" s="63" t="str" cm="1">
        <f t="array" ref="D31">IF(B31="", "",_FV( B31,"Price"))</f>
        <v/>
      </c>
      <c r="E31" s="52"/>
      <c r="F31" s="65"/>
      <c r="G31" s="53"/>
      <c r="H31" s="53"/>
      <c r="I31" s="59"/>
      <c r="J31" s="55"/>
      <c r="K31" s="56"/>
      <c r="L31" s="57"/>
      <c r="M31" s="57"/>
    </row>
    <row r="32" spans="1:13" x14ac:dyDescent="0.2">
      <c r="A32" s="51" t="s">
        <v>28</v>
      </c>
      <c r="B32" s="51"/>
      <c r="C32" s="51" t="str" cm="1">
        <f t="array" ref="C32">IF(B32="", "",_FV( B32,"Ticker symbol",TRUE))</f>
        <v/>
      </c>
      <c r="D32" s="63" t="str" cm="1">
        <f t="array" ref="D32">IF(B32="", "",_FV( B32,"Price"))</f>
        <v/>
      </c>
      <c r="E32" s="52"/>
      <c r="F32" s="65"/>
      <c r="G32" s="53"/>
      <c r="H32" s="53"/>
      <c r="I32" s="59"/>
      <c r="J32" s="55"/>
      <c r="K32" s="56"/>
      <c r="L32" s="57"/>
      <c r="M32" s="57"/>
    </row>
    <row r="33" spans="1:13" x14ac:dyDescent="0.2">
      <c r="A33" s="51" t="s">
        <v>28</v>
      </c>
      <c r="B33" s="51"/>
      <c r="C33" s="51" t="str" cm="1">
        <f t="array" ref="C33">IF(B33="", "",_FV( B33,"Ticker symbol",TRUE))</f>
        <v/>
      </c>
      <c r="D33" s="63" t="str" cm="1">
        <f t="array" ref="D33">IF(B33="", "",_FV( B33,"Price"))</f>
        <v/>
      </c>
      <c r="E33" s="52"/>
      <c r="F33" s="65"/>
      <c r="G33" s="53"/>
      <c r="H33" s="53"/>
      <c r="I33" s="59"/>
      <c r="J33" s="55"/>
      <c r="K33" s="56"/>
      <c r="L33" s="57"/>
      <c r="M33" s="57"/>
    </row>
    <row r="34" spans="1:13" x14ac:dyDescent="0.2">
      <c r="A34" s="51" t="s">
        <v>28</v>
      </c>
      <c r="B34" s="51"/>
      <c r="C34" s="51" t="str" cm="1">
        <f t="array" ref="C34">IF(B34="", "",_FV( B34,"Ticker symbol",TRUE))</f>
        <v/>
      </c>
      <c r="D34" s="63" t="str" cm="1">
        <f t="array" ref="D34">IF(B34="", "",_FV( B34,"Price"))</f>
        <v/>
      </c>
      <c r="E34" s="52"/>
      <c r="F34" s="65"/>
      <c r="G34" s="53"/>
      <c r="H34" s="53"/>
      <c r="I34" s="59"/>
      <c r="J34" s="55"/>
      <c r="K34" s="56"/>
      <c r="L34" s="57"/>
      <c r="M34" s="57"/>
    </row>
    <row r="35" spans="1:13" x14ac:dyDescent="0.2">
      <c r="A35" s="51" t="s">
        <v>28</v>
      </c>
      <c r="B35" s="51"/>
      <c r="C35" s="51" t="str" cm="1">
        <f t="array" ref="C35">IF(B35="", "",_FV( B35,"Ticker symbol",TRUE))</f>
        <v/>
      </c>
      <c r="D35" s="63" t="str" cm="1">
        <f t="array" ref="D35">IF(B35="", "",_FV( B35,"Price"))</f>
        <v/>
      </c>
      <c r="E35" s="52"/>
      <c r="F35" s="65"/>
      <c r="G35" s="53"/>
      <c r="H35" s="53"/>
      <c r="I35" s="59"/>
      <c r="J35" s="55"/>
      <c r="K35" s="56"/>
      <c r="L35" s="57"/>
      <c r="M35" s="57"/>
    </row>
    <row r="36" spans="1:13" x14ac:dyDescent="0.2">
      <c r="A36" s="51" t="s">
        <v>28</v>
      </c>
      <c r="B36" s="51"/>
      <c r="C36" s="51" t="str" cm="1">
        <f t="array" ref="C36">IF(B36="", "",_FV( B36,"Ticker symbol",TRUE))</f>
        <v/>
      </c>
      <c r="D36" s="63" t="str" cm="1">
        <f t="array" ref="D36">IF(B36="", "",_FV( B36,"Price"))</f>
        <v/>
      </c>
      <c r="E36" s="52"/>
      <c r="F36" s="65"/>
      <c r="G36" s="53"/>
      <c r="H36" s="53"/>
      <c r="I36" s="59"/>
      <c r="J36" s="55"/>
      <c r="K36" s="56"/>
      <c r="L36" s="57"/>
      <c r="M36" s="57"/>
    </row>
    <row r="37" spans="1:13" x14ac:dyDescent="0.2">
      <c r="A37" s="51" t="s">
        <v>28</v>
      </c>
      <c r="B37" s="51"/>
      <c r="C37" s="51"/>
      <c r="D37" s="63" t="str" cm="1">
        <f t="array" ref="D37">IF(B37="", "",_FV( B37,"Price"))</f>
        <v/>
      </c>
      <c r="E37" s="52"/>
      <c r="F37" s="65"/>
      <c r="G37" s="53"/>
      <c r="H37" s="53"/>
      <c r="I37" s="59"/>
      <c r="J37" s="55"/>
      <c r="K37" s="56"/>
      <c r="L37" s="57"/>
      <c r="M37" s="57"/>
    </row>
    <row r="38" spans="1:13" x14ac:dyDescent="0.2">
      <c r="A38" s="51" t="s">
        <v>28</v>
      </c>
      <c r="B38" s="51"/>
      <c r="C38" s="51"/>
      <c r="D38" s="63" t="str" cm="1">
        <f t="array" ref="D38">IF(B38="", "",_FV( B38,"Price"))</f>
        <v/>
      </c>
      <c r="E38" s="52"/>
      <c r="F38" s="65"/>
      <c r="G38" s="53"/>
      <c r="H38" s="53"/>
      <c r="I38" s="59"/>
      <c r="J38" s="55"/>
      <c r="K38" s="56"/>
      <c r="L38" s="57"/>
      <c r="M38" s="57"/>
    </row>
    <row r="39" spans="1:13" x14ac:dyDescent="0.2">
      <c r="A39" s="51" t="s">
        <v>28</v>
      </c>
      <c r="B39" s="51"/>
      <c r="C39" s="51"/>
      <c r="D39" s="63" t="str" cm="1">
        <f t="array" ref="D39">IF(B39="", "",_FV( B39,"Price"))</f>
        <v/>
      </c>
      <c r="E39" s="52"/>
      <c r="F39" s="65"/>
      <c r="G39" s="53"/>
      <c r="H39" s="53"/>
      <c r="I39" s="59"/>
      <c r="J39" s="55"/>
      <c r="K39" s="56"/>
      <c r="L39" s="57"/>
      <c r="M39" s="57"/>
    </row>
    <row r="40" spans="1:13" x14ac:dyDescent="0.2">
      <c r="A40" s="51" t="s">
        <v>28</v>
      </c>
      <c r="B40" s="51"/>
      <c r="C40" s="51"/>
      <c r="D40" s="63" t="str" cm="1">
        <f t="array" ref="D40">IF(B40="", "",_FV( B40,"Price"))</f>
        <v/>
      </c>
      <c r="E40" s="52"/>
      <c r="F40" s="65"/>
      <c r="G40" s="53"/>
      <c r="H40" s="53"/>
      <c r="I40" s="59"/>
      <c r="J40" s="55"/>
      <c r="K40" s="56"/>
      <c r="L40" s="57"/>
      <c r="M40" s="57"/>
    </row>
    <row r="41" spans="1:13" x14ac:dyDescent="0.2">
      <c r="D41" s="63"/>
    </row>
    <row r="42" spans="1:13" x14ac:dyDescent="0.2">
      <c r="D42" s="63"/>
    </row>
    <row r="43" spans="1:13" x14ac:dyDescent="0.2">
      <c r="D43" s="63"/>
    </row>
    <row r="44" spans="1:13" x14ac:dyDescent="0.2">
      <c r="D44" s="63"/>
    </row>
    <row r="45" spans="1:13" x14ac:dyDescent="0.2">
      <c r="D45" s="63"/>
    </row>
    <row r="46" spans="1:13" x14ac:dyDescent="0.2">
      <c r="D46" s="6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B3105-51A7-0B4C-A707-35EC2420D954}">
  <dimension ref="A1:I3"/>
  <sheetViews>
    <sheetView zoomScale="204" zoomScaleNormal="204" workbookViewId="0">
      <selection activeCell="I7" sqref="I7"/>
    </sheetView>
  </sheetViews>
  <sheetFormatPr baseColWidth="10" defaultRowHeight="16" x14ac:dyDescent="0.2"/>
  <sheetData>
    <row r="1" spans="1:9" x14ac:dyDescent="0.2">
      <c r="A1" s="40" t="s">
        <v>19</v>
      </c>
      <c r="B1" s="40" t="s">
        <v>20</v>
      </c>
      <c r="C1" s="40" t="s">
        <v>21</v>
      </c>
      <c r="D1" s="40" t="s">
        <v>22</v>
      </c>
      <c r="E1" s="40" t="s">
        <v>23</v>
      </c>
      <c r="F1" s="40" t="s">
        <v>24</v>
      </c>
      <c r="G1" s="40" t="s">
        <v>25</v>
      </c>
      <c r="H1" s="40" t="s">
        <v>26</v>
      </c>
      <c r="I1" s="40" t="s">
        <v>27</v>
      </c>
    </row>
    <row r="2" spans="1:9" x14ac:dyDescent="0.2">
      <c r="A2" s="41" t="s">
        <v>28</v>
      </c>
      <c r="B2" s="1" t="s">
        <v>29</v>
      </c>
      <c r="C2" s="42">
        <v>2556.9</v>
      </c>
      <c r="D2" s="42">
        <v>2700</v>
      </c>
      <c r="E2" s="42">
        <v>2600</v>
      </c>
      <c r="F2" s="43">
        <v>3.6999999999999998E-2</v>
      </c>
      <c r="G2" s="44">
        <v>0.5</v>
      </c>
      <c r="H2" s="43">
        <v>0.13500000000000001</v>
      </c>
      <c r="I2" s="1">
        <v>103</v>
      </c>
    </row>
    <row r="3" spans="1:9" x14ac:dyDescent="0.2">
      <c r="A3" s="41" t="s">
        <v>28</v>
      </c>
      <c r="B3" s="1" t="s">
        <v>30</v>
      </c>
      <c r="C3" s="42">
        <v>1070.7</v>
      </c>
      <c r="D3" s="42">
        <v>1080</v>
      </c>
      <c r="E3" s="42">
        <v>1065</v>
      </c>
      <c r="F3" s="43">
        <v>1.3899999999999999E-2</v>
      </c>
      <c r="G3" s="41">
        <v>0.25</v>
      </c>
      <c r="H3" s="43">
        <v>0.18</v>
      </c>
      <c r="I3" s="4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74D56-9394-1B4F-9D60-956044995155}">
  <dimension ref="A1:L26"/>
  <sheetViews>
    <sheetView zoomScale="250" zoomScaleNormal="250" workbookViewId="0">
      <selection activeCell="B3" sqref="B3"/>
    </sheetView>
  </sheetViews>
  <sheetFormatPr baseColWidth="10" defaultRowHeight="16" x14ac:dyDescent="0.2"/>
  <cols>
    <col min="1" max="16384" width="10.83203125" style="11"/>
  </cols>
  <sheetData>
    <row r="1" spans="1:12" x14ac:dyDescent="0.2">
      <c r="A1" s="13" t="s">
        <v>4</v>
      </c>
      <c r="B1" s="14">
        <v>1500000</v>
      </c>
      <c r="C1" s="15" t="s">
        <v>5</v>
      </c>
      <c r="D1" s="15"/>
      <c r="E1" s="15"/>
      <c r="F1" s="15"/>
      <c r="G1" s="15"/>
      <c r="H1" s="16"/>
      <c r="I1" s="1"/>
      <c r="J1" s="1"/>
      <c r="K1" s="1"/>
      <c r="L1" s="1"/>
    </row>
    <row r="2" spans="1:12" x14ac:dyDescent="0.2">
      <c r="A2" s="17" t="s">
        <v>6</v>
      </c>
      <c r="B2" s="9">
        <v>0.05</v>
      </c>
      <c r="C2" s="12"/>
      <c r="D2" s="12"/>
      <c r="E2" s="12"/>
      <c r="F2" s="12"/>
      <c r="G2" s="12"/>
      <c r="H2" s="18"/>
      <c r="I2" s="1"/>
      <c r="J2" s="1"/>
    </row>
    <row r="3" spans="1:12" x14ac:dyDescent="0.2">
      <c r="A3" s="17" t="s">
        <v>13</v>
      </c>
      <c r="B3" s="10">
        <v>58</v>
      </c>
      <c r="C3" s="12"/>
      <c r="D3" s="12"/>
      <c r="E3" s="12"/>
      <c r="F3" s="12"/>
      <c r="G3" s="12"/>
      <c r="H3" s="19"/>
      <c r="I3" s="1"/>
      <c r="J3" s="1"/>
      <c r="K3" s="1"/>
      <c r="L3" s="1"/>
    </row>
    <row r="4" spans="1:12" x14ac:dyDescent="0.2">
      <c r="A4" s="17"/>
      <c r="B4" s="6"/>
      <c r="C4" s="12"/>
      <c r="D4" s="12"/>
      <c r="E4" s="12"/>
      <c r="F4" s="12"/>
      <c r="G4" s="12"/>
      <c r="H4" s="19"/>
      <c r="I4" s="1"/>
      <c r="J4" s="1"/>
      <c r="K4" s="1"/>
      <c r="L4" s="1"/>
    </row>
    <row r="5" spans="1:12" x14ac:dyDescent="0.2">
      <c r="A5" s="17" t="s">
        <v>14</v>
      </c>
      <c r="B5" s="32">
        <f>ROUNDDOWN(B10/B6, 0)</f>
        <v>2586</v>
      </c>
      <c r="C5" s="32"/>
      <c r="D5" s="32">
        <f>ROUNDDOWN(D10/B6, 0)</f>
        <v>5172</v>
      </c>
      <c r="E5" s="32"/>
      <c r="F5" s="32">
        <f>ROUNDDOWN(F10/B6, 0)</f>
        <v>3879</v>
      </c>
      <c r="G5" s="32"/>
      <c r="H5" s="18"/>
      <c r="I5" s="1"/>
      <c r="J5" s="1"/>
      <c r="K5" s="1"/>
      <c r="L5" s="1"/>
    </row>
    <row r="6" spans="1:12" x14ac:dyDescent="0.2">
      <c r="A6" s="17" t="s">
        <v>13</v>
      </c>
      <c r="B6" s="31">
        <f>B3</f>
        <v>58</v>
      </c>
      <c r="C6" s="31"/>
      <c r="D6" s="31">
        <f>B3</f>
        <v>58</v>
      </c>
      <c r="E6" s="31"/>
      <c r="F6" s="31">
        <f>B3</f>
        <v>58</v>
      </c>
      <c r="G6" s="31"/>
      <c r="H6" s="18"/>
      <c r="I6" s="1"/>
      <c r="J6" s="1"/>
      <c r="K6" s="1"/>
      <c r="L6" s="1"/>
    </row>
    <row r="7" spans="1:12" x14ac:dyDescent="0.2">
      <c r="A7" s="20"/>
      <c r="B7" s="12"/>
      <c r="C7" s="12"/>
      <c r="D7" s="12"/>
      <c r="E7" s="12"/>
      <c r="F7" s="12"/>
      <c r="G7" s="12"/>
      <c r="H7" s="19"/>
      <c r="I7" s="1"/>
      <c r="J7" s="1"/>
      <c r="K7" s="1"/>
      <c r="L7" s="1"/>
    </row>
    <row r="8" spans="1:12" x14ac:dyDescent="0.2">
      <c r="A8" s="21"/>
      <c r="B8" s="60" t="s">
        <v>7</v>
      </c>
      <c r="C8" s="60"/>
      <c r="D8" s="61" t="s">
        <v>8</v>
      </c>
      <c r="E8" s="61"/>
      <c r="F8" s="3" t="s">
        <v>9</v>
      </c>
      <c r="G8" s="4">
        <v>7.4999999999999997E-3</v>
      </c>
      <c r="H8" s="18"/>
      <c r="I8" s="2"/>
      <c r="J8" s="1"/>
      <c r="K8" s="1"/>
      <c r="L8" s="1"/>
    </row>
    <row r="9" spans="1:12" x14ac:dyDescent="0.2">
      <c r="A9" s="22" t="s">
        <v>6</v>
      </c>
      <c r="B9" s="5" t="s">
        <v>10</v>
      </c>
      <c r="C9" s="5" t="s">
        <v>11</v>
      </c>
      <c r="D9" s="5" t="s">
        <v>10</v>
      </c>
      <c r="E9" s="5" t="s">
        <v>11</v>
      </c>
      <c r="F9" s="5" t="s">
        <v>10</v>
      </c>
      <c r="G9" s="5" t="s">
        <v>11</v>
      </c>
      <c r="H9" s="18"/>
      <c r="I9" s="1"/>
      <c r="J9" s="1"/>
      <c r="K9" s="1"/>
      <c r="L9" s="1"/>
    </row>
    <row r="10" spans="1:12" x14ac:dyDescent="0.2">
      <c r="A10" s="28">
        <f>B2</f>
        <v>0.05</v>
      </c>
      <c r="B10" s="29">
        <f>$B$1*C10</f>
        <v>150000</v>
      </c>
      <c r="C10" s="30">
        <f>(100/(A10*100)/100)*0.5*1</f>
        <v>0.1</v>
      </c>
      <c r="D10" s="29">
        <f>$B$1*E10</f>
        <v>300000</v>
      </c>
      <c r="E10" s="30">
        <f>(100/(A10*100)/100)*1*1</f>
        <v>0.2</v>
      </c>
      <c r="F10" s="29">
        <f>$B$1*G10</f>
        <v>225000.00000000003</v>
      </c>
      <c r="G10" s="30">
        <f>(100/(A10*100)/100)*($G$8*100)*1</f>
        <v>0.15000000000000002</v>
      </c>
      <c r="H10" s="18"/>
      <c r="I10" s="1"/>
      <c r="J10" s="1"/>
      <c r="K10" s="1"/>
      <c r="L10" s="1"/>
    </row>
    <row r="11" spans="1:12" x14ac:dyDescent="0.2">
      <c r="A11" s="23">
        <v>0.05</v>
      </c>
      <c r="B11" s="7">
        <f t="shared" ref="B11:B14" si="0">$B$1*C11</f>
        <v>150000</v>
      </c>
      <c r="C11" s="8">
        <f>(100/(A11*100)/100)*0.5*1</f>
        <v>0.1</v>
      </c>
      <c r="D11" s="7">
        <f t="shared" ref="D11:D14" si="1">$B$1*E11</f>
        <v>300000</v>
      </c>
      <c r="E11" s="8">
        <f>(100/(A11*100)/100)*1*1</f>
        <v>0.2</v>
      </c>
      <c r="F11" s="7">
        <f t="shared" ref="F11:F14" si="2">$B$1*G11</f>
        <v>225000.00000000003</v>
      </c>
      <c r="G11" s="8">
        <f>(100/(A11*100)/100)*($G$8*100)*1</f>
        <v>0.15000000000000002</v>
      </c>
      <c r="H11" s="18"/>
      <c r="I11" s="1"/>
      <c r="J11" s="1"/>
      <c r="K11" s="1"/>
      <c r="L11" s="1"/>
    </row>
    <row r="12" spans="1:12" x14ac:dyDescent="0.2">
      <c r="A12" s="23">
        <v>7.0000000000000007E-2</v>
      </c>
      <c r="B12" s="7">
        <f t="shared" si="0"/>
        <v>107142.85714285713</v>
      </c>
      <c r="C12" s="8">
        <f t="shared" ref="C12:C14" si="3">(100/(A12*100)/100)*0.5*1</f>
        <v>7.1428571428571425E-2</v>
      </c>
      <c r="D12" s="7">
        <f t="shared" si="1"/>
        <v>214285.71428571426</v>
      </c>
      <c r="E12" s="8">
        <f t="shared" ref="E12:E14" si="4">(100/(A12*100)/100)*1*1</f>
        <v>0.14285714285714285</v>
      </c>
      <c r="F12" s="7">
        <f t="shared" si="2"/>
        <v>160714.28571428571</v>
      </c>
      <c r="G12" s="8">
        <f>(100/(A12*100)/100)*($G$8*100)*1</f>
        <v>0.10714285714285714</v>
      </c>
      <c r="H12" s="18"/>
      <c r="I12" s="1"/>
      <c r="J12" s="1"/>
      <c r="K12" s="1"/>
      <c r="L12" s="1"/>
    </row>
    <row r="13" spans="1:12" x14ac:dyDescent="0.2">
      <c r="A13" s="23">
        <v>0.1</v>
      </c>
      <c r="B13" s="7">
        <f t="shared" si="0"/>
        <v>75000</v>
      </c>
      <c r="C13" s="8">
        <f t="shared" si="3"/>
        <v>0.05</v>
      </c>
      <c r="D13" s="7">
        <f t="shared" si="1"/>
        <v>150000</v>
      </c>
      <c r="E13" s="8">
        <f t="shared" si="4"/>
        <v>0.1</v>
      </c>
      <c r="F13" s="7">
        <f t="shared" si="2"/>
        <v>112500.00000000001</v>
      </c>
      <c r="G13" s="8">
        <f>(100/(A13*100)/100)*($G$8*100)*1</f>
        <v>7.5000000000000011E-2</v>
      </c>
      <c r="H13" s="18"/>
      <c r="I13" s="1"/>
      <c r="J13" s="1"/>
      <c r="K13" s="1"/>
      <c r="L13" s="1"/>
    </row>
    <row r="14" spans="1:12" x14ac:dyDescent="0.2">
      <c r="A14" s="23">
        <v>0.12</v>
      </c>
      <c r="B14" s="7">
        <f t="shared" si="0"/>
        <v>62500.000000000007</v>
      </c>
      <c r="C14" s="8">
        <f t="shared" si="3"/>
        <v>4.1666666666666671E-2</v>
      </c>
      <c r="D14" s="7">
        <f t="shared" si="1"/>
        <v>125000.00000000001</v>
      </c>
      <c r="E14" s="8">
        <f t="shared" si="4"/>
        <v>8.3333333333333343E-2</v>
      </c>
      <c r="F14" s="7">
        <f t="shared" si="2"/>
        <v>93750</v>
      </c>
      <c r="G14" s="8">
        <f>(100/(A14*100)/100)*($G$8*100)*1</f>
        <v>6.25E-2</v>
      </c>
      <c r="H14" s="18"/>
      <c r="I14" s="1"/>
      <c r="J14" s="1"/>
      <c r="K14" s="1"/>
      <c r="L14" s="1"/>
    </row>
    <row r="15" spans="1:12" x14ac:dyDescent="0.2">
      <c r="A15" s="21"/>
      <c r="B15" s="6"/>
      <c r="C15" s="6"/>
      <c r="D15" s="6"/>
      <c r="E15" s="6"/>
      <c r="F15" s="6"/>
      <c r="G15" s="6"/>
      <c r="H15" s="18"/>
      <c r="I15" s="1"/>
      <c r="J15" s="1"/>
      <c r="K15" s="1"/>
      <c r="L15" s="1"/>
    </row>
    <row r="16" spans="1:12" ht="17" thickBot="1" x14ac:dyDescent="0.25">
      <c r="A16" s="24" t="s">
        <v>12</v>
      </c>
      <c r="B16" s="25">
        <v>7500</v>
      </c>
      <c r="C16" s="26"/>
      <c r="D16" s="25">
        <v>15000</v>
      </c>
      <c r="E16" s="26"/>
      <c r="F16" s="25">
        <v>11250</v>
      </c>
      <c r="G16" s="26"/>
      <c r="H16" s="27"/>
      <c r="I16" s="1"/>
      <c r="J16" s="1"/>
      <c r="K16" s="1"/>
      <c r="L16" s="1"/>
    </row>
    <row r="17" spans="1:12" x14ac:dyDescent="0.2">
      <c r="A17" s="1"/>
      <c r="B17" s="1"/>
      <c r="C17" s="1"/>
      <c r="D17" s="1"/>
      <c r="E17" s="1"/>
      <c r="F17" s="1"/>
      <c r="G17" s="1"/>
      <c r="H17" s="1"/>
      <c r="I17" s="1"/>
      <c r="J17" s="1"/>
      <c r="K17" s="1"/>
      <c r="L17" s="1"/>
    </row>
    <row r="18" spans="1:12" x14ac:dyDescent="0.2">
      <c r="I18" s="1"/>
      <c r="J18" s="1"/>
      <c r="K18" s="1"/>
      <c r="L18" s="1"/>
    </row>
    <row r="19" spans="1:12" x14ac:dyDescent="0.2">
      <c r="I19" s="1"/>
      <c r="J19" s="1"/>
      <c r="K19" s="1"/>
      <c r="L19" s="1"/>
    </row>
    <row r="20" spans="1:12" x14ac:dyDescent="0.2">
      <c r="A20" s="1"/>
      <c r="B20" s="1"/>
      <c r="C20" s="1"/>
      <c r="D20" s="1"/>
      <c r="E20" s="1"/>
      <c r="F20" s="1"/>
      <c r="G20" s="1"/>
      <c r="H20" s="1"/>
      <c r="I20" s="1"/>
      <c r="J20" s="1"/>
      <c r="K20" s="1"/>
      <c r="L20" s="1"/>
    </row>
    <row r="21" spans="1:12" x14ac:dyDescent="0.2">
      <c r="A21" s="1"/>
      <c r="B21" s="1"/>
      <c r="C21" s="1"/>
      <c r="D21" s="1"/>
      <c r="E21" s="1"/>
      <c r="F21" s="1"/>
      <c r="G21" s="1"/>
      <c r="H21" s="1"/>
      <c r="I21" s="1"/>
      <c r="J21" s="1"/>
      <c r="K21" s="1"/>
      <c r="L21" s="1"/>
    </row>
    <row r="22" spans="1:12" x14ac:dyDescent="0.2">
      <c r="A22" s="1"/>
      <c r="B22" s="1"/>
      <c r="C22" s="1"/>
      <c r="D22" s="1"/>
      <c r="E22" s="1"/>
      <c r="F22" s="1"/>
      <c r="G22" s="1"/>
      <c r="H22" s="1"/>
      <c r="I22" s="1"/>
      <c r="J22" s="1"/>
      <c r="K22" s="1"/>
      <c r="L22" s="1"/>
    </row>
    <row r="23" spans="1:12" x14ac:dyDescent="0.2">
      <c r="A23" s="1"/>
      <c r="B23" s="1"/>
      <c r="C23" s="1"/>
      <c r="D23" s="1"/>
      <c r="E23" s="1"/>
      <c r="F23" s="1"/>
      <c r="G23" s="1"/>
      <c r="H23" s="1"/>
      <c r="I23" s="1"/>
      <c r="J23" s="1"/>
      <c r="K23" s="1"/>
      <c r="L23" s="1"/>
    </row>
    <row r="24" spans="1:12" x14ac:dyDescent="0.2">
      <c r="A24" s="1"/>
      <c r="B24" s="1"/>
      <c r="C24" s="1"/>
      <c r="D24" s="1"/>
      <c r="E24" s="1"/>
      <c r="F24" s="1"/>
      <c r="G24" s="1"/>
      <c r="H24" s="1"/>
      <c r="I24" s="1"/>
      <c r="J24" s="1"/>
      <c r="K24" s="1"/>
      <c r="L24" s="1"/>
    </row>
    <row r="25" spans="1:12" x14ac:dyDescent="0.2">
      <c r="A25" s="1"/>
      <c r="B25" s="1"/>
      <c r="C25" s="1"/>
      <c r="D25" s="1"/>
      <c r="E25" s="1"/>
      <c r="F25" s="1"/>
      <c r="G25" s="1"/>
      <c r="H25" s="1"/>
      <c r="I25" s="1"/>
      <c r="J25" s="1"/>
      <c r="K25" s="1"/>
      <c r="L25" s="1"/>
    </row>
    <row r="26" spans="1:12" x14ac:dyDescent="0.2">
      <c r="A26" s="1"/>
      <c r="B26" s="1"/>
      <c r="C26" s="1"/>
      <c r="D26" s="1"/>
      <c r="E26" s="1"/>
      <c r="F26" s="1"/>
      <c r="G26" s="1"/>
      <c r="H26" s="1"/>
      <c r="I26" s="1"/>
      <c r="J26" s="1"/>
      <c r="K26" s="1"/>
      <c r="L26" s="1"/>
    </row>
  </sheetData>
  <mergeCells count="2">
    <mergeCell ref="B8:C8"/>
    <mergeCell ref="D8:E8"/>
  </mergeCells>
  <pageMargins left="0.7" right="0.7" top="0.75" bottom="0.75" header="0.3" footer="0.3"/>
  <ignoredErrors>
    <ignoredError sqref="C10 E10 C11:C14 E11:E1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E958D-A9AC-1249-9086-F3CF1A611240}">
  <dimension ref="A2:B5"/>
  <sheetViews>
    <sheetView zoomScale="259" zoomScaleNormal="259" workbookViewId="0">
      <selection activeCell="D3" sqref="D3"/>
    </sheetView>
  </sheetViews>
  <sheetFormatPr baseColWidth="10" defaultRowHeight="16" x14ac:dyDescent="0.2"/>
  <sheetData>
    <row r="2" spans="1:2" x14ac:dyDescent="0.2">
      <c r="A2" t="s">
        <v>15</v>
      </c>
      <c r="B2">
        <v>888</v>
      </c>
    </row>
    <row r="3" spans="1:2" x14ac:dyDescent="0.2">
      <c r="A3" t="s">
        <v>16</v>
      </c>
      <c r="B3">
        <f>B2*1.18</f>
        <v>1047.8399999999999</v>
      </c>
    </row>
    <row r="5" spans="1:2" x14ac:dyDescent="0.2">
      <c r="A5" t="s">
        <v>17</v>
      </c>
      <c r="B5">
        <v>588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order</vt:lpstr>
      <vt:lpstr>test</vt:lpstr>
      <vt:lpstr>Sheet1</vt:lpstr>
      <vt:lpstr>Position Sizing</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Anand Ganesh</cp:lastModifiedBy>
  <dcterms:modified xsi:type="dcterms:W3CDTF">2025-08-28T03:44:07Z</dcterms:modified>
</cp:coreProperties>
</file>