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UJIKOM PRAKTIK" sheetId="1" r:id="rId1"/>
    <sheet name="US" sheetId="2" r:id="rId2"/>
  </sheets>
  <calcPr calcId="144525"/>
</workbook>
</file>

<file path=xl/calcChain.xml><?xml version="1.0" encoding="utf-8"?>
<calcChain xmlns="http://schemas.openxmlformats.org/spreadsheetml/2006/main">
  <c r="D67" i="1" l="1"/>
  <c r="D68" i="1"/>
  <c r="D69" i="1"/>
  <c r="J12" i="1" l="1"/>
  <c r="K12" i="1" s="1"/>
  <c r="U12" i="1"/>
  <c r="V12" i="1" s="1"/>
  <c r="AK12" i="1"/>
  <c r="AL12" i="1" s="1"/>
  <c r="AO12" i="1"/>
  <c r="AP12" i="1" s="1"/>
  <c r="AS12" i="1"/>
  <c r="AT12" i="1" s="1"/>
  <c r="J13" i="1"/>
  <c r="K13" i="1" s="1"/>
  <c r="U13" i="1"/>
  <c r="V13" i="1" s="1"/>
  <c r="AK13" i="1"/>
  <c r="AL13" i="1" s="1"/>
  <c r="AO13" i="1"/>
  <c r="AP13" i="1" s="1"/>
  <c r="AS13" i="1"/>
  <c r="AT13" i="1" s="1"/>
  <c r="J14" i="1"/>
  <c r="K14" i="1" s="1"/>
  <c r="U14" i="1"/>
  <c r="V14" i="1" s="1"/>
  <c r="AK14" i="1"/>
  <c r="AL14" i="1" s="1"/>
  <c r="AO14" i="1"/>
  <c r="AP14" i="1" s="1"/>
  <c r="AS14" i="1"/>
  <c r="AT14" i="1"/>
  <c r="J15" i="1"/>
  <c r="K15" i="1" s="1"/>
  <c r="U15" i="1"/>
  <c r="V15" i="1"/>
  <c r="AK15" i="1"/>
  <c r="AL15" i="1" s="1"/>
  <c r="AO15" i="1"/>
  <c r="AP15" i="1" s="1"/>
  <c r="AS15" i="1"/>
  <c r="AT15" i="1" s="1"/>
  <c r="J16" i="1"/>
  <c r="K16" i="1" s="1"/>
  <c r="U16" i="1"/>
  <c r="V16" i="1" s="1"/>
  <c r="AK16" i="1"/>
  <c r="AL16" i="1" s="1"/>
  <c r="AO16" i="1"/>
  <c r="AP16" i="1" s="1"/>
  <c r="AS16" i="1"/>
  <c r="AT16" i="1"/>
  <c r="J17" i="1"/>
  <c r="K17" i="1"/>
  <c r="U17" i="1"/>
  <c r="V17" i="1" s="1"/>
  <c r="AK17" i="1"/>
  <c r="AL17" i="1" s="1"/>
  <c r="AO17" i="1"/>
  <c r="AP17" i="1" s="1"/>
  <c r="AS17" i="1"/>
  <c r="AT17" i="1" s="1"/>
  <c r="J18" i="1"/>
  <c r="K18" i="1"/>
  <c r="U18" i="1"/>
  <c r="V18" i="1"/>
  <c r="AK18" i="1"/>
  <c r="AL18" i="1" s="1"/>
  <c r="AO18" i="1"/>
  <c r="AP18" i="1" s="1"/>
  <c r="AS18" i="1"/>
  <c r="AT18" i="1"/>
  <c r="J19" i="1"/>
  <c r="K19" i="1" s="1"/>
  <c r="U19" i="1"/>
  <c r="V19" i="1"/>
  <c r="AK19" i="1"/>
  <c r="AL19" i="1" s="1"/>
  <c r="AO19" i="1"/>
  <c r="AP19" i="1" s="1"/>
  <c r="AS19" i="1"/>
  <c r="AT19" i="1" s="1"/>
  <c r="J20" i="1"/>
  <c r="K20" i="1" s="1"/>
  <c r="U20" i="1"/>
  <c r="V20" i="1" s="1"/>
  <c r="AK20" i="1"/>
  <c r="AL20" i="1" s="1"/>
  <c r="AO20" i="1"/>
  <c r="AP20" i="1"/>
  <c r="AS20" i="1"/>
  <c r="AT20" i="1" s="1"/>
  <c r="J21" i="1"/>
  <c r="K21" i="1" s="1"/>
  <c r="U21" i="1"/>
  <c r="V21" i="1" s="1"/>
  <c r="AK21" i="1"/>
  <c r="AL21" i="1" s="1"/>
  <c r="AO21" i="1"/>
  <c r="AP21" i="1" s="1"/>
  <c r="AS21" i="1"/>
  <c r="AT21" i="1" s="1"/>
  <c r="J22" i="1"/>
  <c r="K22" i="1" s="1"/>
  <c r="U22" i="1"/>
  <c r="V22" i="1" s="1"/>
  <c r="AK22" i="1"/>
  <c r="AL22" i="1"/>
  <c r="AO22" i="1"/>
  <c r="AP22" i="1"/>
  <c r="AS22" i="1"/>
  <c r="AT22" i="1"/>
  <c r="J23" i="1"/>
  <c r="K23" i="1" s="1"/>
  <c r="U23" i="1"/>
  <c r="V23" i="1"/>
  <c r="AK23" i="1"/>
  <c r="AL23" i="1" s="1"/>
  <c r="AO23" i="1"/>
  <c r="AP23" i="1"/>
  <c r="AS23" i="1"/>
  <c r="AT23" i="1" s="1"/>
  <c r="J24" i="1"/>
  <c r="K24" i="1" s="1"/>
  <c r="U24" i="1"/>
  <c r="V24" i="1"/>
  <c r="AK24" i="1"/>
  <c r="AL24" i="1" s="1"/>
  <c r="AO24" i="1"/>
  <c r="AP24" i="1" s="1"/>
  <c r="AS24" i="1"/>
  <c r="AT24" i="1" s="1"/>
  <c r="J25" i="1"/>
  <c r="K25" i="1"/>
  <c r="U25" i="1"/>
  <c r="V25" i="1" s="1"/>
  <c r="AK25" i="1"/>
  <c r="AL25" i="1" s="1"/>
  <c r="AO25" i="1"/>
  <c r="AP25" i="1" s="1"/>
  <c r="AS25" i="1"/>
  <c r="AT25" i="1" s="1"/>
  <c r="J26" i="1"/>
  <c r="K26" i="1" s="1"/>
  <c r="U26" i="1"/>
  <c r="V26" i="1" s="1"/>
  <c r="AK26" i="1"/>
  <c r="AL26" i="1" s="1"/>
  <c r="AO26" i="1"/>
  <c r="AP26" i="1" s="1"/>
  <c r="AS26" i="1"/>
  <c r="AT26" i="1" s="1"/>
  <c r="J27" i="1"/>
  <c r="K27" i="1" s="1"/>
  <c r="U27" i="1"/>
  <c r="V27" i="1"/>
  <c r="AK27" i="1"/>
  <c r="AL27" i="1" s="1"/>
  <c r="AO27" i="1"/>
  <c r="AP27" i="1" s="1"/>
  <c r="AS27" i="1"/>
  <c r="AT27" i="1" s="1"/>
  <c r="J28" i="1"/>
  <c r="K28" i="1"/>
  <c r="U28" i="1"/>
  <c r="V28" i="1" s="1"/>
  <c r="AK28" i="1"/>
  <c r="AL28" i="1" s="1"/>
  <c r="AO28" i="1"/>
  <c r="AP28" i="1" s="1"/>
  <c r="AS28" i="1"/>
  <c r="AT28" i="1" s="1"/>
  <c r="J29" i="1"/>
  <c r="K29" i="1" s="1"/>
  <c r="U29" i="1"/>
  <c r="V29" i="1" s="1"/>
  <c r="AK29" i="1"/>
  <c r="AL29" i="1" s="1"/>
  <c r="AO29" i="1"/>
  <c r="AP29" i="1" s="1"/>
  <c r="AS29" i="1"/>
  <c r="AT29" i="1" s="1"/>
  <c r="J30" i="1"/>
  <c r="K30" i="1"/>
  <c r="U30" i="1"/>
  <c r="V30" i="1"/>
  <c r="AK30" i="1"/>
  <c r="AL30" i="1" s="1"/>
  <c r="AO30" i="1"/>
  <c r="AP30" i="1" s="1"/>
  <c r="AS30" i="1"/>
  <c r="AT30" i="1" s="1"/>
  <c r="J31" i="1"/>
  <c r="K31" i="1" s="1"/>
  <c r="U31" i="1"/>
  <c r="V31" i="1" s="1"/>
  <c r="AK31" i="1"/>
  <c r="AL31" i="1" s="1"/>
  <c r="AO31" i="1"/>
  <c r="AP31" i="1" s="1"/>
  <c r="AS31" i="1"/>
  <c r="AT31" i="1" s="1"/>
  <c r="J32" i="1"/>
  <c r="K32" i="1" s="1"/>
  <c r="U32" i="1"/>
  <c r="V32" i="1" s="1"/>
  <c r="AK32" i="1"/>
  <c r="AL32" i="1" s="1"/>
  <c r="AO32" i="1"/>
  <c r="AP32" i="1" s="1"/>
  <c r="AS32" i="1"/>
  <c r="AT32" i="1" s="1"/>
  <c r="J33" i="1"/>
  <c r="K33" i="1" s="1"/>
  <c r="U33" i="1"/>
  <c r="V33" i="1" s="1"/>
  <c r="AK33" i="1"/>
  <c r="AL33" i="1" s="1"/>
  <c r="AO33" i="1"/>
  <c r="AP33" i="1" s="1"/>
  <c r="AS33" i="1"/>
  <c r="AT33" i="1" s="1"/>
  <c r="J34" i="1"/>
  <c r="K34" i="1" s="1"/>
  <c r="U34" i="1"/>
  <c r="V34" i="1" s="1"/>
  <c r="AK34" i="1"/>
  <c r="AL34" i="1" s="1"/>
  <c r="AO34" i="1"/>
  <c r="AP34" i="1"/>
  <c r="AS34" i="1"/>
  <c r="AT34" i="1"/>
  <c r="J35" i="1"/>
  <c r="K35" i="1" s="1"/>
  <c r="U35" i="1"/>
  <c r="V35" i="1" s="1"/>
  <c r="AK35" i="1"/>
  <c r="AL35" i="1" s="1"/>
  <c r="AO35" i="1"/>
  <c r="AP35" i="1" s="1"/>
  <c r="AS35" i="1"/>
  <c r="AT35" i="1" s="1"/>
  <c r="J36" i="1"/>
  <c r="K36" i="1"/>
  <c r="U36" i="1"/>
  <c r="V36" i="1"/>
  <c r="AK36" i="1"/>
  <c r="AL36" i="1"/>
  <c r="AO36" i="1"/>
  <c r="AP36" i="1" s="1"/>
  <c r="AS36" i="1"/>
  <c r="AT36" i="1" s="1"/>
  <c r="J37" i="1"/>
  <c r="K37" i="1" s="1"/>
  <c r="U37" i="1"/>
  <c r="V37" i="1" s="1"/>
  <c r="AK37" i="1"/>
  <c r="AL37" i="1" s="1"/>
  <c r="AO37" i="1"/>
  <c r="AP37" i="1" s="1"/>
  <c r="AS37" i="1"/>
  <c r="AT37" i="1" s="1"/>
  <c r="J38" i="1"/>
  <c r="K38" i="1" s="1"/>
  <c r="U38" i="1"/>
  <c r="V38" i="1"/>
  <c r="AK38" i="1"/>
  <c r="AL38" i="1" s="1"/>
  <c r="AO38" i="1"/>
  <c r="AP38" i="1" s="1"/>
  <c r="AS38" i="1"/>
  <c r="AT38" i="1"/>
  <c r="J39" i="1"/>
  <c r="K39" i="1" s="1"/>
  <c r="U39" i="1"/>
  <c r="V39" i="1" s="1"/>
  <c r="AK39" i="1"/>
  <c r="AL39" i="1" s="1"/>
  <c r="AO39" i="1"/>
  <c r="AP39" i="1" s="1"/>
  <c r="AS39" i="1"/>
  <c r="AT39" i="1" s="1"/>
  <c r="J40" i="1"/>
  <c r="K40" i="1" s="1"/>
  <c r="U40" i="1"/>
  <c r="V40" i="1" s="1"/>
  <c r="AK40" i="1"/>
  <c r="AL40" i="1" s="1"/>
  <c r="AO40" i="1"/>
  <c r="AP40" i="1" s="1"/>
  <c r="AS40" i="1"/>
  <c r="AT40" i="1" s="1"/>
  <c r="J41" i="1"/>
  <c r="K41" i="1"/>
  <c r="U41" i="1"/>
  <c r="V41" i="1" s="1"/>
  <c r="AK41" i="1"/>
  <c r="AL41" i="1" s="1"/>
  <c r="AO41" i="1"/>
  <c r="AP41" i="1" s="1"/>
  <c r="AS41" i="1"/>
  <c r="AT41" i="1" s="1"/>
  <c r="J42" i="1"/>
  <c r="K42" i="1"/>
  <c r="U42" i="1"/>
  <c r="V42" i="1" s="1"/>
  <c r="AK42" i="1"/>
  <c r="AL42" i="1"/>
  <c r="AO42" i="1"/>
  <c r="AP42" i="1"/>
  <c r="AS42" i="1"/>
  <c r="AT42" i="1"/>
  <c r="J43" i="1"/>
  <c r="K43" i="1" s="1"/>
  <c r="U43" i="1"/>
  <c r="V43" i="1" s="1"/>
  <c r="AK43" i="1"/>
  <c r="AL43" i="1" s="1"/>
  <c r="AO43" i="1"/>
  <c r="AP43" i="1"/>
  <c r="AS43" i="1"/>
  <c r="AT43" i="1" s="1"/>
  <c r="J44" i="1"/>
  <c r="K44" i="1"/>
  <c r="U44" i="1"/>
  <c r="V44" i="1"/>
  <c r="AK44" i="1"/>
  <c r="AL44" i="1"/>
  <c r="AO44" i="1"/>
  <c r="AP44" i="1" s="1"/>
  <c r="AS44" i="1"/>
  <c r="AT44" i="1"/>
  <c r="J45" i="1"/>
  <c r="K45" i="1"/>
  <c r="U45" i="1"/>
  <c r="V45" i="1" s="1"/>
  <c r="AK45" i="1"/>
  <c r="AL45" i="1" s="1"/>
  <c r="AO45" i="1"/>
  <c r="AP45" i="1" s="1"/>
  <c r="AS45" i="1"/>
  <c r="AT45" i="1" s="1"/>
  <c r="J46" i="1"/>
  <c r="K46" i="1"/>
  <c r="U46" i="1"/>
  <c r="V46" i="1"/>
  <c r="AK46" i="1"/>
  <c r="AL46" i="1"/>
  <c r="AO46" i="1"/>
  <c r="AP46" i="1"/>
  <c r="AS46" i="1"/>
  <c r="AT46" i="1" s="1"/>
  <c r="J47" i="1"/>
  <c r="K47" i="1" s="1"/>
  <c r="U47" i="1"/>
  <c r="V47" i="1" s="1"/>
  <c r="AK47" i="1"/>
  <c r="AL47" i="1" s="1"/>
  <c r="AO47" i="1"/>
  <c r="AP47" i="1" s="1"/>
  <c r="AS47" i="1"/>
  <c r="AT47" i="1" s="1"/>
  <c r="J48" i="1"/>
  <c r="K48" i="1" s="1"/>
  <c r="U48" i="1"/>
  <c r="V48" i="1"/>
  <c r="AK48" i="1"/>
  <c r="AL48" i="1"/>
  <c r="AO48" i="1"/>
  <c r="AP48" i="1"/>
  <c r="AS48" i="1"/>
  <c r="AT48" i="1" s="1"/>
  <c r="J49" i="1"/>
  <c r="K49" i="1" s="1"/>
  <c r="U49" i="1"/>
  <c r="V49" i="1" s="1"/>
  <c r="AK49" i="1"/>
  <c r="AL49" i="1" s="1"/>
  <c r="AO49" i="1"/>
  <c r="AP49" i="1" s="1"/>
  <c r="AS49" i="1"/>
  <c r="AT49" i="1" s="1"/>
  <c r="J50" i="1"/>
  <c r="K50" i="1" s="1"/>
  <c r="U50" i="1"/>
  <c r="V50" i="1" s="1"/>
  <c r="AK50" i="1"/>
  <c r="AL50" i="1" s="1"/>
  <c r="AO50" i="1"/>
  <c r="AP50" i="1" s="1"/>
  <c r="AS50" i="1"/>
  <c r="AT50" i="1" s="1"/>
  <c r="J51" i="1"/>
  <c r="K51" i="1" s="1"/>
  <c r="U51" i="1"/>
  <c r="V51" i="1" s="1"/>
  <c r="AK51" i="1"/>
  <c r="AL51" i="1" s="1"/>
  <c r="AO51" i="1"/>
  <c r="AP51" i="1" s="1"/>
  <c r="AS51" i="1"/>
  <c r="AT51" i="1" s="1"/>
  <c r="AU50" i="1" l="1"/>
  <c r="AU44" i="1"/>
  <c r="AU28" i="1"/>
  <c r="AU49" i="1"/>
  <c r="AU46" i="1"/>
  <c r="AU30" i="1"/>
  <c r="AU48" i="1"/>
  <c r="AU45" i="1"/>
  <c r="AU40" i="1"/>
  <c r="AU36" i="1"/>
  <c r="AU41" i="1"/>
  <c r="AU32" i="1"/>
  <c r="AU42" i="1"/>
  <c r="AU37" i="1"/>
  <c r="AU24" i="1"/>
  <c r="AU16" i="1"/>
  <c r="AU34" i="1"/>
  <c r="AU38" i="1"/>
  <c r="AU33" i="1"/>
  <c r="AU29" i="1"/>
  <c r="AU27" i="1"/>
  <c r="AU22" i="1"/>
  <c r="AU26" i="1"/>
  <c r="AU12" i="1"/>
  <c r="AU20" i="1"/>
  <c r="AU13" i="1"/>
  <c r="AU14" i="1"/>
  <c r="AU18" i="1"/>
  <c r="AU51" i="1"/>
  <c r="AU47" i="1"/>
  <c r="AU43" i="1"/>
  <c r="AU39" i="1"/>
  <c r="AU35" i="1"/>
  <c r="AU31" i="1"/>
  <c r="AU17" i="1"/>
  <c r="AU15" i="1"/>
  <c r="AU21" i="1"/>
  <c r="AU19" i="1"/>
  <c r="AU25" i="1"/>
  <c r="AU23" i="1"/>
  <c r="D38" i="2"/>
  <c r="D37" i="2"/>
  <c r="D36" i="2"/>
  <c r="AS52" i="1" l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 s="1"/>
  <c r="AS61" i="1"/>
  <c r="AT61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58" i="1"/>
  <c r="AP58" i="1" s="1"/>
  <c r="AO59" i="1"/>
  <c r="AP59" i="1" s="1"/>
  <c r="AO60" i="1"/>
  <c r="AP60" i="1" s="1"/>
  <c r="AO61" i="1"/>
  <c r="AP61" i="1" s="1"/>
  <c r="AK52" i="1"/>
  <c r="AL52" i="1" s="1"/>
  <c r="AK53" i="1"/>
  <c r="AL53" i="1" s="1"/>
  <c r="AK54" i="1"/>
  <c r="AL54" i="1" s="1"/>
  <c r="AK55" i="1"/>
  <c r="AL55" i="1" s="1"/>
  <c r="AK56" i="1"/>
  <c r="AL56" i="1" s="1"/>
  <c r="AK57" i="1"/>
  <c r="AL57" i="1" s="1"/>
  <c r="AK58" i="1"/>
  <c r="AL58" i="1" s="1"/>
  <c r="AK59" i="1"/>
  <c r="AL59" i="1" s="1"/>
  <c r="AK60" i="1"/>
  <c r="AL60" i="1" s="1"/>
  <c r="AK61" i="1"/>
  <c r="AL6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AU52" i="1" l="1"/>
  <c r="AU55" i="1"/>
  <c r="AU60" i="1"/>
  <c r="AU59" i="1"/>
  <c r="AU57" i="1"/>
  <c r="AU56" i="1"/>
  <c r="AU54" i="1"/>
  <c r="AU61" i="1"/>
  <c r="AU53" i="1"/>
  <c r="AU58" i="1"/>
  <c r="AS62" i="1"/>
  <c r="AT62" i="1" s="1"/>
  <c r="AO62" i="1"/>
  <c r="AP62" i="1" s="1"/>
  <c r="AK62" i="1"/>
  <c r="AL62" i="1" s="1"/>
  <c r="U62" i="1"/>
  <c r="V62" i="1" s="1"/>
  <c r="J62" i="1"/>
  <c r="K62" i="1" s="1"/>
  <c r="AU62" i="1" l="1"/>
</calcChain>
</file>

<file path=xl/sharedStrings.xml><?xml version="1.0" encoding="utf-8"?>
<sst xmlns="http://schemas.openxmlformats.org/spreadsheetml/2006/main" count="331" uniqueCount="257">
  <si>
    <t>LEMBAR PENILAIAN</t>
  </si>
  <si>
    <t>UJIAN PRAKTIK KEJURUAN</t>
  </si>
  <si>
    <t>Sekolah</t>
  </si>
  <si>
    <t xml:space="preserve">: </t>
  </si>
  <si>
    <t>Satuan Pendidikan</t>
  </si>
  <si>
    <t>:</t>
  </si>
  <si>
    <t>Sekolah Menengah Kejuruan</t>
  </si>
  <si>
    <t>Kompetensi Keahlian</t>
  </si>
  <si>
    <t>Rekayasa Perangkat Lunak</t>
  </si>
  <si>
    <t>Kode</t>
  </si>
  <si>
    <t>Alokasi Waktu</t>
  </si>
  <si>
    <t>16 jam</t>
  </si>
  <si>
    <t xml:space="preserve">No. </t>
  </si>
  <si>
    <t>No. Peserta</t>
  </si>
  <si>
    <t>Nama</t>
  </si>
  <si>
    <t>Tempat Tanggal Lahir</t>
  </si>
  <si>
    <t>JENIS PROGRAM</t>
  </si>
  <si>
    <t>Penilaian</t>
  </si>
  <si>
    <t>NP</t>
  </si>
  <si>
    <t>Persiapan Kerja</t>
  </si>
  <si>
    <t>NK</t>
  </si>
  <si>
    <t>Proses (Sistematika &amp; Cara Kerja)</t>
  </si>
  <si>
    <t>Hasil Kerja</t>
  </si>
  <si>
    <t>Sikap Kerja</t>
  </si>
  <si>
    <t>Waktu</t>
  </si>
  <si>
    <t>1.1</t>
  </si>
  <si>
    <t>1.2</t>
  </si>
  <si>
    <t>1.3</t>
  </si>
  <si>
    <t>Skor</t>
  </si>
  <si>
    <t>2.1.1</t>
  </si>
  <si>
    <t>2.1.2</t>
  </si>
  <si>
    <t>2.2.1</t>
  </si>
  <si>
    <t>2.2.2</t>
  </si>
  <si>
    <t>2.3.1</t>
  </si>
  <si>
    <t>2.4.1</t>
  </si>
  <si>
    <t>2.5.1</t>
  </si>
  <si>
    <t>2.5.2</t>
  </si>
  <si>
    <t>2.6.1</t>
  </si>
  <si>
    <t>3.1.1</t>
  </si>
  <si>
    <t>3.1.2</t>
  </si>
  <si>
    <t>3.1.3</t>
  </si>
  <si>
    <t>3.1.4</t>
  </si>
  <si>
    <t>3.2.1</t>
  </si>
  <si>
    <t>3.2.2</t>
  </si>
  <si>
    <t>3.2.3</t>
  </si>
  <si>
    <t>3.3.1</t>
  </si>
  <si>
    <t>3.3.2</t>
  </si>
  <si>
    <t>3.3.3</t>
  </si>
  <si>
    <t>3.4</t>
  </si>
  <si>
    <t>3.5</t>
  </si>
  <si>
    <t>3.6.1</t>
  </si>
  <si>
    <t>3.6.2</t>
  </si>
  <si>
    <t>4.1</t>
  </si>
  <si>
    <t>4.2</t>
  </si>
  <si>
    <t>5.1</t>
  </si>
  <si>
    <t>5.2</t>
  </si>
  <si>
    <t>WEB</t>
  </si>
  <si>
    <t>DESKTOP</t>
  </si>
  <si>
    <t>Keterangan</t>
  </si>
  <si>
    <t>NILAI</t>
  </si>
  <si>
    <t>Rata-rata</t>
  </si>
  <si>
    <t>Terendah</t>
  </si>
  <si>
    <t>Tertinggi</t>
  </si>
  <si>
    <t>SMK AL-MA'MUN CIBUGEL</t>
  </si>
  <si>
    <t>25-156-001-8</t>
  </si>
  <si>
    <t>25-156-002-7</t>
  </si>
  <si>
    <t>25-156-003-6</t>
  </si>
  <si>
    <t>25-156-004-5</t>
  </si>
  <si>
    <t>25-156-005-4</t>
  </si>
  <si>
    <t>25-156-006-3</t>
  </si>
  <si>
    <t>25-156-007-2</t>
  </si>
  <si>
    <t>25-156-008-9</t>
  </si>
  <si>
    <t>25-156-009-8</t>
  </si>
  <si>
    <t>25-156-010-7</t>
  </si>
  <si>
    <t>25-156-011-6</t>
  </si>
  <si>
    <t>25-156-012-5</t>
  </si>
  <si>
    <t>25-156-013-4</t>
  </si>
  <si>
    <t>25-156-014-3</t>
  </si>
  <si>
    <t>25-156-015-2</t>
  </si>
  <si>
    <t>25-156-016-9</t>
  </si>
  <si>
    <t>25-156-017-8</t>
  </si>
  <si>
    <t>25-156-018-7</t>
  </si>
  <si>
    <t>25-156-019-6</t>
  </si>
  <si>
    <t>25-156-020-5</t>
  </si>
  <si>
    <t>AI RINI</t>
  </si>
  <si>
    <t>BUDI</t>
  </si>
  <si>
    <t>CAHYA PERMANA</t>
  </si>
  <si>
    <t>DEDE DIANTI</t>
  </si>
  <si>
    <t>DEDE MAESAROH</t>
  </si>
  <si>
    <t>DEDI JUNAEDI</t>
  </si>
  <si>
    <t>DENA INDRIANA</t>
  </si>
  <si>
    <t>DIKI CAHAYADI</t>
  </si>
  <si>
    <t>HENDI SULAEMAN</t>
  </si>
  <si>
    <t>MAYA ASIH</t>
  </si>
  <si>
    <t>MELI PATMAWATI</t>
  </si>
  <si>
    <t>PIPIN PATIMAH</t>
  </si>
  <si>
    <t>RAHMAT HIDAYATULOH</t>
  </si>
  <si>
    <t>RIZAL KURNIAWAN</t>
  </si>
  <si>
    <t>RONI KUSMAWAN</t>
  </si>
  <si>
    <t>SIROJUDIN NAWAWI</t>
  </si>
  <si>
    <t>SITI PATIMAH</t>
  </si>
  <si>
    <t>SUSAN SANTIKA</t>
  </si>
  <si>
    <t>SIVA PAUZIAH</t>
  </si>
  <si>
    <t>WIWIT WITRIANINGSIH</t>
  </si>
  <si>
    <t>Sumedang, 11 Oktober 1998</t>
  </si>
  <si>
    <t>Sumedang, 11 Agustus 1997</t>
  </si>
  <si>
    <t>Sumedang, 19 Juni 1998</t>
  </si>
  <si>
    <t>Sumedang, 27 Mei 1998</t>
  </si>
  <si>
    <t>Sumedang, 03 Oktober 1997</t>
  </si>
  <si>
    <t>Sumedang, 09 Januari 1998</t>
  </si>
  <si>
    <t>Jakarta, 04 Mei 1998</t>
  </si>
  <si>
    <t>Sumedang, 12 Juni 1997</t>
  </si>
  <si>
    <t>Sumedang, 21 Februari 1998</t>
  </si>
  <si>
    <t>Sumedang, 01 Mei 1999</t>
  </si>
  <si>
    <t>Sumedang, 09 Desember 1997</t>
  </si>
  <si>
    <t>Cianjur, 15 April 1998</t>
  </si>
  <si>
    <t>Sumedang, 22 Maret 1998</t>
  </si>
  <si>
    <t>Sumedang, 27 April 1997</t>
  </si>
  <si>
    <t>Jakarta, 21 September 1998</t>
  </si>
  <si>
    <t>Sumedang, 17 Februari 1998</t>
  </si>
  <si>
    <t>Sumedang, 17 Januari 1999</t>
  </si>
  <si>
    <t>Sumedang, 06 Desember 1998</t>
  </si>
  <si>
    <t>NILAI UJIAN SEKOLAH</t>
  </si>
  <si>
    <t>TAHUN PELAJARAN 2015/2016</t>
  </si>
  <si>
    <t>ABDUL JALIL MAULANI</t>
  </si>
  <si>
    <t>ACENG SULAEMAN</t>
  </si>
  <si>
    <t>ASEP SUNATRA</t>
  </si>
  <si>
    <t>CAHYANA</t>
  </si>
  <si>
    <t>CANDRA NUGRAHA</t>
  </si>
  <si>
    <t>CUCUN CUNAYAH</t>
  </si>
  <si>
    <t>DESY FITRYANI</t>
  </si>
  <si>
    <t>EGI SONJAYA</t>
  </si>
  <si>
    <t>EKO PURWANTO</t>
  </si>
  <si>
    <t>FEBRIANSAH WASKITA</t>
  </si>
  <si>
    <t>FITRIANI</t>
  </si>
  <si>
    <t>IRVAN NUGRAHA</t>
  </si>
  <si>
    <t>KRISNA ADITHIYA NUGRAHA</t>
  </si>
  <si>
    <t>KRISNAYANTI</t>
  </si>
  <si>
    <t>LUKI LESMANA</t>
  </si>
  <si>
    <t>MUHAMMAD ALI RIANSYAH</t>
  </si>
  <si>
    <t>RASMITA NURCAHYA</t>
  </si>
  <si>
    <t>RIDHO SAPA'AT</t>
  </si>
  <si>
    <t>RINA KURNIA</t>
  </si>
  <si>
    <t>RISKA SULISTIANI</t>
  </si>
  <si>
    <t>SOPIA RAHMAWATI</t>
  </si>
  <si>
    <t>SURYA CASMITA</t>
  </si>
  <si>
    <t>TATING SUMIRAT</t>
  </si>
  <si>
    <t>WINIARTI NURWENDAH</t>
  </si>
  <si>
    <t>YAYAH</t>
  </si>
  <si>
    <t>YUYU WAHYUDIN</t>
  </si>
  <si>
    <t>AGUS MARDIANA</t>
  </si>
  <si>
    <t>ALI PURKON</t>
  </si>
  <si>
    <t>ANA YULIANINGSIH</t>
  </si>
  <si>
    <t>ARIP RAHMAN</t>
  </si>
  <si>
    <t>CUCU JULIANINGSIH</t>
  </si>
  <si>
    <t>D. ANISA</t>
  </si>
  <si>
    <t>DEDE TAHYA RISMARA</t>
  </si>
  <si>
    <t>DEDEN RAMDANI</t>
  </si>
  <si>
    <t>DIAH SITI HASANATUL BADRIAH</t>
  </si>
  <si>
    <t>EDWAR ANAS</t>
  </si>
  <si>
    <t>EGI PERMANA</t>
  </si>
  <si>
    <t>ELIS SITI HALISAH</t>
  </si>
  <si>
    <t>GIAN SIDQI HIDAYAT</t>
  </si>
  <si>
    <t>INEU MUSTIKASARI</t>
  </si>
  <si>
    <t>LILI</t>
  </si>
  <si>
    <t>MELLI NOVIA</t>
  </si>
  <si>
    <t>NANA LESMANA</t>
  </si>
  <si>
    <t>RIZAL PAIZAL</t>
  </si>
  <si>
    <t>ROSDIANA</t>
  </si>
  <si>
    <t>SURYA GUMILAR</t>
  </si>
  <si>
    <t>SUTARNA</t>
  </si>
  <si>
    <t>UMAR SUMARNA</t>
  </si>
  <si>
    <t>WANTI ARDIYANTI</t>
  </si>
  <si>
    <t>YATI NURJANAH</t>
  </si>
  <si>
    <t>YURIAH SARI</t>
  </si>
  <si>
    <t>Sumedang, 10 Januari 2000</t>
  </si>
  <si>
    <t>Sumedang, 01 Juli 2000</t>
  </si>
  <si>
    <t>Sumedang, 20 Agustus 2000</t>
  </si>
  <si>
    <t>Sumedang, 31 Agustus 1999</t>
  </si>
  <si>
    <t>Sumedang, 19 September 1999</t>
  </si>
  <si>
    <t>Sumedang, 11 September 1999</t>
  </si>
  <si>
    <t>Sumedang, 08 Oktober 2000</t>
  </si>
  <si>
    <t>Sumedang, 23 Juni 2000</t>
  </si>
  <si>
    <t>Sumedang, 24 Maret 2001</t>
  </si>
  <si>
    <t>Sumedang, 05 Februari 2000</t>
  </si>
  <si>
    <t>Sumedang, 06 Januari 2000</t>
  </si>
  <si>
    <t>Sumedang, 17 April 2000</t>
  </si>
  <si>
    <t>Sumedang, 13 Februari 2000</t>
  </si>
  <si>
    <t>Sumedang, 10 Agustus 1999</t>
  </si>
  <si>
    <t>Sumedang, 09 Mei 2000</t>
  </si>
  <si>
    <t>Sumedang, 05 Mei 1999</t>
  </si>
  <si>
    <t>Sumedang, 30 Mei 2000</t>
  </si>
  <si>
    <t>Sumedang, 09 Januari 2000</t>
  </si>
  <si>
    <t>Sumedang, 17 Desember 1998</t>
  </si>
  <si>
    <t>Jakarta, 13 September 2000</t>
  </si>
  <si>
    <t>Sumedang, 16 Oktober 2000</t>
  </si>
  <si>
    <t>Sumedang, 13 Desember 2000</t>
  </si>
  <si>
    <t>Sumedang, 02 September 2000</t>
  </si>
  <si>
    <t>Sumedang, 31 Agustus 2000</t>
  </si>
  <si>
    <t>Sumedang, 20 Mei 2000</t>
  </si>
  <si>
    <t>Sumedang, 11 Agustus 2000</t>
  </si>
  <si>
    <t>Sumedang, 18 September 1999</t>
  </si>
  <si>
    <t>Sumedang, 30 Juli 1999</t>
  </si>
  <si>
    <t>Sumedang, 27 Oktober 1999</t>
  </si>
  <si>
    <t>Sumedang, 17 Juli 2000</t>
  </si>
  <si>
    <t>Sumedang, 21 Maret 2000</t>
  </si>
  <si>
    <t>Sumedang, 29 Desember 1999</t>
  </si>
  <si>
    <t>Sumedang, 26 Desember 1999</t>
  </si>
  <si>
    <t>Sumedang, 18 November 1999</t>
  </si>
  <si>
    <t>Sumedang, 02 Juli 2000</t>
  </si>
  <si>
    <t>Subang, 28 Februari 1999</t>
  </si>
  <si>
    <t>Sumedang, 18 November 2000</t>
  </si>
  <si>
    <t>Bandung, 06 Juni 1999</t>
  </si>
  <si>
    <t>Sumedang, 12 Oktober 1999</t>
  </si>
  <si>
    <t>Sumedang, 18 Februari 2000</t>
  </si>
  <si>
    <t>Sumedang, 12 Desember 2001</t>
  </si>
  <si>
    <t>Sumedang, 13 Mei 2000</t>
  </si>
  <si>
    <t>Sumedang, 19 April 2000</t>
  </si>
  <si>
    <t>Sumedang, 22 Juli 2000</t>
  </si>
  <si>
    <t>Sumedang, 18 Agustus 2000</t>
  </si>
  <si>
    <t>Sumedang, 14 Mei 1998</t>
  </si>
  <si>
    <t>Sumedang, 19 Februari 2000</t>
  </si>
  <si>
    <t>Sumedang, 02 Desember 2000</t>
  </si>
  <si>
    <t>Sumedang, 16 November 1999</t>
  </si>
  <si>
    <t>Sumedang, 04 Juni 2000</t>
  </si>
  <si>
    <t>25-156-021-4</t>
  </si>
  <si>
    <t>25-156-022-3</t>
  </si>
  <si>
    <t>25-156-023-2</t>
  </si>
  <si>
    <t>25-156-024-9</t>
  </si>
  <si>
    <t>25-156-025-8</t>
  </si>
  <si>
    <t>25-156-026-7</t>
  </si>
  <si>
    <t>25-156-027-6</t>
  </si>
  <si>
    <t>25-156-028-5</t>
  </si>
  <si>
    <t>25-156-029-4</t>
  </si>
  <si>
    <t>25-156-030-3</t>
  </si>
  <si>
    <t>25-156-031-2</t>
  </si>
  <si>
    <t>25-156-032-9</t>
  </si>
  <si>
    <t>25-156-033-8</t>
  </si>
  <si>
    <t>25-156-034-7</t>
  </si>
  <si>
    <t>25-156-035-6</t>
  </si>
  <si>
    <t>25-156-036-5</t>
  </si>
  <si>
    <t>25-156-037-4</t>
  </si>
  <si>
    <t>25-156-038-3</t>
  </si>
  <si>
    <t>25-156-039-2</t>
  </si>
  <si>
    <t>25-156-040-9</t>
  </si>
  <si>
    <t>25-156-041-8</t>
  </si>
  <si>
    <t>25-156-042-7</t>
  </si>
  <si>
    <t>25-156-043-6</t>
  </si>
  <si>
    <t>25-156-044-5</t>
  </si>
  <si>
    <t>25-156-045-4</t>
  </si>
  <si>
    <t>25-156-046-3</t>
  </si>
  <si>
    <t>25-156-047-2</t>
  </si>
  <si>
    <t>25-156-048-9</t>
  </si>
  <si>
    <t>25-156-049-8</t>
  </si>
  <si>
    <t>25-156-050-7</t>
  </si>
  <si>
    <t>25-156-051-6</t>
  </si>
  <si>
    <t>Garut, 09 Agustus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</si>
</sst>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421]dd\ mmmm\ yyyy;@"/>
    <numFmt numFmtId="166" formatCode="_-* #,##0.00_-;\-* #,##0.00_-;_-* &quot;-&quot;_-;_-@_-"/>
  </numFmts>
  <fonts count="12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24"/>
      <color theme="1"/>
      <name val="Calibri"/>
      <family val="2"/>
      <scheme val="minor"/>
    </font>
    <font>
      <sz val="9"/>
      <color rgb="FF333333"/>
      <name val="Roboto"/>
    </font>
    <font>
      <b/>
      <sz val="12"/>
      <color theme="1"/>
      <name val="Century Gothic"/>
      <family val="2"/>
    </font>
    <font>
      <b/>
      <sz val="12"/>
      <color rgb="FF333333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DDDDDD"/>
      </left>
      <right style="medium">
        <color rgb="FFEEEEEE"/>
      </right>
      <top style="medium">
        <color rgb="FFDDDDDD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DDDDDD"/>
      </top>
      <bottom style="medium">
        <color rgb="FFEEEEEE"/>
      </bottom>
      <diagonal/>
    </border>
    <border>
      <left style="medium">
        <color rgb="FFEEEEEE"/>
      </left>
      <right style="medium">
        <color rgb="FFDDDDDD"/>
      </right>
      <top style="medium">
        <color rgb="FFDDDDDD"/>
      </top>
      <bottom style="medium">
        <color rgb="FFEEEEEE"/>
      </bottom>
      <diagonal/>
    </border>
    <border>
      <left style="medium">
        <color rgb="FFDDDDDD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DDDDDD"/>
      </right>
      <top style="medium">
        <color rgb="FFEEEEEE"/>
      </top>
      <bottom style="medium">
        <color rgb="FFEEEEEE"/>
      </bottom>
      <diagonal/>
    </border>
    <border>
      <left style="medium">
        <color rgb="FFDDDDDD"/>
      </left>
      <right style="medium">
        <color rgb="FFEEEEEE"/>
      </right>
      <top style="medium">
        <color rgb="FFEEEEEE"/>
      </top>
      <bottom style="medium">
        <color rgb="FFDDDDDD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</xf>
    <xf numFmtId="0" fontId="5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6" fontId="0" fillId="3" borderId="1" xfId="1" applyNumberFormat="1" applyFont="1" applyFill="1" applyBorder="1" applyAlignment="1" applyProtection="1">
      <alignment horizontal="center" vertical="center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3" fillId="0" borderId="1" xfId="0" quotePrefix="1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5" borderId="13" xfId="0" applyFont="1" applyFill="1" applyBorder="1" applyAlignment="1">
      <alignment horizontal="left" vertical="center"/>
    </xf>
    <xf numFmtId="14" fontId="9" fillId="5" borderId="13" xfId="0" applyNumberFormat="1" applyFont="1" applyFill="1" applyBorder="1" applyAlignment="1">
      <alignment horizontal="left" vertical="center"/>
    </xf>
    <xf numFmtId="22" fontId="9" fillId="5" borderId="13" xfId="0" applyNumberFormat="1" applyFont="1" applyFill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/>
    </xf>
    <xf numFmtId="14" fontId="9" fillId="4" borderId="13" xfId="0" applyNumberFormat="1" applyFont="1" applyFill="1" applyBorder="1" applyAlignment="1">
      <alignment horizontal="left" vertical="center"/>
    </xf>
    <xf numFmtId="22" fontId="9" fillId="4" borderId="13" xfId="0" applyNumberFormat="1" applyFont="1" applyFill="1" applyBorder="1" applyAlignment="1">
      <alignment horizontal="left" vertical="center"/>
    </xf>
    <xf numFmtId="0" fontId="9" fillId="6" borderId="13" xfId="0" applyFont="1" applyFill="1" applyBorder="1" applyAlignment="1">
      <alignment horizontal="left" vertical="center"/>
    </xf>
    <xf numFmtId="14" fontId="9" fillId="6" borderId="13" xfId="0" applyNumberFormat="1" applyFont="1" applyFill="1" applyBorder="1" applyAlignment="1">
      <alignment horizontal="left" vertical="center"/>
    </xf>
    <xf numFmtId="22" fontId="9" fillId="6" borderId="13" xfId="0" applyNumberFormat="1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left" vertical="center"/>
    </xf>
    <xf numFmtId="14" fontId="9" fillId="5" borderId="15" xfId="0" applyNumberFormat="1" applyFont="1" applyFill="1" applyBorder="1" applyAlignment="1">
      <alignment horizontal="left" vertical="center"/>
    </xf>
    <xf numFmtId="22" fontId="9" fillId="5" borderId="15" xfId="0" applyNumberFormat="1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top" wrapText="1"/>
    </xf>
    <xf numFmtId="0" fontId="9" fillId="4" borderId="17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center"/>
    </xf>
    <xf numFmtId="0" fontId="9" fillId="5" borderId="18" xfId="0" applyFont="1" applyFill="1" applyBorder="1" applyAlignment="1">
      <alignment horizontal="left" vertical="top" wrapText="1"/>
    </xf>
    <xf numFmtId="0" fontId="9" fillId="6" borderId="17" xfId="0" applyFont="1" applyFill="1" applyBorder="1" applyAlignment="1">
      <alignment horizontal="left" vertical="center"/>
    </xf>
    <xf numFmtId="0" fontId="9" fillId="6" borderId="18" xfId="0" applyFont="1" applyFill="1" applyBorder="1" applyAlignment="1">
      <alignment horizontal="left" vertical="top" wrapText="1"/>
    </xf>
    <xf numFmtId="0" fontId="9" fillId="7" borderId="19" xfId="0" applyFont="1" applyFill="1" applyBorder="1" applyAlignment="1">
      <alignment horizontal="left" vertical="center"/>
    </xf>
    <xf numFmtId="0" fontId="9" fillId="7" borderId="20" xfId="0" applyFont="1" applyFill="1" applyBorder="1" applyAlignment="1">
      <alignment horizontal="left" vertical="center"/>
    </xf>
    <xf numFmtId="14" fontId="9" fillId="7" borderId="20" xfId="0" applyNumberFormat="1" applyFont="1" applyFill="1" applyBorder="1" applyAlignment="1">
      <alignment horizontal="left" vertical="center"/>
    </xf>
    <xf numFmtId="22" fontId="9" fillId="7" borderId="20" xfId="0" applyNumberFormat="1" applyFont="1" applyFill="1" applyBorder="1" applyAlignment="1">
      <alignment horizontal="left" vertical="center"/>
    </xf>
    <xf numFmtId="0" fontId="0" fillId="4" borderId="21" xfId="0" applyFill="1" applyBorder="1"/>
    <xf numFmtId="0" fontId="2" fillId="0" borderId="11" xfId="0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>
      <alignment horizontal="left" vertical="center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Protection="1">
      <protection locked="0"/>
    </xf>
    <xf numFmtId="2" fontId="4" fillId="8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165" fontId="10" fillId="0" borderId="1" xfId="0" applyNumberFormat="1" applyFont="1" applyFill="1" applyBorder="1" applyAlignment="1"/>
    <xf numFmtId="164" fontId="0" fillId="0" borderId="0" xfId="1" applyFont="1" applyAlignment="1" applyProtection="1">
      <alignment horizontal="center" vertical="center"/>
      <protection locked="0"/>
    </xf>
    <xf numFmtId="9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9" fontId="2" fillId="2" borderId="4" xfId="0" applyNumberFormat="1" applyFont="1" applyFill="1" applyBorder="1" applyAlignment="1" applyProtection="1">
      <alignment horizontal="center" vertical="center"/>
    </xf>
    <xf numFmtId="9" fontId="2" fillId="2" borderId="10" xfId="0" applyNumberFormat="1" applyFont="1" applyFill="1" applyBorder="1" applyAlignment="1" applyProtection="1">
      <alignment horizontal="center" vertical="center"/>
    </xf>
    <xf numFmtId="9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3" fillId="0" borderId="11" xfId="0" applyFont="1" applyBorder="1"/>
    <xf numFmtId="0" fontId="3" fillId="0" borderId="12" xfId="0" applyFont="1" applyBorder="1"/>
    <xf numFmtId="0" fontId="8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51"/>
  <sheetViews>
    <sheetView tabSelected="1" zoomScale="90" zoomScaleNormal="90" workbookViewId="0">
      <pane xSplit="4" ySplit="8" topLeftCell="T9" activePane="bottomRight" state="frozen"/>
      <selection pane="topRight" activeCell="E1" sqref="E1"/>
      <selection pane="bottomLeft" activeCell="A9" sqref="A9"/>
      <selection pane="bottomRight" activeCell="T4" sqref="T4"/>
    </sheetView>
  </sheetViews>
  <sheetFormatPr defaultRowHeight="15"/>
  <cols>
    <col min="1" max="1" width="4.5703125" style="2" bestFit="1" customWidth="1"/>
    <col min="2" max="2" width="19.5703125" style="2" bestFit="1" customWidth="1"/>
    <col min="3" max="3" width="1.42578125" style="2" customWidth="1"/>
    <col min="4" max="4" width="35" style="2" customWidth="1"/>
    <col min="5" max="5" width="35.85546875" style="58" customWidth="1"/>
    <col min="6" max="6" width="16.28515625" style="2" customWidth="1"/>
    <col min="7" max="10" width="5" style="4" customWidth="1"/>
    <col min="11" max="11" width="6.140625" style="4" customWidth="1"/>
    <col min="12" max="24" width="5" style="4" customWidth="1"/>
    <col min="25" max="46" width="5.140625" style="4" customWidth="1"/>
    <col min="47" max="47" width="10.7109375" style="4" customWidth="1"/>
    <col min="48" max="16384" width="9.140625" style="2"/>
  </cols>
  <sheetData>
    <row r="1" spans="1:47" ht="21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1"/>
      <c r="AT1" s="1"/>
      <c r="AU1" s="1"/>
    </row>
    <row r="2" spans="1:47" ht="21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1"/>
      <c r="AT2" s="1"/>
      <c r="AU2" s="1"/>
    </row>
    <row r="3" spans="1:47">
      <c r="A3" s="3" t="s">
        <v>2</v>
      </c>
      <c r="B3" s="3"/>
      <c r="C3" s="3" t="s">
        <v>3</v>
      </c>
      <c r="D3" s="3" t="s">
        <v>63</v>
      </c>
      <c r="E3" s="57"/>
      <c r="F3" s="3"/>
    </row>
    <row r="4" spans="1:47">
      <c r="A4" s="79" t="s">
        <v>4</v>
      </c>
      <c r="B4" s="79"/>
      <c r="C4" s="5" t="s">
        <v>5</v>
      </c>
      <c r="D4" s="5" t="s">
        <v>6</v>
      </c>
      <c r="E4" s="57"/>
      <c r="F4" s="5"/>
    </row>
    <row r="5" spans="1:47">
      <c r="A5" s="80" t="s">
        <v>7</v>
      </c>
      <c r="B5" s="80"/>
      <c r="C5" s="6" t="s">
        <v>5</v>
      </c>
      <c r="D5" s="5" t="s">
        <v>8</v>
      </c>
      <c r="E5" s="57"/>
      <c r="F5" s="5"/>
    </row>
    <row r="6" spans="1:47">
      <c r="A6" s="77" t="s">
        <v>9</v>
      </c>
      <c r="B6" s="77"/>
      <c r="C6" s="3" t="s">
        <v>5</v>
      </c>
      <c r="D6" s="5">
        <v>2072</v>
      </c>
      <c r="E6" s="57"/>
      <c r="F6" s="5"/>
    </row>
    <row r="7" spans="1:47">
      <c r="A7" s="77" t="s">
        <v>10</v>
      </c>
      <c r="B7" s="77"/>
      <c r="C7" s="3" t="s">
        <v>5</v>
      </c>
      <c r="D7" s="5" t="s">
        <v>11</v>
      </c>
      <c r="E7" s="57"/>
      <c r="F7" s="5"/>
    </row>
    <row r="8" spans="1:47">
      <c r="D8" s="7"/>
      <c r="F8" s="7"/>
    </row>
    <row r="9" spans="1:47">
      <c r="A9" s="69" t="s">
        <v>12</v>
      </c>
      <c r="B9" s="69" t="s">
        <v>13</v>
      </c>
      <c r="C9" s="71" t="s">
        <v>14</v>
      </c>
      <c r="D9" s="72"/>
      <c r="E9" s="70" t="s">
        <v>15</v>
      </c>
      <c r="F9" s="70" t="s">
        <v>16</v>
      </c>
      <c r="G9" s="65" t="s">
        <v>17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 t="s">
        <v>18</v>
      </c>
    </row>
    <row r="10" spans="1:47">
      <c r="A10" s="69"/>
      <c r="B10" s="69"/>
      <c r="C10" s="73"/>
      <c r="D10" s="74"/>
      <c r="E10" s="75"/>
      <c r="F10" s="75"/>
      <c r="G10" s="65" t="s">
        <v>19</v>
      </c>
      <c r="H10" s="65"/>
      <c r="I10" s="65"/>
      <c r="J10" s="62">
        <v>0.1</v>
      </c>
      <c r="K10" s="66" t="s">
        <v>20</v>
      </c>
      <c r="L10" s="65" t="s">
        <v>21</v>
      </c>
      <c r="M10" s="65"/>
      <c r="N10" s="65"/>
      <c r="O10" s="65"/>
      <c r="P10" s="65"/>
      <c r="Q10" s="65"/>
      <c r="R10" s="65"/>
      <c r="S10" s="65"/>
      <c r="T10" s="65"/>
      <c r="U10" s="62">
        <v>0.3</v>
      </c>
      <c r="V10" s="66" t="s">
        <v>20</v>
      </c>
      <c r="W10" s="65" t="s">
        <v>22</v>
      </c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2">
        <v>0.3</v>
      </c>
      <c r="AL10" s="66" t="s">
        <v>20</v>
      </c>
      <c r="AM10" s="65" t="s">
        <v>23</v>
      </c>
      <c r="AN10" s="65"/>
      <c r="AO10" s="62">
        <v>0.1</v>
      </c>
      <c r="AP10" s="66" t="s">
        <v>20</v>
      </c>
      <c r="AQ10" s="65" t="s">
        <v>24</v>
      </c>
      <c r="AR10" s="65"/>
      <c r="AS10" s="62">
        <v>0.2</v>
      </c>
      <c r="AT10" s="68" t="s">
        <v>20</v>
      </c>
      <c r="AU10" s="65"/>
    </row>
    <row r="11" spans="1:47" s="4" customFormat="1" ht="26.25" customHeight="1">
      <c r="A11" s="69"/>
      <c r="B11" s="70"/>
      <c r="C11" s="73"/>
      <c r="D11" s="74"/>
      <c r="E11" s="75"/>
      <c r="F11" s="76"/>
      <c r="G11" s="63" t="s">
        <v>25</v>
      </c>
      <c r="H11" s="63" t="s">
        <v>26</v>
      </c>
      <c r="I11" s="63" t="s">
        <v>27</v>
      </c>
      <c r="J11" s="63" t="s">
        <v>28</v>
      </c>
      <c r="K11" s="67"/>
      <c r="L11" s="63" t="s">
        <v>29</v>
      </c>
      <c r="M11" s="63" t="s">
        <v>30</v>
      </c>
      <c r="N11" s="63" t="s">
        <v>31</v>
      </c>
      <c r="O11" s="63" t="s">
        <v>32</v>
      </c>
      <c r="P11" s="63" t="s">
        <v>33</v>
      </c>
      <c r="Q11" s="63" t="s">
        <v>34</v>
      </c>
      <c r="R11" s="63" t="s">
        <v>35</v>
      </c>
      <c r="S11" s="63" t="s">
        <v>36</v>
      </c>
      <c r="T11" s="63" t="s">
        <v>37</v>
      </c>
      <c r="U11" s="63" t="s">
        <v>28</v>
      </c>
      <c r="V11" s="67"/>
      <c r="W11" s="63" t="s">
        <v>38</v>
      </c>
      <c r="X11" s="63" t="s">
        <v>39</v>
      </c>
      <c r="Y11" s="63" t="s">
        <v>40</v>
      </c>
      <c r="Z11" s="63" t="s">
        <v>41</v>
      </c>
      <c r="AA11" s="63" t="s">
        <v>42</v>
      </c>
      <c r="AB11" s="63" t="s">
        <v>43</v>
      </c>
      <c r="AC11" s="63" t="s">
        <v>44</v>
      </c>
      <c r="AD11" s="63" t="s">
        <v>45</v>
      </c>
      <c r="AE11" s="63" t="s">
        <v>46</v>
      </c>
      <c r="AF11" s="63" t="s">
        <v>47</v>
      </c>
      <c r="AG11" s="63" t="s">
        <v>48</v>
      </c>
      <c r="AH11" s="63" t="s">
        <v>49</v>
      </c>
      <c r="AI11" s="63" t="s">
        <v>50</v>
      </c>
      <c r="AJ11" s="63" t="s">
        <v>51</v>
      </c>
      <c r="AK11" s="63" t="s">
        <v>28</v>
      </c>
      <c r="AL11" s="67"/>
      <c r="AM11" s="63" t="s">
        <v>52</v>
      </c>
      <c r="AN11" s="63" t="s">
        <v>53</v>
      </c>
      <c r="AO11" s="63" t="s">
        <v>28</v>
      </c>
      <c r="AP11" s="67"/>
      <c r="AQ11" s="63" t="s">
        <v>54</v>
      </c>
      <c r="AR11" s="63" t="s">
        <v>55</v>
      </c>
      <c r="AS11" s="63" t="s">
        <v>28</v>
      </c>
      <c r="AT11" s="68"/>
      <c r="AU11" s="65"/>
    </row>
    <row r="12" spans="1:47" s="19" customFormat="1" ht="26.25" customHeight="1">
      <c r="A12" s="51">
        <v>1</v>
      </c>
      <c r="B12" s="52" t="s">
        <v>64</v>
      </c>
      <c r="C12" s="52"/>
      <c r="D12" s="52" t="s">
        <v>124</v>
      </c>
      <c r="E12" s="59" t="s">
        <v>175</v>
      </c>
      <c r="F12" s="53"/>
      <c r="G12" s="64">
        <v>89</v>
      </c>
      <c r="H12" s="64">
        <v>88</v>
      </c>
      <c r="I12" s="64">
        <v>88</v>
      </c>
      <c r="J12" s="10">
        <f t="shared" ref="J12:J51" si="0">SUM(G12:I12)/3</f>
        <v>88.333333333333329</v>
      </c>
      <c r="K12" s="14">
        <f t="shared" ref="K12:K51" si="1">J12*$J$10</f>
        <v>8.8333333333333339</v>
      </c>
      <c r="L12" s="64">
        <v>88</v>
      </c>
      <c r="M12" s="64">
        <v>88</v>
      </c>
      <c r="N12" s="64">
        <v>88</v>
      </c>
      <c r="O12" s="64">
        <v>87</v>
      </c>
      <c r="P12" s="64">
        <v>87</v>
      </c>
      <c r="Q12" s="64">
        <v>87</v>
      </c>
      <c r="R12" s="64">
        <v>87</v>
      </c>
      <c r="S12" s="64">
        <v>88</v>
      </c>
      <c r="T12" s="64">
        <v>88</v>
      </c>
      <c r="U12" s="10">
        <f t="shared" ref="U12:U51" si="2">SUM(L12:T12)/9</f>
        <v>87.555555555555557</v>
      </c>
      <c r="V12" s="10">
        <f t="shared" ref="V12:V51" si="3">U12*30%</f>
        <v>26.266666666666666</v>
      </c>
      <c r="W12" s="64">
        <v>88</v>
      </c>
      <c r="X12" s="64">
        <v>89</v>
      </c>
      <c r="Y12" s="64">
        <v>88</v>
      </c>
      <c r="Z12" s="64">
        <v>89</v>
      </c>
      <c r="AA12" s="64">
        <v>88</v>
      </c>
      <c r="AB12" s="64">
        <v>88</v>
      </c>
      <c r="AC12" s="64">
        <v>88</v>
      </c>
      <c r="AD12" s="64">
        <v>88</v>
      </c>
      <c r="AE12" s="64">
        <v>88</v>
      </c>
      <c r="AF12" s="64">
        <v>88</v>
      </c>
      <c r="AG12" s="64">
        <v>89</v>
      </c>
      <c r="AH12" s="64">
        <v>89</v>
      </c>
      <c r="AI12" s="64">
        <v>89</v>
      </c>
      <c r="AJ12" s="64">
        <v>88</v>
      </c>
      <c r="AK12" s="10">
        <f t="shared" ref="AK12:AK51" si="4">SUM(W12:AJ12)/14</f>
        <v>88.357142857142861</v>
      </c>
      <c r="AL12" s="10">
        <f t="shared" ref="AL12:AL51" si="5">AK12*30%</f>
        <v>26.507142857142856</v>
      </c>
      <c r="AM12" s="64">
        <v>90</v>
      </c>
      <c r="AN12" s="64">
        <v>90</v>
      </c>
      <c r="AO12" s="10">
        <f t="shared" ref="AO12:AO51" si="6">SUM(AM12:AN12)/2</f>
        <v>90</v>
      </c>
      <c r="AP12" s="10">
        <f t="shared" ref="AP12:AP51" si="7">AO12*10%</f>
        <v>9</v>
      </c>
      <c r="AQ12" s="64">
        <v>90</v>
      </c>
      <c r="AR12" s="64">
        <v>90</v>
      </c>
      <c r="AS12" s="10">
        <f t="shared" ref="AS12:AS51" si="8">SUM(AQ12:AR12)/2</f>
        <v>90</v>
      </c>
      <c r="AT12" s="10">
        <f t="shared" ref="AT12:AT51" si="9">AS12*20%</f>
        <v>18</v>
      </c>
      <c r="AU12" s="56">
        <f t="shared" ref="AU12:AU51" si="10">AT12+AP12+AL12+V12+K12</f>
        <v>88.607142857142847</v>
      </c>
    </row>
    <row r="13" spans="1:47" s="19" customFormat="1" ht="26.25" customHeight="1">
      <c r="A13" s="51">
        <v>2</v>
      </c>
      <c r="B13" s="52" t="s">
        <v>65</v>
      </c>
      <c r="C13" s="52"/>
      <c r="D13" s="52" t="s">
        <v>125</v>
      </c>
      <c r="E13" s="59" t="s">
        <v>176</v>
      </c>
      <c r="F13" s="53"/>
      <c r="G13" s="64">
        <v>87</v>
      </c>
      <c r="H13" s="64">
        <v>86</v>
      </c>
      <c r="I13" s="64">
        <v>87</v>
      </c>
      <c r="J13" s="10">
        <f t="shared" si="0"/>
        <v>86.666666666666671</v>
      </c>
      <c r="K13" s="14">
        <f t="shared" si="1"/>
        <v>8.6666666666666679</v>
      </c>
      <c r="L13" s="64">
        <v>88</v>
      </c>
      <c r="M13" s="64">
        <v>87</v>
      </c>
      <c r="N13" s="64">
        <v>87</v>
      </c>
      <c r="O13" s="64">
        <v>87</v>
      </c>
      <c r="P13" s="64">
        <v>87</v>
      </c>
      <c r="Q13" s="64">
        <v>87</v>
      </c>
      <c r="R13" s="64">
        <v>87</v>
      </c>
      <c r="S13" s="64">
        <v>87</v>
      </c>
      <c r="T13" s="64">
        <v>87</v>
      </c>
      <c r="U13" s="10">
        <f t="shared" si="2"/>
        <v>87.111111111111114</v>
      </c>
      <c r="V13" s="10">
        <f t="shared" si="3"/>
        <v>26.133333333333333</v>
      </c>
      <c r="W13" s="64">
        <v>87</v>
      </c>
      <c r="X13" s="64">
        <v>87</v>
      </c>
      <c r="Y13" s="64">
        <v>87</v>
      </c>
      <c r="Z13" s="64">
        <v>85</v>
      </c>
      <c r="AA13" s="64">
        <v>85</v>
      </c>
      <c r="AB13" s="64">
        <v>85</v>
      </c>
      <c r="AC13" s="64">
        <v>85</v>
      </c>
      <c r="AD13" s="64">
        <v>86</v>
      </c>
      <c r="AE13" s="64">
        <v>85</v>
      </c>
      <c r="AF13" s="64">
        <v>86</v>
      </c>
      <c r="AG13" s="64">
        <v>85</v>
      </c>
      <c r="AH13" s="64">
        <v>86</v>
      </c>
      <c r="AI13" s="64">
        <v>85</v>
      </c>
      <c r="AJ13" s="64">
        <v>85</v>
      </c>
      <c r="AK13" s="10">
        <f t="shared" si="4"/>
        <v>85.642857142857139</v>
      </c>
      <c r="AL13" s="10">
        <f t="shared" si="5"/>
        <v>25.69285714285714</v>
      </c>
      <c r="AM13" s="64">
        <v>88</v>
      </c>
      <c r="AN13" s="64">
        <v>87</v>
      </c>
      <c r="AO13" s="10">
        <f t="shared" si="6"/>
        <v>87.5</v>
      </c>
      <c r="AP13" s="10">
        <f t="shared" si="7"/>
        <v>8.75</v>
      </c>
      <c r="AQ13" s="64">
        <v>87</v>
      </c>
      <c r="AR13" s="64">
        <v>87</v>
      </c>
      <c r="AS13" s="10">
        <f t="shared" si="8"/>
        <v>87</v>
      </c>
      <c r="AT13" s="10">
        <f t="shared" si="9"/>
        <v>17.400000000000002</v>
      </c>
      <c r="AU13" s="56">
        <f t="shared" si="10"/>
        <v>86.642857142857153</v>
      </c>
    </row>
    <row r="14" spans="1:47" s="19" customFormat="1" ht="26.25" customHeight="1">
      <c r="A14" s="51">
        <v>3</v>
      </c>
      <c r="B14" s="52" t="s">
        <v>66</v>
      </c>
      <c r="C14" s="52"/>
      <c r="D14" s="52" t="s">
        <v>126</v>
      </c>
      <c r="E14" s="59" t="s">
        <v>177</v>
      </c>
      <c r="F14" s="53"/>
      <c r="G14" s="64">
        <v>88</v>
      </c>
      <c r="H14" s="64">
        <v>88</v>
      </c>
      <c r="I14" s="64">
        <v>87</v>
      </c>
      <c r="J14" s="10">
        <f t="shared" si="0"/>
        <v>87.666666666666671</v>
      </c>
      <c r="K14" s="14">
        <f t="shared" si="1"/>
        <v>8.7666666666666675</v>
      </c>
      <c r="L14" s="64">
        <v>87</v>
      </c>
      <c r="M14" s="64">
        <v>87</v>
      </c>
      <c r="N14" s="64">
        <v>87</v>
      </c>
      <c r="O14" s="64">
        <v>87</v>
      </c>
      <c r="P14" s="64">
        <v>87</v>
      </c>
      <c r="Q14" s="64">
        <v>88</v>
      </c>
      <c r="R14" s="64">
        <v>87</v>
      </c>
      <c r="S14" s="64">
        <v>87</v>
      </c>
      <c r="T14" s="64">
        <v>88</v>
      </c>
      <c r="U14" s="10">
        <f t="shared" si="2"/>
        <v>87.222222222222229</v>
      </c>
      <c r="V14" s="10">
        <f t="shared" si="3"/>
        <v>26.166666666666668</v>
      </c>
      <c r="W14" s="64">
        <v>85</v>
      </c>
      <c r="X14" s="64">
        <v>87</v>
      </c>
      <c r="Y14" s="64">
        <v>86</v>
      </c>
      <c r="Z14" s="64">
        <v>87</v>
      </c>
      <c r="AA14" s="64">
        <v>88</v>
      </c>
      <c r="AB14" s="64">
        <v>88</v>
      </c>
      <c r="AC14" s="64">
        <v>87</v>
      </c>
      <c r="AD14" s="64">
        <v>87</v>
      </c>
      <c r="AE14" s="64">
        <v>87</v>
      </c>
      <c r="AF14" s="64">
        <v>87</v>
      </c>
      <c r="AG14" s="64">
        <v>88</v>
      </c>
      <c r="AH14" s="64">
        <v>88</v>
      </c>
      <c r="AI14" s="64">
        <v>87</v>
      </c>
      <c r="AJ14" s="64">
        <v>88</v>
      </c>
      <c r="AK14" s="10">
        <f t="shared" si="4"/>
        <v>87.142857142857139</v>
      </c>
      <c r="AL14" s="10">
        <f t="shared" si="5"/>
        <v>26.142857142857142</v>
      </c>
      <c r="AM14" s="64">
        <v>88</v>
      </c>
      <c r="AN14" s="64">
        <v>86</v>
      </c>
      <c r="AO14" s="10">
        <f t="shared" si="6"/>
        <v>87</v>
      </c>
      <c r="AP14" s="10">
        <f t="shared" si="7"/>
        <v>8.7000000000000011</v>
      </c>
      <c r="AQ14" s="64">
        <v>86</v>
      </c>
      <c r="AR14" s="64">
        <v>88</v>
      </c>
      <c r="AS14" s="10">
        <f t="shared" si="8"/>
        <v>87</v>
      </c>
      <c r="AT14" s="10">
        <f t="shared" si="9"/>
        <v>17.400000000000002</v>
      </c>
      <c r="AU14" s="56">
        <f t="shared" si="10"/>
        <v>87.176190476190484</v>
      </c>
    </row>
    <row r="15" spans="1:47" s="19" customFormat="1" ht="26.25" customHeight="1">
      <c r="A15" s="51">
        <v>4</v>
      </c>
      <c r="B15" s="52" t="s">
        <v>67</v>
      </c>
      <c r="C15" s="52"/>
      <c r="D15" s="52" t="s">
        <v>127</v>
      </c>
      <c r="E15" s="59" t="s">
        <v>178</v>
      </c>
      <c r="F15" s="53"/>
      <c r="G15" s="64">
        <v>88</v>
      </c>
      <c r="H15" s="64">
        <v>88</v>
      </c>
      <c r="I15" s="64">
        <v>88</v>
      </c>
      <c r="J15" s="10">
        <f t="shared" si="0"/>
        <v>88</v>
      </c>
      <c r="K15" s="14">
        <f t="shared" si="1"/>
        <v>8.8000000000000007</v>
      </c>
      <c r="L15" s="64">
        <v>87</v>
      </c>
      <c r="M15" s="64">
        <v>87</v>
      </c>
      <c r="N15" s="64">
        <v>87</v>
      </c>
      <c r="O15" s="64">
        <v>87</v>
      </c>
      <c r="P15" s="64">
        <v>86</v>
      </c>
      <c r="Q15" s="64">
        <v>87</v>
      </c>
      <c r="R15" s="64">
        <v>87</v>
      </c>
      <c r="S15" s="64">
        <v>87</v>
      </c>
      <c r="T15" s="64">
        <v>87</v>
      </c>
      <c r="U15" s="10">
        <f t="shared" si="2"/>
        <v>86.888888888888886</v>
      </c>
      <c r="V15" s="10">
        <f t="shared" si="3"/>
        <v>26.066666666666666</v>
      </c>
      <c r="W15" s="64">
        <v>87</v>
      </c>
      <c r="X15" s="64">
        <v>88</v>
      </c>
      <c r="Y15" s="64">
        <v>87</v>
      </c>
      <c r="Z15" s="64">
        <v>89</v>
      </c>
      <c r="AA15" s="64">
        <v>87</v>
      </c>
      <c r="AB15" s="64">
        <v>88</v>
      </c>
      <c r="AC15" s="64">
        <v>89</v>
      </c>
      <c r="AD15" s="64">
        <v>88</v>
      </c>
      <c r="AE15" s="64">
        <v>88</v>
      </c>
      <c r="AF15" s="64">
        <v>87</v>
      </c>
      <c r="AG15" s="64">
        <v>88</v>
      </c>
      <c r="AH15" s="64">
        <v>88</v>
      </c>
      <c r="AI15" s="64">
        <v>88</v>
      </c>
      <c r="AJ15" s="64">
        <v>89</v>
      </c>
      <c r="AK15" s="10">
        <f t="shared" si="4"/>
        <v>87.928571428571431</v>
      </c>
      <c r="AL15" s="10">
        <f t="shared" si="5"/>
        <v>26.37857142857143</v>
      </c>
      <c r="AM15" s="64">
        <v>88</v>
      </c>
      <c r="AN15" s="64">
        <v>87</v>
      </c>
      <c r="AO15" s="10">
        <f t="shared" si="6"/>
        <v>87.5</v>
      </c>
      <c r="AP15" s="10">
        <f t="shared" si="7"/>
        <v>8.75</v>
      </c>
      <c r="AQ15" s="64">
        <v>87</v>
      </c>
      <c r="AR15" s="64">
        <v>87</v>
      </c>
      <c r="AS15" s="10">
        <f t="shared" si="8"/>
        <v>87</v>
      </c>
      <c r="AT15" s="10">
        <f t="shared" si="9"/>
        <v>17.400000000000002</v>
      </c>
      <c r="AU15" s="56">
        <f t="shared" si="10"/>
        <v>87.395238095238099</v>
      </c>
    </row>
    <row r="16" spans="1:47" s="19" customFormat="1" ht="26.25" customHeight="1">
      <c r="A16" s="51">
        <v>5</v>
      </c>
      <c r="B16" s="52" t="s">
        <v>68</v>
      </c>
      <c r="C16" s="52"/>
      <c r="D16" s="52" t="s">
        <v>128</v>
      </c>
      <c r="E16" s="59" t="s">
        <v>179</v>
      </c>
      <c r="F16" s="53"/>
      <c r="G16" s="64">
        <v>87</v>
      </c>
      <c r="H16" s="64">
        <v>87</v>
      </c>
      <c r="I16" s="64">
        <v>87</v>
      </c>
      <c r="J16" s="10">
        <f t="shared" si="0"/>
        <v>87</v>
      </c>
      <c r="K16" s="14">
        <f t="shared" si="1"/>
        <v>8.7000000000000011</v>
      </c>
      <c r="L16" s="64">
        <v>87</v>
      </c>
      <c r="M16" s="64">
        <v>87</v>
      </c>
      <c r="N16" s="64">
        <v>87</v>
      </c>
      <c r="O16" s="64">
        <v>87</v>
      </c>
      <c r="P16" s="64">
        <v>87</v>
      </c>
      <c r="Q16" s="64">
        <v>87</v>
      </c>
      <c r="R16" s="64">
        <v>87</v>
      </c>
      <c r="S16" s="64">
        <v>87</v>
      </c>
      <c r="T16" s="64">
        <v>87</v>
      </c>
      <c r="U16" s="10">
        <f t="shared" si="2"/>
        <v>87</v>
      </c>
      <c r="V16" s="10">
        <f t="shared" si="3"/>
        <v>26.099999999999998</v>
      </c>
      <c r="W16" s="64">
        <v>87</v>
      </c>
      <c r="X16" s="64">
        <v>87</v>
      </c>
      <c r="Y16" s="64">
        <v>87</v>
      </c>
      <c r="Z16" s="64">
        <v>87</v>
      </c>
      <c r="AA16" s="64">
        <v>87</v>
      </c>
      <c r="AB16" s="64">
        <v>86</v>
      </c>
      <c r="AC16" s="64">
        <v>87</v>
      </c>
      <c r="AD16" s="64">
        <v>87</v>
      </c>
      <c r="AE16" s="64">
        <v>87</v>
      </c>
      <c r="AF16" s="64">
        <v>87</v>
      </c>
      <c r="AG16" s="64">
        <v>86</v>
      </c>
      <c r="AH16" s="64">
        <v>87</v>
      </c>
      <c r="AI16" s="64">
        <v>86</v>
      </c>
      <c r="AJ16" s="64">
        <v>87</v>
      </c>
      <c r="AK16" s="10">
        <f t="shared" si="4"/>
        <v>86.785714285714292</v>
      </c>
      <c r="AL16" s="10">
        <f t="shared" si="5"/>
        <v>26.035714285714288</v>
      </c>
      <c r="AM16" s="64">
        <v>88</v>
      </c>
      <c r="AN16" s="64">
        <v>87</v>
      </c>
      <c r="AO16" s="10">
        <f t="shared" si="6"/>
        <v>87.5</v>
      </c>
      <c r="AP16" s="10">
        <f t="shared" si="7"/>
        <v>8.75</v>
      </c>
      <c r="AQ16" s="64">
        <v>87</v>
      </c>
      <c r="AR16" s="64">
        <v>88</v>
      </c>
      <c r="AS16" s="10">
        <f t="shared" si="8"/>
        <v>87.5</v>
      </c>
      <c r="AT16" s="10">
        <f t="shared" si="9"/>
        <v>17.5</v>
      </c>
      <c r="AU16" s="56">
        <f t="shared" si="10"/>
        <v>87.085714285714289</v>
      </c>
    </row>
    <row r="17" spans="1:47" s="19" customFormat="1" ht="26.25" customHeight="1">
      <c r="A17" s="51">
        <v>6</v>
      </c>
      <c r="B17" s="52" t="s">
        <v>69</v>
      </c>
      <c r="C17" s="52"/>
      <c r="D17" s="52" t="s">
        <v>129</v>
      </c>
      <c r="E17" s="59" t="s">
        <v>180</v>
      </c>
      <c r="F17" s="53"/>
      <c r="G17" s="64">
        <v>87</v>
      </c>
      <c r="H17" s="64">
        <v>87</v>
      </c>
      <c r="I17" s="64">
        <v>87</v>
      </c>
      <c r="J17" s="10">
        <f t="shared" si="0"/>
        <v>87</v>
      </c>
      <c r="K17" s="14">
        <f t="shared" si="1"/>
        <v>8.7000000000000011</v>
      </c>
      <c r="L17" s="64">
        <v>87</v>
      </c>
      <c r="M17" s="64">
        <v>86</v>
      </c>
      <c r="N17" s="64">
        <v>86</v>
      </c>
      <c r="O17" s="64">
        <v>86</v>
      </c>
      <c r="P17" s="64">
        <v>87</v>
      </c>
      <c r="Q17" s="64">
        <v>88</v>
      </c>
      <c r="R17" s="64">
        <v>86</v>
      </c>
      <c r="S17" s="64">
        <v>88</v>
      </c>
      <c r="T17" s="64">
        <v>88</v>
      </c>
      <c r="U17" s="10">
        <f t="shared" si="2"/>
        <v>86.888888888888886</v>
      </c>
      <c r="V17" s="10">
        <f t="shared" si="3"/>
        <v>26.066666666666666</v>
      </c>
      <c r="W17" s="64">
        <v>89</v>
      </c>
      <c r="X17" s="64">
        <v>87</v>
      </c>
      <c r="Y17" s="64">
        <v>88</v>
      </c>
      <c r="Z17" s="64">
        <v>87</v>
      </c>
      <c r="AA17" s="64">
        <v>88</v>
      </c>
      <c r="AB17" s="64">
        <v>88</v>
      </c>
      <c r="AC17" s="64">
        <v>88</v>
      </c>
      <c r="AD17" s="64">
        <v>87</v>
      </c>
      <c r="AE17" s="64">
        <v>88</v>
      </c>
      <c r="AF17" s="64">
        <v>88</v>
      </c>
      <c r="AG17" s="64">
        <v>88</v>
      </c>
      <c r="AH17" s="64">
        <v>88</v>
      </c>
      <c r="AI17" s="64">
        <v>88</v>
      </c>
      <c r="AJ17" s="64">
        <v>88</v>
      </c>
      <c r="AK17" s="10">
        <f t="shared" si="4"/>
        <v>87.857142857142861</v>
      </c>
      <c r="AL17" s="10">
        <f t="shared" si="5"/>
        <v>26.357142857142858</v>
      </c>
      <c r="AM17" s="64">
        <v>90</v>
      </c>
      <c r="AN17" s="64">
        <v>90</v>
      </c>
      <c r="AO17" s="10">
        <f t="shared" si="6"/>
        <v>90</v>
      </c>
      <c r="AP17" s="10">
        <f t="shared" si="7"/>
        <v>9</v>
      </c>
      <c r="AQ17" s="64">
        <v>88</v>
      </c>
      <c r="AR17" s="64">
        <v>89</v>
      </c>
      <c r="AS17" s="10">
        <f t="shared" si="8"/>
        <v>88.5</v>
      </c>
      <c r="AT17" s="10">
        <f t="shared" si="9"/>
        <v>17.7</v>
      </c>
      <c r="AU17" s="56">
        <f t="shared" si="10"/>
        <v>87.82380952380953</v>
      </c>
    </row>
    <row r="18" spans="1:47" s="19" customFormat="1" ht="26.25" customHeight="1">
      <c r="A18" s="51">
        <v>7</v>
      </c>
      <c r="B18" s="52" t="s">
        <v>70</v>
      </c>
      <c r="C18" s="52"/>
      <c r="D18" s="52" t="s">
        <v>130</v>
      </c>
      <c r="E18" s="59" t="s">
        <v>181</v>
      </c>
      <c r="F18" s="53"/>
      <c r="G18" s="64">
        <v>87</v>
      </c>
      <c r="H18" s="64">
        <v>88</v>
      </c>
      <c r="I18" s="64">
        <v>88</v>
      </c>
      <c r="J18" s="10">
        <f t="shared" si="0"/>
        <v>87.666666666666671</v>
      </c>
      <c r="K18" s="14">
        <f t="shared" si="1"/>
        <v>8.7666666666666675</v>
      </c>
      <c r="L18" s="64">
        <v>88</v>
      </c>
      <c r="M18" s="64">
        <v>88</v>
      </c>
      <c r="N18" s="64">
        <v>88</v>
      </c>
      <c r="O18" s="64">
        <v>87</v>
      </c>
      <c r="P18" s="64">
        <v>87</v>
      </c>
      <c r="Q18" s="64">
        <v>87</v>
      </c>
      <c r="R18" s="64">
        <v>87</v>
      </c>
      <c r="S18" s="64">
        <v>88</v>
      </c>
      <c r="T18" s="64">
        <v>88</v>
      </c>
      <c r="U18" s="10">
        <f t="shared" si="2"/>
        <v>87.555555555555557</v>
      </c>
      <c r="V18" s="10">
        <f t="shared" si="3"/>
        <v>26.266666666666666</v>
      </c>
      <c r="W18" s="64">
        <v>88</v>
      </c>
      <c r="X18" s="64">
        <v>87</v>
      </c>
      <c r="Y18" s="64">
        <v>87</v>
      </c>
      <c r="Z18" s="64">
        <v>87</v>
      </c>
      <c r="AA18" s="64">
        <v>88</v>
      </c>
      <c r="AB18" s="64">
        <v>87</v>
      </c>
      <c r="AC18" s="64">
        <v>88</v>
      </c>
      <c r="AD18" s="64">
        <v>87</v>
      </c>
      <c r="AE18" s="64">
        <v>88</v>
      </c>
      <c r="AF18" s="64">
        <v>87</v>
      </c>
      <c r="AG18" s="64">
        <v>88</v>
      </c>
      <c r="AH18" s="64">
        <v>87</v>
      </c>
      <c r="AI18" s="64">
        <v>87</v>
      </c>
      <c r="AJ18" s="64">
        <v>87</v>
      </c>
      <c r="AK18" s="10">
        <f t="shared" si="4"/>
        <v>87.357142857142861</v>
      </c>
      <c r="AL18" s="10">
        <f t="shared" si="5"/>
        <v>26.207142857142859</v>
      </c>
      <c r="AM18" s="64">
        <v>88</v>
      </c>
      <c r="AN18" s="64">
        <v>88</v>
      </c>
      <c r="AO18" s="10">
        <f t="shared" si="6"/>
        <v>88</v>
      </c>
      <c r="AP18" s="10">
        <f t="shared" si="7"/>
        <v>8.8000000000000007</v>
      </c>
      <c r="AQ18" s="64">
        <v>88</v>
      </c>
      <c r="AR18" s="64">
        <v>87</v>
      </c>
      <c r="AS18" s="10">
        <f t="shared" si="8"/>
        <v>87.5</v>
      </c>
      <c r="AT18" s="10">
        <f t="shared" si="9"/>
        <v>17.5</v>
      </c>
      <c r="AU18" s="56">
        <f t="shared" si="10"/>
        <v>87.540476190476184</v>
      </c>
    </row>
    <row r="19" spans="1:47" s="19" customFormat="1" ht="26.25" customHeight="1">
      <c r="A19" s="51">
        <v>8</v>
      </c>
      <c r="B19" s="52" t="s">
        <v>71</v>
      </c>
      <c r="C19" s="52"/>
      <c r="D19" s="52" t="s">
        <v>131</v>
      </c>
      <c r="E19" s="59" t="s">
        <v>182</v>
      </c>
      <c r="F19" s="53"/>
      <c r="G19" s="64">
        <v>88</v>
      </c>
      <c r="H19" s="64">
        <v>87</v>
      </c>
      <c r="I19" s="64">
        <v>88</v>
      </c>
      <c r="J19" s="10">
        <f t="shared" si="0"/>
        <v>87.666666666666671</v>
      </c>
      <c r="K19" s="14">
        <f t="shared" si="1"/>
        <v>8.7666666666666675</v>
      </c>
      <c r="L19" s="64">
        <v>88</v>
      </c>
      <c r="M19" s="64">
        <v>88</v>
      </c>
      <c r="N19" s="64">
        <v>88</v>
      </c>
      <c r="O19" s="64">
        <v>87</v>
      </c>
      <c r="P19" s="64">
        <v>87</v>
      </c>
      <c r="Q19" s="64">
        <v>87</v>
      </c>
      <c r="R19" s="64">
        <v>87</v>
      </c>
      <c r="S19" s="64">
        <v>87</v>
      </c>
      <c r="T19" s="64">
        <v>88</v>
      </c>
      <c r="U19" s="10">
        <f t="shared" si="2"/>
        <v>87.444444444444443</v>
      </c>
      <c r="V19" s="10">
        <f t="shared" si="3"/>
        <v>26.233333333333331</v>
      </c>
      <c r="W19" s="64">
        <v>89</v>
      </c>
      <c r="X19" s="64">
        <v>88</v>
      </c>
      <c r="Y19" s="64">
        <v>87</v>
      </c>
      <c r="Z19" s="64">
        <v>87</v>
      </c>
      <c r="AA19" s="64">
        <v>87</v>
      </c>
      <c r="AB19" s="64">
        <v>87</v>
      </c>
      <c r="AC19" s="64">
        <v>86</v>
      </c>
      <c r="AD19" s="64">
        <v>86</v>
      </c>
      <c r="AE19" s="64">
        <v>87</v>
      </c>
      <c r="AF19" s="64">
        <v>88</v>
      </c>
      <c r="AG19" s="64">
        <v>90</v>
      </c>
      <c r="AH19" s="64">
        <v>88</v>
      </c>
      <c r="AI19" s="64">
        <v>87</v>
      </c>
      <c r="AJ19" s="64">
        <v>89</v>
      </c>
      <c r="AK19" s="10">
        <f t="shared" si="4"/>
        <v>87.571428571428569</v>
      </c>
      <c r="AL19" s="10">
        <f t="shared" si="5"/>
        <v>26.271428571428569</v>
      </c>
      <c r="AM19" s="64">
        <v>90</v>
      </c>
      <c r="AN19" s="64">
        <v>90</v>
      </c>
      <c r="AO19" s="10">
        <f t="shared" si="6"/>
        <v>90</v>
      </c>
      <c r="AP19" s="10">
        <f t="shared" si="7"/>
        <v>9</v>
      </c>
      <c r="AQ19" s="64">
        <v>90</v>
      </c>
      <c r="AR19" s="64">
        <v>89</v>
      </c>
      <c r="AS19" s="10">
        <f t="shared" si="8"/>
        <v>89.5</v>
      </c>
      <c r="AT19" s="10">
        <f t="shared" si="9"/>
        <v>17.900000000000002</v>
      </c>
      <c r="AU19" s="56">
        <f t="shared" si="10"/>
        <v>88.171428571428564</v>
      </c>
    </row>
    <row r="20" spans="1:47" s="19" customFormat="1" ht="26.25" customHeight="1">
      <c r="A20" s="51">
        <v>9</v>
      </c>
      <c r="B20" s="52" t="s">
        <v>72</v>
      </c>
      <c r="C20" s="52"/>
      <c r="D20" s="52" t="s">
        <v>132</v>
      </c>
      <c r="E20" s="59" t="s">
        <v>183</v>
      </c>
      <c r="F20" s="53"/>
      <c r="G20" s="64">
        <v>88</v>
      </c>
      <c r="H20" s="64">
        <v>88</v>
      </c>
      <c r="I20" s="64">
        <v>88</v>
      </c>
      <c r="J20" s="10">
        <f t="shared" si="0"/>
        <v>88</v>
      </c>
      <c r="K20" s="14">
        <f t="shared" si="1"/>
        <v>8.8000000000000007</v>
      </c>
      <c r="L20" s="64">
        <v>87</v>
      </c>
      <c r="M20" s="64">
        <v>88</v>
      </c>
      <c r="N20" s="64">
        <v>87</v>
      </c>
      <c r="O20" s="64">
        <v>88</v>
      </c>
      <c r="P20" s="64">
        <v>88</v>
      </c>
      <c r="Q20" s="64">
        <v>88</v>
      </c>
      <c r="R20" s="64">
        <v>87</v>
      </c>
      <c r="S20" s="64">
        <v>87</v>
      </c>
      <c r="T20" s="64">
        <v>88</v>
      </c>
      <c r="U20" s="10">
        <f t="shared" si="2"/>
        <v>87.555555555555557</v>
      </c>
      <c r="V20" s="10">
        <f t="shared" si="3"/>
        <v>26.266666666666666</v>
      </c>
      <c r="W20" s="64">
        <v>88</v>
      </c>
      <c r="X20" s="64">
        <v>87</v>
      </c>
      <c r="Y20" s="64">
        <v>87</v>
      </c>
      <c r="Z20" s="64">
        <v>88</v>
      </c>
      <c r="AA20" s="64">
        <v>87</v>
      </c>
      <c r="AB20" s="64">
        <v>88</v>
      </c>
      <c r="AC20" s="64">
        <v>88</v>
      </c>
      <c r="AD20" s="64">
        <v>88</v>
      </c>
      <c r="AE20" s="64">
        <v>87</v>
      </c>
      <c r="AF20" s="64">
        <v>87</v>
      </c>
      <c r="AG20" s="64">
        <v>88</v>
      </c>
      <c r="AH20" s="64">
        <v>87</v>
      </c>
      <c r="AI20" s="64">
        <v>88</v>
      </c>
      <c r="AJ20" s="64">
        <v>87</v>
      </c>
      <c r="AK20" s="10">
        <f t="shared" si="4"/>
        <v>87.5</v>
      </c>
      <c r="AL20" s="10">
        <f t="shared" si="5"/>
        <v>26.25</v>
      </c>
      <c r="AM20" s="64">
        <v>90</v>
      </c>
      <c r="AN20" s="64">
        <v>89</v>
      </c>
      <c r="AO20" s="10">
        <f t="shared" si="6"/>
        <v>89.5</v>
      </c>
      <c r="AP20" s="10">
        <f t="shared" si="7"/>
        <v>8.9500000000000011</v>
      </c>
      <c r="AQ20" s="64">
        <v>88</v>
      </c>
      <c r="AR20" s="64">
        <v>90</v>
      </c>
      <c r="AS20" s="10">
        <f t="shared" si="8"/>
        <v>89</v>
      </c>
      <c r="AT20" s="10">
        <f t="shared" si="9"/>
        <v>17.8</v>
      </c>
      <c r="AU20" s="56">
        <f t="shared" si="10"/>
        <v>88.066666666666663</v>
      </c>
    </row>
    <row r="21" spans="1:47" s="19" customFormat="1" ht="26.25" customHeight="1">
      <c r="A21" s="51">
        <v>10</v>
      </c>
      <c r="B21" s="52" t="s">
        <v>73</v>
      </c>
      <c r="C21" s="52"/>
      <c r="D21" s="52" t="s">
        <v>133</v>
      </c>
      <c r="E21" s="59" t="s">
        <v>184</v>
      </c>
      <c r="F21" s="53"/>
      <c r="G21" s="64">
        <v>87</v>
      </c>
      <c r="H21" s="64">
        <v>87</v>
      </c>
      <c r="I21" s="64">
        <v>87</v>
      </c>
      <c r="J21" s="10">
        <f t="shared" si="0"/>
        <v>87</v>
      </c>
      <c r="K21" s="14">
        <f t="shared" si="1"/>
        <v>8.7000000000000011</v>
      </c>
      <c r="L21" s="64">
        <v>87</v>
      </c>
      <c r="M21" s="64">
        <v>87</v>
      </c>
      <c r="N21" s="64">
        <v>87</v>
      </c>
      <c r="O21" s="64">
        <v>87</v>
      </c>
      <c r="P21" s="64">
        <v>86</v>
      </c>
      <c r="Q21" s="64">
        <v>87</v>
      </c>
      <c r="R21" s="64">
        <v>87</v>
      </c>
      <c r="S21" s="64">
        <v>87</v>
      </c>
      <c r="T21" s="64">
        <v>87</v>
      </c>
      <c r="U21" s="10">
        <f t="shared" si="2"/>
        <v>86.888888888888886</v>
      </c>
      <c r="V21" s="10">
        <f t="shared" si="3"/>
        <v>26.066666666666666</v>
      </c>
      <c r="W21" s="64">
        <v>88</v>
      </c>
      <c r="X21" s="64">
        <v>87</v>
      </c>
      <c r="Y21" s="64">
        <v>87</v>
      </c>
      <c r="Z21" s="64">
        <v>87</v>
      </c>
      <c r="AA21" s="64">
        <v>87</v>
      </c>
      <c r="AB21" s="64">
        <v>87</v>
      </c>
      <c r="AC21" s="64">
        <v>87</v>
      </c>
      <c r="AD21" s="64">
        <v>87</v>
      </c>
      <c r="AE21" s="64">
        <v>88</v>
      </c>
      <c r="AF21" s="64">
        <v>87</v>
      </c>
      <c r="AG21" s="64">
        <v>87</v>
      </c>
      <c r="AH21" s="64">
        <v>87</v>
      </c>
      <c r="AI21" s="64">
        <v>87</v>
      </c>
      <c r="AJ21" s="64">
        <v>87</v>
      </c>
      <c r="AK21" s="10">
        <f t="shared" si="4"/>
        <v>87.142857142857139</v>
      </c>
      <c r="AL21" s="10">
        <f t="shared" si="5"/>
        <v>26.142857142857142</v>
      </c>
      <c r="AM21" s="64">
        <v>87</v>
      </c>
      <c r="AN21" s="64">
        <v>87</v>
      </c>
      <c r="AO21" s="10">
        <f t="shared" si="6"/>
        <v>87</v>
      </c>
      <c r="AP21" s="10">
        <f t="shared" si="7"/>
        <v>8.7000000000000011</v>
      </c>
      <c r="AQ21" s="64">
        <v>87</v>
      </c>
      <c r="AR21" s="64">
        <v>87</v>
      </c>
      <c r="AS21" s="10">
        <f t="shared" si="8"/>
        <v>87</v>
      </c>
      <c r="AT21" s="10">
        <f t="shared" si="9"/>
        <v>17.400000000000002</v>
      </c>
      <c r="AU21" s="56">
        <f t="shared" si="10"/>
        <v>87.009523809523813</v>
      </c>
    </row>
    <row r="22" spans="1:47" s="19" customFormat="1" ht="26.25" customHeight="1">
      <c r="A22" s="51">
        <v>11</v>
      </c>
      <c r="B22" s="52" t="s">
        <v>74</v>
      </c>
      <c r="C22" s="52"/>
      <c r="D22" s="52" t="s">
        <v>134</v>
      </c>
      <c r="E22" s="59" t="s">
        <v>185</v>
      </c>
      <c r="F22" s="53"/>
      <c r="G22" s="64">
        <v>88</v>
      </c>
      <c r="H22" s="64">
        <v>88</v>
      </c>
      <c r="I22" s="64">
        <v>88</v>
      </c>
      <c r="J22" s="10">
        <f t="shared" si="0"/>
        <v>88</v>
      </c>
      <c r="K22" s="14">
        <f t="shared" si="1"/>
        <v>8.8000000000000007</v>
      </c>
      <c r="L22" s="64">
        <v>87</v>
      </c>
      <c r="M22" s="64">
        <v>87</v>
      </c>
      <c r="N22" s="64">
        <v>87</v>
      </c>
      <c r="O22" s="64">
        <v>87</v>
      </c>
      <c r="P22" s="64">
        <v>87</v>
      </c>
      <c r="Q22" s="64">
        <v>87</v>
      </c>
      <c r="R22" s="64">
        <v>87</v>
      </c>
      <c r="S22" s="64">
        <v>87</v>
      </c>
      <c r="T22" s="64">
        <v>87</v>
      </c>
      <c r="U22" s="10">
        <f t="shared" si="2"/>
        <v>87</v>
      </c>
      <c r="V22" s="10">
        <f t="shared" si="3"/>
        <v>26.099999999999998</v>
      </c>
      <c r="W22" s="64">
        <v>90</v>
      </c>
      <c r="X22" s="64">
        <v>87</v>
      </c>
      <c r="Y22" s="64">
        <v>86</v>
      </c>
      <c r="Z22" s="64">
        <v>87</v>
      </c>
      <c r="AA22" s="64">
        <v>88</v>
      </c>
      <c r="AB22" s="64">
        <v>88</v>
      </c>
      <c r="AC22" s="64">
        <v>87</v>
      </c>
      <c r="AD22" s="64">
        <v>87</v>
      </c>
      <c r="AE22" s="64">
        <v>87</v>
      </c>
      <c r="AF22" s="64">
        <v>87</v>
      </c>
      <c r="AG22" s="64">
        <v>90</v>
      </c>
      <c r="AH22" s="64">
        <v>88</v>
      </c>
      <c r="AI22" s="64">
        <v>87</v>
      </c>
      <c r="AJ22" s="64">
        <v>90</v>
      </c>
      <c r="AK22" s="10">
        <f t="shared" si="4"/>
        <v>87.785714285714292</v>
      </c>
      <c r="AL22" s="10">
        <f t="shared" si="5"/>
        <v>26.335714285714285</v>
      </c>
      <c r="AM22" s="64">
        <v>88</v>
      </c>
      <c r="AN22" s="64">
        <v>90</v>
      </c>
      <c r="AO22" s="10">
        <f t="shared" si="6"/>
        <v>89</v>
      </c>
      <c r="AP22" s="10">
        <f t="shared" si="7"/>
        <v>8.9</v>
      </c>
      <c r="AQ22" s="64">
        <v>86</v>
      </c>
      <c r="AR22" s="64">
        <v>88</v>
      </c>
      <c r="AS22" s="10">
        <f t="shared" si="8"/>
        <v>87</v>
      </c>
      <c r="AT22" s="10">
        <f t="shared" si="9"/>
        <v>17.400000000000002</v>
      </c>
      <c r="AU22" s="56">
        <f t="shared" si="10"/>
        <v>87.535714285714278</v>
      </c>
    </row>
    <row r="23" spans="1:47" s="19" customFormat="1" ht="26.25" customHeight="1">
      <c r="A23" s="51">
        <v>12</v>
      </c>
      <c r="B23" s="52" t="s">
        <v>75</v>
      </c>
      <c r="C23" s="52"/>
      <c r="D23" s="52" t="s">
        <v>135</v>
      </c>
      <c r="E23" s="59" t="s">
        <v>186</v>
      </c>
      <c r="F23" s="53"/>
      <c r="G23" s="64">
        <v>88</v>
      </c>
      <c r="H23" s="64">
        <v>87</v>
      </c>
      <c r="I23" s="64">
        <v>87</v>
      </c>
      <c r="J23" s="10">
        <f t="shared" si="0"/>
        <v>87.333333333333329</v>
      </c>
      <c r="K23" s="14">
        <f t="shared" si="1"/>
        <v>8.7333333333333325</v>
      </c>
      <c r="L23" s="64">
        <v>87</v>
      </c>
      <c r="M23" s="64">
        <v>86</v>
      </c>
      <c r="N23" s="64">
        <v>86</v>
      </c>
      <c r="O23" s="64">
        <v>86</v>
      </c>
      <c r="P23" s="64">
        <v>87</v>
      </c>
      <c r="Q23" s="64">
        <v>88</v>
      </c>
      <c r="R23" s="64">
        <v>86</v>
      </c>
      <c r="S23" s="64">
        <v>88</v>
      </c>
      <c r="T23" s="64">
        <v>88</v>
      </c>
      <c r="U23" s="10">
        <f t="shared" si="2"/>
        <v>86.888888888888886</v>
      </c>
      <c r="V23" s="10">
        <f t="shared" si="3"/>
        <v>26.066666666666666</v>
      </c>
      <c r="W23" s="64">
        <v>87</v>
      </c>
      <c r="X23" s="64">
        <v>88</v>
      </c>
      <c r="Y23" s="64">
        <v>87</v>
      </c>
      <c r="Z23" s="64">
        <v>89</v>
      </c>
      <c r="AA23" s="64">
        <v>87</v>
      </c>
      <c r="AB23" s="64">
        <v>88</v>
      </c>
      <c r="AC23" s="64">
        <v>89</v>
      </c>
      <c r="AD23" s="64">
        <v>88</v>
      </c>
      <c r="AE23" s="64">
        <v>88</v>
      </c>
      <c r="AF23" s="64">
        <v>87</v>
      </c>
      <c r="AG23" s="64">
        <v>88</v>
      </c>
      <c r="AH23" s="64">
        <v>88</v>
      </c>
      <c r="AI23" s="64">
        <v>88</v>
      </c>
      <c r="AJ23" s="64">
        <v>89</v>
      </c>
      <c r="AK23" s="10">
        <f t="shared" si="4"/>
        <v>87.928571428571431</v>
      </c>
      <c r="AL23" s="10">
        <f t="shared" si="5"/>
        <v>26.37857142857143</v>
      </c>
      <c r="AM23" s="64">
        <v>88</v>
      </c>
      <c r="AN23" s="64">
        <v>87</v>
      </c>
      <c r="AO23" s="10">
        <f t="shared" si="6"/>
        <v>87.5</v>
      </c>
      <c r="AP23" s="10">
        <f t="shared" si="7"/>
        <v>8.75</v>
      </c>
      <c r="AQ23" s="64">
        <v>87</v>
      </c>
      <c r="AR23" s="64">
        <v>87</v>
      </c>
      <c r="AS23" s="10">
        <f t="shared" si="8"/>
        <v>87</v>
      </c>
      <c r="AT23" s="10">
        <f t="shared" si="9"/>
        <v>17.400000000000002</v>
      </c>
      <c r="AU23" s="56">
        <f t="shared" si="10"/>
        <v>87.328571428571436</v>
      </c>
    </row>
    <row r="24" spans="1:47" s="19" customFormat="1" ht="26.25" customHeight="1">
      <c r="A24" s="51">
        <v>13</v>
      </c>
      <c r="B24" s="52" t="s">
        <v>76</v>
      </c>
      <c r="C24" s="52"/>
      <c r="D24" s="52" t="s">
        <v>136</v>
      </c>
      <c r="E24" s="59" t="s">
        <v>187</v>
      </c>
      <c r="F24" s="53"/>
      <c r="G24" s="64">
        <v>88</v>
      </c>
      <c r="H24" s="64">
        <v>88</v>
      </c>
      <c r="I24" s="64">
        <v>88</v>
      </c>
      <c r="J24" s="10">
        <f t="shared" si="0"/>
        <v>88</v>
      </c>
      <c r="K24" s="14">
        <f t="shared" si="1"/>
        <v>8.8000000000000007</v>
      </c>
      <c r="L24" s="64">
        <v>88</v>
      </c>
      <c r="M24" s="64">
        <v>88</v>
      </c>
      <c r="N24" s="64">
        <v>88</v>
      </c>
      <c r="O24" s="64">
        <v>87</v>
      </c>
      <c r="P24" s="64">
        <v>87</v>
      </c>
      <c r="Q24" s="64">
        <v>87</v>
      </c>
      <c r="R24" s="64">
        <v>87</v>
      </c>
      <c r="S24" s="64">
        <v>88</v>
      </c>
      <c r="T24" s="64">
        <v>88</v>
      </c>
      <c r="U24" s="10">
        <f t="shared" si="2"/>
        <v>87.555555555555557</v>
      </c>
      <c r="V24" s="10">
        <f t="shared" si="3"/>
        <v>26.266666666666666</v>
      </c>
      <c r="W24" s="64">
        <v>88</v>
      </c>
      <c r="X24" s="64">
        <v>87</v>
      </c>
      <c r="Y24" s="64">
        <v>88</v>
      </c>
      <c r="Z24" s="64">
        <v>87</v>
      </c>
      <c r="AA24" s="64">
        <v>88</v>
      </c>
      <c r="AB24" s="64">
        <v>87</v>
      </c>
      <c r="AC24" s="64">
        <v>87</v>
      </c>
      <c r="AD24" s="64">
        <v>88</v>
      </c>
      <c r="AE24" s="64">
        <v>87</v>
      </c>
      <c r="AF24" s="64">
        <v>88</v>
      </c>
      <c r="AG24" s="64">
        <v>86</v>
      </c>
      <c r="AH24" s="64">
        <v>88</v>
      </c>
      <c r="AI24" s="64">
        <v>87</v>
      </c>
      <c r="AJ24" s="64">
        <v>87</v>
      </c>
      <c r="AK24" s="10">
        <f t="shared" si="4"/>
        <v>87.357142857142861</v>
      </c>
      <c r="AL24" s="10">
        <f t="shared" si="5"/>
        <v>26.207142857142859</v>
      </c>
      <c r="AM24" s="64">
        <v>87</v>
      </c>
      <c r="AN24" s="64">
        <v>88</v>
      </c>
      <c r="AO24" s="10">
        <f t="shared" si="6"/>
        <v>87.5</v>
      </c>
      <c r="AP24" s="10">
        <f t="shared" si="7"/>
        <v>8.75</v>
      </c>
      <c r="AQ24" s="64">
        <v>88</v>
      </c>
      <c r="AR24" s="64">
        <v>87</v>
      </c>
      <c r="AS24" s="10">
        <f t="shared" si="8"/>
        <v>87.5</v>
      </c>
      <c r="AT24" s="10">
        <f t="shared" si="9"/>
        <v>17.5</v>
      </c>
      <c r="AU24" s="56">
        <f t="shared" si="10"/>
        <v>87.523809523809518</v>
      </c>
    </row>
    <row r="25" spans="1:47" s="19" customFormat="1" ht="26.25" customHeight="1">
      <c r="A25" s="51">
        <v>14</v>
      </c>
      <c r="B25" s="52" t="s">
        <v>77</v>
      </c>
      <c r="C25" s="52"/>
      <c r="D25" s="52" t="s">
        <v>137</v>
      </c>
      <c r="E25" s="59" t="s">
        <v>192</v>
      </c>
      <c r="F25" s="53"/>
      <c r="G25" s="64">
        <v>87</v>
      </c>
      <c r="H25" s="64">
        <v>87</v>
      </c>
      <c r="I25" s="64">
        <v>87</v>
      </c>
      <c r="J25" s="10">
        <f t="shared" si="0"/>
        <v>87</v>
      </c>
      <c r="K25" s="14">
        <f t="shared" si="1"/>
        <v>8.7000000000000011</v>
      </c>
      <c r="L25" s="64">
        <v>88</v>
      </c>
      <c r="M25" s="64">
        <v>88</v>
      </c>
      <c r="N25" s="64">
        <v>88</v>
      </c>
      <c r="O25" s="64">
        <v>87</v>
      </c>
      <c r="P25" s="64">
        <v>87</v>
      </c>
      <c r="Q25" s="64">
        <v>87</v>
      </c>
      <c r="R25" s="64">
        <v>87</v>
      </c>
      <c r="S25" s="64">
        <v>87</v>
      </c>
      <c r="T25" s="64">
        <v>88</v>
      </c>
      <c r="U25" s="10">
        <f t="shared" si="2"/>
        <v>87.444444444444443</v>
      </c>
      <c r="V25" s="10">
        <f t="shared" si="3"/>
        <v>26.233333333333331</v>
      </c>
      <c r="W25" s="64">
        <v>89</v>
      </c>
      <c r="X25" s="64">
        <v>87</v>
      </c>
      <c r="Y25" s="64">
        <v>88</v>
      </c>
      <c r="Z25" s="64">
        <v>87</v>
      </c>
      <c r="AA25" s="64">
        <v>88</v>
      </c>
      <c r="AB25" s="64">
        <v>88</v>
      </c>
      <c r="AC25" s="64">
        <v>88</v>
      </c>
      <c r="AD25" s="64">
        <v>87</v>
      </c>
      <c r="AE25" s="64">
        <v>88</v>
      </c>
      <c r="AF25" s="64">
        <v>88</v>
      </c>
      <c r="AG25" s="64">
        <v>88</v>
      </c>
      <c r="AH25" s="64">
        <v>88</v>
      </c>
      <c r="AI25" s="64">
        <v>88</v>
      </c>
      <c r="AJ25" s="64">
        <v>88</v>
      </c>
      <c r="AK25" s="10">
        <f t="shared" si="4"/>
        <v>87.857142857142861</v>
      </c>
      <c r="AL25" s="10">
        <f t="shared" si="5"/>
        <v>26.357142857142858</v>
      </c>
      <c r="AM25" s="64">
        <v>88</v>
      </c>
      <c r="AN25" s="64">
        <v>89</v>
      </c>
      <c r="AO25" s="10">
        <f t="shared" si="6"/>
        <v>88.5</v>
      </c>
      <c r="AP25" s="10">
        <f t="shared" si="7"/>
        <v>8.85</v>
      </c>
      <c r="AQ25" s="64">
        <v>88</v>
      </c>
      <c r="AR25" s="64">
        <v>88</v>
      </c>
      <c r="AS25" s="10">
        <f t="shared" si="8"/>
        <v>88</v>
      </c>
      <c r="AT25" s="10">
        <f t="shared" si="9"/>
        <v>17.600000000000001</v>
      </c>
      <c r="AU25" s="56">
        <f t="shared" si="10"/>
        <v>87.740476190476201</v>
      </c>
    </row>
    <row r="26" spans="1:47" s="19" customFormat="1" ht="26.25" customHeight="1">
      <c r="A26" s="51">
        <v>15</v>
      </c>
      <c r="B26" s="52" t="s">
        <v>78</v>
      </c>
      <c r="C26" s="52"/>
      <c r="D26" s="52" t="s">
        <v>138</v>
      </c>
      <c r="E26" s="59" t="s">
        <v>193</v>
      </c>
      <c r="F26" s="53"/>
      <c r="G26" s="64">
        <v>87</v>
      </c>
      <c r="H26" s="64">
        <v>87</v>
      </c>
      <c r="I26" s="64">
        <v>87</v>
      </c>
      <c r="J26" s="10">
        <f t="shared" si="0"/>
        <v>87</v>
      </c>
      <c r="K26" s="14">
        <f t="shared" si="1"/>
        <v>8.7000000000000011</v>
      </c>
      <c r="L26" s="64">
        <v>87</v>
      </c>
      <c r="M26" s="64">
        <v>87</v>
      </c>
      <c r="N26" s="64">
        <v>87</v>
      </c>
      <c r="O26" s="64">
        <v>87</v>
      </c>
      <c r="P26" s="64">
        <v>87</v>
      </c>
      <c r="Q26" s="64">
        <v>88</v>
      </c>
      <c r="R26" s="64">
        <v>87</v>
      </c>
      <c r="S26" s="64">
        <v>87</v>
      </c>
      <c r="T26" s="64">
        <v>86</v>
      </c>
      <c r="U26" s="10">
        <f t="shared" si="2"/>
        <v>87</v>
      </c>
      <c r="V26" s="10">
        <f t="shared" si="3"/>
        <v>26.099999999999998</v>
      </c>
      <c r="W26" s="64">
        <v>86</v>
      </c>
      <c r="X26" s="64">
        <v>87</v>
      </c>
      <c r="Y26" s="64">
        <v>87</v>
      </c>
      <c r="Z26" s="64">
        <v>87</v>
      </c>
      <c r="AA26" s="64">
        <v>87</v>
      </c>
      <c r="AB26" s="64">
        <v>87</v>
      </c>
      <c r="AC26" s="64">
        <v>88</v>
      </c>
      <c r="AD26" s="64">
        <v>87</v>
      </c>
      <c r="AE26" s="64">
        <v>87</v>
      </c>
      <c r="AF26" s="64">
        <v>87</v>
      </c>
      <c r="AG26" s="64">
        <v>87</v>
      </c>
      <c r="AH26" s="64">
        <v>86</v>
      </c>
      <c r="AI26" s="64">
        <v>87</v>
      </c>
      <c r="AJ26" s="64">
        <v>87</v>
      </c>
      <c r="AK26" s="10">
        <f t="shared" si="4"/>
        <v>86.928571428571431</v>
      </c>
      <c r="AL26" s="10">
        <f t="shared" si="5"/>
        <v>26.078571428571429</v>
      </c>
      <c r="AM26" s="64">
        <v>87</v>
      </c>
      <c r="AN26" s="64">
        <v>87</v>
      </c>
      <c r="AO26" s="10">
        <f t="shared" si="6"/>
        <v>87</v>
      </c>
      <c r="AP26" s="10">
        <f t="shared" si="7"/>
        <v>8.7000000000000011</v>
      </c>
      <c r="AQ26" s="64">
        <v>87</v>
      </c>
      <c r="AR26" s="64">
        <v>87</v>
      </c>
      <c r="AS26" s="10">
        <f t="shared" si="8"/>
        <v>87</v>
      </c>
      <c r="AT26" s="10">
        <f t="shared" si="9"/>
        <v>17.400000000000002</v>
      </c>
      <c r="AU26" s="56">
        <f t="shared" si="10"/>
        <v>86.978571428571428</v>
      </c>
    </row>
    <row r="27" spans="1:47" s="19" customFormat="1" ht="26.25" customHeight="1">
      <c r="A27" s="51">
        <v>16</v>
      </c>
      <c r="B27" s="52" t="s">
        <v>79</v>
      </c>
      <c r="C27" s="52"/>
      <c r="D27" s="52" t="s">
        <v>139</v>
      </c>
      <c r="E27" s="59" t="s">
        <v>194</v>
      </c>
      <c r="F27" s="53"/>
      <c r="G27" s="64">
        <v>88</v>
      </c>
      <c r="H27" s="64">
        <v>87</v>
      </c>
      <c r="I27" s="64">
        <v>88</v>
      </c>
      <c r="J27" s="10">
        <f t="shared" si="0"/>
        <v>87.666666666666671</v>
      </c>
      <c r="K27" s="14">
        <f t="shared" si="1"/>
        <v>8.7666666666666675</v>
      </c>
      <c r="L27" s="64">
        <v>87</v>
      </c>
      <c r="M27" s="64">
        <v>87</v>
      </c>
      <c r="N27" s="64">
        <v>87</v>
      </c>
      <c r="O27" s="64">
        <v>87</v>
      </c>
      <c r="P27" s="64">
        <v>86</v>
      </c>
      <c r="Q27" s="64">
        <v>87</v>
      </c>
      <c r="R27" s="64">
        <v>87</v>
      </c>
      <c r="S27" s="64">
        <v>87</v>
      </c>
      <c r="T27" s="64">
        <v>87</v>
      </c>
      <c r="U27" s="10">
        <f t="shared" si="2"/>
        <v>86.888888888888886</v>
      </c>
      <c r="V27" s="10">
        <f t="shared" si="3"/>
        <v>26.066666666666666</v>
      </c>
      <c r="W27" s="64">
        <v>89</v>
      </c>
      <c r="X27" s="64">
        <v>88</v>
      </c>
      <c r="Y27" s="64">
        <v>87</v>
      </c>
      <c r="Z27" s="64">
        <v>87</v>
      </c>
      <c r="AA27" s="64">
        <v>87</v>
      </c>
      <c r="AB27" s="64">
        <v>87</v>
      </c>
      <c r="AC27" s="64">
        <v>86</v>
      </c>
      <c r="AD27" s="64">
        <v>86</v>
      </c>
      <c r="AE27" s="64">
        <v>87</v>
      </c>
      <c r="AF27" s="64">
        <v>88</v>
      </c>
      <c r="AG27" s="64">
        <v>90</v>
      </c>
      <c r="AH27" s="64">
        <v>88</v>
      </c>
      <c r="AI27" s="64">
        <v>87</v>
      </c>
      <c r="AJ27" s="64">
        <v>89</v>
      </c>
      <c r="AK27" s="10">
        <f t="shared" si="4"/>
        <v>87.571428571428569</v>
      </c>
      <c r="AL27" s="10">
        <f t="shared" si="5"/>
        <v>26.271428571428569</v>
      </c>
      <c r="AM27" s="64">
        <v>86</v>
      </c>
      <c r="AN27" s="64">
        <v>86</v>
      </c>
      <c r="AO27" s="10">
        <f t="shared" si="6"/>
        <v>86</v>
      </c>
      <c r="AP27" s="10">
        <f t="shared" si="7"/>
        <v>8.6</v>
      </c>
      <c r="AQ27" s="64">
        <v>86</v>
      </c>
      <c r="AR27" s="64">
        <v>86</v>
      </c>
      <c r="AS27" s="10">
        <f t="shared" si="8"/>
        <v>86</v>
      </c>
      <c r="AT27" s="10">
        <f t="shared" si="9"/>
        <v>17.2</v>
      </c>
      <c r="AU27" s="56">
        <f t="shared" si="10"/>
        <v>86.904761904761898</v>
      </c>
    </row>
    <row r="28" spans="1:47" s="19" customFormat="1" ht="26.25" customHeight="1">
      <c r="A28" s="51">
        <v>17</v>
      </c>
      <c r="B28" s="52" t="s">
        <v>80</v>
      </c>
      <c r="C28" s="52"/>
      <c r="D28" s="52" t="s">
        <v>140</v>
      </c>
      <c r="E28" s="59" t="s">
        <v>188</v>
      </c>
      <c r="F28" s="53"/>
      <c r="G28" s="64">
        <v>88</v>
      </c>
      <c r="H28" s="64">
        <v>87</v>
      </c>
      <c r="I28" s="64">
        <v>87</v>
      </c>
      <c r="J28" s="10">
        <f t="shared" si="0"/>
        <v>87.333333333333329</v>
      </c>
      <c r="K28" s="14">
        <f t="shared" si="1"/>
        <v>8.7333333333333325</v>
      </c>
      <c r="L28" s="64">
        <v>87</v>
      </c>
      <c r="M28" s="64">
        <v>87</v>
      </c>
      <c r="N28" s="64">
        <v>87</v>
      </c>
      <c r="O28" s="64">
        <v>87</v>
      </c>
      <c r="P28" s="64">
        <v>88</v>
      </c>
      <c r="Q28" s="64">
        <v>88</v>
      </c>
      <c r="R28" s="64">
        <v>87</v>
      </c>
      <c r="S28" s="64">
        <v>87</v>
      </c>
      <c r="T28" s="64">
        <v>87</v>
      </c>
      <c r="U28" s="10">
        <f t="shared" si="2"/>
        <v>87.222222222222229</v>
      </c>
      <c r="V28" s="10">
        <f t="shared" si="3"/>
        <v>26.166666666666668</v>
      </c>
      <c r="W28" s="64">
        <v>88</v>
      </c>
      <c r="X28" s="64">
        <v>87</v>
      </c>
      <c r="Y28" s="64">
        <v>88</v>
      </c>
      <c r="Z28" s="64">
        <v>87</v>
      </c>
      <c r="AA28" s="64">
        <v>88</v>
      </c>
      <c r="AB28" s="64">
        <v>87</v>
      </c>
      <c r="AC28" s="64">
        <v>87</v>
      </c>
      <c r="AD28" s="64">
        <v>87</v>
      </c>
      <c r="AE28" s="64">
        <v>87</v>
      </c>
      <c r="AF28" s="64">
        <v>88</v>
      </c>
      <c r="AG28" s="64">
        <v>88</v>
      </c>
      <c r="AH28" s="64">
        <v>87</v>
      </c>
      <c r="AI28" s="64">
        <v>87</v>
      </c>
      <c r="AJ28" s="64">
        <v>87</v>
      </c>
      <c r="AK28" s="10">
        <f t="shared" si="4"/>
        <v>87.357142857142861</v>
      </c>
      <c r="AL28" s="10">
        <f t="shared" si="5"/>
        <v>26.207142857142859</v>
      </c>
      <c r="AM28" s="64">
        <v>88</v>
      </c>
      <c r="AN28" s="64">
        <v>88</v>
      </c>
      <c r="AO28" s="10">
        <f t="shared" si="6"/>
        <v>88</v>
      </c>
      <c r="AP28" s="10">
        <f t="shared" si="7"/>
        <v>8.8000000000000007</v>
      </c>
      <c r="AQ28" s="64">
        <v>88</v>
      </c>
      <c r="AR28" s="64">
        <v>88</v>
      </c>
      <c r="AS28" s="10">
        <f t="shared" si="8"/>
        <v>88</v>
      </c>
      <c r="AT28" s="10">
        <f t="shared" si="9"/>
        <v>17.600000000000001</v>
      </c>
      <c r="AU28" s="56">
        <f t="shared" si="10"/>
        <v>87.507142857142867</v>
      </c>
    </row>
    <row r="29" spans="1:47" s="19" customFormat="1" ht="26.25" customHeight="1">
      <c r="A29" s="51">
        <v>18</v>
      </c>
      <c r="B29" s="52" t="s">
        <v>81</v>
      </c>
      <c r="C29" s="52"/>
      <c r="D29" s="52" t="s">
        <v>141</v>
      </c>
      <c r="E29" s="59" t="s">
        <v>189</v>
      </c>
      <c r="F29" s="53"/>
      <c r="G29" s="64">
        <v>87</v>
      </c>
      <c r="H29" s="64">
        <v>86</v>
      </c>
      <c r="I29" s="64">
        <v>86</v>
      </c>
      <c r="J29" s="10">
        <f t="shared" si="0"/>
        <v>86.333333333333329</v>
      </c>
      <c r="K29" s="14">
        <f t="shared" si="1"/>
        <v>8.6333333333333329</v>
      </c>
      <c r="L29" s="64">
        <v>87</v>
      </c>
      <c r="M29" s="64">
        <v>86</v>
      </c>
      <c r="N29" s="64">
        <v>86</v>
      </c>
      <c r="O29" s="64">
        <v>86</v>
      </c>
      <c r="P29" s="64">
        <v>87</v>
      </c>
      <c r="Q29" s="64">
        <v>87</v>
      </c>
      <c r="R29" s="64">
        <v>86</v>
      </c>
      <c r="S29" s="64">
        <v>87</v>
      </c>
      <c r="T29" s="64">
        <v>87</v>
      </c>
      <c r="U29" s="10">
        <f t="shared" si="2"/>
        <v>86.555555555555557</v>
      </c>
      <c r="V29" s="10">
        <f t="shared" si="3"/>
        <v>25.966666666666665</v>
      </c>
      <c r="W29" s="64">
        <v>87</v>
      </c>
      <c r="X29" s="64">
        <v>87</v>
      </c>
      <c r="Y29" s="64">
        <v>87</v>
      </c>
      <c r="Z29" s="64">
        <v>87</v>
      </c>
      <c r="AA29" s="64">
        <v>86</v>
      </c>
      <c r="AB29" s="64">
        <v>87</v>
      </c>
      <c r="AC29" s="64">
        <v>87</v>
      </c>
      <c r="AD29" s="64">
        <v>87</v>
      </c>
      <c r="AE29" s="64">
        <v>87</v>
      </c>
      <c r="AF29" s="64">
        <v>87</v>
      </c>
      <c r="AG29" s="64">
        <v>87</v>
      </c>
      <c r="AH29" s="64">
        <v>87</v>
      </c>
      <c r="AI29" s="64">
        <v>87</v>
      </c>
      <c r="AJ29" s="64">
        <v>86</v>
      </c>
      <c r="AK29" s="10">
        <f t="shared" si="4"/>
        <v>86.857142857142861</v>
      </c>
      <c r="AL29" s="10">
        <f t="shared" si="5"/>
        <v>26.057142857142857</v>
      </c>
      <c r="AM29" s="64">
        <v>86</v>
      </c>
      <c r="AN29" s="64">
        <v>86</v>
      </c>
      <c r="AO29" s="10">
        <f t="shared" si="6"/>
        <v>86</v>
      </c>
      <c r="AP29" s="10">
        <f t="shared" si="7"/>
        <v>8.6</v>
      </c>
      <c r="AQ29" s="64">
        <v>86</v>
      </c>
      <c r="AR29" s="64">
        <v>86</v>
      </c>
      <c r="AS29" s="10">
        <f t="shared" si="8"/>
        <v>86</v>
      </c>
      <c r="AT29" s="10">
        <f t="shared" si="9"/>
        <v>17.2</v>
      </c>
      <c r="AU29" s="56">
        <f t="shared" si="10"/>
        <v>86.457142857142856</v>
      </c>
    </row>
    <row r="30" spans="1:47" s="19" customFormat="1" ht="26.25" customHeight="1">
      <c r="A30" s="51">
        <v>19</v>
      </c>
      <c r="B30" s="52" t="s">
        <v>82</v>
      </c>
      <c r="C30" s="52"/>
      <c r="D30" s="52" t="s">
        <v>142</v>
      </c>
      <c r="E30" s="59" t="s">
        <v>190</v>
      </c>
      <c r="F30" s="53"/>
      <c r="G30" s="64">
        <v>88</v>
      </c>
      <c r="H30" s="64">
        <v>88</v>
      </c>
      <c r="I30" s="64">
        <v>88</v>
      </c>
      <c r="J30" s="10">
        <f t="shared" si="0"/>
        <v>88</v>
      </c>
      <c r="K30" s="14">
        <f t="shared" si="1"/>
        <v>8.8000000000000007</v>
      </c>
      <c r="L30" s="64">
        <v>88</v>
      </c>
      <c r="M30" s="64">
        <v>88</v>
      </c>
      <c r="N30" s="64">
        <v>88</v>
      </c>
      <c r="O30" s="64">
        <v>87</v>
      </c>
      <c r="P30" s="64">
        <v>87</v>
      </c>
      <c r="Q30" s="64">
        <v>87</v>
      </c>
      <c r="R30" s="64">
        <v>87</v>
      </c>
      <c r="S30" s="64">
        <v>88</v>
      </c>
      <c r="T30" s="64">
        <v>88</v>
      </c>
      <c r="U30" s="10">
        <f t="shared" si="2"/>
        <v>87.555555555555557</v>
      </c>
      <c r="V30" s="10">
        <f t="shared" si="3"/>
        <v>26.266666666666666</v>
      </c>
      <c r="W30" s="64">
        <v>87</v>
      </c>
      <c r="X30" s="64">
        <v>87</v>
      </c>
      <c r="Y30" s="64">
        <v>86</v>
      </c>
      <c r="Z30" s="64">
        <v>87</v>
      </c>
      <c r="AA30" s="64">
        <v>88</v>
      </c>
      <c r="AB30" s="64">
        <v>88</v>
      </c>
      <c r="AC30" s="64">
        <v>87</v>
      </c>
      <c r="AD30" s="64">
        <v>87</v>
      </c>
      <c r="AE30" s="64">
        <v>87</v>
      </c>
      <c r="AF30" s="64">
        <v>87</v>
      </c>
      <c r="AG30" s="64">
        <v>88</v>
      </c>
      <c r="AH30" s="64">
        <v>88</v>
      </c>
      <c r="AI30" s="64">
        <v>87</v>
      </c>
      <c r="AJ30" s="64">
        <v>90</v>
      </c>
      <c r="AK30" s="10">
        <f t="shared" si="4"/>
        <v>87.428571428571431</v>
      </c>
      <c r="AL30" s="10">
        <f t="shared" si="5"/>
        <v>26.228571428571428</v>
      </c>
      <c r="AM30" s="64">
        <v>88</v>
      </c>
      <c r="AN30" s="64">
        <v>88</v>
      </c>
      <c r="AO30" s="10">
        <f t="shared" si="6"/>
        <v>88</v>
      </c>
      <c r="AP30" s="10">
        <f t="shared" si="7"/>
        <v>8.8000000000000007</v>
      </c>
      <c r="AQ30" s="64">
        <v>87</v>
      </c>
      <c r="AR30" s="64">
        <v>88</v>
      </c>
      <c r="AS30" s="10">
        <f t="shared" si="8"/>
        <v>87.5</v>
      </c>
      <c r="AT30" s="10">
        <f t="shared" si="9"/>
        <v>17.5</v>
      </c>
      <c r="AU30" s="56">
        <f t="shared" si="10"/>
        <v>87.595238095238088</v>
      </c>
    </row>
    <row r="31" spans="1:47" s="19" customFormat="1" ht="26.25" customHeight="1">
      <c r="A31" s="51">
        <v>20</v>
      </c>
      <c r="B31" s="52" t="s">
        <v>83</v>
      </c>
      <c r="C31" s="52"/>
      <c r="D31" s="52" t="s">
        <v>143</v>
      </c>
      <c r="E31" s="59" t="s">
        <v>256</v>
      </c>
      <c r="F31" s="53"/>
      <c r="G31" s="64">
        <v>88</v>
      </c>
      <c r="H31" s="64">
        <v>89</v>
      </c>
      <c r="I31" s="64">
        <v>89</v>
      </c>
      <c r="J31" s="10">
        <f t="shared" si="0"/>
        <v>88.666666666666671</v>
      </c>
      <c r="K31" s="14">
        <f t="shared" si="1"/>
        <v>8.8666666666666671</v>
      </c>
      <c r="L31" s="64">
        <v>88</v>
      </c>
      <c r="M31" s="64">
        <v>88</v>
      </c>
      <c r="N31" s="64">
        <v>88</v>
      </c>
      <c r="O31" s="64">
        <v>87</v>
      </c>
      <c r="P31" s="64">
        <v>87</v>
      </c>
      <c r="Q31" s="64">
        <v>87</v>
      </c>
      <c r="R31" s="64">
        <v>87</v>
      </c>
      <c r="S31" s="64">
        <v>87</v>
      </c>
      <c r="T31" s="64">
        <v>88</v>
      </c>
      <c r="U31" s="10">
        <f t="shared" si="2"/>
        <v>87.444444444444443</v>
      </c>
      <c r="V31" s="10">
        <f t="shared" si="3"/>
        <v>26.233333333333331</v>
      </c>
      <c r="W31" s="64">
        <v>87</v>
      </c>
      <c r="X31" s="64">
        <v>88</v>
      </c>
      <c r="Y31" s="64">
        <v>87</v>
      </c>
      <c r="Z31" s="64">
        <v>89</v>
      </c>
      <c r="AA31" s="64">
        <v>87</v>
      </c>
      <c r="AB31" s="64">
        <v>88</v>
      </c>
      <c r="AC31" s="64">
        <v>89</v>
      </c>
      <c r="AD31" s="64">
        <v>88</v>
      </c>
      <c r="AE31" s="64">
        <v>88</v>
      </c>
      <c r="AF31" s="64">
        <v>87</v>
      </c>
      <c r="AG31" s="64">
        <v>88</v>
      </c>
      <c r="AH31" s="64">
        <v>88</v>
      </c>
      <c r="AI31" s="64">
        <v>88</v>
      </c>
      <c r="AJ31" s="64">
        <v>89</v>
      </c>
      <c r="AK31" s="10">
        <f t="shared" si="4"/>
        <v>87.928571428571431</v>
      </c>
      <c r="AL31" s="10">
        <f t="shared" si="5"/>
        <v>26.37857142857143</v>
      </c>
      <c r="AM31" s="64">
        <v>88</v>
      </c>
      <c r="AN31" s="64">
        <v>89</v>
      </c>
      <c r="AO31" s="10">
        <f t="shared" si="6"/>
        <v>88.5</v>
      </c>
      <c r="AP31" s="10">
        <f t="shared" si="7"/>
        <v>8.85</v>
      </c>
      <c r="AQ31" s="64">
        <v>87</v>
      </c>
      <c r="AR31" s="64">
        <v>89</v>
      </c>
      <c r="AS31" s="10">
        <f t="shared" si="8"/>
        <v>88</v>
      </c>
      <c r="AT31" s="10">
        <f t="shared" si="9"/>
        <v>17.600000000000001</v>
      </c>
      <c r="AU31" s="56">
        <f t="shared" si="10"/>
        <v>87.928571428571445</v>
      </c>
    </row>
    <row r="32" spans="1:47" s="19" customFormat="1" ht="26.25" customHeight="1">
      <c r="A32" s="51">
        <v>21</v>
      </c>
      <c r="B32" s="52" t="s">
        <v>225</v>
      </c>
      <c r="C32" s="52"/>
      <c r="D32" s="52" t="s">
        <v>144</v>
      </c>
      <c r="E32" s="59" t="s">
        <v>191</v>
      </c>
      <c r="F32" s="53"/>
      <c r="G32" s="64">
        <v>88</v>
      </c>
      <c r="H32" s="64">
        <v>88</v>
      </c>
      <c r="I32" s="64">
        <v>88</v>
      </c>
      <c r="J32" s="10">
        <f t="shared" si="0"/>
        <v>88</v>
      </c>
      <c r="K32" s="14">
        <f t="shared" si="1"/>
        <v>8.8000000000000007</v>
      </c>
      <c r="L32" s="64">
        <v>88</v>
      </c>
      <c r="M32" s="64">
        <v>88</v>
      </c>
      <c r="N32" s="64">
        <v>87</v>
      </c>
      <c r="O32" s="64">
        <v>87</v>
      </c>
      <c r="P32" s="64">
        <v>87</v>
      </c>
      <c r="Q32" s="64">
        <v>88</v>
      </c>
      <c r="R32" s="64">
        <v>88</v>
      </c>
      <c r="S32" s="64">
        <v>88</v>
      </c>
      <c r="T32" s="64">
        <v>88</v>
      </c>
      <c r="U32" s="10">
        <f t="shared" si="2"/>
        <v>87.666666666666671</v>
      </c>
      <c r="V32" s="10">
        <f t="shared" si="3"/>
        <v>26.3</v>
      </c>
      <c r="W32" s="64">
        <v>87</v>
      </c>
      <c r="X32" s="64">
        <v>88</v>
      </c>
      <c r="Y32" s="64">
        <v>88</v>
      </c>
      <c r="Z32" s="64">
        <v>88</v>
      </c>
      <c r="AA32" s="64">
        <v>88</v>
      </c>
      <c r="AB32" s="64">
        <v>88</v>
      </c>
      <c r="AC32" s="64">
        <v>87</v>
      </c>
      <c r="AD32" s="64">
        <v>87</v>
      </c>
      <c r="AE32" s="64">
        <v>88</v>
      </c>
      <c r="AF32" s="64">
        <v>88</v>
      </c>
      <c r="AG32" s="64">
        <v>88</v>
      </c>
      <c r="AH32" s="64">
        <v>88</v>
      </c>
      <c r="AI32" s="64">
        <v>88</v>
      </c>
      <c r="AJ32" s="64">
        <v>87</v>
      </c>
      <c r="AK32" s="10">
        <f t="shared" si="4"/>
        <v>87.714285714285708</v>
      </c>
      <c r="AL32" s="10">
        <f t="shared" si="5"/>
        <v>26.314285714285713</v>
      </c>
      <c r="AM32" s="64">
        <v>88</v>
      </c>
      <c r="AN32" s="64">
        <v>89</v>
      </c>
      <c r="AO32" s="10">
        <f t="shared" si="6"/>
        <v>88.5</v>
      </c>
      <c r="AP32" s="10">
        <f t="shared" si="7"/>
        <v>8.85</v>
      </c>
      <c r="AQ32" s="64">
        <v>88</v>
      </c>
      <c r="AR32" s="64">
        <v>89</v>
      </c>
      <c r="AS32" s="10">
        <f t="shared" si="8"/>
        <v>88.5</v>
      </c>
      <c r="AT32" s="10">
        <f t="shared" si="9"/>
        <v>17.7</v>
      </c>
      <c r="AU32" s="56">
        <f t="shared" si="10"/>
        <v>87.964285714285708</v>
      </c>
    </row>
    <row r="33" spans="1:47" s="19" customFormat="1" ht="26.25" customHeight="1">
      <c r="A33" s="51">
        <v>22</v>
      </c>
      <c r="B33" s="52" t="s">
        <v>226</v>
      </c>
      <c r="C33" s="52"/>
      <c r="D33" s="52" t="s">
        <v>145</v>
      </c>
      <c r="E33" s="59" t="s">
        <v>195</v>
      </c>
      <c r="F33" s="53"/>
      <c r="G33" s="64">
        <v>88</v>
      </c>
      <c r="H33" s="64">
        <v>88</v>
      </c>
      <c r="I33" s="64">
        <v>88</v>
      </c>
      <c r="J33" s="10">
        <f t="shared" si="0"/>
        <v>88</v>
      </c>
      <c r="K33" s="14">
        <f t="shared" si="1"/>
        <v>8.8000000000000007</v>
      </c>
      <c r="L33" s="64">
        <v>89</v>
      </c>
      <c r="M33" s="64">
        <v>88</v>
      </c>
      <c r="N33" s="64">
        <v>89</v>
      </c>
      <c r="O33" s="64">
        <v>88</v>
      </c>
      <c r="P33" s="64">
        <v>88</v>
      </c>
      <c r="Q33" s="64">
        <v>88</v>
      </c>
      <c r="R33" s="64">
        <v>88</v>
      </c>
      <c r="S33" s="64">
        <v>88</v>
      </c>
      <c r="T33" s="64">
        <v>89</v>
      </c>
      <c r="U33" s="10">
        <f t="shared" si="2"/>
        <v>88.333333333333329</v>
      </c>
      <c r="V33" s="10">
        <f t="shared" si="3"/>
        <v>26.499999999999996</v>
      </c>
      <c r="W33" s="64">
        <v>89</v>
      </c>
      <c r="X33" s="64">
        <v>88</v>
      </c>
      <c r="Y33" s="64">
        <v>88</v>
      </c>
      <c r="Z33" s="64">
        <v>88</v>
      </c>
      <c r="AA33" s="64">
        <v>88</v>
      </c>
      <c r="AB33" s="64">
        <v>88</v>
      </c>
      <c r="AC33" s="64">
        <v>88</v>
      </c>
      <c r="AD33" s="64">
        <v>89</v>
      </c>
      <c r="AE33" s="64">
        <v>88</v>
      </c>
      <c r="AF33" s="64">
        <v>88</v>
      </c>
      <c r="AG33" s="64">
        <v>89</v>
      </c>
      <c r="AH33" s="64">
        <v>88</v>
      </c>
      <c r="AI33" s="64">
        <v>89</v>
      </c>
      <c r="AJ33" s="64">
        <v>87</v>
      </c>
      <c r="AK33" s="10">
        <f t="shared" si="4"/>
        <v>88.214285714285708</v>
      </c>
      <c r="AL33" s="10">
        <f t="shared" si="5"/>
        <v>26.464285714285712</v>
      </c>
      <c r="AM33" s="64">
        <v>90</v>
      </c>
      <c r="AN33" s="64">
        <v>90</v>
      </c>
      <c r="AO33" s="10">
        <f t="shared" si="6"/>
        <v>90</v>
      </c>
      <c r="AP33" s="10">
        <f t="shared" si="7"/>
        <v>9</v>
      </c>
      <c r="AQ33" s="64">
        <v>89</v>
      </c>
      <c r="AR33" s="64">
        <v>89</v>
      </c>
      <c r="AS33" s="10">
        <f t="shared" si="8"/>
        <v>89</v>
      </c>
      <c r="AT33" s="10">
        <f t="shared" si="9"/>
        <v>17.8</v>
      </c>
      <c r="AU33" s="56">
        <f t="shared" si="10"/>
        <v>88.564285714285703</v>
      </c>
    </row>
    <row r="34" spans="1:47" s="19" customFormat="1" ht="26.25" customHeight="1">
      <c r="A34" s="51">
        <v>23</v>
      </c>
      <c r="B34" s="52" t="s">
        <v>227</v>
      </c>
      <c r="C34" s="52"/>
      <c r="D34" s="52" t="s">
        <v>146</v>
      </c>
      <c r="E34" s="59" t="s">
        <v>196</v>
      </c>
      <c r="F34" s="53"/>
      <c r="G34" s="64">
        <v>87</v>
      </c>
      <c r="H34" s="64">
        <v>88</v>
      </c>
      <c r="I34" s="64">
        <v>88</v>
      </c>
      <c r="J34" s="10">
        <f t="shared" si="0"/>
        <v>87.666666666666671</v>
      </c>
      <c r="K34" s="14">
        <f t="shared" si="1"/>
        <v>8.7666666666666675</v>
      </c>
      <c r="L34" s="64">
        <v>87</v>
      </c>
      <c r="M34" s="64">
        <v>87</v>
      </c>
      <c r="N34" s="64">
        <v>87</v>
      </c>
      <c r="O34" s="64">
        <v>87</v>
      </c>
      <c r="P34" s="64">
        <v>87</v>
      </c>
      <c r="Q34" s="64">
        <v>87</v>
      </c>
      <c r="R34" s="64">
        <v>87</v>
      </c>
      <c r="S34" s="64">
        <v>87</v>
      </c>
      <c r="T34" s="64">
        <v>87</v>
      </c>
      <c r="U34" s="10">
        <f t="shared" si="2"/>
        <v>87</v>
      </c>
      <c r="V34" s="10">
        <f t="shared" si="3"/>
        <v>26.099999999999998</v>
      </c>
      <c r="W34" s="64">
        <v>88</v>
      </c>
      <c r="X34" s="64">
        <v>87</v>
      </c>
      <c r="Y34" s="64">
        <v>87</v>
      </c>
      <c r="Z34" s="64">
        <v>87</v>
      </c>
      <c r="AA34" s="64">
        <v>88</v>
      </c>
      <c r="AB34" s="64">
        <v>87</v>
      </c>
      <c r="AC34" s="64">
        <v>88</v>
      </c>
      <c r="AD34" s="64">
        <v>87</v>
      </c>
      <c r="AE34" s="64">
        <v>88</v>
      </c>
      <c r="AF34" s="64">
        <v>87</v>
      </c>
      <c r="AG34" s="64">
        <v>88</v>
      </c>
      <c r="AH34" s="64">
        <v>87</v>
      </c>
      <c r="AI34" s="64">
        <v>87</v>
      </c>
      <c r="AJ34" s="64">
        <v>87</v>
      </c>
      <c r="AK34" s="10">
        <f t="shared" si="4"/>
        <v>87.357142857142861</v>
      </c>
      <c r="AL34" s="10">
        <f t="shared" si="5"/>
        <v>26.207142857142859</v>
      </c>
      <c r="AM34" s="64">
        <v>88</v>
      </c>
      <c r="AN34" s="64">
        <v>87</v>
      </c>
      <c r="AO34" s="10">
        <f t="shared" si="6"/>
        <v>87.5</v>
      </c>
      <c r="AP34" s="10">
        <f t="shared" si="7"/>
        <v>8.75</v>
      </c>
      <c r="AQ34" s="64">
        <v>88</v>
      </c>
      <c r="AR34" s="64">
        <v>89</v>
      </c>
      <c r="AS34" s="10">
        <f t="shared" si="8"/>
        <v>88.5</v>
      </c>
      <c r="AT34" s="10">
        <f t="shared" si="9"/>
        <v>17.7</v>
      </c>
      <c r="AU34" s="56">
        <f t="shared" si="10"/>
        <v>87.523809523809518</v>
      </c>
    </row>
    <row r="35" spans="1:47" s="19" customFormat="1" ht="26.25" customHeight="1">
      <c r="A35" s="51">
        <v>24</v>
      </c>
      <c r="B35" s="52" t="s">
        <v>228</v>
      </c>
      <c r="C35" s="52"/>
      <c r="D35" s="52" t="s">
        <v>147</v>
      </c>
      <c r="E35" s="59" t="s">
        <v>197</v>
      </c>
      <c r="F35" s="53"/>
      <c r="G35" s="64">
        <v>88</v>
      </c>
      <c r="H35" s="64">
        <v>87</v>
      </c>
      <c r="I35" s="64">
        <v>88</v>
      </c>
      <c r="J35" s="10">
        <f t="shared" si="0"/>
        <v>87.666666666666671</v>
      </c>
      <c r="K35" s="14">
        <f t="shared" si="1"/>
        <v>8.7666666666666675</v>
      </c>
      <c r="L35" s="64">
        <v>87</v>
      </c>
      <c r="M35" s="64">
        <v>87</v>
      </c>
      <c r="N35" s="64">
        <v>87</v>
      </c>
      <c r="O35" s="64">
        <v>87</v>
      </c>
      <c r="P35" s="64">
        <v>87</v>
      </c>
      <c r="Q35" s="64">
        <v>88</v>
      </c>
      <c r="R35" s="64">
        <v>88</v>
      </c>
      <c r="S35" s="64">
        <v>88</v>
      </c>
      <c r="T35" s="64">
        <v>88</v>
      </c>
      <c r="U35" s="10">
        <f t="shared" si="2"/>
        <v>87.444444444444443</v>
      </c>
      <c r="V35" s="10">
        <f t="shared" si="3"/>
        <v>26.233333333333331</v>
      </c>
      <c r="W35" s="64">
        <v>89</v>
      </c>
      <c r="X35" s="64">
        <v>88</v>
      </c>
      <c r="Y35" s="64">
        <v>87</v>
      </c>
      <c r="Z35" s="64">
        <v>87</v>
      </c>
      <c r="AA35" s="64">
        <v>87</v>
      </c>
      <c r="AB35" s="64">
        <v>87</v>
      </c>
      <c r="AC35" s="64">
        <v>88</v>
      </c>
      <c r="AD35" s="64">
        <v>88</v>
      </c>
      <c r="AE35" s="64">
        <v>87</v>
      </c>
      <c r="AF35" s="64">
        <v>88</v>
      </c>
      <c r="AG35" s="64">
        <v>90</v>
      </c>
      <c r="AH35" s="64">
        <v>88</v>
      </c>
      <c r="AI35" s="64">
        <v>87</v>
      </c>
      <c r="AJ35" s="64">
        <v>89</v>
      </c>
      <c r="AK35" s="10">
        <f t="shared" si="4"/>
        <v>87.857142857142861</v>
      </c>
      <c r="AL35" s="10">
        <f t="shared" si="5"/>
        <v>26.357142857142858</v>
      </c>
      <c r="AM35" s="64">
        <v>88</v>
      </c>
      <c r="AN35" s="64">
        <v>88</v>
      </c>
      <c r="AO35" s="10">
        <f t="shared" si="6"/>
        <v>88</v>
      </c>
      <c r="AP35" s="10">
        <f t="shared" si="7"/>
        <v>8.8000000000000007</v>
      </c>
      <c r="AQ35" s="64">
        <v>88</v>
      </c>
      <c r="AR35" s="64">
        <v>88</v>
      </c>
      <c r="AS35" s="10">
        <f t="shared" si="8"/>
        <v>88</v>
      </c>
      <c r="AT35" s="10">
        <f t="shared" si="9"/>
        <v>17.600000000000001</v>
      </c>
      <c r="AU35" s="56">
        <f t="shared" si="10"/>
        <v>87.757142857142853</v>
      </c>
    </row>
    <row r="36" spans="1:47" s="19" customFormat="1" ht="26.25" customHeight="1">
      <c r="A36" s="51">
        <v>25</v>
      </c>
      <c r="B36" s="52" t="s">
        <v>229</v>
      </c>
      <c r="C36" s="52"/>
      <c r="D36" s="52" t="s">
        <v>148</v>
      </c>
      <c r="E36" s="59" t="s">
        <v>198</v>
      </c>
      <c r="F36" s="53"/>
      <c r="G36" s="64">
        <v>88</v>
      </c>
      <c r="H36" s="64">
        <v>87</v>
      </c>
      <c r="I36" s="64">
        <v>87</v>
      </c>
      <c r="J36" s="10">
        <f t="shared" si="0"/>
        <v>87.333333333333329</v>
      </c>
      <c r="K36" s="14">
        <f t="shared" si="1"/>
        <v>8.7333333333333325</v>
      </c>
      <c r="L36" s="64">
        <v>88</v>
      </c>
      <c r="M36" s="64">
        <v>88</v>
      </c>
      <c r="N36" s="64">
        <v>88</v>
      </c>
      <c r="O36" s="64">
        <v>87</v>
      </c>
      <c r="P36" s="64">
        <v>87</v>
      </c>
      <c r="Q36" s="64">
        <v>87</v>
      </c>
      <c r="R36" s="64">
        <v>87</v>
      </c>
      <c r="S36" s="64">
        <v>88</v>
      </c>
      <c r="T36" s="64">
        <v>88</v>
      </c>
      <c r="U36" s="10">
        <f t="shared" si="2"/>
        <v>87.555555555555557</v>
      </c>
      <c r="V36" s="10">
        <f t="shared" si="3"/>
        <v>26.266666666666666</v>
      </c>
      <c r="W36" s="64">
        <v>88</v>
      </c>
      <c r="X36" s="64">
        <v>87</v>
      </c>
      <c r="Y36" s="64">
        <v>87</v>
      </c>
      <c r="Z36" s="64">
        <v>87</v>
      </c>
      <c r="AA36" s="64">
        <v>87</v>
      </c>
      <c r="AB36" s="64">
        <v>87</v>
      </c>
      <c r="AC36" s="64">
        <v>87</v>
      </c>
      <c r="AD36" s="64">
        <v>87</v>
      </c>
      <c r="AE36" s="64">
        <v>87</v>
      </c>
      <c r="AF36" s="64">
        <v>87</v>
      </c>
      <c r="AG36" s="64">
        <v>88</v>
      </c>
      <c r="AH36" s="64">
        <v>87</v>
      </c>
      <c r="AI36" s="64">
        <v>87</v>
      </c>
      <c r="AJ36" s="64">
        <v>87</v>
      </c>
      <c r="AK36" s="10">
        <f t="shared" si="4"/>
        <v>87.142857142857139</v>
      </c>
      <c r="AL36" s="10">
        <f t="shared" si="5"/>
        <v>26.142857142857142</v>
      </c>
      <c r="AM36" s="64">
        <v>88</v>
      </c>
      <c r="AN36" s="64">
        <v>88</v>
      </c>
      <c r="AO36" s="10">
        <f t="shared" si="6"/>
        <v>88</v>
      </c>
      <c r="AP36" s="10">
        <f t="shared" si="7"/>
        <v>8.8000000000000007</v>
      </c>
      <c r="AQ36" s="64">
        <v>88</v>
      </c>
      <c r="AR36" s="64">
        <v>88</v>
      </c>
      <c r="AS36" s="10">
        <f t="shared" si="8"/>
        <v>88</v>
      </c>
      <c r="AT36" s="10">
        <f t="shared" si="9"/>
        <v>17.600000000000001</v>
      </c>
      <c r="AU36" s="56">
        <f t="shared" si="10"/>
        <v>87.542857142857144</v>
      </c>
    </row>
    <row r="37" spans="1:47" s="19" customFormat="1" ht="26.25" customHeight="1">
      <c r="A37" s="51">
        <v>26</v>
      </c>
      <c r="B37" s="52" t="s">
        <v>230</v>
      </c>
      <c r="C37" s="52"/>
      <c r="D37" s="52" t="s">
        <v>149</v>
      </c>
      <c r="E37" s="59" t="s">
        <v>199</v>
      </c>
      <c r="F37" s="53"/>
      <c r="G37" s="64">
        <v>88</v>
      </c>
      <c r="H37" s="64">
        <v>87</v>
      </c>
      <c r="I37" s="64">
        <v>87</v>
      </c>
      <c r="J37" s="10">
        <f t="shared" si="0"/>
        <v>87.333333333333329</v>
      </c>
      <c r="K37" s="14">
        <f t="shared" si="1"/>
        <v>8.7333333333333325</v>
      </c>
      <c r="L37" s="64">
        <v>88</v>
      </c>
      <c r="M37" s="64">
        <v>88</v>
      </c>
      <c r="N37" s="64">
        <v>88</v>
      </c>
      <c r="O37" s="64">
        <v>87</v>
      </c>
      <c r="P37" s="64">
        <v>87</v>
      </c>
      <c r="Q37" s="64">
        <v>87</v>
      </c>
      <c r="R37" s="64">
        <v>87</v>
      </c>
      <c r="S37" s="64">
        <v>87</v>
      </c>
      <c r="T37" s="64">
        <v>88</v>
      </c>
      <c r="U37" s="10">
        <f t="shared" si="2"/>
        <v>87.444444444444443</v>
      </c>
      <c r="V37" s="10">
        <f t="shared" si="3"/>
        <v>26.233333333333331</v>
      </c>
      <c r="W37" s="64">
        <v>88</v>
      </c>
      <c r="X37" s="64">
        <v>87</v>
      </c>
      <c r="Y37" s="64">
        <v>87</v>
      </c>
      <c r="Z37" s="64">
        <v>88</v>
      </c>
      <c r="AA37" s="64">
        <v>87</v>
      </c>
      <c r="AB37" s="64">
        <v>88</v>
      </c>
      <c r="AC37" s="64">
        <v>87</v>
      </c>
      <c r="AD37" s="64">
        <v>87</v>
      </c>
      <c r="AE37" s="64">
        <v>88</v>
      </c>
      <c r="AF37" s="64">
        <v>87</v>
      </c>
      <c r="AG37" s="64">
        <v>87</v>
      </c>
      <c r="AH37" s="64">
        <v>87</v>
      </c>
      <c r="AI37" s="64">
        <v>87</v>
      </c>
      <c r="AJ37" s="64">
        <v>87</v>
      </c>
      <c r="AK37" s="10">
        <f t="shared" si="4"/>
        <v>87.285714285714292</v>
      </c>
      <c r="AL37" s="10">
        <f t="shared" si="5"/>
        <v>26.185714285714287</v>
      </c>
      <c r="AM37" s="64">
        <v>87</v>
      </c>
      <c r="AN37" s="64">
        <v>88</v>
      </c>
      <c r="AO37" s="10">
        <f t="shared" si="6"/>
        <v>87.5</v>
      </c>
      <c r="AP37" s="10">
        <f t="shared" si="7"/>
        <v>8.75</v>
      </c>
      <c r="AQ37" s="64">
        <v>87</v>
      </c>
      <c r="AR37" s="64">
        <v>88</v>
      </c>
      <c r="AS37" s="10">
        <f t="shared" si="8"/>
        <v>87.5</v>
      </c>
      <c r="AT37" s="10">
        <f t="shared" si="9"/>
        <v>17.5</v>
      </c>
      <c r="AU37" s="56">
        <f t="shared" si="10"/>
        <v>87.402380952380952</v>
      </c>
    </row>
    <row r="38" spans="1:47" s="19" customFormat="1" ht="26.25" customHeight="1">
      <c r="A38" s="51">
        <v>27</v>
      </c>
      <c r="B38" s="52" t="s">
        <v>231</v>
      </c>
      <c r="C38" s="52"/>
      <c r="D38" s="52" t="s">
        <v>150</v>
      </c>
      <c r="E38" s="59" t="s">
        <v>200</v>
      </c>
      <c r="F38" s="53"/>
      <c r="G38" s="64">
        <v>88</v>
      </c>
      <c r="H38" s="64">
        <v>87</v>
      </c>
      <c r="I38" s="64">
        <v>87</v>
      </c>
      <c r="J38" s="10">
        <f t="shared" si="0"/>
        <v>87.333333333333329</v>
      </c>
      <c r="K38" s="14">
        <f t="shared" si="1"/>
        <v>8.7333333333333325</v>
      </c>
      <c r="L38" s="64">
        <v>87</v>
      </c>
      <c r="M38" s="64">
        <v>87</v>
      </c>
      <c r="N38" s="64">
        <v>87</v>
      </c>
      <c r="O38" s="64">
        <v>87</v>
      </c>
      <c r="P38" s="64">
        <v>87</v>
      </c>
      <c r="Q38" s="64">
        <v>88</v>
      </c>
      <c r="R38" s="64">
        <v>87</v>
      </c>
      <c r="S38" s="64">
        <v>87</v>
      </c>
      <c r="T38" s="64">
        <v>88</v>
      </c>
      <c r="U38" s="10">
        <f t="shared" si="2"/>
        <v>87.222222222222229</v>
      </c>
      <c r="V38" s="10">
        <f t="shared" si="3"/>
        <v>26.166666666666668</v>
      </c>
      <c r="W38" s="64">
        <v>87</v>
      </c>
      <c r="X38" s="64">
        <v>87</v>
      </c>
      <c r="Y38" s="64">
        <v>86</v>
      </c>
      <c r="Z38" s="64">
        <v>87</v>
      </c>
      <c r="AA38" s="64">
        <v>88</v>
      </c>
      <c r="AB38" s="64">
        <v>88</v>
      </c>
      <c r="AC38" s="64">
        <v>87</v>
      </c>
      <c r="AD38" s="64">
        <v>87</v>
      </c>
      <c r="AE38" s="64">
        <v>87</v>
      </c>
      <c r="AF38" s="64">
        <v>87</v>
      </c>
      <c r="AG38" s="64">
        <v>88</v>
      </c>
      <c r="AH38" s="64">
        <v>88</v>
      </c>
      <c r="AI38" s="64">
        <v>87</v>
      </c>
      <c r="AJ38" s="64">
        <v>88</v>
      </c>
      <c r="AK38" s="10">
        <f t="shared" si="4"/>
        <v>87.285714285714292</v>
      </c>
      <c r="AL38" s="10">
        <f t="shared" si="5"/>
        <v>26.185714285714287</v>
      </c>
      <c r="AM38" s="64">
        <v>88</v>
      </c>
      <c r="AN38" s="64">
        <v>87</v>
      </c>
      <c r="AO38" s="10">
        <f t="shared" si="6"/>
        <v>87.5</v>
      </c>
      <c r="AP38" s="10">
        <f t="shared" si="7"/>
        <v>8.75</v>
      </c>
      <c r="AQ38" s="64">
        <v>87</v>
      </c>
      <c r="AR38" s="64">
        <v>88</v>
      </c>
      <c r="AS38" s="10">
        <f t="shared" si="8"/>
        <v>87.5</v>
      </c>
      <c r="AT38" s="10">
        <f t="shared" si="9"/>
        <v>17.5</v>
      </c>
      <c r="AU38" s="56">
        <f t="shared" si="10"/>
        <v>87.335714285714289</v>
      </c>
    </row>
    <row r="39" spans="1:47" s="19" customFormat="1" ht="26.25" customHeight="1">
      <c r="A39" s="51">
        <v>28</v>
      </c>
      <c r="B39" s="52" t="s">
        <v>232</v>
      </c>
      <c r="C39" s="52"/>
      <c r="D39" s="52" t="s">
        <v>151</v>
      </c>
      <c r="E39" s="59" t="s">
        <v>201</v>
      </c>
      <c r="F39" s="53"/>
      <c r="G39" s="64">
        <v>88</v>
      </c>
      <c r="H39" s="64">
        <v>89</v>
      </c>
      <c r="I39" s="64">
        <v>89</v>
      </c>
      <c r="J39" s="10">
        <f t="shared" si="0"/>
        <v>88.666666666666671</v>
      </c>
      <c r="K39" s="14">
        <f t="shared" si="1"/>
        <v>8.8666666666666671</v>
      </c>
      <c r="L39" s="64">
        <v>87</v>
      </c>
      <c r="M39" s="64">
        <v>87</v>
      </c>
      <c r="N39" s="64">
        <v>87</v>
      </c>
      <c r="O39" s="64">
        <v>87</v>
      </c>
      <c r="P39" s="64">
        <v>86</v>
      </c>
      <c r="Q39" s="64">
        <v>87</v>
      </c>
      <c r="R39" s="64">
        <v>87</v>
      </c>
      <c r="S39" s="64">
        <v>87</v>
      </c>
      <c r="T39" s="64">
        <v>87</v>
      </c>
      <c r="U39" s="10">
        <f t="shared" si="2"/>
        <v>86.888888888888886</v>
      </c>
      <c r="V39" s="10">
        <f t="shared" si="3"/>
        <v>26.066666666666666</v>
      </c>
      <c r="W39" s="64">
        <v>87</v>
      </c>
      <c r="X39" s="64">
        <v>88</v>
      </c>
      <c r="Y39" s="64">
        <v>87</v>
      </c>
      <c r="Z39" s="64">
        <v>89</v>
      </c>
      <c r="AA39" s="64">
        <v>87</v>
      </c>
      <c r="AB39" s="64">
        <v>88</v>
      </c>
      <c r="AC39" s="64">
        <v>89</v>
      </c>
      <c r="AD39" s="64">
        <v>88</v>
      </c>
      <c r="AE39" s="64">
        <v>88</v>
      </c>
      <c r="AF39" s="64">
        <v>87</v>
      </c>
      <c r="AG39" s="64">
        <v>88</v>
      </c>
      <c r="AH39" s="64">
        <v>88</v>
      </c>
      <c r="AI39" s="64">
        <v>88</v>
      </c>
      <c r="AJ39" s="64">
        <v>89</v>
      </c>
      <c r="AK39" s="10">
        <f t="shared" si="4"/>
        <v>87.928571428571431</v>
      </c>
      <c r="AL39" s="10">
        <f t="shared" si="5"/>
        <v>26.37857142857143</v>
      </c>
      <c r="AM39" s="64">
        <v>88</v>
      </c>
      <c r="AN39" s="64">
        <v>88</v>
      </c>
      <c r="AO39" s="10">
        <f t="shared" si="6"/>
        <v>88</v>
      </c>
      <c r="AP39" s="10">
        <f t="shared" si="7"/>
        <v>8.8000000000000007</v>
      </c>
      <c r="AQ39" s="64">
        <v>88</v>
      </c>
      <c r="AR39" s="64">
        <v>89</v>
      </c>
      <c r="AS39" s="10">
        <f t="shared" si="8"/>
        <v>88.5</v>
      </c>
      <c r="AT39" s="10">
        <f t="shared" si="9"/>
        <v>17.7</v>
      </c>
      <c r="AU39" s="56">
        <f t="shared" si="10"/>
        <v>87.811904761904771</v>
      </c>
    </row>
    <row r="40" spans="1:47" s="19" customFormat="1" ht="26.25" customHeight="1">
      <c r="A40" s="51">
        <v>29</v>
      </c>
      <c r="B40" s="52" t="s">
        <v>233</v>
      </c>
      <c r="C40" s="52"/>
      <c r="D40" s="52" t="s">
        <v>152</v>
      </c>
      <c r="E40" s="59" t="s">
        <v>202</v>
      </c>
      <c r="F40" s="53"/>
      <c r="G40" s="64">
        <v>88</v>
      </c>
      <c r="H40" s="64">
        <v>88</v>
      </c>
      <c r="I40" s="64">
        <v>88</v>
      </c>
      <c r="J40" s="10">
        <f t="shared" si="0"/>
        <v>88</v>
      </c>
      <c r="K40" s="14">
        <f t="shared" si="1"/>
        <v>8.8000000000000007</v>
      </c>
      <c r="L40" s="64">
        <v>88</v>
      </c>
      <c r="M40" s="64">
        <v>87</v>
      </c>
      <c r="N40" s="64">
        <v>87</v>
      </c>
      <c r="O40" s="64">
        <v>87</v>
      </c>
      <c r="P40" s="64">
        <v>88</v>
      </c>
      <c r="Q40" s="64">
        <v>88</v>
      </c>
      <c r="R40" s="64">
        <v>88</v>
      </c>
      <c r="S40" s="64">
        <v>88</v>
      </c>
      <c r="T40" s="64">
        <v>87</v>
      </c>
      <c r="U40" s="10">
        <f t="shared" si="2"/>
        <v>87.555555555555557</v>
      </c>
      <c r="V40" s="10">
        <f t="shared" si="3"/>
        <v>26.266666666666666</v>
      </c>
      <c r="W40" s="64">
        <v>88</v>
      </c>
      <c r="X40" s="64">
        <v>88</v>
      </c>
      <c r="Y40" s="64">
        <v>87</v>
      </c>
      <c r="Z40" s="64">
        <v>77</v>
      </c>
      <c r="AA40" s="64">
        <v>87</v>
      </c>
      <c r="AB40" s="64">
        <v>88</v>
      </c>
      <c r="AC40" s="64">
        <v>87</v>
      </c>
      <c r="AD40" s="64">
        <v>88</v>
      </c>
      <c r="AE40" s="64">
        <v>88</v>
      </c>
      <c r="AF40" s="64">
        <v>87</v>
      </c>
      <c r="AG40" s="64">
        <v>88</v>
      </c>
      <c r="AH40" s="64">
        <v>88</v>
      </c>
      <c r="AI40" s="64">
        <v>88</v>
      </c>
      <c r="AJ40" s="64">
        <v>87</v>
      </c>
      <c r="AK40" s="10">
        <f t="shared" si="4"/>
        <v>86.857142857142861</v>
      </c>
      <c r="AL40" s="10">
        <f t="shared" si="5"/>
        <v>26.057142857142857</v>
      </c>
      <c r="AM40" s="64">
        <v>88</v>
      </c>
      <c r="AN40" s="64">
        <v>89</v>
      </c>
      <c r="AO40" s="10">
        <f t="shared" si="6"/>
        <v>88.5</v>
      </c>
      <c r="AP40" s="10">
        <f t="shared" si="7"/>
        <v>8.85</v>
      </c>
      <c r="AQ40" s="64">
        <v>88</v>
      </c>
      <c r="AR40" s="64">
        <v>89</v>
      </c>
      <c r="AS40" s="10">
        <f t="shared" si="8"/>
        <v>88.5</v>
      </c>
      <c r="AT40" s="10">
        <f t="shared" si="9"/>
        <v>17.7</v>
      </c>
      <c r="AU40" s="56">
        <f t="shared" si="10"/>
        <v>87.67380952380951</v>
      </c>
    </row>
    <row r="41" spans="1:47" s="19" customFormat="1" ht="26.25" customHeight="1">
      <c r="A41" s="51">
        <v>30</v>
      </c>
      <c r="B41" s="52" t="s">
        <v>234</v>
      </c>
      <c r="C41" s="52"/>
      <c r="D41" s="52" t="s">
        <v>153</v>
      </c>
      <c r="E41" s="59" t="s">
        <v>203</v>
      </c>
      <c r="F41" s="53"/>
      <c r="G41" s="64">
        <v>87</v>
      </c>
      <c r="H41" s="64">
        <v>87</v>
      </c>
      <c r="I41" s="64">
        <v>87</v>
      </c>
      <c r="J41" s="10">
        <f t="shared" si="0"/>
        <v>87</v>
      </c>
      <c r="K41" s="14">
        <f t="shared" si="1"/>
        <v>8.7000000000000011</v>
      </c>
      <c r="L41" s="64">
        <v>87</v>
      </c>
      <c r="M41" s="64">
        <v>86</v>
      </c>
      <c r="N41" s="64">
        <v>86</v>
      </c>
      <c r="O41" s="64">
        <v>86</v>
      </c>
      <c r="P41" s="64">
        <v>87</v>
      </c>
      <c r="Q41" s="64">
        <v>88</v>
      </c>
      <c r="R41" s="64">
        <v>86</v>
      </c>
      <c r="S41" s="64">
        <v>88</v>
      </c>
      <c r="T41" s="64">
        <v>88</v>
      </c>
      <c r="U41" s="10">
        <f t="shared" si="2"/>
        <v>86.888888888888886</v>
      </c>
      <c r="V41" s="10">
        <f t="shared" si="3"/>
        <v>26.066666666666666</v>
      </c>
      <c r="W41" s="64">
        <v>89</v>
      </c>
      <c r="X41" s="64">
        <v>88</v>
      </c>
      <c r="Y41" s="64">
        <v>88</v>
      </c>
      <c r="Z41" s="64">
        <v>87</v>
      </c>
      <c r="AA41" s="64">
        <v>88</v>
      </c>
      <c r="AB41" s="64">
        <v>88</v>
      </c>
      <c r="AC41" s="64">
        <v>88</v>
      </c>
      <c r="AD41" s="64">
        <v>87</v>
      </c>
      <c r="AE41" s="64">
        <v>88</v>
      </c>
      <c r="AF41" s="64">
        <v>87</v>
      </c>
      <c r="AG41" s="64">
        <v>88</v>
      </c>
      <c r="AH41" s="64">
        <v>87</v>
      </c>
      <c r="AI41" s="64">
        <v>88</v>
      </c>
      <c r="AJ41" s="64">
        <v>87</v>
      </c>
      <c r="AK41" s="10">
        <f t="shared" si="4"/>
        <v>87.714285714285708</v>
      </c>
      <c r="AL41" s="10">
        <f t="shared" si="5"/>
        <v>26.314285714285713</v>
      </c>
      <c r="AM41" s="64">
        <v>88</v>
      </c>
      <c r="AN41" s="64">
        <v>88</v>
      </c>
      <c r="AO41" s="10">
        <f t="shared" si="6"/>
        <v>88</v>
      </c>
      <c r="AP41" s="10">
        <f t="shared" si="7"/>
        <v>8.8000000000000007</v>
      </c>
      <c r="AQ41" s="64">
        <v>88</v>
      </c>
      <c r="AR41" s="64">
        <v>88</v>
      </c>
      <c r="AS41" s="10">
        <f t="shared" si="8"/>
        <v>88</v>
      </c>
      <c r="AT41" s="10">
        <f t="shared" si="9"/>
        <v>17.600000000000001</v>
      </c>
      <c r="AU41" s="56">
        <f t="shared" si="10"/>
        <v>87.480952380952388</v>
      </c>
    </row>
    <row r="42" spans="1:47" s="19" customFormat="1" ht="26.25" customHeight="1">
      <c r="A42" s="51">
        <v>31</v>
      </c>
      <c r="B42" s="52" t="s">
        <v>235</v>
      </c>
      <c r="C42" s="52"/>
      <c r="D42" s="52" t="s">
        <v>154</v>
      </c>
      <c r="E42" s="59" t="s">
        <v>204</v>
      </c>
      <c r="F42" s="53"/>
      <c r="G42" s="64">
        <v>87</v>
      </c>
      <c r="H42" s="64">
        <v>88</v>
      </c>
      <c r="I42" s="64">
        <v>88</v>
      </c>
      <c r="J42" s="10">
        <f t="shared" si="0"/>
        <v>87.666666666666671</v>
      </c>
      <c r="K42" s="14">
        <f t="shared" si="1"/>
        <v>8.7666666666666675</v>
      </c>
      <c r="L42" s="64">
        <v>88</v>
      </c>
      <c r="M42" s="64">
        <v>88</v>
      </c>
      <c r="N42" s="64">
        <v>88</v>
      </c>
      <c r="O42" s="64">
        <v>87</v>
      </c>
      <c r="P42" s="64">
        <v>87</v>
      </c>
      <c r="Q42" s="64">
        <v>87</v>
      </c>
      <c r="R42" s="64">
        <v>87</v>
      </c>
      <c r="S42" s="64">
        <v>88</v>
      </c>
      <c r="T42" s="64">
        <v>88</v>
      </c>
      <c r="U42" s="10">
        <f t="shared" si="2"/>
        <v>87.555555555555557</v>
      </c>
      <c r="V42" s="10">
        <f t="shared" si="3"/>
        <v>26.266666666666666</v>
      </c>
      <c r="W42" s="64">
        <v>88</v>
      </c>
      <c r="X42" s="64">
        <v>87</v>
      </c>
      <c r="Y42" s="64">
        <v>87</v>
      </c>
      <c r="Z42" s="64">
        <v>87</v>
      </c>
      <c r="AA42" s="64">
        <v>88</v>
      </c>
      <c r="AB42" s="64">
        <v>87</v>
      </c>
      <c r="AC42" s="64">
        <v>88</v>
      </c>
      <c r="AD42" s="64">
        <v>87</v>
      </c>
      <c r="AE42" s="64">
        <v>88</v>
      </c>
      <c r="AF42" s="64">
        <v>87</v>
      </c>
      <c r="AG42" s="64">
        <v>88</v>
      </c>
      <c r="AH42" s="64">
        <v>87</v>
      </c>
      <c r="AI42" s="64">
        <v>87</v>
      </c>
      <c r="AJ42" s="64">
        <v>87</v>
      </c>
      <c r="AK42" s="10">
        <f t="shared" si="4"/>
        <v>87.357142857142861</v>
      </c>
      <c r="AL42" s="10">
        <f t="shared" si="5"/>
        <v>26.207142857142859</v>
      </c>
      <c r="AM42" s="64">
        <v>88</v>
      </c>
      <c r="AN42" s="64">
        <v>87</v>
      </c>
      <c r="AO42" s="10">
        <f t="shared" si="6"/>
        <v>87.5</v>
      </c>
      <c r="AP42" s="10">
        <f t="shared" si="7"/>
        <v>8.75</v>
      </c>
      <c r="AQ42" s="64">
        <v>88</v>
      </c>
      <c r="AR42" s="64">
        <v>89</v>
      </c>
      <c r="AS42" s="10">
        <f t="shared" si="8"/>
        <v>88.5</v>
      </c>
      <c r="AT42" s="10">
        <f t="shared" si="9"/>
        <v>17.7</v>
      </c>
      <c r="AU42" s="56">
        <f t="shared" si="10"/>
        <v>87.69047619047619</v>
      </c>
    </row>
    <row r="43" spans="1:47" s="19" customFormat="1" ht="26.25" customHeight="1">
      <c r="A43" s="51">
        <v>32</v>
      </c>
      <c r="B43" s="52" t="s">
        <v>236</v>
      </c>
      <c r="C43" s="52"/>
      <c r="D43" s="52" t="s">
        <v>155</v>
      </c>
      <c r="E43" s="59" t="s">
        <v>205</v>
      </c>
      <c r="F43" s="53"/>
      <c r="G43" s="64">
        <v>88</v>
      </c>
      <c r="H43" s="64">
        <v>87</v>
      </c>
      <c r="I43" s="64">
        <v>88</v>
      </c>
      <c r="J43" s="10">
        <f t="shared" si="0"/>
        <v>87.666666666666671</v>
      </c>
      <c r="K43" s="14">
        <f t="shared" si="1"/>
        <v>8.7666666666666675</v>
      </c>
      <c r="L43" s="64">
        <v>88</v>
      </c>
      <c r="M43" s="64">
        <v>88</v>
      </c>
      <c r="N43" s="64">
        <v>88</v>
      </c>
      <c r="O43" s="64">
        <v>87</v>
      </c>
      <c r="P43" s="64">
        <v>87</v>
      </c>
      <c r="Q43" s="64">
        <v>88</v>
      </c>
      <c r="R43" s="64">
        <v>87</v>
      </c>
      <c r="S43" s="64">
        <v>87</v>
      </c>
      <c r="T43" s="64">
        <v>88</v>
      </c>
      <c r="U43" s="10">
        <f t="shared" si="2"/>
        <v>87.555555555555557</v>
      </c>
      <c r="V43" s="10">
        <f t="shared" si="3"/>
        <v>26.266666666666666</v>
      </c>
      <c r="W43" s="64">
        <v>89</v>
      </c>
      <c r="X43" s="64">
        <v>88</v>
      </c>
      <c r="Y43" s="64">
        <v>87</v>
      </c>
      <c r="Z43" s="64">
        <v>87</v>
      </c>
      <c r="AA43" s="64">
        <v>88</v>
      </c>
      <c r="AB43" s="64">
        <v>88</v>
      </c>
      <c r="AC43" s="64">
        <v>88</v>
      </c>
      <c r="AD43" s="64">
        <v>87</v>
      </c>
      <c r="AE43" s="64">
        <v>87</v>
      </c>
      <c r="AF43" s="64">
        <v>88</v>
      </c>
      <c r="AG43" s="64">
        <v>90</v>
      </c>
      <c r="AH43" s="64">
        <v>88</v>
      </c>
      <c r="AI43" s="64">
        <v>87</v>
      </c>
      <c r="AJ43" s="64">
        <v>89</v>
      </c>
      <c r="AK43" s="10">
        <f t="shared" si="4"/>
        <v>87.928571428571431</v>
      </c>
      <c r="AL43" s="10">
        <f t="shared" si="5"/>
        <v>26.37857142857143</v>
      </c>
      <c r="AM43" s="64">
        <v>88</v>
      </c>
      <c r="AN43" s="64">
        <v>88</v>
      </c>
      <c r="AO43" s="10">
        <f t="shared" si="6"/>
        <v>88</v>
      </c>
      <c r="AP43" s="10">
        <f t="shared" si="7"/>
        <v>8.8000000000000007</v>
      </c>
      <c r="AQ43" s="64">
        <v>88</v>
      </c>
      <c r="AR43" s="64">
        <v>88</v>
      </c>
      <c r="AS43" s="10">
        <f t="shared" si="8"/>
        <v>88</v>
      </c>
      <c r="AT43" s="10">
        <f t="shared" si="9"/>
        <v>17.600000000000001</v>
      </c>
      <c r="AU43" s="56">
        <f t="shared" si="10"/>
        <v>87.811904761904756</v>
      </c>
    </row>
    <row r="44" spans="1:47" s="19" customFormat="1" ht="26.25" customHeight="1">
      <c r="A44" s="51">
        <v>33</v>
      </c>
      <c r="B44" s="52" t="s">
        <v>237</v>
      </c>
      <c r="C44" s="52"/>
      <c r="D44" s="52" t="s">
        <v>156</v>
      </c>
      <c r="E44" s="59" t="s">
        <v>206</v>
      </c>
      <c r="F44" s="53"/>
      <c r="G44" s="64">
        <v>87.6666666666667</v>
      </c>
      <c r="H44" s="64">
        <v>90.8333333333333</v>
      </c>
      <c r="I44" s="64">
        <v>95.6666666666667</v>
      </c>
      <c r="J44" s="10">
        <f t="shared" si="0"/>
        <v>91.3888888888889</v>
      </c>
      <c r="K44" s="14">
        <f t="shared" si="1"/>
        <v>9.1388888888888911</v>
      </c>
      <c r="L44" s="64">
        <v>87</v>
      </c>
      <c r="M44" s="64">
        <v>87</v>
      </c>
      <c r="N44" s="64">
        <v>87</v>
      </c>
      <c r="O44" s="64">
        <v>87</v>
      </c>
      <c r="P44" s="64">
        <v>87</v>
      </c>
      <c r="Q44" s="64">
        <v>88</v>
      </c>
      <c r="R44" s="64">
        <v>87</v>
      </c>
      <c r="S44" s="64">
        <v>87</v>
      </c>
      <c r="T44" s="64">
        <v>88</v>
      </c>
      <c r="U44" s="10">
        <f t="shared" si="2"/>
        <v>87.222222222222229</v>
      </c>
      <c r="V44" s="10">
        <f t="shared" si="3"/>
        <v>26.166666666666668</v>
      </c>
      <c r="W44" s="64">
        <v>88</v>
      </c>
      <c r="X44" s="64">
        <v>87</v>
      </c>
      <c r="Y44" s="64">
        <v>87</v>
      </c>
      <c r="Z44" s="64">
        <v>87</v>
      </c>
      <c r="AA44" s="64">
        <v>87</v>
      </c>
      <c r="AB44" s="64">
        <v>87</v>
      </c>
      <c r="AC44" s="64">
        <v>87</v>
      </c>
      <c r="AD44" s="64">
        <v>87</v>
      </c>
      <c r="AE44" s="64">
        <v>87</v>
      </c>
      <c r="AF44" s="64">
        <v>87</v>
      </c>
      <c r="AG44" s="64">
        <v>88</v>
      </c>
      <c r="AH44" s="64">
        <v>87</v>
      </c>
      <c r="AI44" s="64">
        <v>87</v>
      </c>
      <c r="AJ44" s="64">
        <v>87</v>
      </c>
      <c r="AK44" s="10">
        <f t="shared" si="4"/>
        <v>87.142857142857139</v>
      </c>
      <c r="AL44" s="10">
        <f t="shared" si="5"/>
        <v>26.142857142857142</v>
      </c>
      <c r="AM44" s="64">
        <v>88</v>
      </c>
      <c r="AN44" s="64">
        <v>87</v>
      </c>
      <c r="AO44" s="10">
        <f t="shared" si="6"/>
        <v>87.5</v>
      </c>
      <c r="AP44" s="10">
        <f t="shared" si="7"/>
        <v>8.75</v>
      </c>
      <c r="AQ44" s="64">
        <v>87</v>
      </c>
      <c r="AR44" s="64">
        <v>88</v>
      </c>
      <c r="AS44" s="10">
        <f t="shared" si="8"/>
        <v>87.5</v>
      </c>
      <c r="AT44" s="10">
        <f t="shared" si="9"/>
        <v>17.5</v>
      </c>
      <c r="AU44" s="56">
        <f t="shared" si="10"/>
        <v>87.698412698412696</v>
      </c>
    </row>
    <row r="45" spans="1:47" s="19" customFormat="1" ht="26.25" customHeight="1">
      <c r="A45" s="51">
        <v>34</v>
      </c>
      <c r="B45" s="52" t="s">
        <v>238</v>
      </c>
      <c r="C45" s="52"/>
      <c r="D45" s="52" t="s">
        <v>157</v>
      </c>
      <c r="E45" s="59" t="s">
        <v>207</v>
      </c>
      <c r="F45" s="53"/>
      <c r="G45" s="64">
        <v>87.6666666666667</v>
      </c>
      <c r="H45" s="64">
        <v>87</v>
      </c>
      <c r="I45" s="64">
        <v>87</v>
      </c>
      <c r="J45" s="10">
        <f t="shared" si="0"/>
        <v>87.222222222222229</v>
      </c>
      <c r="K45" s="14">
        <f t="shared" si="1"/>
        <v>8.7222222222222232</v>
      </c>
      <c r="L45" s="64">
        <v>87</v>
      </c>
      <c r="M45" s="64">
        <v>87</v>
      </c>
      <c r="N45" s="64">
        <v>87</v>
      </c>
      <c r="O45" s="64">
        <v>87</v>
      </c>
      <c r="P45" s="64">
        <v>86</v>
      </c>
      <c r="Q45" s="64">
        <v>87</v>
      </c>
      <c r="R45" s="64">
        <v>87</v>
      </c>
      <c r="S45" s="64">
        <v>87</v>
      </c>
      <c r="T45" s="64">
        <v>87</v>
      </c>
      <c r="U45" s="10">
        <f t="shared" si="2"/>
        <v>86.888888888888886</v>
      </c>
      <c r="V45" s="10">
        <f t="shared" si="3"/>
        <v>26.066666666666666</v>
      </c>
      <c r="W45" s="64">
        <v>88</v>
      </c>
      <c r="X45" s="64">
        <v>87</v>
      </c>
      <c r="Y45" s="64">
        <v>87</v>
      </c>
      <c r="Z45" s="64">
        <v>87</v>
      </c>
      <c r="AA45" s="64">
        <v>87</v>
      </c>
      <c r="AB45" s="64">
        <v>88</v>
      </c>
      <c r="AC45" s="64">
        <v>87</v>
      </c>
      <c r="AD45" s="64">
        <v>87</v>
      </c>
      <c r="AE45" s="64">
        <v>87</v>
      </c>
      <c r="AF45" s="64">
        <v>87</v>
      </c>
      <c r="AG45" s="64">
        <v>87</v>
      </c>
      <c r="AH45" s="64">
        <v>87</v>
      </c>
      <c r="AI45" s="64">
        <v>87</v>
      </c>
      <c r="AJ45" s="64">
        <v>87</v>
      </c>
      <c r="AK45" s="10">
        <f t="shared" si="4"/>
        <v>87.142857142857139</v>
      </c>
      <c r="AL45" s="10">
        <f t="shared" si="5"/>
        <v>26.142857142857142</v>
      </c>
      <c r="AM45" s="64">
        <v>86</v>
      </c>
      <c r="AN45" s="64">
        <v>86</v>
      </c>
      <c r="AO45" s="10">
        <f t="shared" si="6"/>
        <v>86</v>
      </c>
      <c r="AP45" s="10">
        <f t="shared" si="7"/>
        <v>8.6</v>
      </c>
      <c r="AQ45" s="64">
        <v>86</v>
      </c>
      <c r="AR45" s="64">
        <v>87</v>
      </c>
      <c r="AS45" s="10">
        <f t="shared" si="8"/>
        <v>86.5</v>
      </c>
      <c r="AT45" s="10">
        <f t="shared" si="9"/>
        <v>17.3</v>
      </c>
      <c r="AU45" s="56">
        <f t="shared" si="10"/>
        <v>86.831746031746036</v>
      </c>
    </row>
    <row r="46" spans="1:47" s="19" customFormat="1" ht="26.25" customHeight="1">
      <c r="A46" s="51">
        <v>35</v>
      </c>
      <c r="B46" s="52" t="s">
        <v>239</v>
      </c>
      <c r="C46" s="52"/>
      <c r="D46" s="52" t="s">
        <v>158</v>
      </c>
      <c r="E46" s="59" t="s">
        <v>210</v>
      </c>
      <c r="F46" s="53"/>
      <c r="G46" s="64">
        <v>87.6666666666667</v>
      </c>
      <c r="H46" s="64">
        <v>89.8333333333333</v>
      </c>
      <c r="I46" s="64">
        <v>93.6666666666667</v>
      </c>
      <c r="J46" s="10">
        <f t="shared" si="0"/>
        <v>90.3888888888889</v>
      </c>
      <c r="K46" s="14">
        <f t="shared" si="1"/>
        <v>9.0388888888888896</v>
      </c>
      <c r="L46" s="64">
        <v>87</v>
      </c>
      <c r="M46" s="64">
        <v>87</v>
      </c>
      <c r="N46" s="64">
        <v>87</v>
      </c>
      <c r="O46" s="64">
        <v>87</v>
      </c>
      <c r="P46" s="64">
        <v>87</v>
      </c>
      <c r="Q46" s="64">
        <v>87</v>
      </c>
      <c r="R46" s="64">
        <v>87</v>
      </c>
      <c r="S46" s="64">
        <v>87</v>
      </c>
      <c r="T46" s="64">
        <v>87</v>
      </c>
      <c r="U46" s="10">
        <f t="shared" si="2"/>
        <v>87</v>
      </c>
      <c r="V46" s="10">
        <f t="shared" si="3"/>
        <v>26.099999999999998</v>
      </c>
      <c r="W46" s="64">
        <v>90</v>
      </c>
      <c r="X46" s="64">
        <v>87</v>
      </c>
      <c r="Y46" s="64">
        <v>86</v>
      </c>
      <c r="Z46" s="64">
        <v>87</v>
      </c>
      <c r="AA46" s="64">
        <v>88</v>
      </c>
      <c r="AB46" s="64">
        <v>88</v>
      </c>
      <c r="AC46" s="64">
        <v>87</v>
      </c>
      <c r="AD46" s="64">
        <v>87</v>
      </c>
      <c r="AE46" s="64">
        <v>87</v>
      </c>
      <c r="AF46" s="64">
        <v>87</v>
      </c>
      <c r="AG46" s="64">
        <v>90</v>
      </c>
      <c r="AH46" s="64">
        <v>88</v>
      </c>
      <c r="AI46" s="64">
        <v>87</v>
      </c>
      <c r="AJ46" s="64">
        <v>90</v>
      </c>
      <c r="AK46" s="10">
        <f t="shared" si="4"/>
        <v>87.785714285714292</v>
      </c>
      <c r="AL46" s="10">
        <f t="shared" si="5"/>
        <v>26.335714285714285</v>
      </c>
      <c r="AM46" s="64">
        <v>88</v>
      </c>
      <c r="AN46" s="64">
        <v>90</v>
      </c>
      <c r="AO46" s="10">
        <f t="shared" si="6"/>
        <v>89</v>
      </c>
      <c r="AP46" s="10">
        <f t="shared" si="7"/>
        <v>8.9</v>
      </c>
      <c r="AQ46" s="64">
        <v>89</v>
      </c>
      <c r="AR46" s="64">
        <v>90</v>
      </c>
      <c r="AS46" s="10">
        <f t="shared" si="8"/>
        <v>89.5</v>
      </c>
      <c r="AT46" s="10">
        <f t="shared" si="9"/>
        <v>17.900000000000002</v>
      </c>
      <c r="AU46" s="56">
        <f t="shared" si="10"/>
        <v>88.274603174603172</v>
      </c>
    </row>
    <row r="47" spans="1:47" s="19" customFormat="1" ht="26.25" customHeight="1">
      <c r="A47" s="51">
        <v>36</v>
      </c>
      <c r="B47" s="52" t="s">
        <v>240</v>
      </c>
      <c r="C47" s="52"/>
      <c r="D47" s="52" t="s">
        <v>159</v>
      </c>
      <c r="E47" s="59" t="s">
        <v>208</v>
      </c>
      <c r="F47" s="53"/>
      <c r="G47" s="64">
        <v>87.6666666666667</v>
      </c>
      <c r="H47" s="64">
        <v>89.3333333333333</v>
      </c>
      <c r="I47" s="64">
        <v>92.6666666666667</v>
      </c>
      <c r="J47" s="10">
        <f t="shared" si="0"/>
        <v>89.8888888888889</v>
      </c>
      <c r="K47" s="14">
        <f t="shared" si="1"/>
        <v>8.9888888888888907</v>
      </c>
      <c r="L47" s="64">
        <v>87</v>
      </c>
      <c r="M47" s="64">
        <v>86</v>
      </c>
      <c r="N47" s="64">
        <v>86</v>
      </c>
      <c r="O47" s="64">
        <v>86</v>
      </c>
      <c r="P47" s="64">
        <v>87</v>
      </c>
      <c r="Q47" s="64">
        <v>88</v>
      </c>
      <c r="R47" s="64">
        <v>86</v>
      </c>
      <c r="S47" s="64">
        <v>88</v>
      </c>
      <c r="T47" s="64">
        <v>88</v>
      </c>
      <c r="U47" s="10">
        <f t="shared" si="2"/>
        <v>86.888888888888886</v>
      </c>
      <c r="V47" s="10">
        <f t="shared" si="3"/>
        <v>26.066666666666666</v>
      </c>
      <c r="W47" s="64">
        <v>87</v>
      </c>
      <c r="X47" s="64">
        <v>88</v>
      </c>
      <c r="Y47" s="64">
        <v>87</v>
      </c>
      <c r="Z47" s="64">
        <v>89</v>
      </c>
      <c r="AA47" s="64">
        <v>88</v>
      </c>
      <c r="AB47" s="64">
        <v>88</v>
      </c>
      <c r="AC47" s="64">
        <v>90</v>
      </c>
      <c r="AD47" s="64">
        <v>88</v>
      </c>
      <c r="AE47" s="64">
        <v>88</v>
      </c>
      <c r="AF47" s="64">
        <v>87</v>
      </c>
      <c r="AG47" s="64">
        <v>88</v>
      </c>
      <c r="AH47" s="64">
        <v>90</v>
      </c>
      <c r="AI47" s="64">
        <v>88</v>
      </c>
      <c r="AJ47" s="64">
        <v>90</v>
      </c>
      <c r="AK47" s="10">
        <f t="shared" si="4"/>
        <v>88.285714285714292</v>
      </c>
      <c r="AL47" s="10">
        <f t="shared" si="5"/>
        <v>26.485714285714288</v>
      </c>
      <c r="AM47" s="64">
        <v>89</v>
      </c>
      <c r="AN47" s="64">
        <v>90</v>
      </c>
      <c r="AO47" s="10">
        <f t="shared" si="6"/>
        <v>89.5</v>
      </c>
      <c r="AP47" s="10">
        <f t="shared" si="7"/>
        <v>8.9500000000000011</v>
      </c>
      <c r="AQ47" s="64">
        <v>89</v>
      </c>
      <c r="AR47" s="64">
        <v>89</v>
      </c>
      <c r="AS47" s="10">
        <f t="shared" si="8"/>
        <v>89</v>
      </c>
      <c r="AT47" s="10">
        <f t="shared" si="9"/>
        <v>17.8</v>
      </c>
      <c r="AU47" s="56">
        <f t="shared" si="10"/>
        <v>88.291269841269852</v>
      </c>
    </row>
    <row r="48" spans="1:47" s="19" customFormat="1" ht="26.25" customHeight="1">
      <c r="A48" s="51">
        <v>37</v>
      </c>
      <c r="B48" s="52" t="s">
        <v>241</v>
      </c>
      <c r="C48" s="52"/>
      <c r="D48" s="52" t="s">
        <v>160</v>
      </c>
      <c r="E48" s="59" t="s">
        <v>209</v>
      </c>
      <c r="F48" s="53"/>
      <c r="G48" s="64">
        <v>87.6666666666667</v>
      </c>
      <c r="H48" s="64">
        <v>88</v>
      </c>
      <c r="I48" s="64">
        <v>88</v>
      </c>
      <c r="J48" s="10">
        <f t="shared" si="0"/>
        <v>87.8888888888889</v>
      </c>
      <c r="K48" s="14">
        <f t="shared" si="1"/>
        <v>8.7888888888888896</v>
      </c>
      <c r="L48" s="64">
        <v>88</v>
      </c>
      <c r="M48" s="64">
        <v>88</v>
      </c>
      <c r="N48" s="64">
        <v>88</v>
      </c>
      <c r="O48" s="64">
        <v>87</v>
      </c>
      <c r="P48" s="64">
        <v>87</v>
      </c>
      <c r="Q48" s="64">
        <v>87</v>
      </c>
      <c r="R48" s="64">
        <v>87</v>
      </c>
      <c r="S48" s="64">
        <v>88</v>
      </c>
      <c r="T48" s="64">
        <v>88</v>
      </c>
      <c r="U48" s="10">
        <f t="shared" si="2"/>
        <v>87.555555555555557</v>
      </c>
      <c r="V48" s="10">
        <f t="shared" si="3"/>
        <v>26.266666666666666</v>
      </c>
      <c r="W48" s="64">
        <v>87</v>
      </c>
      <c r="X48" s="64">
        <v>87</v>
      </c>
      <c r="Y48" s="64">
        <v>87</v>
      </c>
      <c r="Z48" s="64">
        <v>87</v>
      </c>
      <c r="AA48" s="64">
        <v>87</v>
      </c>
      <c r="AB48" s="64">
        <v>86</v>
      </c>
      <c r="AC48" s="64">
        <v>87</v>
      </c>
      <c r="AD48" s="64">
        <v>87</v>
      </c>
      <c r="AE48" s="64">
        <v>87</v>
      </c>
      <c r="AF48" s="64">
        <v>87</v>
      </c>
      <c r="AG48" s="64">
        <v>86</v>
      </c>
      <c r="AH48" s="64">
        <v>87</v>
      </c>
      <c r="AI48" s="64">
        <v>86</v>
      </c>
      <c r="AJ48" s="64">
        <v>87</v>
      </c>
      <c r="AK48" s="10">
        <f t="shared" si="4"/>
        <v>86.785714285714292</v>
      </c>
      <c r="AL48" s="10">
        <f t="shared" si="5"/>
        <v>26.035714285714288</v>
      </c>
      <c r="AM48" s="64">
        <v>87</v>
      </c>
      <c r="AN48" s="64">
        <v>87</v>
      </c>
      <c r="AO48" s="10">
        <f t="shared" si="6"/>
        <v>87</v>
      </c>
      <c r="AP48" s="10">
        <f t="shared" si="7"/>
        <v>8.7000000000000011</v>
      </c>
      <c r="AQ48" s="64">
        <v>87</v>
      </c>
      <c r="AR48" s="64">
        <v>87</v>
      </c>
      <c r="AS48" s="10">
        <f t="shared" si="8"/>
        <v>87</v>
      </c>
      <c r="AT48" s="10">
        <f t="shared" si="9"/>
        <v>17.400000000000002</v>
      </c>
      <c r="AU48" s="56">
        <f t="shared" si="10"/>
        <v>87.191269841269843</v>
      </c>
    </row>
    <row r="49" spans="1:47" s="19" customFormat="1" ht="26.25" customHeight="1">
      <c r="A49" s="51">
        <v>38</v>
      </c>
      <c r="B49" s="52" t="s">
        <v>242</v>
      </c>
      <c r="C49" s="52"/>
      <c r="D49" s="52" t="s">
        <v>161</v>
      </c>
      <c r="E49" s="59" t="s">
        <v>211</v>
      </c>
      <c r="F49" s="53"/>
      <c r="G49" s="64">
        <v>87.6666666666667</v>
      </c>
      <c r="H49" s="64">
        <v>88.3333333333333</v>
      </c>
      <c r="I49" s="64">
        <v>89</v>
      </c>
      <c r="J49" s="10">
        <f t="shared" si="0"/>
        <v>88.333333333333329</v>
      </c>
      <c r="K49" s="14">
        <f t="shared" si="1"/>
        <v>8.8333333333333339</v>
      </c>
      <c r="L49" s="64">
        <v>88</v>
      </c>
      <c r="M49" s="64">
        <v>88</v>
      </c>
      <c r="N49" s="64">
        <v>88</v>
      </c>
      <c r="O49" s="64">
        <v>87</v>
      </c>
      <c r="P49" s="64">
        <v>87</v>
      </c>
      <c r="Q49" s="64">
        <v>87</v>
      </c>
      <c r="R49" s="64">
        <v>87</v>
      </c>
      <c r="S49" s="64">
        <v>87</v>
      </c>
      <c r="T49" s="64">
        <v>88</v>
      </c>
      <c r="U49" s="10">
        <f t="shared" si="2"/>
        <v>87.444444444444443</v>
      </c>
      <c r="V49" s="10">
        <f t="shared" si="3"/>
        <v>26.233333333333331</v>
      </c>
      <c r="W49" s="64">
        <v>89</v>
      </c>
      <c r="X49" s="64">
        <v>87</v>
      </c>
      <c r="Y49" s="64">
        <v>88</v>
      </c>
      <c r="Z49" s="64">
        <v>87</v>
      </c>
      <c r="AA49" s="64">
        <v>88</v>
      </c>
      <c r="AB49" s="64">
        <v>88</v>
      </c>
      <c r="AC49" s="64">
        <v>88</v>
      </c>
      <c r="AD49" s="64">
        <v>87</v>
      </c>
      <c r="AE49" s="64">
        <v>88</v>
      </c>
      <c r="AF49" s="64">
        <v>87</v>
      </c>
      <c r="AG49" s="64">
        <v>87</v>
      </c>
      <c r="AH49" s="64">
        <v>87</v>
      </c>
      <c r="AI49" s="64">
        <v>87</v>
      </c>
      <c r="AJ49" s="64">
        <v>87</v>
      </c>
      <c r="AK49" s="10">
        <f t="shared" si="4"/>
        <v>87.5</v>
      </c>
      <c r="AL49" s="10">
        <f t="shared" si="5"/>
        <v>26.25</v>
      </c>
      <c r="AM49" s="64">
        <v>88</v>
      </c>
      <c r="AN49" s="64">
        <v>88</v>
      </c>
      <c r="AO49" s="10">
        <f t="shared" si="6"/>
        <v>88</v>
      </c>
      <c r="AP49" s="10">
        <f t="shared" si="7"/>
        <v>8.8000000000000007</v>
      </c>
      <c r="AQ49" s="64">
        <v>88</v>
      </c>
      <c r="AR49" s="64">
        <v>88</v>
      </c>
      <c r="AS49" s="10">
        <f t="shared" si="8"/>
        <v>88</v>
      </c>
      <c r="AT49" s="10">
        <f t="shared" si="9"/>
        <v>17.600000000000001</v>
      </c>
      <c r="AU49" s="56">
        <f t="shared" si="10"/>
        <v>87.716666666666669</v>
      </c>
    </row>
    <row r="50" spans="1:47" s="19" customFormat="1" ht="26.25" customHeight="1">
      <c r="A50" s="51">
        <v>39</v>
      </c>
      <c r="B50" s="52" t="s">
        <v>243</v>
      </c>
      <c r="C50" s="52"/>
      <c r="D50" s="52" t="s">
        <v>162</v>
      </c>
      <c r="E50" s="59" t="s">
        <v>212</v>
      </c>
      <c r="F50" s="53"/>
      <c r="G50" s="64">
        <v>86</v>
      </c>
      <c r="H50" s="64">
        <v>86</v>
      </c>
      <c r="I50" s="64">
        <v>86</v>
      </c>
      <c r="J50" s="10">
        <f t="shared" si="0"/>
        <v>86</v>
      </c>
      <c r="K50" s="14">
        <f t="shared" si="1"/>
        <v>8.6</v>
      </c>
      <c r="L50" s="64">
        <v>86</v>
      </c>
      <c r="M50" s="64">
        <v>87</v>
      </c>
      <c r="N50" s="64">
        <v>86</v>
      </c>
      <c r="O50" s="64">
        <v>87</v>
      </c>
      <c r="P50" s="64">
        <v>87</v>
      </c>
      <c r="Q50" s="64">
        <v>86</v>
      </c>
      <c r="R50" s="64">
        <v>87</v>
      </c>
      <c r="S50" s="64">
        <v>86</v>
      </c>
      <c r="T50" s="64">
        <v>86</v>
      </c>
      <c r="U50" s="10">
        <f t="shared" si="2"/>
        <v>86.444444444444443</v>
      </c>
      <c r="V50" s="10">
        <f t="shared" si="3"/>
        <v>25.933333333333334</v>
      </c>
      <c r="W50" s="64">
        <v>86</v>
      </c>
      <c r="X50" s="64">
        <v>87</v>
      </c>
      <c r="Y50" s="64">
        <v>86</v>
      </c>
      <c r="Z50" s="64">
        <v>87</v>
      </c>
      <c r="AA50" s="64">
        <v>88</v>
      </c>
      <c r="AB50" s="64">
        <v>86</v>
      </c>
      <c r="AC50" s="64">
        <v>86</v>
      </c>
      <c r="AD50" s="64">
        <v>87</v>
      </c>
      <c r="AE50" s="64">
        <v>86</v>
      </c>
      <c r="AF50" s="64">
        <v>87</v>
      </c>
      <c r="AG50" s="64">
        <v>88</v>
      </c>
      <c r="AH50" s="64">
        <v>87</v>
      </c>
      <c r="AI50" s="64">
        <v>87</v>
      </c>
      <c r="AJ50" s="64">
        <v>87</v>
      </c>
      <c r="AK50" s="10">
        <f t="shared" si="4"/>
        <v>86.785714285714292</v>
      </c>
      <c r="AL50" s="10">
        <f t="shared" si="5"/>
        <v>26.035714285714288</v>
      </c>
      <c r="AM50" s="64">
        <v>86</v>
      </c>
      <c r="AN50" s="64">
        <v>86</v>
      </c>
      <c r="AO50" s="10">
        <f t="shared" si="6"/>
        <v>86</v>
      </c>
      <c r="AP50" s="10">
        <f t="shared" si="7"/>
        <v>8.6</v>
      </c>
      <c r="AQ50" s="64">
        <v>87</v>
      </c>
      <c r="AR50" s="64">
        <v>87</v>
      </c>
      <c r="AS50" s="10">
        <f t="shared" si="8"/>
        <v>87</v>
      </c>
      <c r="AT50" s="10">
        <f t="shared" si="9"/>
        <v>17.400000000000002</v>
      </c>
      <c r="AU50" s="56">
        <f t="shared" si="10"/>
        <v>86.569047619047623</v>
      </c>
    </row>
    <row r="51" spans="1:47" s="19" customFormat="1" ht="26.25" customHeight="1">
      <c r="A51" s="51">
        <v>40</v>
      </c>
      <c r="B51" s="52" t="s">
        <v>244</v>
      </c>
      <c r="C51" s="52"/>
      <c r="D51" s="52" t="s">
        <v>163</v>
      </c>
      <c r="E51" s="59" t="s">
        <v>213</v>
      </c>
      <c r="F51" s="53"/>
      <c r="G51" s="64">
        <v>87.6666666666667</v>
      </c>
      <c r="H51" s="64">
        <v>88</v>
      </c>
      <c r="I51" s="64">
        <v>88.6666666666667</v>
      </c>
      <c r="J51" s="10">
        <f t="shared" si="0"/>
        <v>88.111111111111128</v>
      </c>
      <c r="K51" s="14">
        <f t="shared" si="1"/>
        <v>8.8111111111111136</v>
      </c>
      <c r="L51" s="64">
        <v>87</v>
      </c>
      <c r="M51" s="64">
        <v>87</v>
      </c>
      <c r="N51" s="64">
        <v>87</v>
      </c>
      <c r="O51" s="64">
        <v>87</v>
      </c>
      <c r="P51" s="64">
        <v>87</v>
      </c>
      <c r="Q51" s="64">
        <v>88</v>
      </c>
      <c r="R51" s="64">
        <v>88</v>
      </c>
      <c r="S51" s="64">
        <v>87</v>
      </c>
      <c r="T51" s="64">
        <v>87</v>
      </c>
      <c r="U51" s="10">
        <f t="shared" si="2"/>
        <v>87.222222222222229</v>
      </c>
      <c r="V51" s="10">
        <f t="shared" si="3"/>
        <v>26.166666666666668</v>
      </c>
      <c r="W51" s="64">
        <v>89</v>
      </c>
      <c r="X51" s="64">
        <v>88</v>
      </c>
      <c r="Y51" s="64">
        <v>87</v>
      </c>
      <c r="Z51" s="64">
        <v>87</v>
      </c>
      <c r="AA51" s="64">
        <v>87</v>
      </c>
      <c r="AB51" s="64">
        <v>87</v>
      </c>
      <c r="AC51" s="64">
        <v>88</v>
      </c>
      <c r="AD51" s="64">
        <v>88</v>
      </c>
      <c r="AE51" s="64">
        <v>88</v>
      </c>
      <c r="AF51" s="64">
        <v>88</v>
      </c>
      <c r="AG51" s="64">
        <v>90</v>
      </c>
      <c r="AH51" s="64">
        <v>88</v>
      </c>
      <c r="AI51" s="64">
        <v>88</v>
      </c>
      <c r="AJ51" s="64">
        <v>89</v>
      </c>
      <c r="AK51" s="10">
        <f t="shared" si="4"/>
        <v>88</v>
      </c>
      <c r="AL51" s="10">
        <f t="shared" si="5"/>
        <v>26.4</v>
      </c>
      <c r="AM51" s="64">
        <v>88</v>
      </c>
      <c r="AN51" s="64">
        <v>90</v>
      </c>
      <c r="AO51" s="10">
        <f t="shared" si="6"/>
        <v>89</v>
      </c>
      <c r="AP51" s="10">
        <f t="shared" si="7"/>
        <v>8.9</v>
      </c>
      <c r="AQ51" s="64">
        <v>89</v>
      </c>
      <c r="AR51" s="64">
        <v>88</v>
      </c>
      <c r="AS51" s="10">
        <f t="shared" si="8"/>
        <v>88.5</v>
      </c>
      <c r="AT51" s="10">
        <f t="shared" si="9"/>
        <v>17.7</v>
      </c>
      <c r="AU51" s="56">
        <f t="shared" si="10"/>
        <v>87.977777777777789</v>
      </c>
    </row>
    <row r="52" spans="1:47" s="19" customFormat="1" ht="26.25" customHeight="1">
      <c r="A52" s="51">
        <v>41</v>
      </c>
      <c r="B52" s="52" t="s">
        <v>245</v>
      </c>
      <c r="C52" s="52"/>
      <c r="D52" s="52" t="s">
        <v>164</v>
      </c>
      <c r="E52" s="60" t="s">
        <v>214</v>
      </c>
      <c r="F52" s="54"/>
      <c r="G52" s="64">
        <v>88</v>
      </c>
      <c r="H52" s="64">
        <v>87</v>
      </c>
      <c r="I52" s="64">
        <v>88</v>
      </c>
      <c r="J52" s="10">
        <f t="shared" ref="J52:J61" si="11">SUM(G52:I52)/3</f>
        <v>87.666666666666671</v>
      </c>
      <c r="K52" s="14">
        <f t="shared" ref="K52:K61" si="12">J52*$J$10</f>
        <v>8.7666666666666675</v>
      </c>
      <c r="L52" s="64">
        <v>87</v>
      </c>
      <c r="M52" s="64">
        <v>87</v>
      </c>
      <c r="N52" s="64">
        <v>87</v>
      </c>
      <c r="O52" s="64">
        <v>87</v>
      </c>
      <c r="P52" s="64">
        <v>87</v>
      </c>
      <c r="Q52" s="64">
        <v>87</v>
      </c>
      <c r="R52" s="64">
        <v>87</v>
      </c>
      <c r="S52" s="64">
        <v>87</v>
      </c>
      <c r="T52" s="64">
        <v>87</v>
      </c>
      <c r="U52" s="10">
        <f t="shared" ref="U52:U61" si="13">SUM(L52:T52)/9</f>
        <v>87</v>
      </c>
      <c r="V52" s="10">
        <f t="shared" ref="V52:V61" si="14">U52*30%</f>
        <v>26.099999999999998</v>
      </c>
      <c r="W52" s="64">
        <v>89</v>
      </c>
      <c r="X52" s="64">
        <v>88</v>
      </c>
      <c r="Y52" s="64">
        <v>87</v>
      </c>
      <c r="Z52" s="64">
        <v>87</v>
      </c>
      <c r="AA52" s="64">
        <v>87</v>
      </c>
      <c r="AB52" s="64">
        <v>87</v>
      </c>
      <c r="AC52" s="64">
        <v>86</v>
      </c>
      <c r="AD52" s="64">
        <v>86</v>
      </c>
      <c r="AE52" s="64">
        <v>87</v>
      </c>
      <c r="AF52" s="64">
        <v>88</v>
      </c>
      <c r="AG52" s="64">
        <v>90</v>
      </c>
      <c r="AH52" s="64">
        <v>88</v>
      </c>
      <c r="AI52" s="64">
        <v>87</v>
      </c>
      <c r="AJ52" s="64">
        <v>89</v>
      </c>
      <c r="AK52" s="10">
        <f t="shared" ref="AK52:AK61" si="15">SUM(W52:AJ52)/14</f>
        <v>87.571428571428569</v>
      </c>
      <c r="AL52" s="10">
        <f t="shared" ref="AL52:AL61" si="16">AK52*30%</f>
        <v>26.271428571428569</v>
      </c>
      <c r="AM52" s="64">
        <v>89</v>
      </c>
      <c r="AN52" s="64">
        <v>89</v>
      </c>
      <c r="AO52" s="10">
        <f t="shared" ref="AO52:AO61" si="17">SUM(AM52:AN52)/2</f>
        <v>89</v>
      </c>
      <c r="AP52" s="10">
        <f t="shared" ref="AP52:AP61" si="18">AO52*10%</f>
        <v>8.9</v>
      </c>
      <c r="AQ52" s="64">
        <v>88</v>
      </c>
      <c r="AR52" s="64">
        <v>88</v>
      </c>
      <c r="AS52" s="10">
        <f t="shared" ref="AS52:AS61" si="19">SUM(AQ52:AR52)/2</f>
        <v>88</v>
      </c>
      <c r="AT52" s="10">
        <f t="shared" ref="AT52:AT61" si="20">AS52*20%</f>
        <v>17.600000000000001</v>
      </c>
      <c r="AU52" s="56">
        <f t="shared" ref="AU52:AU61" si="21">AT52+AP52+AL52+V52+K52</f>
        <v>87.638095238095232</v>
      </c>
    </row>
    <row r="53" spans="1:47" s="19" customFormat="1" ht="26.25" customHeight="1">
      <c r="A53" s="51">
        <v>42</v>
      </c>
      <c r="B53" s="52" t="s">
        <v>246</v>
      </c>
      <c r="C53" s="52"/>
      <c r="D53" s="52" t="s">
        <v>165</v>
      </c>
      <c r="E53" s="60" t="s">
        <v>215</v>
      </c>
      <c r="F53" s="54"/>
      <c r="G53" s="64">
        <v>87</v>
      </c>
      <c r="H53" s="64">
        <v>88</v>
      </c>
      <c r="I53" s="64">
        <v>87</v>
      </c>
      <c r="J53" s="10">
        <f t="shared" si="11"/>
        <v>87.333333333333329</v>
      </c>
      <c r="K53" s="14">
        <f t="shared" si="12"/>
        <v>8.7333333333333325</v>
      </c>
      <c r="L53" s="64">
        <v>87</v>
      </c>
      <c r="M53" s="64">
        <v>87</v>
      </c>
      <c r="N53" s="64">
        <v>87</v>
      </c>
      <c r="O53" s="64">
        <v>87</v>
      </c>
      <c r="P53" s="64">
        <v>87</v>
      </c>
      <c r="Q53" s="64">
        <v>88</v>
      </c>
      <c r="R53" s="64">
        <v>87</v>
      </c>
      <c r="S53" s="64">
        <v>88</v>
      </c>
      <c r="T53" s="64">
        <v>88</v>
      </c>
      <c r="U53" s="10">
        <f t="shared" si="13"/>
        <v>87.333333333333329</v>
      </c>
      <c r="V53" s="10">
        <f t="shared" si="14"/>
        <v>26.2</v>
      </c>
      <c r="W53" s="64">
        <v>88</v>
      </c>
      <c r="X53" s="64">
        <v>88</v>
      </c>
      <c r="Y53" s="64">
        <v>87</v>
      </c>
      <c r="Z53" s="64">
        <v>87</v>
      </c>
      <c r="AA53" s="64">
        <v>87</v>
      </c>
      <c r="AB53" s="64">
        <v>87</v>
      </c>
      <c r="AC53" s="64">
        <v>87</v>
      </c>
      <c r="AD53" s="64">
        <v>87</v>
      </c>
      <c r="AE53" s="64">
        <v>87</v>
      </c>
      <c r="AF53" s="64">
        <v>88</v>
      </c>
      <c r="AG53" s="64">
        <v>90</v>
      </c>
      <c r="AH53" s="64">
        <v>88</v>
      </c>
      <c r="AI53" s="64">
        <v>87</v>
      </c>
      <c r="AJ53" s="64">
        <v>87</v>
      </c>
      <c r="AK53" s="10">
        <f t="shared" si="15"/>
        <v>87.5</v>
      </c>
      <c r="AL53" s="10">
        <f t="shared" si="16"/>
        <v>26.25</v>
      </c>
      <c r="AM53" s="64">
        <v>89</v>
      </c>
      <c r="AN53" s="64">
        <v>89</v>
      </c>
      <c r="AO53" s="10">
        <f t="shared" si="17"/>
        <v>89</v>
      </c>
      <c r="AP53" s="10">
        <f t="shared" si="18"/>
        <v>8.9</v>
      </c>
      <c r="AQ53" s="64">
        <v>88</v>
      </c>
      <c r="AR53" s="64">
        <v>89</v>
      </c>
      <c r="AS53" s="10">
        <f t="shared" si="19"/>
        <v>88.5</v>
      </c>
      <c r="AT53" s="10">
        <f t="shared" si="20"/>
        <v>17.7</v>
      </c>
      <c r="AU53" s="56">
        <f t="shared" si="21"/>
        <v>87.783333333333331</v>
      </c>
    </row>
    <row r="54" spans="1:47" s="19" customFormat="1" ht="26.25" customHeight="1">
      <c r="A54" s="51">
        <v>43</v>
      </c>
      <c r="B54" s="52" t="s">
        <v>247</v>
      </c>
      <c r="C54" s="52"/>
      <c r="D54" s="52" t="s">
        <v>166</v>
      </c>
      <c r="E54" s="60" t="s">
        <v>216</v>
      </c>
      <c r="F54" s="54"/>
      <c r="G54" s="64">
        <v>88</v>
      </c>
      <c r="H54" s="64">
        <v>87</v>
      </c>
      <c r="I54" s="64">
        <v>87</v>
      </c>
      <c r="J54" s="10">
        <f t="shared" si="11"/>
        <v>87.333333333333329</v>
      </c>
      <c r="K54" s="14">
        <f t="shared" si="12"/>
        <v>8.7333333333333325</v>
      </c>
      <c r="L54" s="64">
        <v>87</v>
      </c>
      <c r="M54" s="64">
        <v>86</v>
      </c>
      <c r="N54" s="64">
        <v>87</v>
      </c>
      <c r="O54" s="64">
        <v>87</v>
      </c>
      <c r="P54" s="64">
        <v>87</v>
      </c>
      <c r="Q54" s="64">
        <v>87</v>
      </c>
      <c r="R54" s="64">
        <v>87</v>
      </c>
      <c r="S54" s="64">
        <v>87</v>
      </c>
      <c r="T54" s="64">
        <v>87</v>
      </c>
      <c r="U54" s="10">
        <f t="shared" si="13"/>
        <v>86.888888888888886</v>
      </c>
      <c r="V54" s="10">
        <f t="shared" si="14"/>
        <v>26.066666666666666</v>
      </c>
      <c r="W54" s="64">
        <v>88</v>
      </c>
      <c r="X54" s="64">
        <v>88</v>
      </c>
      <c r="Y54" s="64">
        <v>87</v>
      </c>
      <c r="Z54" s="64">
        <v>87</v>
      </c>
      <c r="AA54" s="64">
        <v>88</v>
      </c>
      <c r="AB54" s="64">
        <v>87</v>
      </c>
      <c r="AC54" s="64">
        <v>88</v>
      </c>
      <c r="AD54" s="64">
        <v>87</v>
      </c>
      <c r="AE54" s="64">
        <v>87</v>
      </c>
      <c r="AF54" s="64">
        <v>87</v>
      </c>
      <c r="AG54" s="64">
        <v>88</v>
      </c>
      <c r="AH54" s="64">
        <v>87</v>
      </c>
      <c r="AI54" s="64">
        <v>88</v>
      </c>
      <c r="AJ54" s="64">
        <v>87</v>
      </c>
      <c r="AK54" s="10">
        <f t="shared" si="15"/>
        <v>87.428571428571431</v>
      </c>
      <c r="AL54" s="10">
        <f t="shared" si="16"/>
        <v>26.228571428571428</v>
      </c>
      <c r="AM54" s="64">
        <v>88</v>
      </c>
      <c r="AN54" s="64">
        <v>88</v>
      </c>
      <c r="AO54" s="10">
        <f t="shared" si="17"/>
        <v>88</v>
      </c>
      <c r="AP54" s="10">
        <f t="shared" si="18"/>
        <v>8.8000000000000007</v>
      </c>
      <c r="AQ54" s="64">
        <v>88</v>
      </c>
      <c r="AR54" s="64">
        <v>88</v>
      </c>
      <c r="AS54" s="10">
        <f t="shared" si="19"/>
        <v>88</v>
      </c>
      <c r="AT54" s="10">
        <f t="shared" si="20"/>
        <v>17.600000000000001</v>
      </c>
      <c r="AU54" s="56">
        <f t="shared" si="21"/>
        <v>87.428571428571431</v>
      </c>
    </row>
    <row r="55" spans="1:47" s="19" customFormat="1" ht="26.25" customHeight="1">
      <c r="A55" s="51">
        <v>44</v>
      </c>
      <c r="B55" s="52" t="s">
        <v>248</v>
      </c>
      <c r="C55" s="52"/>
      <c r="D55" s="52" t="s">
        <v>167</v>
      </c>
      <c r="E55" s="60" t="s">
        <v>217</v>
      </c>
      <c r="F55" s="54"/>
      <c r="G55" s="64">
        <v>88</v>
      </c>
      <c r="H55" s="64">
        <v>87</v>
      </c>
      <c r="I55" s="64">
        <v>87</v>
      </c>
      <c r="J55" s="10">
        <f t="shared" si="11"/>
        <v>87.333333333333329</v>
      </c>
      <c r="K55" s="14">
        <f t="shared" si="12"/>
        <v>8.7333333333333325</v>
      </c>
      <c r="L55" s="64">
        <v>87</v>
      </c>
      <c r="M55" s="64">
        <v>87</v>
      </c>
      <c r="N55" s="64">
        <v>87</v>
      </c>
      <c r="O55" s="64">
        <v>87</v>
      </c>
      <c r="P55" s="64">
        <v>87</v>
      </c>
      <c r="Q55" s="64">
        <v>87</v>
      </c>
      <c r="R55" s="64">
        <v>87</v>
      </c>
      <c r="S55" s="64">
        <v>87</v>
      </c>
      <c r="T55" s="64">
        <v>87</v>
      </c>
      <c r="U55" s="10">
        <f t="shared" si="13"/>
        <v>87</v>
      </c>
      <c r="V55" s="10">
        <f t="shared" si="14"/>
        <v>26.099999999999998</v>
      </c>
      <c r="W55" s="64">
        <v>88</v>
      </c>
      <c r="X55" s="64">
        <v>87</v>
      </c>
      <c r="Y55" s="64">
        <v>87</v>
      </c>
      <c r="Z55" s="64">
        <v>87</v>
      </c>
      <c r="AA55" s="64">
        <v>87</v>
      </c>
      <c r="AB55" s="64">
        <v>87</v>
      </c>
      <c r="AC55" s="64">
        <v>87</v>
      </c>
      <c r="AD55" s="64">
        <v>87</v>
      </c>
      <c r="AE55" s="64">
        <v>87</v>
      </c>
      <c r="AF55" s="64">
        <v>87</v>
      </c>
      <c r="AG55" s="64">
        <v>88</v>
      </c>
      <c r="AH55" s="64">
        <v>87</v>
      </c>
      <c r="AI55" s="64">
        <v>87</v>
      </c>
      <c r="AJ55" s="64">
        <v>87</v>
      </c>
      <c r="AK55" s="10">
        <f t="shared" si="15"/>
        <v>87.142857142857139</v>
      </c>
      <c r="AL55" s="10">
        <f t="shared" si="16"/>
        <v>26.142857142857142</v>
      </c>
      <c r="AM55" s="64">
        <v>88</v>
      </c>
      <c r="AN55" s="64">
        <v>88</v>
      </c>
      <c r="AO55" s="10">
        <f t="shared" si="17"/>
        <v>88</v>
      </c>
      <c r="AP55" s="10">
        <f t="shared" si="18"/>
        <v>8.8000000000000007</v>
      </c>
      <c r="AQ55" s="64">
        <v>88</v>
      </c>
      <c r="AR55" s="64">
        <v>88</v>
      </c>
      <c r="AS55" s="10">
        <f t="shared" si="19"/>
        <v>88</v>
      </c>
      <c r="AT55" s="10">
        <f t="shared" si="20"/>
        <v>17.600000000000001</v>
      </c>
      <c r="AU55" s="56">
        <f t="shared" si="21"/>
        <v>87.376190476190473</v>
      </c>
    </row>
    <row r="56" spans="1:47" s="19" customFormat="1" ht="26.25" customHeight="1">
      <c r="A56" s="51">
        <v>45</v>
      </c>
      <c r="B56" s="52" t="s">
        <v>249</v>
      </c>
      <c r="C56" s="52"/>
      <c r="D56" s="52" t="s">
        <v>168</v>
      </c>
      <c r="E56" s="60" t="s">
        <v>218</v>
      </c>
      <c r="F56" s="54"/>
      <c r="G56" s="64">
        <v>87</v>
      </c>
      <c r="H56" s="64">
        <v>88</v>
      </c>
      <c r="I56" s="64">
        <v>87</v>
      </c>
      <c r="J56" s="10">
        <f t="shared" si="11"/>
        <v>87.333333333333329</v>
      </c>
      <c r="K56" s="14">
        <f t="shared" si="12"/>
        <v>8.7333333333333325</v>
      </c>
      <c r="L56" s="64">
        <v>88</v>
      </c>
      <c r="M56" s="64">
        <v>87</v>
      </c>
      <c r="N56" s="64">
        <v>88</v>
      </c>
      <c r="O56" s="64">
        <v>88</v>
      </c>
      <c r="P56" s="64">
        <v>87</v>
      </c>
      <c r="Q56" s="64">
        <v>88</v>
      </c>
      <c r="R56" s="64">
        <v>87</v>
      </c>
      <c r="S56" s="64">
        <v>87</v>
      </c>
      <c r="T56" s="64">
        <v>88</v>
      </c>
      <c r="U56" s="10">
        <f t="shared" si="13"/>
        <v>87.555555555555557</v>
      </c>
      <c r="V56" s="10">
        <f t="shared" si="14"/>
        <v>26.266666666666666</v>
      </c>
      <c r="W56" s="64">
        <v>88</v>
      </c>
      <c r="X56" s="64">
        <v>87</v>
      </c>
      <c r="Y56" s="64">
        <v>87</v>
      </c>
      <c r="Z56" s="64">
        <v>87</v>
      </c>
      <c r="AA56" s="64">
        <v>87</v>
      </c>
      <c r="AB56" s="64">
        <v>88</v>
      </c>
      <c r="AC56" s="64">
        <v>87</v>
      </c>
      <c r="AD56" s="64">
        <v>87</v>
      </c>
      <c r="AE56" s="64">
        <v>88</v>
      </c>
      <c r="AF56" s="64">
        <v>87</v>
      </c>
      <c r="AG56" s="64">
        <v>87</v>
      </c>
      <c r="AH56" s="64">
        <v>87</v>
      </c>
      <c r="AI56" s="64">
        <v>87</v>
      </c>
      <c r="AJ56" s="64">
        <v>87</v>
      </c>
      <c r="AK56" s="10">
        <f t="shared" si="15"/>
        <v>87.214285714285708</v>
      </c>
      <c r="AL56" s="10">
        <f t="shared" si="16"/>
        <v>26.164285714285711</v>
      </c>
      <c r="AM56" s="64">
        <v>88</v>
      </c>
      <c r="AN56" s="64">
        <v>88</v>
      </c>
      <c r="AO56" s="10">
        <f t="shared" si="17"/>
        <v>88</v>
      </c>
      <c r="AP56" s="10">
        <f t="shared" si="18"/>
        <v>8.8000000000000007</v>
      </c>
      <c r="AQ56" s="64">
        <v>87</v>
      </c>
      <c r="AR56" s="64">
        <v>88</v>
      </c>
      <c r="AS56" s="10">
        <f t="shared" si="19"/>
        <v>87.5</v>
      </c>
      <c r="AT56" s="10">
        <f t="shared" si="20"/>
        <v>17.5</v>
      </c>
      <c r="AU56" s="56">
        <f t="shared" si="21"/>
        <v>87.464285714285708</v>
      </c>
    </row>
    <row r="57" spans="1:47" s="19" customFormat="1" ht="26.25" customHeight="1">
      <c r="A57" s="51">
        <v>46</v>
      </c>
      <c r="B57" s="52" t="s">
        <v>250</v>
      </c>
      <c r="C57" s="52"/>
      <c r="D57" s="52" t="s">
        <v>169</v>
      </c>
      <c r="E57" s="60" t="s">
        <v>219</v>
      </c>
      <c r="F57" s="54"/>
      <c r="G57" s="64">
        <v>88</v>
      </c>
      <c r="H57" s="64">
        <v>87</v>
      </c>
      <c r="I57" s="64">
        <v>88</v>
      </c>
      <c r="J57" s="10">
        <f t="shared" si="11"/>
        <v>87.666666666666671</v>
      </c>
      <c r="K57" s="14">
        <f t="shared" si="12"/>
        <v>8.7666666666666675</v>
      </c>
      <c r="L57" s="64">
        <v>88</v>
      </c>
      <c r="M57" s="64">
        <v>88</v>
      </c>
      <c r="N57" s="64">
        <v>88</v>
      </c>
      <c r="O57" s="64">
        <v>87</v>
      </c>
      <c r="P57" s="64">
        <v>87</v>
      </c>
      <c r="Q57" s="64">
        <v>87</v>
      </c>
      <c r="R57" s="64">
        <v>87</v>
      </c>
      <c r="S57" s="64">
        <v>88</v>
      </c>
      <c r="T57" s="64">
        <v>87</v>
      </c>
      <c r="U57" s="10">
        <f t="shared" si="13"/>
        <v>87.444444444444443</v>
      </c>
      <c r="V57" s="10">
        <f t="shared" si="14"/>
        <v>26.233333333333331</v>
      </c>
      <c r="W57" s="64">
        <v>87</v>
      </c>
      <c r="X57" s="64">
        <v>87</v>
      </c>
      <c r="Y57" s="64">
        <v>86</v>
      </c>
      <c r="Z57" s="64">
        <v>87</v>
      </c>
      <c r="AA57" s="64">
        <v>87</v>
      </c>
      <c r="AB57" s="64">
        <v>88</v>
      </c>
      <c r="AC57" s="64">
        <v>87</v>
      </c>
      <c r="AD57" s="64">
        <v>87</v>
      </c>
      <c r="AE57" s="64">
        <v>87</v>
      </c>
      <c r="AF57" s="64">
        <v>87</v>
      </c>
      <c r="AG57" s="64">
        <v>87</v>
      </c>
      <c r="AH57" s="64">
        <v>88</v>
      </c>
      <c r="AI57" s="64">
        <v>87</v>
      </c>
      <c r="AJ57" s="64">
        <v>87</v>
      </c>
      <c r="AK57" s="10">
        <f t="shared" si="15"/>
        <v>87.071428571428569</v>
      </c>
      <c r="AL57" s="10">
        <f t="shared" si="16"/>
        <v>26.12142857142857</v>
      </c>
      <c r="AM57" s="64">
        <v>88</v>
      </c>
      <c r="AN57" s="64">
        <v>88</v>
      </c>
      <c r="AO57" s="10">
        <f t="shared" si="17"/>
        <v>88</v>
      </c>
      <c r="AP57" s="10">
        <f t="shared" si="18"/>
        <v>8.8000000000000007</v>
      </c>
      <c r="AQ57" s="64">
        <v>87</v>
      </c>
      <c r="AR57" s="64">
        <v>88</v>
      </c>
      <c r="AS57" s="10">
        <f t="shared" si="19"/>
        <v>87.5</v>
      </c>
      <c r="AT57" s="10">
        <f t="shared" si="20"/>
        <v>17.5</v>
      </c>
      <c r="AU57" s="56">
        <f t="shared" si="21"/>
        <v>87.421428571428564</v>
      </c>
    </row>
    <row r="58" spans="1:47" s="19" customFormat="1" ht="26.25" customHeight="1">
      <c r="A58" s="51">
        <v>47</v>
      </c>
      <c r="B58" s="52" t="s">
        <v>251</v>
      </c>
      <c r="C58" s="52"/>
      <c r="D58" s="52" t="s">
        <v>170</v>
      </c>
      <c r="E58" s="60" t="s">
        <v>220</v>
      </c>
      <c r="F58" s="54"/>
      <c r="G58" s="64">
        <v>88</v>
      </c>
      <c r="H58" s="64">
        <v>89</v>
      </c>
      <c r="I58" s="64">
        <v>89</v>
      </c>
      <c r="J58" s="10">
        <f t="shared" si="11"/>
        <v>88.666666666666671</v>
      </c>
      <c r="K58" s="14">
        <f t="shared" si="12"/>
        <v>8.8666666666666671</v>
      </c>
      <c r="L58" s="64">
        <v>88</v>
      </c>
      <c r="M58" s="64">
        <v>88</v>
      </c>
      <c r="N58" s="64">
        <v>88</v>
      </c>
      <c r="O58" s="64">
        <v>87</v>
      </c>
      <c r="P58" s="64">
        <v>87</v>
      </c>
      <c r="Q58" s="64">
        <v>87</v>
      </c>
      <c r="R58" s="64">
        <v>87</v>
      </c>
      <c r="S58" s="64">
        <v>87</v>
      </c>
      <c r="T58" s="64">
        <v>88</v>
      </c>
      <c r="U58" s="10">
        <f t="shared" si="13"/>
        <v>87.444444444444443</v>
      </c>
      <c r="V58" s="10">
        <f t="shared" si="14"/>
        <v>26.233333333333331</v>
      </c>
      <c r="W58" s="64">
        <v>87</v>
      </c>
      <c r="X58" s="64">
        <v>88</v>
      </c>
      <c r="Y58" s="64">
        <v>87</v>
      </c>
      <c r="Z58" s="64">
        <v>89</v>
      </c>
      <c r="AA58" s="64">
        <v>87</v>
      </c>
      <c r="AB58" s="64">
        <v>88</v>
      </c>
      <c r="AC58" s="64">
        <v>89</v>
      </c>
      <c r="AD58" s="64">
        <v>88</v>
      </c>
      <c r="AE58" s="64">
        <v>88</v>
      </c>
      <c r="AF58" s="64">
        <v>87</v>
      </c>
      <c r="AG58" s="64">
        <v>88</v>
      </c>
      <c r="AH58" s="64">
        <v>88</v>
      </c>
      <c r="AI58" s="64">
        <v>88</v>
      </c>
      <c r="AJ58" s="64">
        <v>89</v>
      </c>
      <c r="AK58" s="10">
        <f t="shared" si="15"/>
        <v>87.928571428571431</v>
      </c>
      <c r="AL58" s="10">
        <f t="shared" si="16"/>
        <v>26.37857142857143</v>
      </c>
      <c r="AM58" s="64">
        <v>88</v>
      </c>
      <c r="AN58" s="64">
        <v>88</v>
      </c>
      <c r="AO58" s="10">
        <f t="shared" si="17"/>
        <v>88</v>
      </c>
      <c r="AP58" s="10">
        <f t="shared" si="18"/>
        <v>8.8000000000000007</v>
      </c>
      <c r="AQ58" s="64">
        <v>87</v>
      </c>
      <c r="AR58" s="64">
        <v>87</v>
      </c>
      <c r="AS58" s="10">
        <f t="shared" si="19"/>
        <v>87</v>
      </c>
      <c r="AT58" s="10">
        <f t="shared" si="20"/>
        <v>17.400000000000002</v>
      </c>
      <c r="AU58" s="56">
        <f t="shared" si="21"/>
        <v>87.678571428571445</v>
      </c>
    </row>
    <row r="59" spans="1:47" s="19" customFormat="1" ht="26.25" customHeight="1">
      <c r="A59" s="51">
        <v>48</v>
      </c>
      <c r="B59" s="52" t="s">
        <v>252</v>
      </c>
      <c r="C59" s="52"/>
      <c r="D59" s="52" t="s">
        <v>171</v>
      </c>
      <c r="E59" s="60" t="s">
        <v>221</v>
      </c>
      <c r="F59" s="54"/>
      <c r="G59" s="64">
        <v>88</v>
      </c>
      <c r="H59" s="64">
        <v>88</v>
      </c>
      <c r="I59" s="64">
        <v>88</v>
      </c>
      <c r="J59" s="10">
        <f t="shared" si="11"/>
        <v>88</v>
      </c>
      <c r="K59" s="14">
        <f t="shared" si="12"/>
        <v>8.8000000000000007</v>
      </c>
      <c r="L59" s="64">
        <v>87</v>
      </c>
      <c r="M59" s="64">
        <v>88</v>
      </c>
      <c r="N59" s="64">
        <v>88</v>
      </c>
      <c r="O59" s="64">
        <v>88</v>
      </c>
      <c r="P59" s="64">
        <v>88</v>
      </c>
      <c r="Q59" s="64">
        <v>88</v>
      </c>
      <c r="R59" s="64">
        <v>87</v>
      </c>
      <c r="S59" s="64">
        <v>87</v>
      </c>
      <c r="T59" s="64">
        <v>88</v>
      </c>
      <c r="U59" s="10">
        <f t="shared" si="13"/>
        <v>87.666666666666671</v>
      </c>
      <c r="V59" s="10">
        <f t="shared" si="14"/>
        <v>26.3</v>
      </c>
      <c r="W59" s="64">
        <v>87</v>
      </c>
      <c r="X59" s="64">
        <v>88</v>
      </c>
      <c r="Y59" s="64">
        <v>88</v>
      </c>
      <c r="Z59" s="64">
        <v>87</v>
      </c>
      <c r="AA59" s="64">
        <v>88</v>
      </c>
      <c r="AB59" s="64">
        <v>88</v>
      </c>
      <c r="AC59" s="64">
        <v>88</v>
      </c>
      <c r="AD59" s="64">
        <v>88</v>
      </c>
      <c r="AE59" s="64">
        <v>88</v>
      </c>
      <c r="AF59" s="64">
        <v>87</v>
      </c>
      <c r="AG59" s="64">
        <v>88</v>
      </c>
      <c r="AH59" s="64">
        <v>87</v>
      </c>
      <c r="AI59" s="64">
        <v>88</v>
      </c>
      <c r="AJ59" s="64">
        <v>88</v>
      </c>
      <c r="AK59" s="10">
        <f t="shared" si="15"/>
        <v>87.714285714285708</v>
      </c>
      <c r="AL59" s="10">
        <f t="shared" si="16"/>
        <v>26.314285714285713</v>
      </c>
      <c r="AM59" s="64">
        <v>90</v>
      </c>
      <c r="AN59" s="64">
        <v>90</v>
      </c>
      <c r="AO59" s="10">
        <f t="shared" si="17"/>
        <v>90</v>
      </c>
      <c r="AP59" s="10">
        <f t="shared" si="18"/>
        <v>9</v>
      </c>
      <c r="AQ59" s="64">
        <v>88</v>
      </c>
      <c r="AR59" s="64">
        <v>89</v>
      </c>
      <c r="AS59" s="10">
        <f t="shared" si="19"/>
        <v>88.5</v>
      </c>
      <c r="AT59" s="10">
        <f t="shared" si="20"/>
        <v>17.7</v>
      </c>
      <c r="AU59" s="56">
        <f t="shared" si="21"/>
        <v>88.114285714285714</v>
      </c>
    </row>
    <row r="60" spans="1:47" s="19" customFormat="1" ht="26.25" customHeight="1">
      <c r="A60" s="51">
        <v>49</v>
      </c>
      <c r="B60" s="52" t="s">
        <v>253</v>
      </c>
      <c r="C60" s="52"/>
      <c r="D60" s="52" t="s">
        <v>172</v>
      </c>
      <c r="E60" s="60" t="s">
        <v>222</v>
      </c>
      <c r="F60" s="54"/>
      <c r="G60" s="64">
        <v>89</v>
      </c>
      <c r="H60" s="64">
        <v>88</v>
      </c>
      <c r="I60" s="64">
        <v>88</v>
      </c>
      <c r="J60" s="10">
        <f t="shared" si="11"/>
        <v>88.333333333333329</v>
      </c>
      <c r="K60" s="14">
        <f t="shared" si="12"/>
        <v>8.8333333333333339</v>
      </c>
      <c r="L60" s="64">
        <v>88</v>
      </c>
      <c r="M60" s="64">
        <v>87</v>
      </c>
      <c r="N60" s="64">
        <v>88</v>
      </c>
      <c r="O60" s="64">
        <v>88</v>
      </c>
      <c r="P60" s="64">
        <v>88</v>
      </c>
      <c r="Q60" s="64">
        <v>87</v>
      </c>
      <c r="R60" s="64">
        <v>88</v>
      </c>
      <c r="S60" s="64">
        <v>88</v>
      </c>
      <c r="T60" s="64">
        <v>87</v>
      </c>
      <c r="U60" s="10">
        <f t="shared" si="13"/>
        <v>87.666666666666671</v>
      </c>
      <c r="V60" s="10">
        <f t="shared" si="14"/>
        <v>26.3</v>
      </c>
      <c r="W60" s="64">
        <v>89</v>
      </c>
      <c r="X60" s="64">
        <v>87</v>
      </c>
      <c r="Y60" s="64">
        <v>88</v>
      </c>
      <c r="Z60" s="64">
        <v>87</v>
      </c>
      <c r="AA60" s="64">
        <v>87</v>
      </c>
      <c r="AB60" s="64">
        <v>88</v>
      </c>
      <c r="AC60" s="64">
        <v>87</v>
      </c>
      <c r="AD60" s="64">
        <v>87</v>
      </c>
      <c r="AE60" s="64">
        <v>88</v>
      </c>
      <c r="AF60" s="64">
        <v>88</v>
      </c>
      <c r="AG60" s="64">
        <v>88</v>
      </c>
      <c r="AH60" s="64">
        <v>88</v>
      </c>
      <c r="AI60" s="64">
        <v>87</v>
      </c>
      <c r="AJ60" s="64">
        <v>87</v>
      </c>
      <c r="AK60" s="10">
        <f t="shared" si="15"/>
        <v>87.571428571428569</v>
      </c>
      <c r="AL60" s="10">
        <f t="shared" si="16"/>
        <v>26.271428571428569</v>
      </c>
      <c r="AM60" s="64">
        <v>90</v>
      </c>
      <c r="AN60" s="64">
        <v>90</v>
      </c>
      <c r="AO60" s="10">
        <f t="shared" si="17"/>
        <v>90</v>
      </c>
      <c r="AP60" s="10">
        <f t="shared" si="18"/>
        <v>9</v>
      </c>
      <c r="AQ60" s="64">
        <v>88</v>
      </c>
      <c r="AR60" s="64">
        <v>89</v>
      </c>
      <c r="AS60" s="10">
        <f t="shared" si="19"/>
        <v>88.5</v>
      </c>
      <c r="AT60" s="10">
        <f t="shared" si="20"/>
        <v>17.7</v>
      </c>
      <c r="AU60" s="56">
        <f t="shared" si="21"/>
        <v>88.104761904761901</v>
      </c>
    </row>
    <row r="61" spans="1:47" s="19" customFormat="1" ht="26.25" customHeight="1">
      <c r="A61" s="51">
        <v>50</v>
      </c>
      <c r="B61" s="52" t="s">
        <v>254</v>
      </c>
      <c r="C61" s="52"/>
      <c r="D61" s="52" t="s">
        <v>173</v>
      </c>
      <c r="E61" s="60" t="s">
        <v>223</v>
      </c>
      <c r="F61" s="54"/>
      <c r="G61" s="64">
        <v>88</v>
      </c>
      <c r="H61" s="64">
        <v>88</v>
      </c>
      <c r="I61" s="64">
        <v>88</v>
      </c>
      <c r="J61" s="10">
        <f t="shared" si="11"/>
        <v>88</v>
      </c>
      <c r="K61" s="14">
        <f t="shared" si="12"/>
        <v>8.8000000000000007</v>
      </c>
      <c r="L61" s="64">
        <v>87</v>
      </c>
      <c r="M61" s="64">
        <v>87</v>
      </c>
      <c r="N61" s="64">
        <v>88</v>
      </c>
      <c r="O61" s="64">
        <v>88</v>
      </c>
      <c r="P61" s="64">
        <v>88</v>
      </c>
      <c r="Q61" s="64">
        <v>87</v>
      </c>
      <c r="R61" s="64">
        <v>88</v>
      </c>
      <c r="S61" s="64">
        <v>87</v>
      </c>
      <c r="T61" s="64">
        <v>87</v>
      </c>
      <c r="U61" s="10">
        <f t="shared" si="13"/>
        <v>87.444444444444443</v>
      </c>
      <c r="V61" s="10">
        <f t="shared" si="14"/>
        <v>26.233333333333331</v>
      </c>
      <c r="W61" s="64">
        <v>88</v>
      </c>
      <c r="X61" s="64">
        <v>88</v>
      </c>
      <c r="Y61" s="64">
        <v>88</v>
      </c>
      <c r="Z61" s="64">
        <v>88</v>
      </c>
      <c r="AA61" s="64">
        <v>88</v>
      </c>
      <c r="AB61" s="64">
        <v>87</v>
      </c>
      <c r="AC61" s="64">
        <v>88</v>
      </c>
      <c r="AD61" s="64">
        <v>87</v>
      </c>
      <c r="AE61" s="64">
        <v>88</v>
      </c>
      <c r="AF61" s="64">
        <v>87</v>
      </c>
      <c r="AG61" s="64">
        <v>88</v>
      </c>
      <c r="AH61" s="64">
        <v>88</v>
      </c>
      <c r="AI61" s="64">
        <v>88</v>
      </c>
      <c r="AJ61" s="64">
        <v>88</v>
      </c>
      <c r="AK61" s="10">
        <f t="shared" si="15"/>
        <v>87.785714285714292</v>
      </c>
      <c r="AL61" s="10">
        <f t="shared" si="16"/>
        <v>26.335714285714285</v>
      </c>
      <c r="AM61" s="64">
        <v>89</v>
      </c>
      <c r="AN61" s="64">
        <v>90</v>
      </c>
      <c r="AO61" s="10">
        <f t="shared" si="17"/>
        <v>89.5</v>
      </c>
      <c r="AP61" s="10">
        <f t="shared" si="18"/>
        <v>8.9500000000000011</v>
      </c>
      <c r="AQ61" s="64">
        <v>88</v>
      </c>
      <c r="AR61" s="64">
        <v>89</v>
      </c>
      <c r="AS61" s="10">
        <f t="shared" si="19"/>
        <v>88.5</v>
      </c>
      <c r="AT61" s="10">
        <f t="shared" si="20"/>
        <v>17.7</v>
      </c>
      <c r="AU61" s="56">
        <f t="shared" si="21"/>
        <v>88.019047619047612</v>
      </c>
    </row>
    <row r="62" spans="1:47" s="55" customFormat="1" ht="25.5" customHeight="1">
      <c r="A62" s="51">
        <v>51</v>
      </c>
      <c r="B62" s="52" t="s">
        <v>255</v>
      </c>
      <c r="C62" s="52"/>
      <c r="D62" s="52" t="s">
        <v>174</v>
      </c>
      <c r="E62" s="60" t="s">
        <v>224</v>
      </c>
      <c r="F62" s="54"/>
      <c r="G62" s="64">
        <v>88</v>
      </c>
      <c r="H62" s="64">
        <v>88</v>
      </c>
      <c r="I62" s="64">
        <v>88</v>
      </c>
      <c r="J62" s="10">
        <f>SUM(G62:I62)/3</f>
        <v>88</v>
      </c>
      <c r="K62" s="14">
        <f>J62*$J$10</f>
        <v>8.8000000000000007</v>
      </c>
      <c r="L62" s="64">
        <v>88</v>
      </c>
      <c r="M62" s="64">
        <v>88</v>
      </c>
      <c r="N62" s="64">
        <v>88</v>
      </c>
      <c r="O62" s="64">
        <v>87</v>
      </c>
      <c r="P62" s="64">
        <v>87</v>
      </c>
      <c r="Q62" s="64">
        <v>88</v>
      </c>
      <c r="R62" s="64">
        <v>87</v>
      </c>
      <c r="S62" s="64">
        <v>88</v>
      </c>
      <c r="T62" s="64">
        <v>88</v>
      </c>
      <c r="U62" s="10">
        <f>SUM(L62:T62)/9</f>
        <v>87.666666666666671</v>
      </c>
      <c r="V62" s="10">
        <f>U62*30%</f>
        <v>26.3</v>
      </c>
      <c r="W62" s="64">
        <v>89</v>
      </c>
      <c r="X62" s="64">
        <v>88</v>
      </c>
      <c r="Y62" s="64">
        <v>87</v>
      </c>
      <c r="Z62" s="64">
        <v>87</v>
      </c>
      <c r="AA62" s="64">
        <v>87</v>
      </c>
      <c r="AB62" s="64">
        <v>87</v>
      </c>
      <c r="AC62" s="64">
        <v>88</v>
      </c>
      <c r="AD62" s="64">
        <v>88</v>
      </c>
      <c r="AE62" s="64">
        <v>88</v>
      </c>
      <c r="AF62" s="64">
        <v>88</v>
      </c>
      <c r="AG62" s="64">
        <v>88</v>
      </c>
      <c r="AH62" s="64">
        <v>88</v>
      </c>
      <c r="AI62" s="64">
        <v>87</v>
      </c>
      <c r="AJ62" s="64">
        <v>89</v>
      </c>
      <c r="AK62" s="10">
        <f>SUM(W62:AJ62)/14</f>
        <v>87.785714285714292</v>
      </c>
      <c r="AL62" s="10">
        <f>AK62*30%</f>
        <v>26.335714285714285</v>
      </c>
      <c r="AM62" s="64">
        <v>88</v>
      </c>
      <c r="AN62" s="64">
        <v>88</v>
      </c>
      <c r="AO62" s="10">
        <f>SUM(AM62:AN62)/2</f>
        <v>88</v>
      </c>
      <c r="AP62" s="10">
        <f>AO62*10%</f>
        <v>8.8000000000000007</v>
      </c>
      <c r="AQ62" s="64">
        <v>88</v>
      </c>
      <c r="AR62" s="64">
        <v>88</v>
      </c>
      <c r="AS62" s="10">
        <f>SUM(AQ62:AR62)/2</f>
        <v>88</v>
      </c>
      <c r="AT62" s="10">
        <f>AS62*20%</f>
        <v>17.600000000000001</v>
      </c>
      <c r="AU62" s="56">
        <f>AT62+AP62+AL62+V62+K62</f>
        <v>87.835714285714289</v>
      </c>
    </row>
    <row r="65" spans="2:22">
      <c r="B65" s="11" t="s">
        <v>58</v>
      </c>
    </row>
    <row r="66" spans="2:22">
      <c r="B66" s="8" t="s">
        <v>59</v>
      </c>
      <c r="C66" s="8"/>
      <c r="D66" s="8"/>
    </row>
    <row r="67" spans="2:22">
      <c r="B67" s="12" t="s">
        <v>60</v>
      </c>
      <c r="C67" s="12"/>
      <c r="D67" s="13">
        <f>AVERAGE(AU12:AU62)</f>
        <v>87.588110799875494</v>
      </c>
    </row>
    <row r="68" spans="2:22">
      <c r="B68" s="12" t="s">
        <v>61</v>
      </c>
      <c r="C68" s="12"/>
      <c r="D68" s="13">
        <f>MIN(AU12:AU62)</f>
        <v>86.457142857142856</v>
      </c>
    </row>
    <row r="69" spans="2:22">
      <c r="B69" s="12" t="s">
        <v>62</v>
      </c>
      <c r="C69" s="12"/>
      <c r="D69" s="13">
        <f>MAX(AU12:AU62)</f>
        <v>88.607142857142847</v>
      </c>
    </row>
    <row r="73" spans="2:22" ht="15.75" thickBot="1"/>
    <row r="74" spans="2:22" ht="15.75" thickBot="1">
      <c r="H74" s="35"/>
      <c r="I74" s="36"/>
      <c r="J74" s="36"/>
      <c r="K74" s="36"/>
      <c r="L74" s="36"/>
      <c r="M74" s="36"/>
      <c r="N74" s="37"/>
      <c r="O74" s="36"/>
      <c r="P74" s="36"/>
      <c r="Q74" s="36"/>
      <c r="R74" s="36"/>
      <c r="S74" s="36"/>
      <c r="T74" s="36"/>
      <c r="U74" s="38"/>
      <c r="V74" s="39"/>
    </row>
    <row r="75" spans="2:22" ht="15.75" thickBot="1">
      <c r="H75" s="40"/>
      <c r="I75" s="29"/>
      <c r="J75" s="29"/>
      <c r="K75" s="29"/>
      <c r="L75" s="29"/>
      <c r="M75" s="29"/>
      <c r="N75" s="30"/>
      <c r="O75" s="29"/>
      <c r="P75" s="29"/>
      <c r="Q75" s="29"/>
      <c r="R75" s="29"/>
      <c r="S75" s="29"/>
      <c r="T75" s="29"/>
      <c r="U75" s="31"/>
      <c r="V75" s="41"/>
    </row>
    <row r="76" spans="2:22" ht="15.75" thickBot="1">
      <c r="H76" s="42"/>
      <c r="I76" s="26"/>
      <c r="J76" s="26"/>
      <c r="K76" s="26"/>
      <c r="L76" s="26"/>
      <c r="M76" s="26"/>
      <c r="N76" s="27"/>
      <c r="O76" s="26"/>
      <c r="P76" s="26"/>
      <c r="Q76" s="26"/>
      <c r="R76" s="26"/>
      <c r="S76" s="26"/>
      <c r="T76" s="26"/>
      <c r="U76" s="28"/>
      <c r="V76" s="43"/>
    </row>
    <row r="77" spans="2:22" ht="15.75" thickBot="1">
      <c r="H77" s="44"/>
      <c r="I77" s="32"/>
      <c r="J77" s="32"/>
      <c r="K77" s="32"/>
      <c r="L77" s="32"/>
      <c r="M77" s="32"/>
      <c r="N77" s="33"/>
      <c r="O77" s="32"/>
      <c r="P77" s="32"/>
      <c r="Q77" s="32"/>
      <c r="R77" s="32"/>
      <c r="S77" s="32"/>
      <c r="T77" s="32"/>
      <c r="U77" s="34"/>
      <c r="V77" s="45"/>
    </row>
    <row r="78" spans="2:22" ht="15.75" thickBot="1">
      <c r="H78" s="42"/>
      <c r="I78" s="26"/>
      <c r="J78" s="26"/>
      <c r="K78" s="26"/>
      <c r="L78" s="26"/>
      <c r="M78" s="26"/>
      <c r="N78" s="27"/>
      <c r="O78" s="26"/>
      <c r="P78" s="26"/>
      <c r="Q78" s="26"/>
      <c r="R78" s="26"/>
      <c r="S78" s="26"/>
      <c r="T78" s="26"/>
      <c r="U78" s="28"/>
      <c r="V78" s="43"/>
    </row>
    <row r="79" spans="2:22" ht="15.75" thickBot="1">
      <c r="H79" s="40"/>
      <c r="I79" s="29"/>
      <c r="J79" s="29"/>
      <c r="K79" s="29"/>
      <c r="L79" s="29"/>
      <c r="M79" s="29"/>
      <c r="N79" s="30"/>
      <c r="O79" s="29"/>
      <c r="P79" s="29"/>
      <c r="Q79" s="29"/>
      <c r="R79" s="29"/>
      <c r="S79" s="29"/>
      <c r="T79" s="29"/>
      <c r="U79" s="31"/>
      <c r="V79" s="41"/>
    </row>
    <row r="80" spans="2:22" ht="15.75" thickBot="1">
      <c r="H80" s="42"/>
      <c r="I80" s="26"/>
      <c r="J80" s="26"/>
      <c r="K80" s="26"/>
      <c r="L80" s="26"/>
      <c r="M80" s="26"/>
      <c r="N80" s="27"/>
      <c r="O80" s="26"/>
      <c r="P80" s="26"/>
      <c r="Q80" s="26"/>
      <c r="R80" s="26"/>
      <c r="S80" s="26"/>
      <c r="T80" s="26"/>
      <c r="U80" s="28"/>
      <c r="V80" s="43"/>
    </row>
    <row r="81" spans="8:22" ht="15.75" thickBot="1">
      <c r="H81" s="40"/>
      <c r="I81" s="29"/>
      <c r="J81" s="29"/>
      <c r="K81" s="29"/>
      <c r="L81" s="29"/>
      <c r="M81" s="29"/>
      <c r="N81" s="30"/>
      <c r="O81" s="29"/>
      <c r="P81" s="29"/>
      <c r="Q81" s="29"/>
      <c r="R81" s="29"/>
      <c r="S81" s="29"/>
      <c r="T81" s="29"/>
      <c r="U81" s="31"/>
      <c r="V81" s="41"/>
    </row>
    <row r="82" spans="8:22" ht="15.75" thickBot="1">
      <c r="H82" s="42"/>
      <c r="I82" s="26"/>
      <c r="J82" s="26"/>
      <c r="K82" s="26"/>
      <c r="L82" s="26"/>
      <c r="M82" s="26"/>
      <c r="N82" s="27"/>
      <c r="O82" s="26"/>
      <c r="P82" s="26"/>
      <c r="Q82" s="26"/>
      <c r="R82" s="26"/>
      <c r="S82" s="26"/>
      <c r="T82" s="26"/>
      <c r="U82" s="28"/>
      <c r="V82" s="43"/>
    </row>
    <row r="83" spans="8:22" ht="15.75" thickBot="1">
      <c r="H83" s="40"/>
      <c r="I83" s="29"/>
      <c r="J83" s="29"/>
      <c r="K83" s="29"/>
      <c r="L83" s="29"/>
      <c r="M83" s="29"/>
      <c r="N83" s="30"/>
      <c r="O83" s="29"/>
      <c r="P83" s="29"/>
      <c r="Q83" s="29"/>
      <c r="R83" s="29"/>
      <c r="S83" s="29"/>
      <c r="T83" s="29"/>
      <c r="U83" s="31"/>
      <c r="V83" s="41"/>
    </row>
    <row r="84" spans="8:22" ht="15.75" thickBot="1">
      <c r="H84" s="42"/>
      <c r="I84" s="26"/>
      <c r="J84" s="26"/>
      <c r="K84" s="26"/>
      <c r="L84" s="26"/>
      <c r="M84" s="26"/>
      <c r="N84" s="27"/>
      <c r="O84" s="26"/>
      <c r="P84" s="26"/>
      <c r="Q84" s="26"/>
      <c r="R84" s="26"/>
      <c r="S84" s="26"/>
      <c r="T84" s="26"/>
      <c r="U84" s="28"/>
      <c r="V84" s="43"/>
    </row>
    <row r="85" spans="8:22" ht="15.75" thickBot="1">
      <c r="H85" s="40"/>
      <c r="I85" s="29"/>
      <c r="J85" s="29"/>
      <c r="K85" s="29"/>
      <c r="L85" s="29"/>
      <c r="M85" s="29"/>
      <c r="N85" s="30"/>
      <c r="O85" s="29"/>
      <c r="P85" s="29"/>
      <c r="Q85" s="29"/>
      <c r="R85" s="29"/>
      <c r="S85" s="29"/>
      <c r="T85" s="29"/>
      <c r="U85" s="31"/>
      <c r="V85" s="41"/>
    </row>
    <row r="86" spans="8:22" ht="15.75" thickBot="1">
      <c r="H86" s="42"/>
      <c r="I86" s="26"/>
      <c r="J86" s="26"/>
      <c r="K86" s="26"/>
      <c r="L86" s="26"/>
      <c r="M86" s="26"/>
      <c r="N86" s="27"/>
      <c r="O86" s="26"/>
      <c r="P86" s="26"/>
      <c r="Q86" s="26"/>
      <c r="R86" s="26"/>
      <c r="S86" s="26"/>
      <c r="T86" s="26"/>
      <c r="U86" s="28"/>
      <c r="V86" s="43"/>
    </row>
    <row r="87" spans="8:22" ht="15.75" thickBot="1">
      <c r="H87" s="40"/>
      <c r="I87" s="29"/>
      <c r="J87" s="29"/>
      <c r="K87" s="29"/>
      <c r="L87" s="29"/>
      <c r="M87" s="29"/>
      <c r="N87" s="30"/>
      <c r="O87" s="29"/>
      <c r="P87" s="29"/>
      <c r="Q87" s="29"/>
      <c r="R87" s="29"/>
      <c r="S87" s="29"/>
      <c r="T87" s="29"/>
      <c r="U87" s="31"/>
      <c r="V87" s="41"/>
    </row>
    <row r="88" spans="8:22" ht="15.75" thickBot="1">
      <c r="H88" s="42"/>
      <c r="I88" s="26"/>
      <c r="J88" s="26"/>
      <c r="K88" s="26"/>
      <c r="L88" s="26"/>
      <c r="M88" s="26"/>
      <c r="N88" s="27"/>
      <c r="O88" s="26"/>
      <c r="P88" s="26"/>
      <c r="Q88" s="26"/>
      <c r="R88" s="26"/>
      <c r="S88" s="26"/>
      <c r="T88" s="26"/>
      <c r="U88" s="28"/>
      <c r="V88" s="43"/>
    </row>
    <row r="89" spans="8:22" ht="15.75" thickBot="1">
      <c r="H89" s="40"/>
      <c r="I89" s="29"/>
      <c r="J89" s="29"/>
      <c r="K89" s="29"/>
      <c r="L89" s="29"/>
      <c r="M89" s="29"/>
      <c r="N89" s="30"/>
      <c r="O89" s="29"/>
      <c r="P89" s="29"/>
      <c r="Q89" s="29"/>
      <c r="R89" s="29"/>
      <c r="S89" s="29"/>
      <c r="T89" s="29"/>
      <c r="U89" s="31"/>
      <c r="V89" s="41"/>
    </row>
    <row r="90" spans="8:22" ht="15.75" thickBot="1">
      <c r="H90" s="42"/>
      <c r="I90" s="26"/>
      <c r="J90" s="26"/>
      <c r="K90" s="26"/>
      <c r="L90" s="26"/>
      <c r="M90" s="26"/>
      <c r="N90" s="27"/>
      <c r="O90" s="26"/>
      <c r="P90" s="26"/>
      <c r="Q90" s="26"/>
      <c r="R90" s="26"/>
      <c r="S90" s="26"/>
      <c r="T90" s="26"/>
      <c r="U90" s="28"/>
      <c r="V90" s="43"/>
    </row>
    <row r="91" spans="8:22" ht="15.75" thickBot="1">
      <c r="H91" s="40"/>
      <c r="I91" s="29"/>
      <c r="J91" s="29"/>
      <c r="K91" s="29"/>
      <c r="L91" s="29"/>
      <c r="M91" s="29"/>
      <c r="N91" s="30"/>
      <c r="O91" s="29"/>
      <c r="P91" s="29"/>
      <c r="Q91" s="29"/>
      <c r="R91" s="29"/>
      <c r="S91" s="29"/>
      <c r="T91" s="29"/>
      <c r="U91" s="31"/>
      <c r="V91" s="41"/>
    </row>
    <row r="92" spans="8:22" ht="15.75" thickBot="1">
      <c r="H92" s="42"/>
      <c r="I92" s="26"/>
      <c r="J92" s="26"/>
      <c r="K92" s="26"/>
      <c r="L92" s="26"/>
      <c r="M92" s="26"/>
      <c r="N92" s="27"/>
      <c r="O92" s="26"/>
      <c r="P92" s="26"/>
      <c r="Q92" s="26"/>
      <c r="R92" s="26"/>
      <c r="S92" s="26"/>
      <c r="T92" s="26"/>
      <c r="U92" s="28"/>
      <c r="V92" s="43"/>
    </row>
    <row r="93" spans="8:22" ht="15.75" thickBot="1">
      <c r="H93" s="46"/>
      <c r="I93" s="47"/>
      <c r="J93" s="47"/>
      <c r="K93" s="47"/>
      <c r="L93" s="47"/>
      <c r="M93" s="47"/>
      <c r="N93" s="48"/>
      <c r="O93" s="47"/>
      <c r="P93" s="47"/>
      <c r="Q93" s="47"/>
      <c r="R93" s="47"/>
      <c r="S93" s="47"/>
      <c r="T93" s="47"/>
      <c r="U93" s="49"/>
      <c r="V93" s="50"/>
    </row>
    <row r="94" spans="8:22" ht="15.75" thickBot="1">
      <c r="H94" s="35"/>
      <c r="I94" s="36"/>
      <c r="J94" s="36"/>
      <c r="K94" s="36"/>
      <c r="L94" s="36"/>
      <c r="M94" s="36"/>
      <c r="N94" s="37"/>
      <c r="O94" s="36"/>
      <c r="P94" s="36"/>
      <c r="Q94" s="36"/>
      <c r="R94" s="36"/>
      <c r="S94" s="36"/>
      <c r="T94" s="36"/>
      <c r="U94" s="38"/>
      <c r="V94" s="39"/>
    </row>
    <row r="95" spans="8:22" ht="15.75" thickBot="1">
      <c r="H95" s="40"/>
      <c r="I95" s="29"/>
      <c r="J95" s="29"/>
      <c r="K95" s="29"/>
      <c r="L95" s="29"/>
      <c r="M95" s="29"/>
      <c r="N95" s="30"/>
      <c r="O95" s="29"/>
      <c r="P95" s="29"/>
      <c r="Q95" s="29"/>
      <c r="R95" s="29"/>
      <c r="S95" s="29"/>
      <c r="T95" s="29"/>
      <c r="U95" s="31"/>
      <c r="V95" s="41"/>
    </row>
    <row r="96" spans="8:22" ht="15.75" thickBot="1">
      <c r="H96" s="42"/>
      <c r="I96" s="26"/>
      <c r="J96" s="26"/>
      <c r="K96" s="26"/>
      <c r="L96" s="26"/>
      <c r="M96" s="26"/>
      <c r="N96" s="27"/>
      <c r="O96" s="26"/>
      <c r="P96" s="26"/>
      <c r="Q96" s="26"/>
      <c r="R96" s="26"/>
      <c r="S96" s="26"/>
      <c r="T96" s="26"/>
      <c r="U96" s="28"/>
      <c r="V96" s="43"/>
    </row>
    <row r="97" spans="8:22" ht="15.75" thickBot="1">
      <c r="H97" s="40"/>
      <c r="I97" s="29"/>
      <c r="J97" s="29"/>
      <c r="K97" s="29"/>
      <c r="L97" s="29"/>
      <c r="M97" s="29"/>
      <c r="N97" s="30"/>
      <c r="O97" s="29"/>
      <c r="P97" s="29"/>
      <c r="Q97" s="29"/>
      <c r="R97" s="29"/>
      <c r="S97" s="29"/>
      <c r="T97" s="29"/>
      <c r="U97" s="31"/>
      <c r="V97" s="41"/>
    </row>
    <row r="98" spans="8:22" ht="15.75" thickBot="1">
      <c r="H98" s="42"/>
      <c r="I98" s="26"/>
      <c r="J98" s="26"/>
      <c r="K98" s="26"/>
      <c r="L98" s="26"/>
      <c r="M98" s="26"/>
      <c r="N98" s="27"/>
      <c r="O98" s="26"/>
      <c r="P98" s="26"/>
      <c r="Q98" s="26"/>
      <c r="R98" s="26"/>
      <c r="S98" s="26"/>
      <c r="T98" s="26"/>
      <c r="U98" s="28"/>
      <c r="V98" s="43"/>
    </row>
    <row r="99" spans="8:22" ht="15.75" thickBot="1">
      <c r="H99" s="40"/>
      <c r="I99" s="29"/>
      <c r="J99" s="29"/>
      <c r="K99" s="29"/>
      <c r="L99" s="29"/>
      <c r="M99" s="29"/>
      <c r="N99" s="30"/>
      <c r="O99" s="29"/>
      <c r="P99" s="29"/>
      <c r="Q99" s="29"/>
      <c r="R99" s="29"/>
      <c r="S99" s="29"/>
      <c r="T99" s="29"/>
      <c r="U99" s="31"/>
      <c r="V99" s="41"/>
    </row>
    <row r="100" spans="8:22" ht="15.75" thickBot="1">
      <c r="H100" s="42"/>
      <c r="I100" s="26"/>
      <c r="J100" s="26"/>
      <c r="K100" s="26"/>
      <c r="L100" s="26"/>
      <c r="M100" s="26"/>
      <c r="N100" s="27"/>
      <c r="O100" s="26"/>
      <c r="P100" s="26"/>
      <c r="Q100" s="26"/>
      <c r="R100" s="26"/>
      <c r="S100" s="26"/>
      <c r="T100" s="26"/>
      <c r="U100" s="28"/>
      <c r="V100" s="43"/>
    </row>
    <row r="101" spans="8:22" ht="15.75" thickBot="1">
      <c r="H101" s="40"/>
      <c r="I101" s="29"/>
      <c r="J101" s="29"/>
      <c r="K101" s="29"/>
      <c r="L101" s="29"/>
      <c r="M101" s="29"/>
      <c r="N101" s="30"/>
      <c r="O101" s="29"/>
      <c r="P101" s="29"/>
      <c r="Q101" s="29"/>
      <c r="R101" s="29"/>
      <c r="S101" s="29"/>
      <c r="T101" s="29"/>
      <c r="U101" s="31"/>
      <c r="V101" s="41"/>
    </row>
    <row r="102" spans="8:22" ht="15.75" thickBot="1">
      <c r="H102" s="42"/>
      <c r="I102" s="26"/>
      <c r="J102" s="26"/>
      <c r="K102" s="26"/>
      <c r="L102" s="26"/>
      <c r="M102" s="26"/>
      <c r="N102" s="27"/>
      <c r="O102" s="26"/>
      <c r="P102" s="26"/>
      <c r="Q102" s="26"/>
      <c r="R102" s="26"/>
      <c r="S102" s="26"/>
      <c r="T102" s="26"/>
      <c r="U102" s="28"/>
      <c r="V102" s="43"/>
    </row>
    <row r="103" spans="8:22" ht="15.75" thickBot="1">
      <c r="H103" s="40"/>
      <c r="I103" s="29"/>
      <c r="J103" s="29"/>
      <c r="K103" s="29"/>
      <c r="L103" s="29"/>
      <c r="M103" s="29"/>
      <c r="N103" s="30"/>
      <c r="O103" s="29"/>
      <c r="P103" s="29"/>
      <c r="Q103" s="29"/>
      <c r="R103" s="29"/>
      <c r="S103" s="29"/>
      <c r="T103" s="29"/>
      <c r="U103" s="31"/>
      <c r="V103" s="41"/>
    </row>
    <row r="104" spans="8:22" ht="15.75" thickBot="1">
      <c r="H104" s="42"/>
      <c r="I104" s="26"/>
      <c r="J104" s="26"/>
      <c r="K104" s="26"/>
      <c r="L104" s="26"/>
      <c r="M104" s="26"/>
      <c r="N104" s="27"/>
      <c r="O104" s="26"/>
      <c r="P104" s="26"/>
      <c r="Q104" s="26"/>
      <c r="R104" s="26"/>
      <c r="S104" s="26"/>
      <c r="T104" s="26"/>
      <c r="U104" s="28"/>
      <c r="V104" s="43"/>
    </row>
    <row r="105" spans="8:22" ht="15.75" thickBot="1">
      <c r="H105" s="40"/>
      <c r="I105" s="29"/>
      <c r="J105" s="29"/>
      <c r="K105" s="29"/>
      <c r="L105" s="29"/>
      <c r="M105" s="29"/>
      <c r="N105" s="30"/>
      <c r="O105" s="29"/>
      <c r="P105" s="29"/>
      <c r="Q105" s="29"/>
      <c r="R105" s="29"/>
      <c r="S105" s="29"/>
      <c r="T105" s="29"/>
      <c r="U105" s="31"/>
      <c r="V105" s="41"/>
    </row>
    <row r="106" spans="8:22" ht="15.75" thickBot="1">
      <c r="H106" s="42"/>
      <c r="I106" s="26"/>
      <c r="J106" s="26"/>
      <c r="K106" s="26"/>
      <c r="L106" s="26"/>
      <c r="M106" s="26"/>
      <c r="N106" s="27"/>
      <c r="O106" s="26"/>
      <c r="P106" s="26"/>
      <c r="Q106" s="26"/>
      <c r="R106" s="26"/>
      <c r="S106" s="26"/>
      <c r="T106" s="26"/>
      <c r="U106" s="28"/>
      <c r="V106" s="43"/>
    </row>
    <row r="107" spans="8:22" ht="15.75" thickBot="1">
      <c r="H107" s="40"/>
      <c r="I107" s="29"/>
      <c r="J107" s="29"/>
      <c r="K107" s="29"/>
      <c r="L107" s="29"/>
      <c r="M107" s="29"/>
      <c r="N107" s="30"/>
      <c r="O107" s="29"/>
      <c r="P107" s="29"/>
      <c r="Q107" s="29"/>
      <c r="R107" s="29"/>
      <c r="S107" s="29"/>
      <c r="T107" s="29"/>
      <c r="U107" s="31"/>
      <c r="V107" s="41"/>
    </row>
    <row r="108" spans="8:22" ht="15.75" thickBot="1">
      <c r="H108" s="42"/>
      <c r="I108" s="26"/>
      <c r="J108" s="26"/>
      <c r="K108" s="26"/>
      <c r="L108" s="26"/>
      <c r="M108" s="26"/>
      <c r="N108" s="27"/>
      <c r="O108" s="26"/>
      <c r="P108" s="26"/>
      <c r="Q108" s="26"/>
      <c r="R108" s="26"/>
      <c r="S108" s="26"/>
      <c r="T108" s="26"/>
      <c r="U108" s="28"/>
      <c r="V108" s="43"/>
    </row>
    <row r="109" spans="8:22" ht="15.75" thickBot="1">
      <c r="H109" s="40"/>
      <c r="I109" s="29"/>
      <c r="J109" s="29"/>
      <c r="K109" s="29"/>
      <c r="L109" s="29"/>
      <c r="M109" s="29"/>
      <c r="N109" s="30"/>
      <c r="O109" s="29"/>
      <c r="P109" s="29"/>
      <c r="Q109" s="29"/>
      <c r="R109" s="29"/>
      <c r="S109" s="29"/>
      <c r="T109" s="29"/>
      <c r="U109" s="31"/>
      <c r="V109" s="41"/>
    </row>
    <row r="110" spans="8:22" ht="15.75" thickBot="1">
      <c r="H110" s="42"/>
      <c r="I110" s="26"/>
      <c r="J110" s="26"/>
      <c r="K110" s="26"/>
      <c r="L110" s="26"/>
      <c r="M110" s="26"/>
      <c r="N110" s="27"/>
      <c r="O110" s="26"/>
      <c r="P110" s="26"/>
      <c r="Q110" s="26"/>
      <c r="R110" s="26"/>
      <c r="S110" s="26"/>
      <c r="T110" s="26"/>
      <c r="U110" s="28"/>
      <c r="V110" s="43"/>
    </row>
    <row r="111" spans="8:22" ht="15.75" thickBot="1">
      <c r="H111" s="40"/>
      <c r="I111" s="29"/>
      <c r="J111" s="29"/>
      <c r="K111" s="29"/>
      <c r="L111" s="29"/>
      <c r="M111" s="29"/>
      <c r="N111" s="30"/>
      <c r="O111" s="29"/>
      <c r="P111" s="29"/>
      <c r="Q111" s="29"/>
      <c r="R111" s="29"/>
      <c r="S111" s="29"/>
      <c r="T111" s="29"/>
      <c r="U111" s="31"/>
      <c r="V111" s="41"/>
    </row>
    <row r="112" spans="8:22" ht="15.75" thickBot="1">
      <c r="H112" s="42"/>
      <c r="I112" s="26"/>
      <c r="J112" s="26"/>
      <c r="K112" s="26"/>
      <c r="L112" s="26"/>
      <c r="M112" s="26"/>
      <c r="N112" s="27"/>
      <c r="O112" s="26"/>
      <c r="P112" s="26"/>
      <c r="Q112" s="26"/>
      <c r="R112" s="26"/>
      <c r="S112" s="26"/>
      <c r="T112" s="26"/>
      <c r="U112" s="28"/>
      <c r="V112" s="43"/>
    </row>
    <row r="113" spans="8:22" ht="15.75" thickBot="1">
      <c r="H113" s="46"/>
      <c r="I113" s="47"/>
      <c r="J113" s="47"/>
      <c r="K113" s="47"/>
      <c r="L113" s="47"/>
      <c r="M113" s="47"/>
      <c r="N113" s="48"/>
      <c r="O113" s="47"/>
      <c r="P113" s="47"/>
      <c r="Q113" s="47"/>
      <c r="R113" s="47"/>
      <c r="S113" s="47"/>
      <c r="T113" s="47"/>
      <c r="U113" s="49"/>
      <c r="V113" s="50"/>
    </row>
    <row r="114" spans="8:22" ht="15.75" thickBot="1">
      <c r="H114" s="35"/>
      <c r="I114" s="36"/>
      <c r="J114" s="36"/>
      <c r="K114" s="36"/>
      <c r="L114" s="36"/>
      <c r="M114" s="36"/>
      <c r="N114" s="37"/>
      <c r="O114" s="36"/>
      <c r="P114" s="36"/>
      <c r="Q114" s="36"/>
      <c r="R114" s="36"/>
      <c r="S114" s="36"/>
      <c r="T114" s="36"/>
      <c r="U114" s="38"/>
      <c r="V114" s="39"/>
    </row>
    <row r="115" spans="8:22" ht="15.75" thickBot="1">
      <c r="H115" s="40"/>
      <c r="I115" s="29"/>
      <c r="J115" s="29"/>
      <c r="K115" s="29"/>
      <c r="L115" s="29"/>
      <c r="M115" s="29"/>
      <c r="N115" s="30"/>
      <c r="O115" s="29"/>
      <c r="P115" s="29"/>
      <c r="Q115" s="29"/>
      <c r="R115" s="29"/>
      <c r="S115" s="29"/>
      <c r="T115" s="29"/>
      <c r="U115" s="31"/>
      <c r="V115" s="41"/>
    </row>
    <row r="116" spans="8:22" ht="15.75" thickBot="1">
      <c r="H116" s="42"/>
      <c r="I116" s="26"/>
      <c r="J116" s="26"/>
      <c r="K116" s="26"/>
      <c r="L116" s="26"/>
      <c r="M116" s="26"/>
      <c r="N116" s="27"/>
      <c r="O116" s="26"/>
      <c r="P116" s="26"/>
      <c r="Q116" s="26"/>
      <c r="R116" s="26"/>
      <c r="S116" s="26"/>
      <c r="T116" s="26"/>
      <c r="U116" s="28"/>
      <c r="V116" s="43"/>
    </row>
    <row r="117" spans="8:22" ht="15.75" thickBot="1">
      <c r="H117" s="40"/>
      <c r="I117" s="29"/>
      <c r="J117" s="29"/>
      <c r="K117" s="29"/>
      <c r="L117" s="29"/>
      <c r="M117" s="29"/>
      <c r="N117" s="30"/>
      <c r="O117" s="29"/>
      <c r="P117" s="29"/>
      <c r="Q117" s="29"/>
      <c r="R117" s="29"/>
      <c r="S117" s="29"/>
      <c r="T117" s="29"/>
      <c r="U117" s="31"/>
      <c r="V117" s="41"/>
    </row>
    <row r="118" spans="8:22" ht="15.75" thickBot="1">
      <c r="H118" s="42"/>
      <c r="I118" s="26"/>
      <c r="J118" s="26"/>
      <c r="K118" s="26"/>
      <c r="L118" s="26"/>
      <c r="M118" s="26"/>
      <c r="N118" s="27"/>
      <c r="O118" s="26"/>
      <c r="P118" s="26"/>
      <c r="Q118" s="26"/>
      <c r="R118" s="26"/>
      <c r="S118" s="26"/>
      <c r="T118" s="26"/>
      <c r="U118" s="28"/>
      <c r="V118" s="43"/>
    </row>
    <row r="119" spans="8:22" ht="15.75" thickBot="1">
      <c r="H119" s="40"/>
      <c r="I119" s="29"/>
      <c r="J119" s="29"/>
      <c r="K119" s="29"/>
      <c r="L119" s="29"/>
      <c r="M119" s="29"/>
      <c r="N119" s="30"/>
      <c r="O119" s="29"/>
      <c r="P119" s="29"/>
      <c r="Q119" s="29"/>
      <c r="R119" s="29"/>
      <c r="S119" s="29"/>
      <c r="T119" s="29"/>
      <c r="U119" s="31"/>
      <c r="V119" s="41"/>
    </row>
    <row r="120" spans="8:22" ht="15.75" thickBot="1">
      <c r="H120" s="42"/>
      <c r="I120" s="26"/>
      <c r="J120" s="26"/>
      <c r="K120" s="26"/>
      <c r="L120" s="26"/>
      <c r="M120" s="26"/>
      <c r="N120" s="27"/>
      <c r="O120" s="26"/>
      <c r="P120" s="26"/>
      <c r="Q120" s="26"/>
      <c r="R120" s="26"/>
      <c r="S120" s="26"/>
      <c r="T120" s="26"/>
      <c r="U120" s="28"/>
      <c r="V120" s="43"/>
    </row>
    <row r="121" spans="8:22" ht="15.75" thickBot="1">
      <c r="H121" s="40"/>
      <c r="I121" s="29"/>
      <c r="J121" s="29"/>
      <c r="K121" s="29"/>
      <c r="L121" s="29"/>
      <c r="M121" s="29"/>
      <c r="N121" s="30"/>
      <c r="O121" s="29"/>
      <c r="P121" s="29"/>
      <c r="Q121" s="29"/>
      <c r="R121" s="29"/>
      <c r="S121" s="29"/>
      <c r="T121" s="29"/>
      <c r="U121" s="31"/>
      <c r="V121" s="41"/>
    </row>
    <row r="122" spans="8:22" ht="15.75" thickBot="1">
      <c r="H122" s="42"/>
      <c r="I122" s="26"/>
      <c r="J122" s="26"/>
      <c r="K122" s="26"/>
      <c r="L122" s="26"/>
      <c r="M122" s="26"/>
      <c r="N122" s="27"/>
      <c r="O122" s="26"/>
      <c r="P122" s="26"/>
      <c r="Q122" s="26"/>
      <c r="R122" s="26"/>
      <c r="S122" s="26"/>
      <c r="T122" s="26"/>
      <c r="U122" s="28"/>
      <c r="V122" s="43"/>
    </row>
    <row r="123" spans="8:22" ht="15.75" thickBot="1">
      <c r="H123" s="40"/>
      <c r="I123" s="29"/>
      <c r="J123" s="29"/>
      <c r="K123" s="29"/>
      <c r="L123" s="29"/>
      <c r="M123" s="29"/>
      <c r="N123" s="30"/>
      <c r="O123" s="29"/>
      <c r="P123" s="29"/>
      <c r="Q123" s="29"/>
      <c r="R123" s="29"/>
      <c r="S123" s="29"/>
      <c r="T123" s="29"/>
      <c r="U123" s="31"/>
      <c r="V123" s="41"/>
    </row>
    <row r="124" spans="8:22" ht="15.75" thickBot="1">
      <c r="H124" s="46"/>
      <c r="I124" s="47"/>
      <c r="J124" s="47"/>
      <c r="K124" s="47"/>
      <c r="L124" s="47"/>
      <c r="M124" s="47"/>
      <c r="N124" s="48"/>
      <c r="O124" s="47"/>
      <c r="P124" s="47"/>
      <c r="Q124" s="47"/>
      <c r="R124" s="47"/>
      <c r="S124" s="47"/>
      <c r="T124" s="47"/>
      <c r="U124" s="49"/>
      <c r="V124" s="50"/>
    </row>
    <row r="151" spans="11:11">
      <c r="K151" s="61"/>
    </row>
  </sheetData>
  <sheetProtection password="F3C2" sheet="1" objects="1" scenarios="1" selectLockedCells="1"/>
  <mergeCells count="23">
    <mergeCell ref="A7:B7"/>
    <mergeCell ref="A1:AR1"/>
    <mergeCell ref="A2:AR2"/>
    <mergeCell ref="A4:B4"/>
    <mergeCell ref="A5:B5"/>
    <mergeCell ref="A6:B6"/>
    <mergeCell ref="A9:A11"/>
    <mergeCell ref="B9:B11"/>
    <mergeCell ref="C9:D11"/>
    <mergeCell ref="E9:E11"/>
    <mergeCell ref="F9:F11"/>
    <mergeCell ref="AU9:AU11"/>
    <mergeCell ref="G10:I10"/>
    <mergeCell ref="K10:K11"/>
    <mergeCell ref="L10:T10"/>
    <mergeCell ref="V10:V11"/>
    <mergeCell ref="W10:AJ10"/>
    <mergeCell ref="AL10:AL11"/>
    <mergeCell ref="AM10:AN10"/>
    <mergeCell ref="AP10:AP11"/>
    <mergeCell ref="AQ10:AR10"/>
    <mergeCell ref="G9:AT9"/>
    <mergeCell ref="AT10:AT11"/>
  </mergeCells>
  <printOptions horizontalCentered="1"/>
  <pageMargins left="0.11811023622047245" right="0.19685039370078741" top="0.74803149606299213" bottom="0.74803149606299213" header="0.31496062992125984" footer="0.31496062992125984"/>
  <pageSetup paperSize="9" scale="47" fitToHeight="0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J19" sqref="J19"/>
    </sheetView>
  </sheetViews>
  <sheetFormatPr defaultRowHeight="15"/>
  <cols>
    <col min="1" max="1" width="4.5703125" style="2" bestFit="1" customWidth="1"/>
    <col min="2" max="2" width="19.5703125" style="2" bestFit="1" customWidth="1"/>
    <col min="3" max="3" width="1.42578125" style="2" customWidth="1"/>
    <col min="4" max="4" width="24.7109375" style="2" customWidth="1"/>
    <col min="5" max="5" width="29.85546875" style="2" bestFit="1" customWidth="1"/>
    <col min="6" max="6" width="16.28515625" style="2" hidden="1" customWidth="1"/>
    <col min="7" max="7" width="10.140625" style="4" hidden="1" customWidth="1"/>
    <col min="8" max="8" width="9.140625" style="24"/>
  </cols>
  <sheetData>
    <row r="1" spans="1:8" ht="31.5">
      <c r="A1" s="83" t="s">
        <v>122</v>
      </c>
      <c r="B1" s="83"/>
      <c r="C1" s="83"/>
      <c r="D1" s="83"/>
      <c r="E1" s="83"/>
      <c r="F1" s="83"/>
      <c r="G1" s="83"/>
    </row>
    <row r="2" spans="1:8">
      <c r="A2" s="84" t="s">
        <v>123</v>
      </c>
      <c r="B2" s="84"/>
      <c r="C2" s="84"/>
      <c r="D2" s="84"/>
      <c r="E2" s="84"/>
      <c r="F2" s="84"/>
      <c r="G2" s="84"/>
    </row>
    <row r="3" spans="1:8">
      <c r="A3"/>
      <c r="B3"/>
      <c r="C3"/>
      <c r="D3"/>
      <c r="E3"/>
      <c r="F3"/>
      <c r="G3"/>
    </row>
    <row r="4" spans="1:8">
      <c r="A4" s="15" t="s">
        <v>2</v>
      </c>
      <c r="B4" s="15"/>
      <c r="C4" s="15" t="s">
        <v>3</v>
      </c>
      <c r="D4" s="15" t="s">
        <v>63</v>
      </c>
      <c r="E4" s="15"/>
      <c r="F4" s="15"/>
    </row>
    <row r="5" spans="1:8">
      <c r="A5" s="79" t="s">
        <v>4</v>
      </c>
      <c r="B5" s="79"/>
      <c r="C5" s="16" t="s">
        <v>5</v>
      </c>
      <c r="D5" s="16" t="s">
        <v>6</v>
      </c>
      <c r="E5" s="16"/>
      <c r="F5" s="16"/>
    </row>
    <row r="6" spans="1:8">
      <c r="A6" s="80" t="s">
        <v>7</v>
      </c>
      <c r="B6" s="80"/>
      <c r="C6" s="17" t="s">
        <v>5</v>
      </c>
      <c r="D6" s="16" t="s">
        <v>8</v>
      </c>
      <c r="E6" s="16"/>
      <c r="F6" s="16"/>
    </row>
    <row r="7" spans="1:8">
      <c r="A7" s="77" t="s">
        <v>9</v>
      </c>
      <c r="B7" s="77"/>
      <c r="C7" s="15" t="s">
        <v>5</v>
      </c>
      <c r="D7" s="16">
        <v>2072</v>
      </c>
      <c r="E7" s="16"/>
      <c r="F7" s="16"/>
    </row>
    <row r="8" spans="1:8">
      <c r="D8" s="7"/>
      <c r="E8" s="7"/>
      <c r="F8" s="7"/>
    </row>
    <row r="9" spans="1:8">
      <c r="A9" s="69" t="s">
        <v>12</v>
      </c>
      <c r="B9" s="69" t="s">
        <v>13</v>
      </c>
      <c r="C9" s="71" t="s">
        <v>14</v>
      </c>
      <c r="D9" s="72"/>
      <c r="E9" s="70" t="s">
        <v>15</v>
      </c>
      <c r="F9" s="70" t="s">
        <v>16</v>
      </c>
      <c r="G9" s="69" t="s">
        <v>20</v>
      </c>
      <c r="H9" s="85" t="s">
        <v>20</v>
      </c>
    </row>
    <row r="10" spans="1:8">
      <c r="A10" s="69"/>
      <c r="B10" s="69"/>
      <c r="C10" s="73"/>
      <c r="D10" s="74"/>
      <c r="E10" s="75"/>
      <c r="F10" s="75"/>
      <c r="G10" s="69"/>
      <c r="H10" s="86"/>
    </row>
    <row r="11" spans="1:8">
      <c r="A11" s="69"/>
      <c r="B11" s="69"/>
      <c r="C11" s="88"/>
      <c r="D11" s="89"/>
      <c r="E11" s="76"/>
      <c r="F11" s="76"/>
      <c r="G11" s="69"/>
      <c r="H11" s="87"/>
    </row>
    <row r="12" spans="1:8" ht="15.75">
      <c r="A12" s="18">
        <v>1</v>
      </c>
      <c r="B12" s="20" t="s">
        <v>64</v>
      </c>
      <c r="C12" s="81" t="s">
        <v>84</v>
      </c>
      <c r="D12" s="82"/>
      <c r="E12" s="21" t="s">
        <v>121</v>
      </c>
      <c r="F12" s="23" t="s">
        <v>57</v>
      </c>
      <c r="G12" s="9">
        <v>80</v>
      </c>
      <c r="H12" s="25">
        <v>85</v>
      </c>
    </row>
    <row r="13" spans="1:8" ht="15.75">
      <c r="A13" s="18">
        <v>2</v>
      </c>
      <c r="B13" s="20" t="s">
        <v>65</v>
      </c>
      <c r="C13" s="81" t="s">
        <v>85</v>
      </c>
      <c r="D13" s="82"/>
      <c r="E13" s="21" t="s">
        <v>104</v>
      </c>
      <c r="F13" s="23" t="s">
        <v>57</v>
      </c>
      <c r="G13" s="9">
        <v>58</v>
      </c>
      <c r="H13" s="25">
        <v>82</v>
      </c>
    </row>
    <row r="14" spans="1:8" ht="15.75">
      <c r="A14" s="18">
        <v>3</v>
      </c>
      <c r="B14" s="20" t="s">
        <v>66</v>
      </c>
      <c r="C14" s="81" t="s">
        <v>86</v>
      </c>
      <c r="D14" s="82"/>
      <c r="E14" s="21" t="s">
        <v>105</v>
      </c>
      <c r="F14" s="23" t="s">
        <v>56</v>
      </c>
      <c r="G14" s="9">
        <v>54</v>
      </c>
      <c r="H14" s="25">
        <v>82</v>
      </c>
    </row>
    <row r="15" spans="1:8" ht="15.75">
      <c r="A15" s="18">
        <v>4</v>
      </c>
      <c r="B15" s="20" t="s">
        <v>67</v>
      </c>
      <c r="C15" s="81" t="s">
        <v>87</v>
      </c>
      <c r="D15" s="82"/>
      <c r="E15" s="21" t="s">
        <v>106</v>
      </c>
      <c r="F15" s="23" t="s">
        <v>57</v>
      </c>
      <c r="G15" s="9">
        <v>82</v>
      </c>
      <c r="H15" s="25">
        <v>86</v>
      </c>
    </row>
    <row r="16" spans="1:8" ht="15.75">
      <c r="A16" s="18">
        <v>5</v>
      </c>
      <c r="B16" s="20" t="s">
        <v>68</v>
      </c>
      <c r="C16" s="81" t="s">
        <v>88</v>
      </c>
      <c r="D16" s="82"/>
      <c r="E16" s="21" t="s">
        <v>107</v>
      </c>
      <c r="F16" s="23" t="s">
        <v>56</v>
      </c>
      <c r="G16" s="9">
        <v>84</v>
      </c>
      <c r="H16" s="25">
        <v>88</v>
      </c>
    </row>
    <row r="17" spans="1:8" ht="15.75">
      <c r="A17" s="18">
        <v>6</v>
      </c>
      <c r="B17" s="20" t="s">
        <v>69</v>
      </c>
      <c r="C17" s="81" t="s">
        <v>89</v>
      </c>
      <c r="D17" s="82"/>
      <c r="E17" s="21" t="s">
        <v>108</v>
      </c>
      <c r="F17" s="23" t="s">
        <v>57</v>
      </c>
      <c r="G17" s="9">
        <v>72</v>
      </c>
      <c r="H17" s="25">
        <v>84</v>
      </c>
    </row>
    <row r="18" spans="1:8" ht="15.75">
      <c r="A18" s="18">
        <v>7</v>
      </c>
      <c r="B18" s="20" t="s">
        <v>70</v>
      </c>
      <c r="C18" s="81" t="s">
        <v>90</v>
      </c>
      <c r="D18" s="82"/>
      <c r="E18" s="21" t="s">
        <v>109</v>
      </c>
      <c r="F18" s="23" t="s">
        <v>56</v>
      </c>
      <c r="G18" s="9">
        <v>76</v>
      </c>
      <c r="H18" s="25">
        <v>84</v>
      </c>
    </row>
    <row r="19" spans="1:8" ht="15.75">
      <c r="A19" s="18">
        <v>8</v>
      </c>
      <c r="B19" s="20" t="s">
        <v>71</v>
      </c>
      <c r="C19" s="81" t="s">
        <v>91</v>
      </c>
      <c r="D19" s="82"/>
      <c r="E19" s="21" t="s">
        <v>110</v>
      </c>
      <c r="F19" s="23" t="s">
        <v>56</v>
      </c>
      <c r="G19" s="9">
        <v>78</v>
      </c>
      <c r="H19" s="25">
        <v>80</v>
      </c>
    </row>
    <row r="20" spans="1:8" ht="15.75">
      <c r="A20" s="18">
        <v>9</v>
      </c>
      <c r="B20" s="20" t="s">
        <v>72</v>
      </c>
      <c r="C20" s="81" t="s">
        <v>92</v>
      </c>
      <c r="D20" s="82"/>
      <c r="E20" s="21" t="s">
        <v>111</v>
      </c>
      <c r="F20" s="23" t="s">
        <v>57</v>
      </c>
      <c r="G20" s="9">
        <v>80</v>
      </c>
      <c r="H20" s="25">
        <v>84</v>
      </c>
    </row>
    <row r="21" spans="1:8" ht="15.75">
      <c r="A21" s="18">
        <v>10</v>
      </c>
      <c r="B21" s="20" t="s">
        <v>73</v>
      </c>
      <c r="C21" s="81" t="s">
        <v>93</v>
      </c>
      <c r="D21" s="82"/>
      <c r="E21" s="21" t="s">
        <v>112</v>
      </c>
      <c r="F21" s="23" t="s">
        <v>57</v>
      </c>
      <c r="G21" s="9">
        <v>78</v>
      </c>
      <c r="H21" s="25">
        <v>86</v>
      </c>
    </row>
    <row r="22" spans="1:8" ht="15.75">
      <c r="A22" s="18">
        <v>11</v>
      </c>
      <c r="B22" s="20" t="s">
        <v>74</v>
      </c>
      <c r="C22" s="81" t="s">
        <v>94</v>
      </c>
      <c r="D22" s="82"/>
      <c r="E22" s="21" t="s">
        <v>113</v>
      </c>
      <c r="F22" s="23" t="s">
        <v>57</v>
      </c>
      <c r="G22" s="9">
        <v>78</v>
      </c>
      <c r="H22" s="25">
        <v>86</v>
      </c>
    </row>
    <row r="23" spans="1:8" ht="15.75">
      <c r="A23" s="18">
        <v>12</v>
      </c>
      <c r="B23" s="20" t="s">
        <v>75</v>
      </c>
      <c r="C23" s="81" t="s">
        <v>95</v>
      </c>
      <c r="D23" s="82"/>
      <c r="E23" s="21" t="s">
        <v>114</v>
      </c>
      <c r="F23" s="23" t="s">
        <v>56</v>
      </c>
      <c r="G23" s="9">
        <v>76</v>
      </c>
      <c r="H23" s="25">
        <v>86</v>
      </c>
    </row>
    <row r="24" spans="1:8" ht="15.75">
      <c r="A24" s="18">
        <v>13</v>
      </c>
      <c r="B24" s="20" t="s">
        <v>76</v>
      </c>
      <c r="C24" s="81" t="s">
        <v>96</v>
      </c>
      <c r="D24" s="82"/>
      <c r="E24" s="22" t="s">
        <v>115</v>
      </c>
      <c r="F24" s="23" t="s">
        <v>57</v>
      </c>
      <c r="G24" s="9">
        <v>82</v>
      </c>
      <c r="H24" s="25">
        <v>84</v>
      </c>
    </row>
    <row r="25" spans="1:8" ht="15.75">
      <c r="A25" s="18">
        <v>14</v>
      </c>
      <c r="B25" s="20" t="s">
        <v>77</v>
      </c>
      <c r="C25" s="81" t="s">
        <v>97</v>
      </c>
      <c r="D25" s="82"/>
      <c r="E25" s="21" t="s">
        <v>116</v>
      </c>
      <c r="F25" s="23" t="s">
        <v>57</v>
      </c>
      <c r="G25" s="9">
        <v>64</v>
      </c>
      <c r="H25" s="25">
        <v>82</v>
      </c>
    </row>
    <row r="26" spans="1:8" ht="15.75">
      <c r="A26" s="18">
        <v>15</v>
      </c>
      <c r="B26" s="20" t="s">
        <v>78</v>
      </c>
      <c r="C26" s="81" t="s">
        <v>98</v>
      </c>
      <c r="D26" s="82"/>
      <c r="E26" s="21" t="s">
        <v>105</v>
      </c>
      <c r="F26" s="23" t="s">
        <v>57</v>
      </c>
      <c r="G26" s="9">
        <v>78</v>
      </c>
      <c r="H26" s="25">
        <v>84</v>
      </c>
    </row>
    <row r="27" spans="1:8" ht="15.75">
      <c r="A27" s="18">
        <v>16</v>
      </c>
      <c r="B27" s="20" t="s">
        <v>79</v>
      </c>
      <c r="C27" s="81" t="s">
        <v>99</v>
      </c>
      <c r="D27" s="82"/>
      <c r="E27" s="21" t="s">
        <v>111</v>
      </c>
      <c r="F27" s="23" t="s">
        <v>57</v>
      </c>
      <c r="G27" s="9">
        <v>72</v>
      </c>
      <c r="H27" s="25">
        <v>83</v>
      </c>
    </row>
    <row r="28" spans="1:8" ht="15.75">
      <c r="A28" s="18">
        <v>17</v>
      </c>
      <c r="B28" s="20" t="s">
        <v>80</v>
      </c>
      <c r="C28" s="81" t="s">
        <v>100</v>
      </c>
      <c r="D28" s="82"/>
      <c r="E28" s="22" t="s">
        <v>117</v>
      </c>
      <c r="F28" s="23" t="s">
        <v>56</v>
      </c>
      <c r="G28" s="9">
        <v>78</v>
      </c>
      <c r="H28" s="25">
        <v>86</v>
      </c>
    </row>
    <row r="29" spans="1:8" ht="15.75">
      <c r="A29" s="18">
        <v>18</v>
      </c>
      <c r="B29" s="20" t="s">
        <v>81</v>
      </c>
      <c r="C29" s="81" t="s">
        <v>102</v>
      </c>
      <c r="D29" s="82"/>
      <c r="E29" s="22" t="s">
        <v>118</v>
      </c>
      <c r="F29" s="23" t="s">
        <v>57</v>
      </c>
      <c r="G29" s="9">
        <v>72</v>
      </c>
      <c r="H29" s="25">
        <v>84</v>
      </c>
    </row>
    <row r="30" spans="1:8" ht="15.75">
      <c r="A30" s="18">
        <v>19</v>
      </c>
      <c r="B30" s="20" t="s">
        <v>82</v>
      </c>
      <c r="C30" s="81" t="s">
        <v>101</v>
      </c>
      <c r="D30" s="82"/>
      <c r="E30" s="21" t="s">
        <v>119</v>
      </c>
      <c r="F30" s="23" t="s">
        <v>56</v>
      </c>
      <c r="G30" s="9">
        <v>68</v>
      </c>
      <c r="H30" s="25">
        <v>82</v>
      </c>
    </row>
    <row r="31" spans="1:8" ht="15.75">
      <c r="A31" s="18">
        <v>20</v>
      </c>
      <c r="B31" s="20" t="s">
        <v>83</v>
      </c>
      <c r="C31" s="81" t="s">
        <v>103</v>
      </c>
      <c r="D31" s="82"/>
      <c r="E31" s="21" t="s">
        <v>120</v>
      </c>
      <c r="F31" s="23" t="s">
        <v>57</v>
      </c>
      <c r="G31" s="9">
        <v>74</v>
      </c>
      <c r="H31" s="25">
        <v>82</v>
      </c>
    </row>
    <row r="34" spans="2:4">
      <c r="B34" s="11" t="s">
        <v>58</v>
      </c>
    </row>
    <row r="35" spans="2:4">
      <c r="B35" s="18" t="s">
        <v>59</v>
      </c>
      <c r="C35" s="18"/>
      <c r="D35" s="18"/>
    </row>
    <row r="36" spans="2:4">
      <c r="B36" s="12" t="s">
        <v>60</v>
      </c>
      <c r="C36" s="12"/>
      <c r="D36" s="13" t="e">
        <f>AVERAGE(AT22:AT31)</f>
        <v>#DIV/0!</v>
      </c>
    </row>
    <row r="37" spans="2:4">
      <c r="B37" s="12" t="s">
        <v>61</v>
      </c>
      <c r="C37" s="12"/>
      <c r="D37" s="13">
        <f>MIN(AT22:AT31)</f>
        <v>0</v>
      </c>
    </row>
    <row r="38" spans="2:4">
      <c r="B38" s="12" t="s">
        <v>62</v>
      </c>
      <c r="C38" s="12"/>
      <c r="D38" s="13">
        <f>MAX(AT22:AT31)</f>
        <v>0</v>
      </c>
    </row>
  </sheetData>
  <mergeCells count="32">
    <mergeCell ref="A1:G1"/>
    <mergeCell ref="A2:G2"/>
    <mergeCell ref="H9:H11"/>
    <mergeCell ref="C27:D27"/>
    <mergeCell ref="C28:D28"/>
    <mergeCell ref="C9:D11"/>
    <mergeCell ref="E9:E11"/>
    <mergeCell ref="F9:F11"/>
    <mergeCell ref="C12:D12"/>
    <mergeCell ref="C13:D13"/>
    <mergeCell ref="C14:D14"/>
    <mergeCell ref="A5:B5"/>
    <mergeCell ref="A6:B6"/>
    <mergeCell ref="A7:B7"/>
    <mergeCell ref="A9:A11"/>
    <mergeCell ref="B9:B11"/>
    <mergeCell ref="C29:D29"/>
    <mergeCell ref="C30:D30"/>
    <mergeCell ref="C31:D31"/>
    <mergeCell ref="G9:G11"/>
    <mergeCell ref="C21:D21"/>
    <mergeCell ref="C22:D22"/>
    <mergeCell ref="C23:D23"/>
    <mergeCell ref="C24:D24"/>
    <mergeCell ref="C25:D25"/>
    <mergeCell ref="C26:D26"/>
    <mergeCell ref="C15:D15"/>
    <mergeCell ref="C16:D16"/>
    <mergeCell ref="C17:D17"/>
    <mergeCell ref="C18:D18"/>
    <mergeCell ref="C19:D19"/>
    <mergeCell ref="C20:D2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UJIKOM PRAKTIK</vt:lpstr>
      <vt:lpstr>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PC</dc:creator>
  <cp:lastModifiedBy>Client-25</cp:lastModifiedBy>
  <dcterms:created xsi:type="dcterms:W3CDTF">2016-03-01T15:43:07Z</dcterms:created>
  <dcterms:modified xsi:type="dcterms:W3CDTF">2018-04-20T03:21:30Z</dcterms:modified>
</cp:coreProperties>
</file>