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vn\int\project_0.96\data_execl\base_data\"/>
    </mc:Choice>
  </mc:AlternateContent>
  <bookViews>
    <workbookView xWindow="0" yWindow="0" windowWidth="28800" windowHeight="12540"/>
  </bookViews>
  <sheets>
    <sheet name="ChallengeConfig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D4" i="3" l="1"/>
  <c r="D3" i="3"/>
  <c r="D2" i="3"/>
  <c r="N1" i="3"/>
  <c r="N2" i="3" s="1"/>
  <c r="N3" i="3" s="1"/>
  <c r="N4" i="3" s="1"/>
  <c r="L1" i="3"/>
  <c r="L2" i="3" s="1"/>
  <c r="L3" i="3" s="1"/>
  <c r="L4" i="3" s="1"/>
  <c r="D1" i="3"/>
  <c r="C13" i="2"/>
  <c r="C14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E6" i="2"/>
  <c r="E5" i="2"/>
  <c r="C66" i="1"/>
  <c r="C67" i="1" s="1"/>
  <c r="C65" i="1"/>
  <c r="C61" i="1"/>
  <c r="C62" i="1" s="1"/>
  <c r="C63" i="1" s="1"/>
  <c r="J55" i="1"/>
  <c r="J59" i="1" s="1"/>
  <c r="J63" i="1" s="1"/>
  <c r="J67" i="1" s="1"/>
  <c r="J4" i="3" s="1"/>
  <c r="H55" i="1"/>
  <c r="H59" i="1" s="1"/>
  <c r="H63" i="1" s="1"/>
  <c r="H67" i="1" s="1"/>
  <c r="H4" i="3" s="1"/>
  <c r="G55" i="1"/>
  <c r="G59" i="1" s="1"/>
  <c r="G63" i="1" s="1"/>
  <c r="G67" i="1" s="1"/>
  <c r="G4" i="3" s="1"/>
  <c r="E55" i="1"/>
  <c r="E59" i="1" s="1"/>
  <c r="E63" i="1" s="1"/>
  <c r="E67" i="1" s="1"/>
  <c r="E4" i="3" s="1"/>
  <c r="J54" i="1"/>
  <c r="J58" i="1" s="1"/>
  <c r="J62" i="1" s="1"/>
  <c r="J66" i="1" s="1"/>
  <c r="H54" i="1"/>
  <c r="H58" i="1" s="1"/>
  <c r="H62" i="1" s="1"/>
  <c r="H66" i="1" s="1"/>
  <c r="H3" i="3" s="1"/>
  <c r="G54" i="1"/>
  <c r="G58" i="1" s="1"/>
  <c r="G62" i="1" s="1"/>
  <c r="G66" i="1" s="1"/>
  <c r="G3" i="3" s="1"/>
  <c r="E54" i="1"/>
  <c r="E58" i="1" s="1"/>
  <c r="E62" i="1" s="1"/>
  <c r="E66" i="1" s="1"/>
  <c r="E3" i="3" s="1"/>
  <c r="P53" i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M53" i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J53" i="1"/>
  <c r="J57" i="1" s="1"/>
  <c r="J61" i="1" s="1"/>
  <c r="J65" i="1" s="1"/>
  <c r="H53" i="1"/>
  <c r="H57" i="1" s="1"/>
  <c r="H61" i="1" s="1"/>
  <c r="H65" i="1" s="1"/>
  <c r="H2" i="3" s="1"/>
  <c r="G53" i="1"/>
  <c r="G57" i="1" s="1"/>
  <c r="G61" i="1" s="1"/>
  <c r="G65" i="1" s="1"/>
  <c r="G2" i="3" s="1"/>
  <c r="E53" i="1"/>
  <c r="E57" i="1" s="1"/>
  <c r="E61" i="1" s="1"/>
  <c r="E65" i="1" s="1"/>
  <c r="E2" i="3" s="1"/>
  <c r="Q52" i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P52" i="1"/>
  <c r="O52" i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M52" i="1"/>
  <c r="K52" i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J52" i="1"/>
  <c r="J56" i="1" s="1"/>
  <c r="J60" i="1" s="1"/>
  <c r="J64" i="1" s="1"/>
  <c r="H52" i="1"/>
  <c r="H56" i="1" s="1"/>
  <c r="H60" i="1" s="1"/>
  <c r="H64" i="1" s="1"/>
  <c r="H1" i="3" s="1"/>
  <c r="G52" i="1"/>
  <c r="G56" i="1" s="1"/>
  <c r="G60" i="1" s="1"/>
  <c r="G64" i="1" s="1"/>
  <c r="G1" i="3" s="1"/>
  <c r="E52" i="1"/>
  <c r="E56" i="1" s="1"/>
  <c r="E60" i="1" s="1"/>
  <c r="E64" i="1" s="1"/>
  <c r="E1" i="3" s="1"/>
  <c r="M68" i="1" l="1"/>
  <c r="M69" i="1" s="1"/>
  <c r="M70" i="1" s="1"/>
  <c r="M1" i="3"/>
  <c r="M2" i="3" s="1"/>
  <c r="M3" i="3" s="1"/>
  <c r="M4" i="3" s="1"/>
  <c r="O68" i="1"/>
  <c r="O69" i="1" s="1"/>
  <c r="O70" i="1" s="1"/>
  <c r="O1" i="3"/>
  <c r="O2" i="3" s="1"/>
  <c r="O3" i="3" s="1"/>
  <c r="O4" i="3" s="1"/>
  <c r="P1" i="3"/>
  <c r="P2" i="3" s="1"/>
  <c r="P3" i="3" s="1"/>
  <c r="P4" i="3" s="1"/>
  <c r="P68" i="1"/>
  <c r="P69" i="1" s="1"/>
  <c r="P70" i="1" s="1"/>
  <c r="J70" i="1"/>
  <c r="J3" i="3"/>
  <c r="D14" i="2"/>
  <c r="E14" i="2" s="1"/>
  <c r="C15" i="2"/>
  <c r="J68" i="1"/>
  <c r="J1" i="3"/>
  <c r="K1" i="3"/>
  <c r="K2" i="3" s="1"/>
  <c r="K3" i="3" s="1"/>
  <c r="K4" i="3" s="1"/>
  <c r="K68" i="1"/>
  <c r="K69" i="1" s="1"/>
  <c r="K70" i="1" s="1"/>
  <c r="Q1" i="3"/>
  <c r="Q2" i="3" s="1"/>
  <c r="Q3" i="3" s="1"/>
  <c r="Q4" i="3" s="1"/>
  <c r="Q68" i="1"/>
  <c r="Q69" i="1" s="1"/>
  <c r="Q70" i="1" s="1"/>
  <c r="J69" i="1"/>
  <c r="J2" i="3"/>
  <c r="D13" i="2"/>
  <c r="E13" i="2" s="1"/>
  <c r="D15" i="2" l="1"/>
  <c r="E15" i="2" s="1"/>
  <c r="C16" i="2"/>
  <c r="D16" i="2" l="1"/>
  <c r="E16" i="2" s="1"/>
  <c r="C17" i="2"/>
  <c r="C18" i="2" l="1"/>
  <c r="D17" i="2"/>
  <c r="E17" i="2" s="1"/>
  <c r="C19" i="2" l="1"/>
  <c r="D19" i="2" s="1"/>
  <c r="E19" i="2" s="1"/>
  <c r="D18" i="2"/>
  <c r="E18" i="2" s="1"/>
</calcChain>
</file>

<file path=xl/comments1.xml><?xml version="1.0" encoding="utf-8"?>
<comments xmlns="http://schemas.openxmlformats.org/spreadsheetml/2006/main">
  <authors>
    <author>作者</author>
    <author>as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单位：</t>
        </r>
        <r>
          <rPr>
            <sz val="9"/>
            <rFont val="宋体"/>
            <family val="3"/>
            <charset val="134"/>
          </rPr>
          <t xml:space="preserve">秒（s）
</t>
        </r>
      </text>
    </comment>
    <comment ref="P4" authorId="1" shapeId="0">
      <text>
        <r>
          <rPr>
            <b/>
            <sz val="9"/>
            <rFont val="宋体"/>
            <family val="3"/>
            <charset val="134"/>
          </rPr>
          <t xml:space="preserve">小于此次数才会得星
</t>
        </r>
      </text>
    </comment>
  </commentList>
</comments>
</file>

<file path=xl/sharedStrings.xml><?xml version="1.0" encoding="utf-8"?>
<sst xmlns="http://schemas.openxmlformats.org/spreadsheetml/2006/main" count="517" uniqueCount="207">
  <si>
    <t>Id</t>
  </si>
  <si>
    <r>
      <rPr>
        <sz val="9"/>
        <color theme="1"/>
        <rFont val="微软雅黑"/>
        <family val="2"/>
        <charset val="134"/>
      </rPr>
      <t>N</t>
    </r>
    <r>
      <rPr>
        <sz val="9"/>
        <color theme="1"/>
        <rFont val="微软雅黑"/>
        <family val="2"/>
        <charset val="134"/>
      </rPr>
      <t>ame</t>
    </r>
  </si>
  <si>
    <t>RecommendFightAbility</t>
  </si>
  <si>
    <t>MapId</t>
  </si>
  <si>
    <t>CoreItem</t>
  </si>
  <si>
    <t>Type</t>
  </si>
  <si>
    <t>DifficultType</t>
  </si>
  <si>
    <t>OpenRule</t>
  </si>
  <si>
    <r>
      <rPr>
        <sz val="9"/>
        <color theme="1"/>
        <rFont val="微软雅黑"/>
        <family val="2"/>
        <charset val="134"/>
      </rPr>
      <t>T</t>
    </r>
    <r>
      <rPr>
        <sz val="9"/>
        <color theme="1"/>
        <rFont val="微软雅黑"/>
        <family val="2"/>
        <charset val="134"/>
      </rPr>
      <t>ime</t>
    </r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</si>
  <si>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temShow</t>
    </r>
  </si>
  <si>
    <t>MapTime</t>
  </si>
  <si>
    <r>
      <rPr>
        <sz val="9"/>
        <color theme="1"/>
        <rFont val="微软雅黑"/>
        <family val="2"/>
        <charset val="134"/>
      </rPr>
      <t>R</t>
    </r>
    <r>
      <rPr>
        <sz val="9"/>
        <color theme="1"/>
        <rFont val="微软雅黑"/>
        <family val="2"/>
        <charset val="134"/>
      </rPr>
      <t>eviveTime</t>
    </r>
  </si>
  <si>
    <t>MostTime</t>
  </si>
  <si>
    <t>ChapterEventBg</t>
  </si>
  <si>
    <t>Deaths</t>
  </si>
  <si>
    <t>IsExplore</t>
  </si>
  <si>
    <t>SweepingOpenRule</t>
  </si>
  <si>
    <t>SweepingStoreProbability</t>
  </si>
  <si>
    <t>SweepingStoreId</t>
  </si>
  <si>
    <t>SweepingMonsterProbability</t>
  </si>
  <si>
    <t>SweepingMonsterId</t>
  </si>
  <si>
    <t>int</t>
  </si>
  <si>
    <t>string</t>
  </si>
  <si>
    <r>
      <rPr>
        <sz val="9"/>
        <color theme="1"/>
        <rFont val="微软雅黑"/>
        <family val="2"/>
        <charset val="134"/>
      </rPr>
      <t>mut,int#int,</t>
    </r>
    <r>
      <rPr>
        <sz val="9"/>
        <color theme="1"/>
        <rFont val="微软雅黑"/>
        <family val="2"/>
        <charset val="134"/>
      </rPr>
      <t>1</t>
    </r>
  </si>
  <si>
    <t>mut,int#int,2</t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</si>
  <si>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</t>
    </r>
  </si>
  <si>
    <t>mut,int#int,1</t>
  </si>
  <si>
    <t>地图id</t>
  </si>
  <si>
    <t>副本名称</t>
  </si>
  <si>
    <t>推荐战力</t>
  </si>
  <si>
    <t>对应副本id</t>
  </si>
  <si>
    <t>重点道具预览</t>
  </si>
  <si>
    <t>副本所属类别
1普通
2试炼
3精英
4传说</t>
  </si>
  <si>
    <t>地图难度类型
1简单
2普通
3困难
4地狱</t>
  </si>
  <si>
    <t>开启条件
关卡id（副本id）#等级</t>
  </si>
  <si>
    <t>限定通关时间
（用于三星判断）</t>
  </si>
  <si>
    <t>副本掉落预览</t>
  </si>
  <si>
    <t>副本总时间（秒）</t>
  </si>
  <si>
    <t>复活时间公式</t>
  </si>
  <si>
    <t>副本中单场战斗最长时间，超过判负（秒）</t>
  </si>
  <si>
    <t>剧情背景图</t>
  </si>
  <si>
    <t>限定死亡次数
（用于三星判断）</t>
  </si>
  <si>
    <t>是否有探索度
1有
0没有</t>
  </si>
  <si>
    <t>副本扫荡开启条件
普通：1#星数
精英：2#完成功绩数</t>
  </si>
  <si>
    <t>副本扫荡云游商人出现概率</t>
  </si>
  <si>
    <t>副本扫荡出现
云游商人id</t>
  </si>
  <si>
    <t>副本扫荡精英怪出现概率</t>
  </si>
  <si>
    <t>副本扫荡出现
精英怪怪物组</t>
  </si>
  <si>
    <t>默认值</t>
  </si>
  <si>
    <t xml:space="preserve"> </t>
  </si>
  <si>
    <t>null</t>
  </si>
  <si>
    <t>1#3</t>
  </si>
  <si>
    <t>正确性校对</t>
  </si>
  <si>
    <t>校对值</t>
  </si>
  <si>
    <t>序章</t>
  </si>
  <si>
    <t>4#1508</t>
  </si>
  <si>
    <t>0#0</t>
  </si>
  <si>
    <t>3#19</t>
  </si>
  <si>
    <t>0#0#0#5</t>
  </si>
  <si>
    <t>r_duihuabg_001</t>
  </si>
  <si>
    <t>浓雾森林</t>
  </si>
  <si>
    <t>4#3#14</t>
  </si>
  <si>
    <t>3101#0</t>
  </si>
  <si>
    <t>三途津</t>
  </si>
  <si>
    <t>4201#0</t>
  </si>
  <si>
    <t>r_duihuabg_002</t>
  </si>
  <si>
    <t>逃难者</t>
  </si>
  <si>
    <t>4#3</t>
  </si>
  <si>
    <t>5201#0</t>
  </si>
  <si>
    <t>4#14#3</t>
  </si>
  <si>
    <t>r_duihuabg_003</t>
  </si>
  <si>
    <t>藏宝图</t>
  </si>
  <si>
    <t>12001#4</t>
  </si>
  <si>
    <t>6201#0</t>
  </si>
  <si>
    <t>r_duihuabg_004</t>
  </si>
  <si>
    <t>孤岛</t>
  </si>
  <si>
    <t>7201#0</t>
  </si>
  <si>
    <t>r_duihuabg_005</t>
  </si>
  <si>
    <t>救援</t>
  </si>
  <si>
    <t>8201#0</t>
  </si>
  <si>
    <t>12001#4#14#3</t>
  </si>
  <si>
    <t>追回财物</t>
  </si>
  <si>
    <t>10201#0</t>
  </si>
  <si>
    <t>终亡教会</t>
  </si>
  <si>
    <t>14201#0</t>
  </si>
  <si>
    <t>清理道路</t>
  </si>
  <si>
    <t>12001#12012</t>
  </si>
  <si>
    <t>3102#0</t>
  </si>
  <si>
    <t>12012#12001#4#14#3</t>
  </si>
  <si>
    <t>地堡</t>
  </si>
  <si>
    <t>6202#0</t>
  </si>
  <si>
    <t>准备</t>
  </si>
  <si>
    <t>10202#0</t>
  </si>
  <si>
    <t>幻境</t>
  </si>
  <si>
    <t>15102#0</t>
  </si>
  <si>
    <t>承诺</t>
  </si>
  <si>
    <t>3403#0</t>
  </si>
  <si>
    <t>影子</t>
  </si>
  <si>
    <t>7203#0</t>
  </si>
  <si>
    <t>大业</t>
  </si>
  <si>
    <t>10403#0</t>
  </si>
  <si>
    <t>妖兽疑踪</t>
  </si>
  <si>
    <t>14203#0</t>
  </si>
  <si>
    <t>风波又起</t>
  </si>
  <si>
    <t>3254#0</t>
  </si>
  <si>
    <t>又见木羊</t>
  </si>
  <si>
    <t>7154#0</t>
  </si>
  <si>
    <t>危机将至</t>
  </si>
  <si>
    <t>12254#0</t>
  </si>
  <si>
    <t>神秘组织</t>
  </si>
  <si>
    <t>1055#0</t>
  </si>
  <si>
    <t>英雄副本1</t>
  </si>
  <si>
    <t>19#1508#4</t>
  </si>
  <si>
    <t>0#15</t>
  </si>
  <si>
    <t>19#4#3201#3202#3203#3204#3205#3206#3207#3208#3209#3210#3211#3212#3213#3214#3215#3216#3217#3218</t>
  </si>
  <si>
    <t>英雄副本2</t>
  </si>
  <si>
    <t>0#20</t>
  </si>
  <si>
    <t>英雄副本3</t>
  </si>
  <si>
    <t>0#26</t>
  </si>
  <si>
    <t>英雄副本4</t>
  </si>
  <si>
    <t>19#1509#4</t>
  </si>
  <si>
    <t>0#31</t>
  </si>
  <si>
    <t>英雄副本5</t>
  </si>
  <si>
    <t>0#35</t>
  </si>
  <si>
    <t>英雄副本6</t>
  </si>
  <si>
    <t>0#38</t>
  </si>
  <si>
    <t>英雄副本7</t>
  </si>
  <si>
    <t>19#1510#4</t>
  </si>
  <si>
    <t>0#42</t>
  </si>
  <si>
    <t>英雄副本8</t>
  </si>
  <si>
    <t>0#44</t>
  </si>
  <si>
    <t>英雄副本9</t>
  </si>
  <si>
    <t>0#47</t>
  </si>
  <si>
    <t>英雄副本10</t>
  </si>
  <si>
    <t>0#49</t>
  </si>
  <si>
    <t>英雄副本11</t>
  </si>
  <si>
    <t>19#1511#4</t>
  </si>
  <si>
    <t>0#51</t>
  </si>
  <si>
    <t>英雄副本12</t>
  </si>
  <si>
    <t>0#54</t>
  </si>
  <si>
    <t>英雄副本13</t>
  </si>
  <si>
    <t>0#55</t>
  </si>
  <si>
    <t>英雄副本14</t>
  </si>
  <si>
    <t>0#57</t>
  </si>
  <si>
    <t>英雄副本15</t>
  </si>
  <si>
    <t>0#59</t>
  </si>
  <si>
    <t>试炼副本</t>
  </si>
  <si>
    <t>1509#12012#12001#4#14#3</t>
  </si>
  <si>
    <t>古寺疑云</t>
  </si>
  <si>
    <t>1515#25</t>
  </si>
  <si>
    <t>12201#0</t>
  </si>
  <si>
    <r>
      <rPr>
        <sz val="9"/>
        <color theme="1"/>
        <rFont val="微软雅黑"/>
        <family val="2"/>
        <charset val="134"/>
      </rPr>
      <t>0#0#0#</t>
    </r>
    <r>
      <rPr>
        <sz val="9"/>
        <color theme="1"/>
        <rFont val="微软雅黑"/>
        <family val="2"/>
        <charset val="134"/>
      </rPr>
      <t>5</t>
    </r>
  </si>
  <si>
    <t>2#7</t>
  </si>
  <si>
    <t>1#100|0#700</t>
  </si>
  <si>
    <t>1#100|0#1300</t>
  </si>
  <si>
    <t>2#13</t>
  </si>
  <si>
    <t>2#18</t>
  </si>
  <si>
    <t>2#23</t>
  </si>
  <si>
    <t>古墓寻踪</t>
  </si>
  <si>
    <t>1515#1516#25</t>
  </si>
  <si>
    <t>2#6</t>
  </si>
  <si>
    <t>2#11</t>
  </si>
  <si>
    <t>2#15</t>
  </si>
  <si>
    <t>2#20</t>
  </si>
  <si>
    <t>诡影废墟</t>
  </si>
  <si>
    <t>2302#0</t>
  </si>
  <si>
    <t>2#17</t>
  </si>
  <si>
    <t>五灵阵法</t>
  </si>
  <si>
    <t>2#4</t>
  </si>
  <si>
    <t>2#8</t>
  </si>
  <si>
    <t>2#19</t>
  </si>
  <si>
    <t>琳琅洞天</t>
  </si>
  <si>
    <t>1515#1516#1517#25</t>
  </si>
  <si>
    <t>12202#0</t>
  </si>
  <si>
    <t>无尽副本</t>
  </si>
  <si>
    <t>1509#12001#12012</t>
  </si>
  <si>
    <t>0#1</t>
  </si>
  <si>
    <t>副本</t>
  </si>
  <si>
    <t>天数</t>
  </si>
  <si>
    <t>19#1|14#8000</t>
  </si>
  <si>
    <t>4#150|14#50000|3#2500</t>
  </si>
  <si>
    <t>4#150|14#60000|3#3000</t>
  </si>
  <si>
    <t>4#150|14#70000|3#3000</t>
  </si>
  <si>
    <t>绿色</t>
  </si>
  <si>
    <t>4#150|14#80000|3#3000</t>
  </si>
  <si>
    <t>4#150|14#90000|3#3000</t>
  </si>
  <si>
    <t>蓝色</t>
  </si>
  <si>
    <t>12001#10|4#150|14#100000|3#3000</t>
  </si>
  <si>
    <t>12001#15|4#150|14#100000|3#3000</t>
  </si>
  <si>
    <t>紫色</t>
  </si>
  <si>
    <t>12001#20|4#150|14#100000|3#3000</t>
  </si>
  <si>
    <t>12001#20|12012#5|4#150|14#100000|3#3000</t>
  </si>
  <si>
    <t>12001#20|12012#10|4#150|14#100000|3#3000</t>
  </si>
  <si>
    <t>12001#20|12012#15|4#150|14#100000|3#3000</t>
  </si>
  <si>
    <t>12001#25|12012#15|4#150|14#100000|3#3000</t>
  </si>
  <si>
    <t>橙色t4</t>
  </si>
  <si>
    <t>12001#30|12012#15|4#150|14#100000|3#3000</t>
  </si>
  <si>
    <t>12001#30|12012#20|4#150|14#100000|3#3000</t>
  </si>
  <si>
    <t>12001#30|12012#25|4#150|14#100000|3#3000</t>
  </si>
  <si>
    <t>死亡沼泽</t>
  </si>
  <si>
    <t>1511#1511#25</t>
  </si>
  <si>
    <t>0#99</t>
  </si>
  <si>
    <t>2#3</t>
  </si>
  <si>
    <t>1#100|0#900</t>
  </si>
  <si>
    <t>2#9</t>
  </si>
  <si>
    <t>2#10</t>
  </si>
  <si>
    <t>试炼副本奖励层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</si>
</sst>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0"/>
  <sheetViews>
    <sheetView tabSelected="1" topLeftCell="A28" workbookViewId="0">
      <selection activeCell="B45" sqref="B45"/>
    </sheetView>
  </sheetViews>
  <sheetFormatPr defaultColWidth="9" defaultRowHeight="14.25" x14ac:dyDescent="0.2"/>
  <cols>
    <col min="1" max="2" width="9" style="1"/>
    <col min="3" max="3" width="12.25" style="1" bestFit="1" customWidth="1"/>
    <col min="4" max="5" width="9" style="1"/>
    <col min="6" max="6" width="27.125" style="1" customWidth="1"/>
    <col min="7" max="8" width="17" style="1" customWidth="1"/>
    <col min="9" max="9" width="23.875" style="1" customWidth="1"/>
    <col min="10" max="10" width="24.125" style="1" customWidth="1"/>
    <col min="11" max="11" width="27.375" style="1" customWidth="1"/>
    <col min="12" max="12" width="10.25" style="1" customWidth="1"/>
    <col min="13" max="13" width="10.5" style="1" customWidth="1"/>
    <col min="14" max="14" width="25.75" customWidth="1"/>
    <col min="15" max="15" width="15.125" customWidth="1"/>
    <col min="16" max="16" width="24.125" style="1" customWidth="1"/>
    <col min="17" max="17" width="10.5" style="1" customWidth="1"/>
    <col min="18" max="18" width="17.125" style="1" customWidth="1"/>
    <col min="19" max="19" width="22.375" style="1" customWidth="1"/>
    <col min="20" max="20" width="15.125" style="1" customWidth="1"/>
    <col min="21" max="21" width="22.375" style="1" customWidth="1"/>
    <col min="22" max="22" width="17.75" style="1" customWidth="1"/>
    <col min="23" max="16384" width="9" style="1"/>
  </cols>
  <sheetData>
    <row r="1" spans="1:22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8" t="s">
        <v>9</v>
      </c>
      <c r="L1" s="4" t="s">
        <v>10</v>
      </c>
      <c r="M1" s="4" t="s">
        <v>11</v>
      </c>
      <c r="N1" s="9" t="s">
        <v>12</v>
      </c>
      <c r="O1" s="4" t="s">
        <v>13</v>
      </c>
      <c r="P1" s="10" t="s">
        <v>14</v>
      </c>
      <c r="Q1" s="7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B2" s="4" t="s">
        <v>21</v>
      </c>
      <c r="C2" s="4" t="s">
        <v>22</v>
      </c>
      <c r="D2" s="4" t="s">
        <v>21</v>
      </c>
      <c r="E2" s="4" t="s">
        <v>21</v>
      </c>
      <c r="F2" s="4" t="s">
        <v>23</v>
      </c>
      <c r="G2" s="4" t="s">
        <v>21</v>
      </c>
      <c r="H2" s="4" t="s">
        <v>21</v>
      </c>
      <c r="I2" s="4" t="s">
        <v>24</v>
      </c>
      <c r="J2" s="4" t="s">
        <v>25</v>
      </c>
      <c r="K2" s="8" t="s">
        <v>23</v>
      </c>
      <c r="L2" s="4" t="s">
        <v>21</v>
      </c>
      <c r="M2" s="4" t="s">
        <v>23</v>
      </c>
      <c r="N2" s="4" t="s">
        <v>21</v>
      </c>
      <c r="O2" s="4" t="s">
        <v>22</v>
      </c>
      <c r="P2" s="10" t="s">
        <v>25</v>
      </c>
      <c r="Q2" s="7" t="s">
        <v>21</v>
      </c>
      <c r="R2" s="1" t="s">
        <v>26</v>
      </c>
      <c r="S2" s="1" t="s">
        <v>24</v>
      </c>
      <c r="T2" s="1" t="s">
        <v>21</v>
      </c>
      <c r="U2" s="1" t="s">
        <v>24</v>
      </c>
      <c r="V2" s="1" t="s">
        <v>21</v>
      </c>
    </row>
    <row r="3" spans="1:22" x14ac:dyDescent="0.2">
      <c r="B3" s="4">
        <v>2</v>
      </c>
      <c r="C3" s="4">
        <v>3</v>
      </c>
      <c r="D3" s="4">
        <v>3</v>
      </c>
      <c r="E3" s="4">
        <v>2</v>
      </c>
      <c r="F3" s="4">
        <v>3</v>
      </c>
      <c r="G3" s="4">
        <v>2</v>
      </c>
      <c r="H3" s="4">
        <v>2</v>
      </c>
      <c r="I3" s="4">
        <v>2</v>
      </c>
      <c r="J3" s="4">
        <v>2</v>
      </c>
      <c r="K3" s="8">
        <v>3</v>
      </c>
      <c r="L3" s="4">
        <v>2</v>
      </c>
      <c r="M3" s="4">
        <v>2</v>
      </c>
      <c r="N3" s="9">
        <v>2</v>
      </c>
      <c r="O3" s="4">
        <v>3</v>
      </c>
      <c r="P3" s="10">
        <v>2</v>
      </c>
      <c r="Q3" s="7">
        <v>2</v>
      </c>
      <c r="R3" s="1">
        <v>2</v>
      </c>
      <c r="S3" s="1">
        <v>4</v>
      </c>
      <c r="T3" s="1">
        <v>4</v>
      </c>
      <c r="U3" s="1">
        <v>4</v>
      </c>
      <c r="V3" s="1">
        <v>4</v>
      </c>
    </row>
    <row r="4" spans="1:22" ht="71.25" x14ac:dyDescent="0.2">
      <c r="B4" s="5" t="s">
        <v>27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  <c r="K4" s="8" t="s">
        <v>36</v>
      </c>
      <c r="L4" s="5" t="s">
        <v>37</v>
      </c>
      <c r="M4" s="5" t="s">
        <v>38</v>
      </c>
      <c r="N4" s="4" t="s">
        <v>39</v>
      </c>
      <c r="O4" s="4" t="s">
        <v>40</v>
      </c>
      <c r="P4" s="11" t="s">
        <v>41</v>
      </c>
      <c r="Q4" s="16" t="s">
        <v>42</v>
      </c>
      <c r="R4" s="17" t="s">
        <v>43</v>
      </c>
      <c r="S4" s="1" t="s">
        <v>44</v>
      </c>
      <c r="T4" s="17" t="s">
        <v>45</v>
      </c>
      <c r="U4" s="1" t="s">
        <v>46</v>
      </c>
      <c r="V4" s="17" t="s">
        <v>47</v>
      </c>
    </row>
    <row r="5" spans="1:22" x14ac:dyDescent="0.2">
      <c r="A5" s="1" t="s">
        <v>48</v>
      </c>
      <c r="B5" s="4">
        <v>0</v>
      </c>
      <c r="C5" s="4" t="s">
        <v>49</v>
      </c>
      <c r="D5" s="4">
        <v>0</v>
      </c>
      <c r="E5" s="4">
        <v>0</v>
      </c>
      <c r="F5" s="4" t="s">
        <v>50</v>
      </c>
      <c r="G5" s="4">
        <v>0</v>
      </c>
      <c r="H5" s="4">
        <v>0</v>
      </c>
      <c r="I5" s="4" t="s">
        <v>50</v>
      </c>
      <c r="J5" s="4">
        <v>0</v>
      </c>
      <c r="K5" s="8" t="s">
        <v>50</v>
      </c>
      <c r="L5" s="4">
        <v>0</v>
      </c>
      <c r="M5" s="4" t="s">
        <v>50</v>
      </c>
      <c r="N5" s="4">
        <v>0</v>
      </c>
      <c r="O5" s="4"/>
      <c r="P5" s="10">
        <v>0</v>
      </c>
      <c r="Q5" s="7">
        <v>0</v>
      </c>
      <c r="R5" s="1" t="s">
        <v>51</v>
      </c>
      <c r="S5" s="1" t="s">
        <v>50</v>
      </c>
    </row>
    <row r="6" spans="1:22" x14ac:dyDescent="0.2">
      <c r="A6" s="1" t="s">
        <v>52</v>
      </c>
      <c r="B6" s="4"/>
      <c r="C6" s="4"/>
      <c r="D6" s="4"/>
      <c r="E6" s="4"/>
      <c r="F6" s="4"/>
      <c r="G6" s="4"/>
      <c r="H6" s="4"/>
      <c r="I6" s="4"/>
      <c r="J6" s="4"/>
      <c r="K6" s="8"/>
      <c r="L6" s="4"/>
      <c r="M6" s="4"/>
      <c r="N6" s="4"/>
      <c r="O6" s="4"/>
      <c r="P6" s="10"/>
      <c r="Q6" s="7"/>
    </row>
    <row r="7" spans="1:22" x14ac:dyDescent="0.2">
      <c r="A7" s="1" t="s">
        <v>53</v>
      </c>
      <c r="B7" s="4"/>
      <c r="C7" s="4"/>
      <c r="D7" s="4"/>
      <c r="E7" s="4"/>
      <c r="F7" s="4"/>
      <c r="G7" s="4"/>
      <c r="H7" s="4"/>
      <c r="I7" s="4"/>
      <c r="J7" s="4"/>
      <c r="K7" s="8"/>
      <c r="L7" s="4"/>
      <c r="M7" s="4"/>
      <c r="N7" s="4"/>
      <c r="O7" s="4"/>
      <c r="P7" s="10"/>
      <c r="Q7" s="7"/>
    </row>
    <row r="8" spans="1:22" x14ac:dyDescent="0.2">
      <c r="B8" s="4">
        <v>100</v>
      </c>
      <c r="C8" s="4" t="s">
        <v>54</v>
      </c>
      <c r="D8" s="4">
        <v>100</v>
      </c>
      <c r="E8" s="4">
        <v>100</v>
      </c>
      <c r="F8" s="4" t="s">
        <v>55</v>
      </c>
      <c r="G8" s="4">
        <v>1</v>
      </c>
      <c r="H8" s="4">
        <v>1</v>
      </c>
      <c r="I8" s="4" t="s">
        <v>56</v>
      </c>
      <c r="J8" s="4">
        <v>240</v>
      </c>
      <c r="K8" s="12" t="s">
        <v>57</v>
      </c>
      <c r="L8" s="4">
        <v>9999999999</v>
      </c>
      <c r="M8" s="4" t="s">
        <v>58</v>
      </c>
      <c r="N8" s="4">
        <v>600</v>
      </c>
      <c r="O8" s="4" t="s">
        <v>59</v>
      </c>
      <c r="P8" s="10">
        <v>2</v>
      </c>
      <c r="Q8" s="7">
        <v>1</v>
      </c>
      <c r="R8" s="1" t="s">
        <v>51</v>
      </c>
    </row>
    <row r="9" spans="1:22" x14ac:dyDescent="0.2">
      <c r="B9" s="4">
        <v>101</v>
      </c>
      <c r="C9" s="4" t="s">
        <v>60</v>
      </c>
      <c r="D9" s="4">
        <v>35000</v>
      </c>
      <c r="E9" s="4">
        <v>101</v>
      </c>
      <c r="F9" s="4" t="s">
        <v>61</v>
      </c>
      <c r="G9" s="4">
        <v>1</v>
      </c>
      <c r="H9" s="4">
        <v>1</v>
      </c>
      <c r="I9" s="4" t="s">
        <v>62</v>
      </c>
      <c r="J9" s="4">
        <v>120</v>
      </c>
      <c r="K9" s="12" t="s">
        <v>61</v>
      </c>
      <c r="L9" s="4">
        <v>1200</v>
      </c>
      <c r="M9" s="4" t="s">
        <v>58</v>
      </c>
      <c r="N9" s="4">
        <v>90</v>
      </c>
      <c r="O9" s="4" t="s">
        <v>59</v>
      </c>
      <c r="P9" s="10">
        <v>2</v>
      </c>
      <c r="Q9" s="7">
        <v>1</v>
      </c>
      <c r="R9" s="1" t="s">
        <v>51</v>
      </c>
    </row>
    <row r="10" spans="1:22" x14ac:dyDescent="0.2">
      <c r="B10" s="4">
        <v>102</v>
      </c>
      <c r="C10" s="4" t="s">
        <v>63</v>
      </c>
      <c r="D10" s="4">
        <v>53000</v>
      </c>
      <c r="E10" s="4">
        <v>102</v>
      </c>
      <c r="F10" s="4" t="s">
        <v>61</v>
      </c>
      <c r="G10" s="4">
        <v>1</v>
      </c>
      <c r="H10" s="4">
        <v>1</v>
      </c>
      <c r="I10" s="4" t="s">
        <v>64</v>
      </c>
      <c r="J10" s="4">
        <v>180</v>
      </c>
      <c r="K10" s="12" t="s">
        <v>61</v>
      </c>
      <c r="L10" s="4">
        <v>1200</v>
      </c>
      <c r="M10" s="4" t="s">
        <v>58</v>
      </c>
      <c r="N10" s="4">
        <v>90</v>
      </c>
      <c r="O10" s="4" t="s">
        <v>65</v>
      </c>
      <c r="P10" s="10">
        <v>2</v>
      </c>
      <c r="Q10" s="7">
        <v>1</v>
      </c>
      <c r="R10" s="1" t="s">
        <v>51</v>
      </c>
    </row>
    <row r="11" spans="1:22" x14ac:dyDescent="0.2">
      <c r="B11" s="4">
        <v>103</v>
      </c>
      <c r="C11" s="4" t="s">
        <v>66</v>
      </c>
      <c r="D11" s="4">
        <v>79000</v>
      </c>
      <c r="E11" s="4">
        <v>103</v>
      </c>
      <c r="F11" s="4" t="s">
        <v>67</v>
      </c>
      <c r="G11" s="4">
        <v>1</v>
      </c>
      <c r="H11" s="4">
        <v>1</v>
      </c>
      <c r="I11" s="4" t="s">
        <v>68</v>
      </c>
      <c r="J11" s="4">
        <v>180</v>
      </c>
      <c r="K11" s="12" t="s">
        <v>69</v>
      </c>
      <c r="L11" s="4">
        <v>1200</v>
      </c>
      <c r="M11" s="4" t="s">
        <v>58</v>
      </c>
      <c r="N11" s="4">
        <v>90</v>
      </c>
      <c r="O11" s="4" t="s">
        <v>70</v>
      </c>
      <c r="P11" s="10">
        <v>2</v>
      </c>
      <c r="Q11" s="7">
        <v>1</v>
      </c>
      <c r="R11" s="1" t="s">
        <v>51</v>
      </c>
    </row>
    <row r="12" spans="1:22" x14ac:dyDescent="0.2">
      <c r="B12" s="4">
        <v>104</v>
      </c>
      <c r="C12" s="4" t="s">
        <v>71</v>
      </c>
      <c r="D12" s="4">
        <v>92000</v>
      </c>
      <c r="E12" s="4">
        <v>104</v>
      </c>
      <c r="F12" s="4" t="s">
        <v>72</v>
      </c>
      <c r="G12" s="4">
        <v>1</v>
      </c>
      <c r="H12" s="4">
        <v>1</v>
      </c>
      <c r="I12" s="4" t="s">
        <v>73</v>
      </c>
      <c r="J12" s="4">
        <v>240</v>
      </c>
      <c r="K12" s="12" t="s">
        <v>69</v>
      </c>
      <c r="L12" s="4">
        <v>1200</v>
      </c>
      <c r="M12" s="4" t="s">
        <v>58</v>
      </c>
      <c r="N12" s="4">
        <v>90</v>
      </c>
      <c r="O12" s="4" t="s">
        <v>74</v>
      </c>
      <c r="P12" s="10">
        <v>2</v>
      </c>
      <c r="Q12" s="7">
        <v>1</v>
      </c>
      <c r="R12" s="1" t="s">
        <v>51</v>
      </c>
    </row>
    <row r="13" spans="1:22" x14ac:dyDescent="0.2">
      <c r="B13" s="4">
        <v>105</v>
      </c>
      <c r="C13" s="4" t="s">
        <v>75</v>
      </c>
      <c r="D13" s="4">
        <v>105000</v>
      </c>
      <c r="E13" s="4">
        <v>105</v>
      </c>
      <c r="F13" s="4" t="s">
        <v>72</v>
      </c>
      <c r="G13" s="4">
        <v>1</v>
      </c>
      <c r="H13" s="4">
        <v>1</v>
      </c>
      <c r="I13" s="4" t="s">
        <v>76</v>
      </c>
      <c r="J13" s="4">
        <v>240</v>
      </c>
      <c r="K13" s="12" t="s">
        <v>69</v>
      </c>
      <c r="L13" s="4">
        <v>1200</v>
      </c>
      <c r="M13" s="4" t="s">
        <v>58</v>
      </c>
      <c r="N13" s="4">
        <v>90</v>
      </c>
      <c r="O13" s="4" t="s">
        <v>77</v>
      </c>
      <c r="P13" s="10">
        <v>2</v>
      </c>
      <c r="Q13" s="7">
        <v>1</v>
      </c>
      <c r="R13" s="1" t="s">
        <v>51</v>
      </c>
    </row>
    <row r="14" spans="1:22" x14ac:dyDescent="0.2">
      <c r="B14" s="4">
        <v>106</v>
      </c>
      <c r="C14" s="4" t="s">
        <v>78</v>
      </c>
      <c r="D14" s="4">
        <v>113000</v>
      </c>
      <c r="E14" s="4">
        <v>106</v>
      </c>
      <c r="F14" s="4" t="s">
        <v>72</v>
      </c>
      <c r="G14" s="4">
        <v>1</v>
      </c>
      <c r="H14" s="4">
        <v>1</v>
      </c>
      <c r="I14" s="4" t="s">
        <v>79</v>
      </c>
      <c r="J14" s="4">
        <v>240</v>
      </c>
      <c r="K14" s="12" t="s">
        <v>80</v>
      </c>
      <c r="L14" s="4">
        <v>1200</v>
      </c>
      <c r="M14" s="4" t="s">
        <v>58</v>
      </c>
      <c r="N14" s="4">
        <v>90</v>
      </c>
      <c r="O14" s="4" t="s">
        <v>59</v>
      </c>
      <c r="P14" s="10">
        <v>2</v>
      </c>
      <c r="Q14" s="7">
        <v>1</v>
      </c>
      <c r="R14" s="1" t="s">
        <v>51</v>
      </c>
    </row>
    <row r="15" spans="1:22" x14ac:dyDescent="0.2">
      <c r="B15" s="4">
        <v>107</v>
      </c>
      <c r="C15" s="4" t="s">
        <v>81</v>
      </c>
      <c r="D15" s="4">
        <v>139000</v>
      </c>
      <c r="E15" s="4">
        <v>107</v>
      </c>
      <c r="F15" s="4" t="s">
        <v>72</v>
      </c>
      <c r="G15" s="4">
        <v>1</v>
      </c>
      <c r="H15" s="4">
        <v>1</v>
      </c>
      <c r="I15" s="4" t="s">
        <v>82</v>
      </c>
      <c r="J15" s="4">
        <v>240</v>
      </c>
      <c r="K15" s="12" t="s">
        <v>80</v>
      </c>
      <c r="L15" s="4">
        <v>1200</v>
      </c>
      <c r="M15" s="4" t="s">
        <v>58</v>
      </c>
      <c r="N15" s="4">
        <v>90</v>
      </c>
      <c r="O15" s="4" t="s">
        <v>65</v>
      </c>
      <c r="P15" s="10">
        <v>2</v>
      </c>
      <c r="Q15" s="7">
        <v>1</v>
      </c>
      <c r="R15" s="1" t="s">
        <v>51</v>
      </c>
    </row>
    <row r="16" spans="1:22" x14ac:dyDescent="0.2">
      <c r="B16" s="4">
        <v>108</v>
      </c>
      <c r="C16" s="4" t="s">
        <v>83</v>
      </c>
      <c r="D16" s="4">
        <v>153000</v>
      </c>
      <c r="E16" s="4">
        <v>108</v>
      </c>
      <c r="F16" s="4" t="s">
        <v>72</v>
      </c>
      <c r="G16" s="4">
        <v>1</v>
      </c>
      <c r="H16" s="4">
        <v>1</v>
      </c>
      <c r="I16" s="4" t="s">
        <v>84</v>
      </c>
      <c r="J16" s="4">
        <v>240</v>
      </c>
      <c r="K16" s="12" t="s">
        <v>80</v>
      </c>
      <c r="L16" s="4">
        <v>1200</v>
      </c>
      <c r="M16" s="4" t="s">
        <v>58</v>
      </c>
      <c r="N16" s="4">
        <v>90</v>
      </c>
      <c r="O16" s="4" t="s">
        <v>70</v>
      </c>
      <c r="P16" s="10">
        <v>2</v>
      </c>
      <c r="Q16" s="7">
        <v>1</v>
      </c>
      <c r="R16" s="1" t="s">
        <v>51</v>
      </c>
    </row>
    <row r="17" spans="2:18" x14ac:dyDescent="0.2">
      <c r="B17" s="4">
        <v>109</v>
      </c>
      <c r="C17" s="4" t="s">
        <v>85</v>
      </c>
      <c r="D17" s="4">
        <v>166000</v>
      </c>
      <c r="E17" s="4">
        <v>109</v>
      </c>
      <c r="F17" s="4" t="s">
        <v>86</v>
      </c>
      <c r="G17" s="4">
        <v>1</v>
      </c>
      <c r="H17" s="4">
        <v>1</v>
      </c>
      <c r="I17" s="4" t="s">
        <v>87</v>
      </c>
      <c r="J17" s="4">
        <v>240</v>
      </c>
      <c r="K17" s="12" t="s">
        <v>88</v>
      </c>
      <c r="L17" s="4">
        <v>1200</v>
      </c>
      <c r="M17" s="4" t="s">
        <v>58</v>
      </c>
      <c r="N17" s="4">
        <v>90</v>
      </c>
      <c r="O17" s="4" t="s">
        <v>74</v>
      </c>
      <c r="P17" s="10">
        <v>2</v>
      </c>
      <c r="Q17" s="7">
        <v>1</v>
      </c>
      <c r="R17" s="1" t="s">
        <v>51</v>
      </c>
    </row>
    <row r="18" spans="2:18" ht="15" customHeight="1" x14ac:dyDescent="0.2">
      <c r="B18" s="4">
        <v>110</v>
      </c>
      <c r="C18" s="4" t="s">
        <v>89</v>
      </c>
      <c r="D18" s="4">
        <v>180000</v>
      </c>
      <c r="E18" s="4">
        <v>110</v>
      </c>
      <c r="F18" s="4" t="s">
        <v>86</v>
      </c>
      <c r="G18" s="4">
        <v>1</v>
      </c>
      <c r="H18" s="4">
        <v>1</v>
      </c>
      <c r="I18" s="4" t="s">
        <v>90</v>
      </c>
      <c r="J18" s="4">
        <v>240</v>
      </c>
      <c r="K18" s="12" t="s">
        <v>88</v>
      </c>
      <c r="L18" s="4">
        <v>1200</v>
      </c>
      <c r="M18" s="4" t="s">
        <v>58</v>
      </c>
      <c r="N18" s="4">
        <v>90</v>
      </c>
      <c r="O18" s="4" t="s">
        <v>77</v>
      </c>
      <c r="P18" s="10">
        <v>2</v>
      </c>
      <c r="Q18" s="7">
        <v>1</v>
      </c>
      <c r="R18" s="1" t="s">
        <v>51</v>
      </c>
    </row>
    <row r="19" spans="2:18" x14ac:dyDescent="0.2">
      <c r="B19" s="4">
        <v>111</v>
      </c>
      <c r="C19" s="4" t="s">
        <v>91</v>
      </c>
      <c r="D19" s="4">
        <v>192000</v>
      </c>
      <c r="E19" s="4">
        <v>111</v>
      </c>
      <c r="F19" s="4" t="s">
        <v>86</v>
      </c>
      <c r="G19" s="4">
        <v>1</v>
      </c>
      <c r="H19" s="4">
        <v>1</v>
      </c>
      <c r="I19" s="4" t="s">
        <v>92</v>
      </c>
      <c r="J19" s="4">
        <v>240</v>
      </c>
      <c r="K19" s="12" t="s">
        <v>88</v>
      </c>
      <c r="L19" s="4">
        <v>1200</v>
      </c>
      <c r="M19" s="4" t="s">
        <v>58</v>
      </c>
      <c r="N19" s="4">
        <v>90</v>
      </c>
      <c r="O19" s="4" t="s">
        <v>59</v>
      </c>
      <c r="P19" s="10">
        <v>2</v>
      </c>
      <c r="Q19" s="7">
        <v>1</v>
      </c>
      <c r="R19" s="1" t="s">
        <v>51</v>
      </c>
    </row>
    <row r="20" spans="2:18" x14ac:dyDescent="0.2">
      <c r="B20" s="4">
        <v>112</v>
      </c>
      <c r="C20" s="4" t="s">
        <v>93</v>
      </c>
      <c r="D20" s="4">
        <v>210000</v>
      </c>
      <c r="E20" s="4">
        <v>112</v>
      </c>
      <c r="F20" s="4" t="s">
        <v>86</v>
      </c>
      <c r="G20" s="4">
        <v>1</v>
      </c>
      <c r="H20" s="4">
        <v>1</v>
      </c>
      <c r="I20" s="4" t="s">
        <v>94</v>
      </c>
      <c r="J20" s="4">
        <v>240</v>
      </c>
      <c r="K20" s="12" t="s">
        <v>88</v>
      </c>
      <c r="L20" s="4">
        <v>1200</v>
      </c>
      <c r="M20" s="4" t="s">
        <v>58</v>
      </c>
      <c r="N20" s="4">
        <v>90</v>
      </c>
      <c r="O20" s="4" t="s">
        <v>65</v>
      </c>
      <c r="P20" s="10">
        <v>2</v>
      </c>
      <c r="Q20" s="7">
        <v>1</v>
      </c>
      <c r="R20" s="1" t="s">
        <v>51</v>
      </c>
    </row>
    <row r="21" spans="2:18" x14ac:dyDescent="0.2">
      <c r="B21" s="4">
        <v>113</v>
      </c>
      <c r="C21" s="4" t="s">
        <v>95</v>
      </c>
      <c r="D21" s="4">
        <v>226000</v>
      </c>
      <c r="E21" s="4">
        <v>113</v>
      </c>
      <c r="F21" s="4" t="s">
        <v>86</v>
      </c>
      <c r="G21" s="4">
        <v>1</v>
      </c>
      <c r="H21" s="4">
        <v>1</v>
      </c>
      <c r="I21" s="4" t="s">
        <v>96</v>
      </c>
      <c r="J21" s="4">
        <v>240</v>
      </c>
      <c r="K21" s="12" t="s">
        <v>88</v>
      </c>
      <c r="L21" s="4">
        <v>1200</v>
      </c>
      <c r="M21" s="4" t="s">
        <v>58</v>
      </c>
      <c r="N21" s="4">
        <v>90</v>
      </c>
      <c r="O21" s="4" t="s">
        <v>70</v>
      </c>
      <c r="P21" s="10">
        <v>2</v>
      </c>
      <c r="Q21" s="7">
        <v>1</v>
      </c>
      <c r="R21" s="1" t="s">
        <v>51</v>
      </c>
    </row>
    <row r="22" spans="2:18" x14ac:dyDescent="0.2">
      <c r="B22" s="4">
        <v>114</v>
      </c>
      <c r="C22" s="4" t="s">
        <v>97</v>
      </c>
      <c r="D22" s="4">
        <v>241000</v>
      </c>
      <c r="E22" s="4">
        <v>114</v>
      </c>
      <c r="F22" s="4" t="s">
        <v>86</v>
      </c>
      <c r="G22" s="4">
        <v>1</v>
      </c>
      <c r="H22" s="4">
        <v>1</v>
      </c>
      <c r="I22" s="4" t="s">
        <v>98</v>
      </c>
      <c r="J22" s="4">
        <v>240</v>
      </c>
      <c r="K22" s="12" t="s">
        <v>88</v>
      </c>
      <c r="L22" s="4">
        <v>1200</v>
      </c>
      <c r="M22" s="4" t="s">
        <v>58</v>
      </c>
      <c r="N22" s="4">
        <v>90</v>
      </c>
      <c r="O22" s="4" t="s">
        <v>74</v>
      </c>
      <c r="P22" s="10">
        <v>2</v>
      </c>
      <c r="Q22" s="7">
        <v>1</v>
      </c>
      <c r="R22" s="1" t="s">
        <v>51</v>
      </c>
    </row>
    <row r="23" spans="2:18" ht="15" customHeight="1" x14ac:dyDescent="0.2">
      <c r="B23" s="4">
        <v>115</v>
      </c>
      <c r="C23" s="4" t="s">
        <v>99</v>
      </c>
      <c r="D23" s="4">
        <v>266000</v>
      </c>
      <c r="E23" s="4">
        <v>115</v>
      </c>
      <c r="F23" s="4" t="s">
        <v>86</v>
      </c>
      <c r="G23" s="4">
        <v>1</v>
      </c>
      <c r="H23" s="4">
        <v>1</v>
      </c>
      <c r="I23" s="4" t="s">
        <v>100</v>
      </c>
      <c r="J23" s="4">
        <v>240</v>
      </c>
      <c r="K23" s="12" t="s">
        <v>88</v>
      </c>
      <c r="L23" s="4">
        <v>1200</v>
      </c>
      <c r="M23" s="4" t="s">
        <v>58</v>
      </c>
      <c r="N23" s="4">
        <v>90</v>
      </c>
      <c r="O23" s="4" t="s">
        <v>77</v>
      </c>
      <c r="P23" s="10">
        <v>2</v>
      </c>
      <c r="Q23" s="7">
        <v>1</v>
      </c>
      <c r="R23" s="1" t="s">
        <v>51</v>
      </c>
    </row>
    <row r="24" spans="2:18" ht="15" customHeight="1" x14ac:dyDescent="0.2">
      <c r="B24" s="4">
        <v>116</v>
      </c>
      <c r="C24" s="4" t="s">
        <v>101</v>
      </c>
      <c r="D24" s="4">
        <v>288000</v>
      </c>
      <c r="E24" s="4">
        <v>116</v>
      </c>
      <c r="F24" s="4" t="s">
        <v>86</v>
      </c>
      <c r="G24" s="4">
        <v>1</v>
      </c>
      <c r="H24" s="4">
        <v>1</v>
      </c>
      <c r="I24" s="4" t="s">
        <v>102</v>
      </c>
      <c r="J24" s="4">
        <v>240</v>
      </c>
      <c r="K24" s="12" t="s">
        <v>88</v>
      </c>
      <c r="L24" s="4">
        <v>1200</v>
      </c>
      <c r="M24" s="4" t="s">
        <v>58</v>
      </c>
      <c r="N24" s="4">
        <v>90</v>
      </c>
      <c r="O24" s="4" t="s">
        <v>77</v>
      </c>
      <c r="P24" s="10">
        <v>2</v>
      </c>
      <c r="Q24" s="7">
        <v>1</v>
      </c>
      <c r="R24" s="1" t="s">
        <v>51</v>
      </c>
    </row>
    <row r="25" spans="2:18" ht="15" customHeight="1" x14ac:dyDescent="0.2">
      <c r="B25" s="4">
        <v>117</v>
      </c>
      <c r="C25" s="4" t="s">
        <v>103</v>
      </c>
      <c r="D25" s="4">
        <v>292000</v>
      </c>
      <c r="E25" s="4">
        <v>117</v>
      </c>
      <c r="F25" s="4" t="s">
        <v>86</v>
      </c>
      <c r="G25" s="4">
        <v>1</v>
      </c>
      <c r="H25" s="4">
        <v>1</v>
      </c>
      <c r="I25" s="4" t="s">
        <v>104</v>
      </c>
      <c r="J25" s="4">
        <v>240</v>
      </c>
      <c r="K25" s="12" t="s">
        <v>88</v>
      </c>
      <c r="L25" s="4">
        <v>1200</v>
      </c>
      <c r="M25" s="4" t="s">
        <v>58</v>
      </c>
      <c r="N25" s="4">
        <v>90</v>
      </c>
      <c r="O25" s="4" t="s">
        <v>77</v>
      </c>
      <c r="P25" s="10">
        <v>2</v>
      </c>
      <c r="Q25" s="7">
        <v>1</v>
      </c>
      <c r="R25" s="1" t="s">
        <v>51</v>
      </c>
    </row>
    <row r="26" spans="2:18" ht="15" customHeight="1" x14ac:dyDescent="0.2">
      <c r="B26" s="4">
        <v>118</v>
      </c>
      <c r="C26" s="4" t="s">
        <v>105</v>
      </c>
      <c r="D26" s="4">
        <v>336000</v>
      </c>
      <c r="E26" s="4">
        <v>118</v>
      </c>
      <c r="F26" s="4" t="s">
        <v>86</v>
      </c>
      <c r="G26" s="4">
        <v>1</v>
      </c>
      <c r="H26" s="4">
        <v>1</v>
      </c>
      <c r="I26" s="4" t="s">
        <v>106</v>
      </c>
      <c r="J26" s="4">
        <v>240</v>
      </c>
      <c r="K26" s="12" t="s">
        <v>88</v>
      </c>
      <c r="L26" s="4">
        <v>1200</v>
      </c>
      <c r="M26" s="4" t="s">
        <v>58</v>
      </c>
      <c r="N26" s="4">
        <v>90</v>
      </c>
      <c r="O26" s="4" t="s">
        <v>77</v>
      </c>
      <c r="P26" s="10">
        <v>2</v>
      </c>
      <c r="Q26" s="7">
        <v>1</v>
      </c>
      <c r="R26" s="1" t="s">
        <v>51</v>
      </c>
    </row>
    <row r="27" spans="2:18" ht="15" customHeight="1" x14ac:dyDescent="0.2">
      <c r="B27" s="4">
        <v>119</v>
      </c>
      <c r="C27" s="4" t="s">
        <v>107</v>
      </c>
      <c r="D27" s="4">
        <v>393000</v>
      </c>
      <c r="E27" s="4">
        <v>119</v>
      </c>
      <c r="F27" s="4" t="s">
        <v>86</v>
      </c>
      <c r="G27" s="4">
        <v>1</v>
      </c>
      <c r="H27" s="4">
        <v>1</v>
      </c>
      <c r="I27" s="4" t="s">
        <v>108</v>
      </c>
      <c r="J27" s="4">
        <v>240</v>
      </c>
      <c r="K27" s="12" t="s">
        <v>88</v>
      </c>
      <c r="L27" s="4">
        <v>1200</v>
      </c>
      <c r="M27" s="4" t="s">
        <v>58</v>
      </c>
      <c r="N27" s="4">
        <v>90</v>
      </c>
      <c r="O27" s="4" t="s">
        <v>77</v>
      </c>
      <c r="P27" s="10">
        <v>2</v>
      </c>
      <c r="Q27" s="7">
        <v>1</v>
      </c>
      <c r="R27" s="1" t="s">
        <v>51</v>
      </c>
    </row>
    <row r="28" spans="2:18" ht="15" customHeight="1" x14ac:dyDescent="0.2">
      <c r="B28" s="4">
        <v>120</v>
      </c>
      <c r="C28" s="4" t="s">
        <v>109</v>
      </c>
      <c r="D28" s="4">
        <v>506000</v>
      </c>
      <c r="E28" s="4">
        <v>120</v>
      </c>
      <c r="F28" s="4" t="s">
        <v>86</v>
      </c>
      <c r="G28" s="4">
        <v>1</v>
      </c>
      <c r="H28" s="4">
        <v>1</v>
      </c>
      <c r="I28" s="4" t="s">
        <v>110</v>
      </c>
      <c r="J28" s="4">
        <v>240</v>
      </c>
      <c r="K28" s="12" t="s">
        <v>88</v>
      </c>
      <c r="L28" s="4">
        <v>1200</v>
      </c>
      <c r="M28" s="4" t="s">
        <v>58</v>
      </c>
      <c r="N28" s="4">
        <v>90</v>
      </c>
      <c r="O28" s="4" t="s">
        <v>77</v>
      </c>
      <c r="P28" s="10">
        <v>2</v>
      </c>
      <c r="Q28" s="7">
        <v>1</v>
      </c>
      <c r="R28" s="1" t="s">
        <v>51</v>
      </c>
    </row>
    <row r="29" spans="2:18" x14ac:dyDescent="0.2">
      <c r="B29" s="6">
        <v>201</v>
      </c>
      <c r="C29" s="6" t="s">
        <v>111</v>
      </c>
      <c r="D29" s="6">
        <v>20000</v>
      </c>
      <c r="E29" s="6">
        <v>201</v>
      </c>
      <c r="F29" s="6" t="s">
        <v>112</v>
      </c>
      <c r="G29" s="6">
        <v>2</v>
      </c>
      <c r="H29" s="6">
        <v>1</v>
      </c>
      <c r="I29" s="6" t="s">
        <v>113</v>
      </c>
      <c r="J29" s="6">
        <v>240</v>
      </c>
      <c r="K29" s="13" t="s">
        <v>114</v>
      </c>
      <c r="L29" s="6">
        <v>1200</v>
      </c>
      <c r="M29" s="6" t="s">
        <v>58</v>
      </c>
      <c r="N29" s="4">
        <v>90</v>
      </c>
      <c r="O29" s="4"/>
      <c r="P29" s="14">
        <v>4</v>
      </c>
      <c r="Q29" s="7">
        <v>1</v>
      </c>
    </row>
    <row r="30" spans="2:18" x14ac:dyDescent="0.2">
      <c r="B30" s="6">
        <v>202</v>
      </c>
      <c r="C30" s="6" t="s">
        <v>115</v>
      </c>
      <c r="D30" s="6">
        <v>26850</v>
      </c>
      <c r="E30" s="6">
        <v>202</v>
      </c>
      <c r="F30" s="6" t="s">
        <v>112</v>
      </c>
      <c r="G30" s="6">
        <v>2</v>
      </c>
      <c r="H30" s="6">
        <v>1</v>
      </c>
      <c r="I30" s="6" t="s">
        <v>116</v>
      </c>
      <c r="J30" s="6">
        <v>240</v>
      </c>
      <c r="K30" s="13" t="s">
        <v>114</v>
      </c>
      <c r="L30" s="6">
        <v>1200</v>
      </c>
      <c r="M30" s="6" t="s">
        <v>58</v>
      </c>
      <c r="N30" s="4">
        <v>90</v>
      </c>
      <c r="O30" s="4"/>
      <c r="P30" s="14">
        <v>4</v>
      </c>
      <c r="Q30" s="7">
        <v>1</v>
      </c>
    </row>
    <row r="31" spans="2:18" x14ac:dyDescent="0.2">
      <c r="B31" s="6">
        <v>203</v>
      </c>
      <c r="C31" s="6" t="s">
        <v>117</v>
      </c>
      <c r="D31" s="6">
        <v>33700</v>
      </c>
      <c r="E31" s="6">
        <v>203</v>
      </c>
      <c r="F31" s="6" t="s">
        <v>112</v>
      </c>
      <c r="G31" s="6">
        <v>2</v>
      </c>
      <c r="H31" s="6">
        <v>1</v>
      </c>
      <c r="I31" s="6" t="s">
        <v>118</v>
      </c>
      <c r="J31" s="6">
        <v>240</v>
      </c>
      <c r="K31" s="13" t="s">
        <v>114</v>
      </c>
      <c r="L31" s="6">
        <v>1200</v>
      </c>
      <c r="M31" s="6" t="s">
        <v>58</v>
      </c>
      <c r="N31" s="4">
        <v>90</v>
      </c>
      <c r="O31" s="4"/>
      <c r="P31" s="14">
        <v>4</v>
      </c>
      <c r="Q31" s="7">
        <v>1</v>
      </c>
    </row>
    <row r="32" spans="2:18" x14ac:dyDescent="0.2">
      <c r="B32" s="6">
        <v>204</v>
      </c>
      <c r="C32" s="6" t="s">
        <v>119</v>
      </c>
      <c r="D32" s="6">
        <v>40550</v>
      </c>
      <c r="E32" s="6">
        <v>204</v>
      </c>
      <c r="F32" s="6" t="s">
        <v>120</v>
      </c>
      <c r="G32" s="6">
        <v>2</v>
      </c>
      <c r="H32" s="6">
        <v>1</v>
      </c>
      <c r="I32" s="6" t="s">
        <v>121</v>
      </c>
      <c r="J32" s="6">
        <v>240</v>
      </c>
      <c r="K32" s="13" t="s">
        <v>114</v>
      </c>
      <c r="L32" s="6">
        <v>1200</v>
      </c>
      <c r="M32" s="6" t="s">
        <v>58</v>
      </c>
      <c r="N32" s="4">
        <v>90</v>
      </c>
      <c r="O32" s="4"/>
      <c r="P32" s="14">
        <v>4</v>
      </c>
      <c r="Q32" s="7">
        <v>1</v>
      </c>
    </row>
    <row r="33" spans="2:22" x14ac:dyDescent="0.2">
      <c r="B33" s="6">
        <v>205</v>
      </c>
      <c r="C33" s="6" t="s">
        <v>122</v>
      </c>
      <c r="D33" s="6">
        <v>70000</v>
      </c>
      <c r="E33" s="6">
        <v>205</v>
      </c>
      <c r="F33" s="6" t="s">
        <v>120</v>
      </c>
      <c r="G33" s="6">
        <v>2</v>
      </c>
      <c r="H33" s="6">
        <v>1</v>
      </c>
      <c r="I33" s="6" t="s">
        <v>123</v>
      </c>
      <c r="J33" s="6">
        <v>240</v>
      </c>
      <c r="K33" s="13" t="s">
        <v>114</v>
      </c>
      <c r="L33" s="6">
        <v>1200</v>
      </c>
      <c r="M33" s="6" t="s">
        <v>58</v>
      </c>
      <c r="N33" s="4">
        <v>90</v>
      </c>
      <c r="O33" s="4"/>
      <c r="P33" s="14">
        <v>4</v>
      </c>
      <c r="Q33" s="7">
        <v>1</v>
      </c>
    </row>
    <row r="34" spans="2:22" x14ac:dyDescent="0.2">
      <c r="B34" s="6">
        <v>206</v>
      </c>
      <c r="C34" s="6" t="s">
        <v>124</v>
      </c>
      <c r="D34" s="6">
        <v>76600</v>
      </c>
      <c r="E34" s="6">
        <v>206</v>
      </c>
      <c r="F34" s="6" t="s">
        <v>120</v>
      </c>
      <c r="G34" s="6">
        <v>2</v>
      </c>
      <c r="H34" s="6">
        <v>1</v>
      </c>
      <c r="I34" s="6" t="s">
        <v>125</v>
      </c>
      <c r="J34" s="6">
        <v>240</v>
      </c>
      <c r="K34" s="13" t="s">
        <v>114</v>
      </c>
      <c r="L34" s="6">
        <v>1200</v>
      </c>
      <c r="M34" s="6" t="s">
        <v>58</v>
      </c>
      <c r="N34" s="4">
        <v>90</v>
      </c>
      <c r="O34" s="4"/>
      <c r="P34" s="14">
        <v>4</v>
      </c>
      <c r="Q34" s="7">
        <v>1</v>
      </c>
    </row>
    <row r="35" spans="2:22" x14ac:dyDescent="0.2">
      <c r="B35" s="6">
        <v>207</v>
      </c>
      <c r="C35" s="6" t="s">
        <v>126</v>
      </c>
      <c r="D35" s="6">
        <v>91200</v>
      </c>
      <c r="E35" s="6">
        <v>207</v>
      </c>
      <c r="F35" s="6" t="s">
        <v>127</v>
      </c>
      <c r="G35" s="6">
        <v>2</v>
      </c>
      <c r="H35" s="6">
        <v>1</v>
      </c>
      <c r="I35" s="6" t="s">
        <v>128</v>
      </c>
      <c r="J35" s="6">
        <v>240</v>
      </c>
      <c r="K35" s="13" t="s">
        <v>114</v>
      </c>
      <c r="L35" s="6">
        <v>1200</v>
      </c>
      <c r="M35" s="6" t="s">
        <v>58</v>
      </c>
      <c r="N35" s="4">
        <v>90</v>
      </c>
      <c r="O35" s="4"/>
      <c r="P35" s="14">
        <v>4</v>
      </c>
      <c r="Q35" s="7">
        <v>1</v>
      </c>
    </row>
    <row r="36" spans="2:22" x14ac:dyDescent="0.2">
      <c r="B36" s="6">
        <v>208</v>
      </c>
      <c r="C36" s="6" t="s">
        <v>129</v>
      </c>
      <c r="D36" s="6">
        <v>106850</v>
      </c>
      <c r="E36" s="6">
        <v>208</v>
      </c>
      <c r="F36" s="6" t="s">
        <v>127</v>
      </c>
      <c r="G36" s="6">
        <v>2</v>
      </c>
      <c r="H36" s="6">
        <v>1</v>
      </c>
      <c r="I36" s="6" t="s">
        <v>130</v>
      </c>
      <c r="J36" s="6">
        <v>240</v>
      </c>
      <c r="K36" s="13" t="s">
        <v>114</v>
      </c>
      <c r="L36" s="6">
        <v>1200</v>
      </c>
      <c r="M36" s="6" t="s">
        <v>58</v>
      </c>
      <c r="N36" s="4">
        <v>90</v>
      </c>
      <c r="O36" s="4"/>
      <c r="P36" s="14">
        <v>4</v>
      </c>
      <c r="Q36" s="7">
        <v>1</v>
      </c>
    </row>
    <row r="37" spans="2:22" x14ac:dyDescent="0.2">
      <c r="B37" s="6">
        <v>209</v>
      </c>
      <c r="C37" s="6" t="s">
        <v>131</v>
      </c>
      <c r="D37" s="6">
        <v>132850</v>
      </c>
      <c r="E37" s="6">
        <v>209</v>
      </c>
      <c r="F37" s="6" t="s">
        <v>127</v>
      </c>
      <c r="G37" s="6">
        <v>2</v>
      </c>
      <c r="H37" s="6">
        <v>1</v>
      </c>
      <c r="I37" s="6" t="s">
        <v>132</v>
      </c>
      <c r="J37" s="6">
        <v>240</v>
      </c>
      <c r="K37" s="13" t="s">
        <v>114</v>
      </c>
      <c r="L37" s="6">
        <v>1200</v>
      </c>
      <c r="M37" s="6" t="s">
        <v>58</v>
      </c>
      <c r="N37" s="4">
        <v>90</v>
      </c>
      <c r="O37" s="4"/>
      <c r="P37" s="14">
        <v>4</v>
      </c>
      <c r="Q37" s="7">
        <v>1</v>
      </c>
    </row>
    <row r="38" spans="2:22" x14ac:dyDescent="0.2">
      <c r="B38" s="6">
        <v>210</v>
      </c>
      <c r="C38" s="6" t="s">
        <v>133</v>
      </c>
      <c r="D38" s="6">
        <v>152150</v>
      </c>
      <c r="E38" s="6">
        <v>210</v>
      </c>
      <c r="F38" s="6" t="s">
        <v>127</v>
      </c>
      <c r="G38" s="6">
        <v>2</v>
      </c>
      <c r="H38" s="6">
        <v>1</v>
      </c>
      <c r="I38" s="6" t="s">
        <v>134</v>
      </c>
      <c r="J38" s="6">
        <v>240</v>
      </c>
      <c r="K38" s="13" t="s">
        <v>114</v>
      </c>
      <c r="L38" s="6">
        <v>1200</v>
      </c>
      <c r="M38" s="6" t="s">
        <v>58</v>
      </c>
      <c r="N38" s="4">
        <v>90</v>
      </c>
      <c r="O38" s="4"/>
      <c r="P38" s="14">
        <v>4</v>
      </c>
      <c r="Q38" s="7">
        <v>1</v>
      </c>
    </row>
    <row r="39" spans="2:22" x14ac:dyDescent="0.2">
      <c r="B39" s="6">
        <v>211</v>
      </c>
      <c r="C39" s="6" t="s">
        <v>135</v>
      </c>
      <c r="D39" s="6">
        <v>177800</v>
      </c>
      <c r="E39" s="6">
        <v>211</v>
      </c>
      <c r="F39" s="6" t="s">
        <v>136</v>
      </c>
      <c r="G39" s="6">
        <v>2</v>
      </c>
      <c r="H39" s="6">
        <v>1</v>
      </c>
      <c r="I39" s="6" t="s">
        <v>137</v>
      </c>
      <c r="J39" s="6">
        <v>240</v>
      </c>
      <c r="K39" s="13" t="s">
        <v>114</v>
      </c>
      <c r="L39" s="6">
        <v>1200</v>
      </c>
      <c r="M39" s="6" t="s">
        <v>58</v>
      </c>
      <c r="N39" s="4">
        <v>90</v>
      </c>
      <c r="O39" s="4"/>
      <c r="P39" s="14">
        <v>4</v>
      </c>
      <c r="Q39" s="7">
        <v>1</v>
      </c>
    </row>
    <row r="40" spans="2:22" x14ac:dyDescent="0.2">
      <c r="B40" s="6">
        <v>212</v>
      </c>
      <c r="C40" s="6" t="s">
        <v>138</v>
      </c>
      <c r="D40" s="6">
        <v>119900</v>
      </c>
      <c r="E40" s="6">
        <v>212</v>
      </c>
      <c r="F40" s="6" t="s">
        <v>136</v>
      </c>
      <c r="G40" s="6">
        <v>2</v>
      </c>
      <c r="H40" s="6">
        <v>1</v>
      </c>
      <c r="I40" s="6" t="s">
        <v>139</v>
      </c>
      <c r="J40" s="6">
        <v>240</v>
      </c>
      <c r="K40" s="13" t="s">
        <v>114</v>
      </c>
      <c r="L40" s="6">
        <v>1200</v>
      </c>
      <c r="M40" s="6" t="s">
        <v>58</v>
      </c>
      <c r="N40" s="4">
        <v>90</v>
      </c>
      <c r="O40" s="4"/>
      <c r="P40" s="14">
        <v>4</v>
      </c>
      <c r="Q40" s="7">
        <v>1</v>
      </c>
    </row>
    <row r="41" spans="2:22" x14ac:dyDescent="0.2">
      <c r="B41" s="6">
        <v>213</v>
      </c>
      <c r="C41" s="6" t="s">
        <v>140</v>
      </c>
      <c r="D41" s="6">
        <v>116950</v>
      </c>
      <c r="E41" s="6">
        <v>213</v>
      </c>
      <c r="F41" s="6" t="s">
        <v>136</v>
      </c>
      <c r="G41" s="6">
        <v>2</v>
      </c>
      <c r="H41" s="6">
        <v>1</v>
      </c>
      <c r="I41" s="6" t="s">
        <v>141</v>
      </c>
      <c r="J41" s="6">
        <v>240</v>
      </c>
      <c r="K41" s="13" t="s">
        <v>114</v>
      </c>
      <c r="L41" s="6">
        <v>1200</v>
      </c>
      <c r="M41" s="6" t="s">
        <v>58</v>
      </c>
      <c r="N41" s="4">
        <v>90</v>
      </c>
      <c r="O41" s="4"/>
      <c r="P41" s="14">
        <v>4</v>
      </c>
      <c r="Q41" s="7">
        <v>1</v>
      </c>
    </row>
    <row r="42" spans="2:22" x14ac:dyDescent="0.2">
      <c r="B42" s="6">
        <v>214</v>
      </c>
      <c r="C42" s="6" t="s">
        <v>142</v>
      </c>
      <c r="D42" s="6">
        <v>114000</v>
      </c>
      <c r="E42" s="6">
        <v>214</v>
      </c>
      <c r="F42" s="6" t="s">
        <v>136</v>
      </c>
      <c r="G42" s="6">
        <v>2</v>
      </c>
      <c r="H42" s="6">
        <v>1</v>
      </c>
      <c r="I42" s="6" t="s">
        <v>143</v>
      </c>
      <c r="J42" s="6">
        <v>240</v>
      </c>
      <c r="K42" s="13" t="s">
        <v>114</v>
      </c>
      <c r="L42" s="6">
        <v>1200</v>
      </c>
      <c r="M42" s="6" t="s">
        <v>58</v>
      </c>
      <c r="N42" s="4">
        <v>90</v>
      </c>
      <c r="O42" s="4"/>
      <c r="P42" s="14">
        <v>4</v>
      </c>
      <c r="Q42" s="7">
        <v>1</v>
      </c>
    </row>
    <row r="43" spans="2:22" x14ac:dyDescent="0.2">
      <c r="B43" s="6">
        <v>215</v>
      </c>
      <c r="C43" s="6" t="s">
        <v>144</v>
      </c>
      <c r="D43" s="6">
        <v>168950</v>
      </c>
      <c r="E43" s="6">
        <v>215</v>
      </c>
      <c r="F43" s="6" t="s">
        <v>136</v>
      </c>
      <c r="G43" s="6">
        <v>2</v>
      </c>
      <c r="H43" s="6">
        <v>1</v>
      </c>
      <c r="I43" s="6" t="s">
        <v>145</v>
      </c>
      <c r="J43" s="6">
        <v>240</v>
      </c>
      <c r="K43" s="13" t="s">
        <v>114</v>
      </c>
      <c r="L43" s="6">
        <v>1200</v>
      </c>
      <c r="M43" s="6" t="s">
        <v>58</v>
      </c>
      <c r="N43" s="4">
        <v>90</v>
      </c>
      <c r="O43" s="4"/>
      <c r="P43" s="14">
        <v>4</v>
      </c>
      <c r="Q43" s="7">
        <v>1</v>
      </c>
    </row>
    <row r="44" spans="2:22" x14ac:dyDescent="0.2">
      <c r="B44" s="6">
        <v>2000</v>
      </c>
      <c r="C44" s="6" t="s">
        <v>206</v>
      </c>
      <c r="D44" s="6"/>
      <c r="E44" s="6">
        <v>2000</v>
      </c>
      <c r="F44" s="6"/>
      <c r="G44" s="6">
        <v>2</v>
      </c>
      <c r="H44" s="6">
        <v>1</v>
      </c>
      <c r="I44" s="6" t="s">
        <v>56</v>
      </c>
      <c r="J44" s="6">
        <v>240</v>
      </c>
      <c r="K44" s="13" t="s">
        <v>147</v>
      </c>
      <c r="L44" s="6">
        <v>999999999</v>
      </c>
      <c r="M44" s="6" t="s">
        <v>58</v>
      </c>
      <c r="N44" s="4">
        <v>90</v>
      </c>
      <c r="O44" s="4"/>
      <c r="P44" s="14">
        <v>4</v>
      </c>
      <c r="Q44" s="7">
        <v>0</v>
      </c>
    </row>
    <row r="45" spans="2:22" x14ac:dyDescent="0.2">
      <c r="B45" s="6">
        <v>2001</v>
      </c>
      <c r="C45" s="6" t="s">
        <v>146</v>
      </c>
      <c r="D45" s="6"/>
      <c r="E45" s="6">
        <v>2001</v>
      </c>
      <c r="F45" s="6"/>
      <c r="G45" s="6">
        <v>2</v>
      </c>
      <c r="H45" s="6">
        <v>1</v>
      </c>
      <c r="I45" s="6" t="s">
        <v>56</v>
      </c>
      <c r="J45" s="6">
        <v>240</v>
      </c>
      <c r="K45" s="13" t="s">
        <v>147</v>
      </c>
      <c r="L45" s="6">
        <v>999999999</v>
      </c>
      <c r="M45" s="6" t="s">
        <v>58</v>
      </c>
      <c r="N45" s="4">
        <v>90</v>
      </c>
      <c r="O45" s="4"/>
      <c r="P45" s="14">
        <v>4</v>
      </c>
      <c r="Q45" s="7">
        <v>0</v>
      </c>
    </row>
    <row r="46" spans="2:22" x14ac:dyDescent="0.2">
      <c r="B46" s="6">
        <v>2002</v>
      </c>
      <c r="C46" s="6" t="s">
        <v>146</v>
      </c>
      <c r="D46" s="6"/>
      <c r="E46" s="6">
        <v>2002</v>
      </c>
      <c r="F46" s="6"/>
      <c r="G46" s="6">
        <v>2</v>
      </c>
      <c r="H46" s="6">
        <v>1</v>
      </c>
      <c r="I46" s="6" t="s">
        <v>56</v>
      </c>
      <c r="J46" s="6">
        <v>240</v>
      </c>
      <c r="K46" s="13" t="s">
        <v>147</v>
      </c>
      <c r="L46" s="6">
        <v>999999999</v>
      </c>
      <c r="M46" s="6" t="s">
        <v>58</v>
      </c>
      <c r="N46" s="4">
        <v>90</v>
      </c>
      <c r="O46" s="4"/>
      <c r="P46" s="14">
        <v>4</v>
      </c>
      <c r="Q46" s="7">
        <v>0</v>
      </c>
    </row>
    <row r="47" spans="2:22" x14ac:dyDescent="0.2">
      <c r="B47" s="6">
        <v>2003</v>
      </c>
      <c r="C47" s="6" t="s">
        <v>146</v>
      </c>
      <c r="D47" s="6"/>
      <c r="E47" s="6">
        <v>2003</v>
      </c>
      <c r="F47" s="6"/>
      <c r="G47" s="6">
        <v>2</v>
      </c>
      <c r="H47" s="6">
        <v>1</v>
      </c>
      <c r="I47" s="6" t="s">
        <v>56</v>
      </c>
      <c r="J47" s="6">
        <v>240</v>
      </c>
      <c r="K47" s="13" t="s">
        <v>147</v>
      </c>
      <c r="L47" s="6">
        <v>999999999</v>
      </c>
      <c r="M47" s="6" t="s">
        <v>58</v>
      </c>
      <c r="N47" s="4">
        <v>90</v>
      </c>
      <c r="O47" s="4"/>
      <c r="P47" s="14">
        <v>4</v>
      </c>
      <c r="Q47" s="7">
        <v>0</v>
      </c>
    </row>
    <row r="48" spans="2:22" x14ac:dyDescent="0.2">
      <c r="B48" s="7">
        <v>3011</v>
      </c>
      <c r="C48" s="7" t="s">
        <v>148</v>
      </c>
      <c r="D48" s="7">
        <v>182800</v>
      </c>
      <c r="E48" s="7">
        <v>301</v>
      </c>
      <c r="F48" s="7" t="s">
        <v>149</v>
      </c>
      <c r="G48" s="7">
        <v>3</v>
      </c>
      <c r="H48" s="7">
        <v>1</v>
      </c>
      <c r="I48" s="7" t="s">
        <v>150</v>
      </c>
      <c r="J48" s="7">
        <v>240</v>
      </c>
      <c r="K48" s="8" t="s">
        <v>114</v>
      </c>
      <c r="L48" s="7">
        <v>1800</v>
      </c>
      <c r="M48" s="7" t="s">
        <v>151</v>
      </c>
      <c r="N48" s="4">
        <v>90</v>
      </c>
      <c r="O48" s="15"/>
      <c r="P48" s="7">
        <v>4</v>
      </c>
      <c r="Q48" s="7">
        <v>0</v>
      </c>
      <c r="R48" s="1" t="s">
        <v>152</v>
      </c>
      <c r="S48" s="1" t="s">
        <v>153</v>
      </c>
      <c r="T48" s="1">
        <v>3</v>
      </c>
      <c r="U48" s="1" t="s">
        <v>154</v>
      </c>
      <c r="V48" s="1">
        <v>30101</v>
      </c>
    </row>
    <row r="49" spans="2:22" x14ac:dyDescent="0.2">
      <c r="B49" s="7">
        <v>3012</v>
      </c>
      <c r="C49" s="7" t="s">
        <v>148</v>
      </c>
      <c r="D49" s="7">
        <v>185600</v>
      </c>
      <c r="E49" s="7">
        <v>301</v>
      </c>
      <c r="F49" s="7" t="s">
        <v>149</v>
      </c>
      <c r="G49" s="7">
        <v>3</v>
      </c>
      <c r="H49" s="7">
        <v>2</v>
      </c>
      <c r="I49" s="7" t="s">
        <v>150</v>
      </c>
      <c r="J49" s="7">
        <v>240</v>
      </c>
      <c r="K49" s="8" t="s">
        <v>114</v>
      </c>
      <c r="L49" s="7">
        <v>1800</v>
      </c>
      <c r="M49" s="7" t="s">
        <v>151</v>
      </c>
      <c r="N49" s="4">
        <v>90</v>
      </c>
      <c r="O49" s="15"/>
      <c r="P49" s="7">
        <v>4</v>
      </c>
      <c r="Q49" s="7">
        <v>0</v>
      </c>
      <c r="R49" s="1" t="s">
        <v>155</v>
      </c>
      <c r="S49" s="1" t="s">
        <v>153</v>
      </c>
      <c r="T49" s="1">
        <v>3</v>
      </c>
      <c r="U49" s="1" t="s">
        <v>154</v>
      </c>
      <c r="V49" s="1">
        <v>30102</v>
      </c>
    </row>
    <row r="50" spans="2:22" x14ac:dyDescent="0.2">
      <c r="B50" s="7">
        <v>3013</v>
      </c>
      <c r="C50" s="7" t="s">
        <v>148</v>
      </c>
      <c r="D50" s="7">
        <v>187400</v>
      </c>
      <c r="E50" s="7">
        <v>301</v>
      </c>
      <c r="F50" s="7" t="s">
        <v>149</v>
      </c>
      <c r="G50" s="7">
        <v>3</v>
      </c>
      <c r="H50" s="7">
        <v>3</v>
      </c>
      <c r="I50" s="7" t="s">
        <v>150</v>
      </c>
      <c r="J50" s="7">
        <v>240</v>
      </c>
      <c r="K50" s="8" t="s">
        <v>114</v>
      </c>
      <c r="L50" s="7">
        <v>1800</v>
      </c>
      <c r="M50" s="7" t="s">
        <v>151</v>
      </c>
      <c r="N50" s="4">
        <v>90</v>
      </c>
      <c r="O50" s="15"/>
      <c r="P50" s="7">
        <v>4</v>
      </c>
      <c r="Q50" s="7">
        <v>0</v>
      </c>
      <c r="R50" s="1" t="s">
        <v>156</v>
      </c>
      <c r="S50" s="1" t="s">
        <v>153</v>
      </c>
      <c r="T50" s="1">
        <v>3</v>
      </c>
      <c r="U50" s="1" t="s">
        <v>154</v>
      </c>
      <c r="V50" s="1">
        <v>30103</v>
      </c>
    </row>
    <row r="51" spans="2:22" x14ac:dyDescent="0.2">
      <c r="B51" s="7">
        <v>3014</v>
      </c>
      <c r="C51" s="7" t="s">
        <v>148</v>
      </c>
      <c r="D51" s="7">
        <v>189200</v>
      </c>
      <c r="E51" s="7">
        <v>301</v>
      </c>
      <c r="F51" s="7" t="s">
        <v>149</v>
      </c>
      <c r="G51" s="7">
        <v>3</v>
      </c>
      <c r="H51" s="7">
        <v>4</v>
      </c>
      <c r="I51" s="7" t="s">
        <v>150</v>
      </c>
      <c r="J51" s="7">
        <v>240</v>
      </c>
      <c r="K51" s="8" t="s">
        <v>114</v>
      </c>
      <c r="L51" s="7">
        <v>1800</v>
      </c>
      <c r="M51" s="7" t="s">
        <v>151</v>
      </c>
      <c r="N51" s="4">
        <v>90</v>
      </c>
      <c r="O51" s="15"/>
      <c r="P51" s="7">
        <v>4</v>
      </c>
      <c r="Q51" s="7">
        <v>0</v>
      </c>
      <c r="R51" s="1" t="s">
        <v>157</v>
      </c>
      <c r="S51" s="1" t="s">
        <v>153</v>
      </c>
      <c r="T51" s="1">
        <v>3</v>
      </c>
      <c r="U51" s="1" t="s">
        <v>154</v>
      </c>
      <c r="V51" s="1">
        <v>30104</v>
      </c>
    </row>
    <row r="52" spans="2:22" x14ac:dyDescent="0.2">
      <c r="B52" s="7">
        <v>3021</v>
      </c>
      <c r="C52" s="7" t="s">
        <v>158</v>
      </c>
      <c r="D52" s="7">
        <v>191000</v>
      </c>
      <c r="E52" s="7">
        <f t="shared" ref="E52:E67" si="0">E48+1</f>
        <v>302</v>
      </c>
      <c r="F52" s="7" t="s">
        <v>159</v>
      </c>
      <c r="G52" s="7">
        <f t="shared" ref="G52:H67" si="1">G48</f>
        <v>3</v>
      </c>
      <c r="H52" s="7">
        <f t="shared" si="1"/>
        <v>1</v>
      </c>
      <c r="I52" s="7" t="s">
        <v>84</v>
      </c>
      <c r="J52" s="7">
        <f t="shared" ref="J52:J70" si="2">J48</f>
        <v>240</v>
      </c>
      <c r="K52" s="7" t="str">
        <f t="shared" ref="K52:K70" si="3">K51</f>
        <v>19#4#3201#3202#3203#3204#3205#3206#3207#3208#3209#3210#3211#3212#3213#3214#3215#3216#3217#3218</v>
      </c>
      <c r="L52" s="7">
        <v>1800</v>
      </c>
      <c r="M52" s="7" t="str">
        <f t="shared" ref="M52:M70" si="4">M51</f>
        <v>0#0#0#5</v>
      </c>
      <c r="N52" s="4">
        <v>90</v>
      </c>
      <c r="O52" s="7">
        <f t="shared" ref="O52:O70" si="5">O51</f>
        <v>0</v>
      </c>
      <c r="P52" s="7">
        <f t="shared" ref="P52:P70" si="6">P51</f>
        <v>4</v>
      </c>
      <c r="Q52" s="7">
        <f t="shared" ref="Q52:Q70" si="7">Q51</f>
        <v>0</v>
      </c>
      <c r="R52" s="1" t="s">
        <v>160</v>
      </c>
      <c r="S52" s="1" t="s">
        <v>153</v>
      </c>
      <c r="T52" s="1">
        <v>3</v>
      </c>
      <c r="U52" s="1" t="s">
        <v>154</v>
      </c>
      <c r="V52" s="1">
        <v>30201</v>
      </c>
    </row>
    <row r="53" spans="2:22" x14ac:dyDescent="0.2">
      <c r="B53" s="7">
        <v>3022</v>
      </c>
      <c r="C53" s="7" t="s">
        <v>158</v>
      </c>
      <c r="D53" s="7">
        <v>196000</v>
      </c>
      <c r="E53" s="7">
        <f t="shared" si="0"/>
        <v>302</v>
      </c>
      <c r="F53" s="7" t="s">
        <v>159</v>
      </c>
      <c r="G53" s="7">
        <f t="shared" si="1"/>
        <v>3</v>
      </c>
      <c r="H53" s="7">
        <f t="shared" si="1"/>
        <v>2</v>
      </c>
      <c r="I53" s="7" t="s">
        <v>84</v>
      </c>
      <c r="J53" s="7">
        <f t="shared" si="2"/>
        <v>240</v>
      </c>
      <c r="K53" s="7" t="str">
        <f t="shared" si="3"/>
        <v>19#4#3201#3202#3203#3204#3205#3206#3207#3208#3209#3210#3211#3212#3213#3214#3215#3216#3217#3218</v>
      </c>
      <c r="L53" s="7">
        <v>1800</v>
      </c>
      <c r="M53" s="7" t="str">
        <f t="shared" si="4"/>
        <v>0#0#0#5</v>
      </c>
      <c r="N53" s="4">
        <v>90</v>
      </c>
      <c r="O53" s="7">
        <f t="shared" si="5"/>
        <v>0</v>
      </c>
      <c r="P53" s="7">
        <f t="shared" si="6"/>
        <v>4</v>
      </c>
      <c r="Q53" s="7">
        <f t="shared" si="7"/>
        <v>0</v>
      </c>
      <c r="R53" s="1" t="s">
        <v>161</v>
      </c>
      <c r="S53" s="1" t="s">
        <v>153</v>
      </c>
      <c r="T53" s="1">
        <v>3</v>
      </c>
      <c r="U53" s="1" t="s">
        <v>154</v>
      </c>
      <c r="V53" s="1">
        <v>30202</v>
      </c>
    </row>
    <row r="54" spans="2:22" x14ac:dyDescent="0.2">
      <c r="B54" s="7">
        <v>3023</v>
      </c>
      <c r="C54" s="7" t="s">
        <v>158</v>
      </c>
      <c r="D54" s="7">
        <v>200800</v>
      </c>
      <c r="E54" s="7">
        <f t="shared" si="0"/>
        <v>302</v>
      </c>
      <c r="F54" s="7" t="s">
        <v>159</v>
      </c>
      <c r="G54" s="7">
        <f t="shared" si="1"/>
        <v>3</v>
      </c>
      <c r="H54" s="7">
        <f t="shared" si="1"/>
        <v>3</v>
      </c>
      <c r="I54" s="7" t="s">
        <v>84</v>
      </c>
      <c r="J54" s="7">
        <f t="shared" si="2"/>
        <v>240</v>
      </c>
      <c r="K54" s="7" t="str">
        <f t="shared" si="3"/>
        <v>19#4#3201#3202#3203#3204#3205#3206#3207#3208#3209#3210#3211#3212#3213#3214#3215#3216#3217#3218</v>
      </c>
      <c r="L54" s="7">
        <v>1800</v>
      </c>
      <c r="M54" s="7" t="str">
        <f t="shared" si="4"/>
        <v>0#0#0#5</v>
      </c>
      <c r="N54" s="4">
        <v>90</v>
      </c>
      <c r="O54" s="7">
        <f t="shared" si="5"/>
        <v>0</v>
      </c>
      <c r="P54" s="7">
        <f t="shared" si="6"/>
        <v>4</v>
      </c>
      <c r="Q54" s="7">
        <f t="shared" si="7"/>
        <v>0</v>
      </c>
      <c r="R54" s="1" t="s">
        <v>162</v>
      </c>
      <c r="S54" s="1" t="s">
        <v>153</v>
      </c>
      <c r="T54" s="1">
        <v>3</v>
      </c>
      <c r="U54" s="1" t="s">
        <v>154</v>
      </c>
      <c r="V54" s="1">
        <v>30203</v>
      </c>
    </row>
    <row r="55" spans="2:22" x14ac:dyDescent="0.2">
      <c r="B55" s="7">
        <v>3024</v>
      </c>
      <c r="C55" s="7" t="s">
        <v>158</v>
      </c>
      <c r="D55" s="7">
        <v>205700</v>
      </c>
      <c r="E55" s="7">
        <f t="shared" si="0"/>
        <v>302</v>
      </c>
      <c r="F55" s="7" t="s">
        <v>159</v>
      </c>
      <c r="G55" s="7">
        <f t="shared" si="1"/>
        <v>3</v>
      </c>
      <c r="H55" s="7">
        <f t="shared" si="1"/>
        <v>4</v>
      </c>
      <c r="I55" s="7" t="s">
        <v>84</v>
      </c>
      <c r="J55" s="7">
        <f t="shared" si="2"/>
        <v>240</v>
      </c>
      <c r="K55" s="7" t="str">
        <f t="shared" si="3"/>
        <v>19#4#3201#3202#3203#3204#3205#3206#3207#3208#3209#3210#3211#3212#3213#3214#3215#3216#3217#3218</v>
      </c>
      <c r="L55" s="7">
        <v>1800</v>
      </c>
      <c r="M55" s="7" t="str">
        <f t="shared" si="4"/>
        <v>0#0#0#5</v>
      </c>
      <c r="N55" s="4">
        <v>90</v>
      </c>
      <c r="O55" s="7">
        <f t="shared" si="5"/>
        <v>0</v>
      </c>
      <c r="P55" s="7">
        <f t="shared" si="6"/>
        <v>4</v>
      </c>
      <c r="Q55" s="7">
        <f t="shared" si="7"/>
        <v>0</v>
      </c>
      <c r="R55" s="1" t="s">
        <v>163</v>
      </c>
      <c r="S55" s="1" t="s">
        <v>153</v>
      </c>
      <c r="T55" s="1">
        <v>3</v>
      </c>
      <c r="U55" s="1" t="s">
        <v>154</v>
      </c>
      <c r="V55" s="1">
        <v>30204</v>
      </c>
    </row>
    <row r="56" spans="2:22" x14ac:dyDescent="0.2">
      <c r="B56" s="7">
        <v>3031</v>
      </c>
      <c r="C56" s="7" t="s">
        <v>164</v>
      </c>
      <c r="D56" s="7">
        <v>210200</v>
      </c>
      <c r="E56" s="7">
        <f t="shared" si="0"/>
        <v>303</v>
      </c>
      <c r="F56" s="7" t="s">
        <v>159</v>
      </c>
      <c r="G56" s="7">
        <f t="shared" si="1"/>
        <v>3</v>
      </c>
      <c r="H56" s="7">
        <f t="shared" si="1"/>
        <v>1</v>
      </c>
      <c r="I56" s="7" t="s">
        <v>165</v>
      </c>
      <c r="J56" s="7">
        <f t="shared" si="2"/>
        <v>240</v>
      </c>
      <c r="K56" s="7" t="str">
        <f t="shared" si="3"/>
        <v>19#4#3201#3202#3203#3204#3205#3206#3207#3208#3209#3210#3211#3212#3213#3214#3215#3216#3217#3218</v>
      </c>
      <c r="L56" s="7">
        <v>1800</v>
      </c>
      <c r="M56" s="7" t="str">
        <f t="shared" si="4"/>
        <v>0#0#0#5</v>
      </c>
      <c r="N56" s="4">
        <v>90</v>
      </c>
      <c r="O56" s="7">
        <f t="shared" si="5"/>
        <v>0</v>
      </c>
      <c r="P56" s="7">
        <f t="shared" si="6"/>
        <v>4</v>
      </c>
      <c r="Q56" s="7">
        <f t="shared" si="7"/>
        <v>0</v>
      </c>
      <c r="R56" s="1" t="s">
        <v>160</v>
      </c>
      <c r="S56" s="1" t="s">
        <v>153</v>
      </c>
      <c r="T56" s="1">
        <v>9</v>
      </c>
      <c r="U56" s="1" t="s">
        <v>154</v>
      </c>
      <c r="V56" s="1">
        <v>30301</v>
      </c>
    </row>
    <row r="57" spans="2:22" x14ac:dyDescent="0.2">
      <c r="B57" s="7">
        <v>3032</v>
      </c>
      <c r="C57" s="7" t="s">
        <v>164</v>
      </c>
      <c r="D57" s="7">
        <v>228400</v>
      </c>
      <c r="E57" s="7">
        <f t="shared" si="0"/>
        <v>303</v>
      </c>
      <c r="F57" s="7" t="s">
        <v>159</v>
      </c>
      <c r="G57" s="7">
        <f t="shared" si="1"/>
        <v>3</v>
      </c>
      <c r="H57" s="7">
        <f t="shared" si="1"/>
        <v>2</v>
      </c>
      <c r="I57" s="7" t="s">
        <v>165</v>
      </c>
      <c r="J57" s="7">
        <f t="shared" si="2"/>
        <v>240</v>
      </c>
      <c r="K57" s="7" t="str">
        <f t="shared" si="3"/>
        <v>19#4#3201#3202#3203#3204#3205#3206#3207#3208#3209#3210#3211#3212#3213#3214#3215#3216#3217#3218</v>
      </c>
      <c r="L57" s="7">
        <v>1800</v>
      </c>
      <c r="M57" s="7" t="str">
        <f t="shared" si="4"/>
        <v>0#0#0#5</v>
      </c>
      <c r="N57" s="4">
        <v>90</v>
      </c>
      <c r="O57" s="7">
        <f t="shared" si="5"/>
        <v>0</v>
      </c>
      <c r="P57" s="7">
        <f t="shared" si="6"/>
        <v>4</v>
      </c>
      <c r="Q57" s="7">
        <f t="shared" si="7"/>
        <v>0</v>
      </c>
      <c r="R57" s="1" t="s">
        <v>161</v>
      </c>
      <c r="S57" s="1" t="s">
        <v>153</v>
      </c>
      <c r="T57" s="1">
        <v>9</v>
      </c>
      <c r="U57" s="1" t="s">
        <v>154</v>
      </c>
      <c r="V57" s="1">
        <v>30302</v>
      </c>
    </row>
    <row r="58" spans="2:22" x14ac:dyDescent="0.2">
      <c r="B58" s="7">
        <v>3033</v>
      </c>
      <c r="C58" s="7" t="s">
        <v>164</v>
      </c>
      <c r="D58" s="7">
        <v>242100</v>
      </c>
      <c r="E58" s="7">
        <f t="shared" si="0"/>
        <v>303</v>
      </c>
      <c r="F58" s="7" t="s">
        <v>159</v>
      </c>
      <c r="G58" s="7">
        <f t="shared" si="1"/>
        <v>3</v>
      </c>
      <c r="H58" s="7">
        <f t="shared" si="1"/>
        <v>3</v>
      </c>
      <c r="I58" s="7" t="s">
        <v>165</v>
      </c>
      <c r="J58" s="7">
        <f t="shared" si="2"/>
        <v>240</v>
      </c>
      <c r="K58" s="7" t="str">
        <f t="shared" si="3"/>
        <v>19#4#3201#3202#3203#3204#3205#3206#3207#3208#3209#3210#3211#3212#3213#3214#3215#3216#3217#3218</v>
      </c>
      <c r="L58" s="7">
        <v>1800</v>
      </c>
      <c r="M58" s="7" t="str">
        <f t="shared" si="4"/>
        <v>0#0#0#5</v>
      </c>
      <c r="N58" s="4">
        <v>90</v>
      </c>
      <c r="O58" s="7">
        <f t="shared" si="5"/>
        <v>0</v>
      </c>
      <c r="P58" s="7">
        <f t="shared" si="6"/>
        <v>4</v>
      </c>
      <c r="Q58" s="7">
        <f t="shared" si="7"/>
        <v>0</v>
      </c>
      <c r="R58" s="1" t="s">
        <v>166</v>
      </c>
      <c r="S58" s="1" t="s">
        <v>153</v>
      </c>
      <c r="T58" s="1">
        <v>9</v>
      </c>
      <c r="U58" s="1" t="s">
        <v>154</v>
      </c>
      <c r="V58" s="1">
        <v>30303</v>
      </c>
    </row>
    <row r="59" spans="2:22" x14ac:dyDescent="0.2">
      <c r="B59" s="7">
        <v>3034</v>
      </c>
      <c r="C59" s="7" t="s">
        <v>164</v>
      </c>
      <c r="D59" s="7">
        <v>253400</v>
      </c>
      <c r="E59" s="7">
        <f t="shared" si="0"/>
        <v>303</v>
      </c>
      <c r="F59" s="7" t="s">
        <v>159</v>
      </c>
      <c r="G59" s="7">
        <f t="shared" si="1"/>
        <v>3</v>
      </c>
      <c r="H59" s="7">
        <f t="shared" si="1"/>
        <v>4</v>
      </c>
      <c r="I59" s="7" t="s">
        <v>165</v>
      </c>
      <c r="J59" s="7">
        <f t="shared" si="2"/>
        <v>240</v>
      </c>
      <c r="K59" s="7" t="str">
        <f t="shared" si="3"/>
        <v>19#4#3201#3202#3203#3204#3205#3206#3207#3208#3209#3210#3211#3212#3213#3214#3215#3216#3217#3218</v>
      </c>
      <c r="L59" s="7">
        <v>1800</v>
      </c>
      <c r="M59" s="7" t="str">
        <f t="shared" si="4"/>
        <v>0#0#0#5</v>
      </c>
      <c r="N59" s="4">
        <v>90</v>
      </c>
      <c r="O59" s="7">
        <f t="shared" si="5"/>
        <v>0</v>
      </c>
      <c r="P59" s="7">
        <f t="shared" si="6"/>
        <v>4</v>
      </c>
      <c r="Q59" s="7">
        <f t="shared" si="7"/>
        <v>0</v>
      </c>
      <c r="R59" s="1" t="s">
        <v>157</v>
      </c>
      <c r="S59" s="1" t="s">
        <v>153</v>
      </c>
      <c r="T59" s="1">
        <v>9</v>
      </c>
      <c r="U59" s="1" t="s">
        <v>154</v>
      </c>
      <c r="V59" s="1">
        <v>30304</v>
      </c>
    </row>
    <row r="60" spans="2:22" x14ac:dyDescent="0.2">
      <c r="B60" s="7">
        <v>3041</v>
      </c>
      <c r="C60" s="7" t="s">
        <v>167</v>
      </c>
      <c r="D60" s="7">
        <v>258300</v>
      </c>
      <c r="E60" s="7">
        <f t="shared" si="0"/>
        <v>304</v>
      </c>
      <c r="F60" s="7" t="s">
        <v>159</v>
      </c>
      <c r="G60" s="7">
        <f t="shared" si="1"/>
        <v>3</v>
      </c>
      <c r="H60" s="7">
        <f t="shared" si="1"/>
        <v>1</v>
      </c>
      <c r="I60" s="7" t="s">
        <v>90</v>
      </c>
      <c r="J60" s="7">
        <f t="shared" si="2"/>
        <v>240</v>
      </c>
      <c r="K60" s="7" t="str">
        <f t="shared" si="3"/>
        <v>19#4#3201#3202#3203#3204#3205#3206#3207#3208#3209#3210#3211#3212#3213#3214#3215#3216#3217#3218</v>
      </c>
      <c r="L60" s="7">
        <v>1800</v>
      </c>
      <c r="M60" s="7" t="str">
        <f t="shared" si="4"/>
        <v>0#0#0#5</v>
      </c>
      <c r="N60" s="4">
        <v>90</v>
      </c>
      <c r="O60" s="7">
        <f t="shared" si="5"/>
        <v>0</v>
      </c>
      <c r="P60" s="7">
        <f t="shared" si="6"/>
        <v>4</v>
      </c>
      <c r="Q60" s="7">
        <f t="shared" si="7"/>
        <v>0</v>
      </c>
      <c r="R60" s="1" t="s">
        <v>168</v>
      </c>
      <c r="S60" s="1" t="s">
        <v>153</v>
      </c>
      <c r="T60" s="1">
        <v>9</v>
      </c>
      <c r="U60" s="1" t="s">
        <v>154</v>
      </c>
      <c r="V60" s="1">
        <v>30401</v>
      </c>
    </row>
    <row r="61" spans="2:22" x14ac:dyDescent="0.2">
      <c r="B61" s="7">
        <v>3042</v>
      </c>
      <c r="C61" s="7" t="str">
        <f>C60</f>
        <v>五灵阵法</v>
      </c>
      <c r="D61" s="7">
        <v>271300</v>
      </c>
      <c r="E61" s="7">
        <f t="shared" si="0"/>
        <v>304</v>
      </c>
      <c r="F61" s="7" t="s">
        <v>159</v>
      </c>
      <c r="G61" s="7">
        <f t="shared" si="1"/>
        <v>3</v>
      </c>
      <c r="H61" s="7">
        <f t="shared" si="1"/>
        <v>2</v>
      </c>
      <c r="I61" s="7" t="s">
        <v>90</v>
      </c>
      <c r="J61" s="7">
        <f t="shared" si="2"/>
        <v>240</v>
      </c>
      <c r="K61" s="7" t="str">
        <f t="shared" si="3"/>
        <v>19#4#3201#3202#3203#3204#3205#3206#3207#3208#3209#3210#3211#3212#3213#3214#3215#3216#3217#3218</v>
      </c>
      <c r="L61" s="7">
        <v>1800</v>
      </c>
      <c r="M61" s="7" t="str">
        <f t="shared" si="4"/>
        <v>0#0#0#5</v>
      </c>
      <c r="N61" s="4">
        <v>90</v>
      </c>
      <c r="O61" s="7">
        <f t="shared" si="5"/>
        <v>0</v>
      </c>
      <c r="P61" s="7">
        <f t="shared" si="6"/>
        <v>4</v>
      </c>
      <c r="Q61" s="7">
        <f t="shared" si="7"/>
        <v>0</v>
      </c>
      <c r="R61" s="1" t="s">
        <v>169</v>
      </c>
      <c r="S61" s="1" t="s">
        <v>153</v>
      </c>
      <c r="T61" s="1">
        <v>9</v>
      </c>
      <c r="U61" s="1" t="s">
        <v>154</v>
      </c>
      <c r="V61" s="1">
        <v>30402</v>
      </c>
    </row>
    <row r="62" spans="2:22" x14ac:dyDescent="0.2">
      <c r="B62" s="7">
        <v>3043</v>
      </c>
      <c r="C62" s="7" t="str">
        <f>C61</f>
        <v>五灵阵法</v>
      </c>
      <c r="D62" s="7">
        <v>292400</v>
      </c>
      <c r="E62" s="7">
        <f t="shared" si="0"/>
        <v>304</v>
      </c>
      <c r="F62" s="7" t="s">
        <v>159</v>
      </c>
      <c r="G62" s="7">
        <f t="shared" si="1"/>
        <v>3</v>
      </c>
      <c r="H62" s="7">
        <f t="shared" si="1"/>
        <v>3</v>
      </c>
      <c r="I62" s="7" t="s">
        <v>90</v>
      </c>
      <c r="J62" s="7">
        <f t="shared" si="2"/>
        <v>240</v>
      </c>
      <c r="K62" s="7" t="str">
        <f t="shared" si="3"/>
        <v>19#4#3201#3202#3203#3204#3205#3206#3207#3208#3209#3210#3211#3212#3213#3214#3215#3216#3217#3218</v>
      </c>
      <c r="L62" s="7">
        <v>1800</v>
      </c>
      <c r="M62" s="7" t="str">
        <f t="shared" si="4"/>
        <v>0#0#0#5</v>
      </c>
      <c r="N62" s="4">
        <v>90</v>
      </c>
      <c r="O62" s="7">
        <f t="shared" si="5"/>
        <v>0</v>
      </c>
      <c r="P62" s="7">
        <f t="shared" si="6"/>
        <v>4</v>
      </c>
      <c r="Q62" s="7">
        <f t="shared" si="7"/>
        <v>0</v>
      </c>
      <c r="R62" s="1" t="s">
        <v>155</v>
      </c>
      <c r="S62" s="1" t="s">
        <v>153</v>
      </c>
      <c r="T62" s="1">
        <v>9</v>
      </c>
      <c r="U62" s="1" t="s">
        <v>154</v>
      </c>
      <c r="V62" s="1">
        <v>30403</v>
      </c>
    </row>
    <row r="63" spans="2:22" x14ac:dyDescent="0.2">
      <c r="B63" s="7">
        <v>3044</v>
      </c>
      <c r="C63" s="7" t="str">
        <f>C62</f>
        <v>五灵阵法</v>
      </c>
      <c r="D63" s="7">
        <v>301800</v>
      </c>
      <c r="E63" s="7">
        <f t="shared" si="0"/>
        <v>304</v>
      </c>
      <c r="F63" s="7" t="s">
        <v>159</v>
      </c>
      <c r="G63" s="7">
        <f t="shared" si="1"/>
        <v>3</v>
      </c>
      <c r="H63" s="7">
        <f t="shared" si="1"/>
        <v>4</v>
      </c>
      <c r="I63" s="7" t="s">
        <v>90</v>
      </c>
      <c r="J63" s="7">
        <f t="shared" si="2"/>
        <v>240</v>
      </c>
      <c r="K63" s="7" t="str">
        <f t="shared" si="3"/>
        <v>19#4#3201#3202#3203#3204#3205#3206#3207#3208#3209#3210#3211#3212#3213#3214#3215#3216#3217#3218</v>
      </c>
      <c r="L63" s="7">
        <v>1800</v>
      </c>
      <c r="M63" s="7" t="str">
        <f t="shared" si="4"/>
        <v>0#0#0#5</v>
      </c>
      <c r="N63" s="4">
        <v>90</v>
      </c>
      <c r="O63" s="7">
        <f t="shared" si="5"/>
        <v>0</v>
      </c>
      <c r="P63" s="7">
        <f t="shared" si="6"/>
        <v>4</v>
      </c>
      <c r="Q63" s="7">
        <f t="shared" si="7"/>
        <v>0</v>
      </c>
      <c r="R63" s="1" t="s">
        <v>170</v>
      </c>
      <c r="S63" s="1" t="s">
        <v>153</v>
      </c>
      <c r="T63" s="1">
        <v>9</v>
      </c>
      <c r="U63" s="1" t="s">
        <v>154</v>
      </c>
      <c r="V63" s="1">
        <v>30404</v>
      </c>
    </row>
    <row r="64" spans="2:22" x14ac:dyDescent="0.2">
      <c r="B64" s="7">
        <v>3051</v>
      </c>
      <c r="C64" s="7" t="s">
        <v>171</v>
      </c>
      <c r="D64" s="7">
        <v>323000</v>
      </c>
      <c r="E64" s="7">
        <f t="shared" si="0"/>
        <v>305</v>
      </c>
      <c r="F64" s="7" t="s">
        <v>172</v>
      </c>
      <c r="G64" s="7">
        <f t="shared" si="1"/>
        <v>3</v>
      </c>
      <c r="H64" s="7">
        <f t="shared" si="1"/>
        <v>1</v>
      </c>
      <c r="I64" s="7" t="s">
        <v>173</v>
      </c>
      <c r="J64" s="7">
        <f t="shared" si="2"/>
        <v>240</v>
      </c>
      <c r="K64" s="7" t="str">
        <f t="shared" si="3"/>
        <v>19#4#3201#3202#3203#3204#3205#3206#3207#3208#3209#3210#3211#3212#3213#3214#3215#3216#3217#3218</v>
      </c>
      <c r="L64" s="7">
        <v>1800</v>
      </c>
      <c r="M64" s="7" t="str">
        <f t="shared" si="4"/>
        <v>0#0#0#5</v>
      </c>
      <c r="N64" s="4">
        <v>90</v>
      </c>
      <c r="O64" s="7">
        <f t="shared" si="5"/>
        <v>0</v>
      </c>
      <c r="P64" s="7">
        <f t="shared" si="6"/>
        <v>4</v>
      </c>
      <c r="Q64" s="7">
        <f t="shared" si="7"/>
        <v>0</v>
      </c>
      <c r="R64" s="1" t="s">
        <v>168</v>
      </c>
      <c r="S64" s="1" t="s">
        <v>153</v>
      </c>
      <c r="T64" s="1">
        <v>9</v>
      </c>
      <c r="U64" s="1" t="s">
        <v>154</v>
      </c>
      <c r="V64" s="1">
        <v>30501</v>
      </c>
    </row>
    <row r="65" spans="2:22" x14ac:dyDescent="0.2">
      <c r="B65" s="7">
        <v>3052</v>
      </c>
      <c r="C65" s="7" t="str">
        <f>C64</f>
        <v>琳琅洞天</v>
      </c>
      <c r="D65" s="7">
        <v>332100</v>
      </c>
      <c r="E65" s="7">
        <f t="shared" si="0"/>
        <v>305</v>
      </c>
      <c r="F65" s="7" t="s">
        <v>172</v>
      </c>
      <c r="G65" s="7">
        <f t="shared" si="1"/>
        <v>3</v>
      </c>
      <c r="H65" s="7">
        <f t="shared" si="1"/>
        <v>2</v>
      </c>
      <c r="I65" s="7" t="s">
        <v>173</v>
      </c>
      <c r="J65" s="7">
        <f t="shared" si="2"/>
        <v>240</v>
      </c>
      <c r="K65" s="7" t="str">
        <f t="shared" si="3"/>
        <v>19#4#3201#3202#3203#3204#3205#3206#3207#3208#3209#3210#3211#3212#3213#3214#3215#3216#3217#3218</v>
      </c>
      <c r="L65" s="7">
        <v>1800</v>
      </c>
      <c r="M65" s="7" t="str">
        <f t="shared" si="4"/>
        <v>0#0#0#5</v>
      </c>
      <c r="N65" s="4">
        <v>90</v>
      </c>
      <c r="O65" s="7">
        <f t="shared" si="5"/>
        <v>0</v>
      </c>
      <c r="P65" s="7">
        <f t="shared" si="6"/>
        <v>4</v>
      </c>
      <c r="Q65" s="7">
        <f t="shared" si="7"/>
        <v>0</v>
      </c>
      <c r="R65" s="1" t="s">
        <v>169</v>
      </c>
      <c r="S65" s="1" t="s">
        <v>153</v>
      </c>
      <c r="T65" s="1">
        <v>9</v>
      </c>
      <c r="U65" s="1" t="s">
        <v>154</v>
      </c>
      <c r="V65" s="1">
        <v>30502</v>
      </c>
    </row>
    <row r="66" spans="2:22" x14ac:dyDescent="0.2">
      <c r="B66" s="7">
        <v>3053</v>
      </c>
      <c r="C66" s="7" t="str">
        <f>C65</f>
        <v>琳琅洞天</v>
      </c>
      <c r="D66" s="7">
        <v>346200</v>
      </c>
      <c r="E66" s="7">
        <f t="shared" si="0"/>
        <v>305</v>
      </c>
      <c r="F66" s="7" t="s">
        <v>172</v>
      </c>
      <c r="G66" s="7">
        <f t="shared" si="1"/>
        <v>3</v>
      </c>
      <c r="H66" s="7">
        <f t="shared" si="1"/>
        <v>3</v>
      </c>
      <c r="I66" s="7" t="s">
        <v>173</v>
      </c>
      <c r="J66" s="7">
        <f t="shared" si="2"/>
        <v>240</v>
      </c>
      <c r="K66" s="7" t="str">
        <f t="shared" si="3"/>
        <v>19#4#3201#3202#3203#3204#3205#3206#3207#3208#3209#3210#3211#3212#3213#3214#3215#3216#3217#3218</v>
      </c>
      <c r="L66" s="7">
        <v>1800</v>
      </c>
      <c r="M66" s="7" t="str">
        <f t="shared" si="4"/>
        <v>0#0#0#5</v>
      </c>
      <c r="N66" s="4">
        <v>90</v>
      </c>
      <c r="O66" s="7">
        <f t="shared" si="5"/>
        <v>0</v>
      </c>
      <c r="P66" s="7">
        <f t="shared" si="6"/>
        <v>4</v>
      </c>
      <c r="Q66" s="7">
        <f t="shared" si="7"/>
        <v>0</v>
      </c>
      <c r="R66" s="1" t="s">
        <v>161</v>
      </c>
      <c r="S66" s="1" t="s">
        <v>153</v>
      </c>
      <c r="T66" s="1">
        <v>9</v>
      </c>
      <c r="U66" s="1" t="s">
        <v>154</v>
      </c>
      <c r="V66" s="1">
        <v>30503</v>
      </c>
    </row>
    <row r="67" spans="2:22" x14ac:dyDescent="0.2">
      <c r="B67" s="7">
        <v>3054</v>
      </c>
      <c r="C67" s="7" t="str">
        <f>C66</f>
        <v>琳琅洞天</v>
      </c>
      <c r="D67" s="7">
        <v>353500</v>
      </c>
      <c r="E67" s="7">
        <f t="shared" si="0"/>
        <v>305</v>
      </c>
      <c r="F67" s="7" t="s">
        <v>172</v>
      </c>
      <c r="G67" s="7">
        <f t="shared" si="1"/>
        <v>3</v>
      </c>
      <c r="H67" s="7">
        <f t="shared" si="1"/>
        <v>4</v>
      </c>
      <c r="I67" s="7" t="s">
        <v>173</v>
      </c>
      <c r="J67" s="7">
        <f t="shared" si="2"/>
        <v>240</v>
      </c>
      <c r="K67" s="7" t="str">
        <f t="shared" si="3"/>
        <v>19#4#3201#3202#3203#3204#3205#3206#3207#3208#3209#3210#3211#3212#3213#3214#3215#3216#3217#3218</v>
      </c>
      <c r="L67" s="7">
        <v>1800</v>
      </c>
      <c r="M67" s="7" t="str">
        <f t="shared" si="4"/>
        <v>0#0#0#5</v>
      </c>
      <c r="N67" s="4">
        <v>90</v>
      </c>
      <c r="O67" s="7">
        <f t="shared" si="5"/>
        <v>0</v>
      </c>
      <c r="P67" s="7">
        <f t="shared" si="6"/>
        <v>4</v>
      </c>
      <c r="Q67" s="7">
        <f t="shared" si="7"/>
        <v>0</v>
      </c>
      <c r="R67" s="1" t="s">
        <v>155</v>
      </c>
      <c r="S67" s="1" t="s">
        <v>153</v>
      </c>
      <c r="T67" s="1">
        <v>9</v>
      </c>
      <c r="U67" s="1" t="s">
        <v>154</v>
      </c>
      <c r="V67" s="1">
        <v>30504</v>
      </c>
    </row>
    <row r="68" spans="2:22" x14ac:dyDescent="0.2">
      <c r="B68" s="1">
        <v>4001</v>
      </c>
      <c r="C68" s="1" t="s">
        <v>174</v>
      </c>
      <c r="D68" s="1">
        <v>100000</v>
      </c>
      <c r="E68" s="1">
        <v>401</v>
      </c>
      <c r="F68" s="4" t="s">
        <v>175</v>
      </c>
      <c r="G68" s="1">
        <v>4</v>
      </c>
      <c r="H68" s="1">
        <v>1</v>
      </c>
      <c r="I68" s="1" t="s">
        <v>176</v>
      </c>
      <c r="J68" s="7">
        <f t="shared" si="2"/>
        <v>240</v>
      </c>
      <c r="K68" s="7" t="str">
        <f t="shared" si="3"/>
        <v>19#4#3201#3202#3203#3204#3205#3206#3207#3208#3209#3210#3211#3212#3213#3214#3215#3216#3217#3218</v>
      </c>
      <c r="L68" s="4">
        <v>9999999999</v>
      </c>
      <c r="M68" s="7" t="str">
        <f t="shared" si="4"/>
        <v>0#0#0#5</v>
      </c>
      <c r="N68" s="4">
        <v>90</v>
      </c>
      <c r="O68" s="7">
        <f t="shared" si="5"/>
        <v>0</v>
      </c>
      <c r="P68" s="7">
        <f t="shared" si="6"/>
        <v>4</v>
      </c>
      <c r="Q68" s="7">
        <f t="shared" si="7"/>
        <v>0</v>
      </c>
    </row>
    <row r="69" spans="2:22" x14ac:dyDescent="0.2">
      <c r="B69" s="1">
        <v>4002</v>
      </c>
      <c r="C69" s="1" t="s">
        <v>174</v>
      </c>
      <c r="D69" s="1">
        <v>100000</v>
      </c>
      <c r="E69" s="1">
        <v>401</v>
      </c>
      <c r="F69" s="4" t="s">
        <v>175</v>
      </c>
      <c r="G69" s="1">
        <v>4</v>
      </c>
      <c r="H69" s="1">
        <v>1</v>
      </c>
      <c r="I69" s="1" t="s">
        <v>176</v>
      </c>
      <c r="J69" s="7">
        <f t="shared" si="2"/>
        <v>240</v>
      </c>
      <c r="K69" s="7" t="str">
        <f t="shared" si="3"/>
        <v>19#4#3201#3202#3203#3204#3205#3206#3207#3208#3209#3210#3211#3212#3213#3214#3215#3216#3217#3218</v>
      </c>
      <c r="L69" s="4">
        <v>9999999999</v>
      </c>
      <c r="M69" s="7" t="str">
        <f t="shared" si="4"/>
        <v>0#0#0#5</v>
      </c>
      <c r="N69" s="4">
        <v>90</v>
      </c>
      <c r="O69" s="7">
        <f t="shared" si="5"/>
        <v>0</v>
      </c>
      <c r="P69" s="7">
        <f t="shared" si="6"/>
        <v>4</v>
      </c>
      <c r="Q69" s="7">
        <f t="shared" si="7"/>
        <v>0</v>
      </c>
    </row>
    <row r="70" spans="2:22" x14ac:dyDescent="0.2">
      <c r="B70" s="1">
        <v>4003</v>
      </c>
      <c r="C70" s="1" t="s">
        <v>174</v>
      </c>
      <c r="D70" s="1">
        <v>100000</v>
      </c>
      <c r="E70" s="1">
        <v>401</v>
      </c>
      <c r="F70" s="4" t="s">
        <v>175</v>
      </c>
      <c r="G70" s="1">
        <v>4</v>
      </c>
      <c r="H70" s="1">
        <v>1</v>
      </c>
      <c r="I70" s="1" t="s">
        <v>176</v>
      </c>
      <c r="J70" s="7">
        <f t="shared" si="2"/>
        <v>240</v>
      </c>
      <c r="K70" s="7" t="str">
        <f t="shared" si="3"/>
        <v>19#4#3201#3202#3203#3204#3205#3206#3207#3208#3209#3210#3211#3212#3213#3214#3215#3216#3217#3218</v>
      </c>
      <c r="L70" s="4">
        <v>9999999999</v>
      </c>
      <c r="M70" s="7" t="str">
        <f t="shared" si="4"/>
        <v>0#0#0#5</v>
      </c>
      <c r="N70" s="4">
        <v>90</v>
      </c>
      <c r="O70" s="7">
        <f t="shared" si="5"/>
        <v>0</v>
      </c>
      <c r="P70" s="7">
        <f t="shared" si="6"/>
        <v>4</v>
      </c>
      <c r="Q70" s="7">
        <f t="shared" si="7"/>
        <v>0</v>
      </c>
    </row>
  </sheetData>
  <phoneticPr fontId="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4"/>
  <sheetViews>
    <sheetView topLeftCell="A19" workbookViewId="0">
      <selection activeCell="H27" sqref="H27:H43"/>
    </sheetView>
  </sheetViews>
  <sheetFormatPr defaultColWidth="9" defaultRowHeight="14.25" x14ac:dyDescent="0.3"/>
  <cols>
    <col min="1" max="16384" width="9" style="3"/>
  </cols>
  <sheetData>
    <row r="4" spans="1:6" x14ac:dyDescent="0.3">
      <c r="A4" s="4" t="s">
        <v>177</v>
      </c>
      <c r="B4" s="4"/>
      <c r="C4" s="4" t="s">
        <v>178</v>
      </c>
      <c r="D4" s="4"/>
      <c r="E4" s="4" t="s">
        <v>29</v>
      </c>
    </row>
    <row r="5" spans="1:6" x14ac:dyDescent="0.3">
      <c r="A5" s="4" t="s">
        <v>60</v>
      </c>
      <c r="B5" s="4">
        <v>1</v>
      </c>
      <c r="C5" s="4">
        <v>0</v>
      </c>
      <c r="D5" s="4"/>
      <c r="E5" s="4" t="e">
        <f>VLOOKUP(C5,#REF!,27,TRUE)</f>
        <v>#REF!</v>
      </c>
    </row>
    <row r="6" spans="1:6" x14ac:dyDescent="0.3">
      <c r="A6" s="4" t="s">
        <v>63</v>
      </c>
      <c r="B6" s="4">
        <v>2</v>
      </c>
      <c r="C6" s="4">
        <v>0.4</v>
      </c>
      <c r="D6" s="4"/>
      <c r="E6" s="4" t="e">
        <f>VLOOKUP(C6,#REF!,27,TRUE)</f>
        <v>#REF!</v>
      </c>
    </row>
    <row r="7" spans="1:6" x14ac:dyDescent="0.3">
      <c r="A7" s="4" t="s">
        <v>66</v>
      </c>
      <c r="B7" s="4">
        <v>3</v>
      </c>
      <c r="C7" s="4">
        <v>0.9</v>
      </c>
      <c r="D7" s="4">
        <f>ROUNDUP(C7,0)</f>
        <v>1</v>
      </c>
      <c r="E7" s="4" t="e">
        <f>VLOOKUP(D7,#REF!,27,TRUE)</f>
        <v>#REF!</v>
      </c>
      <c r="F7" s="3">
        <v>36000</v>
      </c>
    </row>
    <row r="8" spans="1:6" x14ac:dyDescent="0.3">
      <c r="A8" s="4" t="s">
        <v>71</v>
      </c>
      <c r="B8" s="4">
        <v>4</v>
      </c>
      <c r="C8" s="4">
        <v>1.9</v>
      </c>
      <c r="D8" s="4">
        <f t="shared" ref="D8:D19" si="0">ROUNDUP(C8,0)</f>
        <v>2</v>
      </c>
      <c r="E8" s="4" t="e">
        <f>VLOOKUP(D8,#REF!,27,TRUE)</f>
        <v>#REF!</v>
      </c>
      <c r="F8" s="3">
        <v>50000</v>
      </c>
    </row>
    <row r="9" spans="1:6" x14ac:dyDescent="0.3">
      <c r="A9" s="4" t="s">
        <v>75</v>
      </c>
      <c r="B9" s="4">
        <v>5</v>
      </c>
      <c r="C9" s="4">
        <v>2.9</v>
      </c>
      <c r="D9" s="4">
        <f t="shared" si="0"/>
        <v>3</v>
      </c>
      <c r="E9" s="4" t="e">
        <f>VLOOKUP(D9,#REF!,27,TRUE)</f>
        <v>#REF!</v>
      </c>
      <c r="F9" s="3">
        <v>64000</v>
      </c>
    </row>
    <row r="10" spans="1:6" x14ac:dyDescent="0.3">
      <c r="A10" s="4" t="s">
        <v>78</v>
      </c>
      <c r="B10" s="4">
        <v>6</v>
      </c>
      <c r="C10" s="4">
        <v>4.9000000000000004</v>
      </c>
      <c r="D10" s="4">
        <f t="shared" si="0"/>
        <v>5</v>
      </c>
      <c r="E10" s="4" t="e">
        <f>VLOOKUP(D10,#REF!,27,TRUE)</f>
        <v>#REF!</v>
      </c>
      <c r="F10" s="3">
        <v>84000</v>
      </c>
    </row>
    <row r="11" spans="1:6" x14ac:dyDescent="0.3">
      <c r="A11" s="4" t="s">
        <v>81</v>
      </c>
      <c r="B11" s="4">
        <v>7</v>
      </c>
      <c r="C11" s="4">
        <v>7.9</v>
      </c>
      <c r="D11" s="4">
        <f t="shared" si="0"/>
        <v>8</v>
      </c>
      <c r="E11" s="4" t="e">
        <f>VLOOKUP(D11,#REF!,27,TRUE)</f>
        <v>#REF!</v>
      </c>
      <c r="F11" s="3">
        <v>114000</v>
      </c>
    </row>
    <row r="12" spans="1:6" x14ac:dyDescent="0.3">
      <c r="A12" s="4" t="s">
        <v>83</v>
      </c>
      <c r="B12" s="4">
        <v>8</v>
      </c>
      <c r="C12" s="4">
        <v>11.9</v>
      </c>
      <c r="D12" s="4">
        <f t="shared" si="0"/>
        <v>12</v>
      </c>
      <c r="E12" s="4" t="e">
        <f>VLOOKUP(D12,#REF!,27,TRUE)</f>
        <v>#REF!</v>
      </c>
      <c r="F12" s="3">
        <v>138000</v>
      </c>
    </row>
    <row r="13" spans="1:6" x14ac:dyDescent="0.3">
      <c r="A13" s="4" t="s">
        <v>85</v>
      </c>
      <c r="B13" s="4">
        <v>9</v>
      </c>
      <c r="C13" s="4">
        <f>C12+5</f>
        <v>16.899999999999999</v>
      </c>
      <c r="D13" s="4">
        <f t="shared" si="0"/>
        <v>17</v>
      </c>
      <c r="E13" s="4" t="e">
        <f>VLOOKUP(D13,#REF!,27,TRUE)</f>
        <v>#REF!</v>
      </c>
      <c r="F13" s="3">
        <v>172000</v>
      </c>
    </row>
    <row r="14" spans="1:6" x14ac:dyDescent="0.3">
      <c r="A14" s="4" t="s">
        <v>89</v>
      </c>
      <c r="B14" s="4">
        <v>10</v>
      </c>
      <c r="C14" s="4">
        <f>C13+6</f>
        <v>22.9</v>
      </c>
      <c r="D14" s="4">
        <f t="shared" si="0"/>
        <v>23</v>
      </c>
      <c r="E14" s="4" t="e">
        <f>VLOOKUP(D14,#REF!,27,TRUE)</f>
        <v>#REF!</v>
      </c>
      <c r="F14" s="3">
        <v>222000</v>
      </c>
    </row>
    <row r="15" spans="1:6" x14ac:dyDescent="0.3">
      <c r="A15" s="4" t="s">
        <v>91</v>
      </c>
      <c r="B15" s="4">
        <v>11</v>
      </c>
      <c r="C15" s="4">
        <f>C14+7</f>
        <v>29.9</v>
      </c>
      <c r="D15" s="4">
        <f t="shared" si="0"/>
        <v>30</v>
      </c>
      <c r="E15" s="4" t="e">
        <f>VLOOKUP(D15,#REF!,27,TRUE)</f>
        <v>#REF!</v>
      </c>
      <c r="F15" s="3">
        <v>283000</v>
      </c>
    </row>
    <row r="16" spans="1:6" x14ac:dyDescent="0.3">
      <c r="A16" s="4" t="s">
        <v>93</v>
      </c>
      <c r="B16" s="4">
        <v>12</v>
      </c>
      <c r="C16" s="4">
        <f>C15+8</f>
        <v>37.9</v>
      </c>
      <c r="D16" s="4">
        <f t="shared" si="0"/>
        <v>38</v>
      </c>
      <c r="E16" s="4" t="e">
        <f>VLOOKUP(D16,#REF!,27,TRUE)</f>
        <v>#REF!</v>
      </c>
      <c r="F16" s="3">
        <v>267000</v>
      </c>
    </row>
    <row r="17" spans="1:8" x14ac:dyDescent="0.3">
      <c r="A17" s="4" t="s">
        <v>95</v>
      </c>
      <c r="B17" s="4">
        <v>13</v>
      </c>
      <c r="C17" s="4">
        <f>C16+9</f>
        <v>46.9</v>
      </c>
      <c r="D17" s="4">
        <f t="shared" si="0"/>
        <v>47</v>
      </c>
      <c r="E17" s="4" t="e">
        <f>VLOOKUP(D17,#REF!,27,TRUE)</f>
        <v>#REF!</v>
      </c>
      <c r="F17" s="3">
        <v>316000</v>
      </c>
    </row>
    <row r="18" spans="1:8" x14ac:dyDescent="0.3">
      <c r="A18" s="4" t="s">
        <v>97</v>
      </c>
      <c r="B18" s="4">
        <v>14</v>
      </c>
      <c r="C18" s="4">
        <f>C17+10</f>
        <v>56.9</v>
      </c>
      <c r="D18" s="4">
        <f t="shared" si="0"/>
        <v>57</v>
      </c>
      <c r="E18" s="4" t="e">
        <f>VLOOKUP(D18,#REF!,27,TRUE)</f>
        <v>#REF!</v>
      </c>
      <c r="F18" s="3">
        <v>383000</v>
      </c>
    </row>
    <row r="19" spans="1:8" x14ac:dyDescent="0.3">
      <c r="A19" s="4" t="s">
        <v>99</v>
      </c>
      <c r="B19" s="4">
        <v>15</v>
      </c>
      <c r="C19" s="4">
        <f>C18+11</f>
        <v>67.900000000000006</v>
      </c>
      <c r="D19" s="4">
        <f t="shared" si="0"/>
        <v>68</v>
      </c>
      <c r="E19" s="4" t="e">
        <f>VLOOKUP(D19,#REF!,27,TRUE)</f>
        <v>#REF!</v>
      </c>
      <c r="F19" s="3">
        <v>440000</v>
      </c>
    </row>
    <row r="24" spans="1:8" x14ac:dyDescent="0.3">
      <c r="C24" s="3">
        <v>0</v>
      </c>
      <c r="D24" s="3" t="s">
        <v>179</v>
      </c>
    </row>
    <row r="25" spans="1:8" x14ac:dyDescent="0.3">
      <c r="C25" s="3">
        <v>1</v>
      </c>
      <c r="D25" s="3" t="s">
        <v>180</v>
      </c>
    </row>
    <row r="26" spans="1:8" x14ac:dyDescent="0.3">
      <c r="C26" s="3">
        <v>2</v>
      </c>
      <c r="D26" s="3" t="s">
        <v>181</v>
      </c>
    </row>
    <row r="27" spans="1:8" x14ac:dyDescent="0.3">
      <c r="C27" s="3">
        <v>3</v>
      </c>
      <c r="D27" s="3" t="s">
        <v>182</v>
      </c>
      <c r="H27" s="3" t="s">
        <v>183</v>
      </c>
    </row>
    <row r="28" spans="1:8" x14ac:dyDescent="0.3">
      <c r="C28" s="3">
        <v>4</v>
      </c>
      <c r="D28" s="3" t="s">
        <v>184</v>
      </c>
      <c r="H28" s="3" t="s">
        <v>183</v>
      </c>
    </row>
    <row r="29" spans="1:8" x14ac:dyDescent="0.3">
      <c r="C29" s="3">
        <v>5</v>
      </c>
      <c r="D29" s="3" t="s">
        <v>185</v>
      </c>
      <c r="H29" s="3" t="s">
        <v>186</v>
      </c>
    </row>
    <row r="30" spans="1:8" x14ac:dyDescent="0.3">
      <c r="C30" s="3">
        <v>6</v>
      </c>
      <c r="D30" s="3" t="s">
        <v>187</v>
      </c>
      <c r="H30" s="3" t="s">
        <v>186</v>
      </c>
    </row>
    <row r="31" spans="1:8" x14ac:dyDescent="0.3">
      <c r="C31" s="3">
        <v>7</v>
      </c>
      <c r="D31" s="3" t="s">
        <v>188</v>
      </c>
      <c r="H31" s="3" t="s">
        <v>189</v>
      </c>
    </row>
    <row r="32" spans="1:8" x14ac:dyDescent="0.3">
      <c r="C32" s="3">
        <v>8</v>
      </c>
      <c r="D32" s="3" t="s">
        <v>190</v>
      </c>
      <c r="H32" s="3" t="s">
        <v>189</v>
      </c>
    </row>
    <row r="33" spans="3:8" x14ac:dyDescent="0.3">
      <c r="C33" s="3">
        <v>9</v>
      </c>
      <c r="D33" s="3" t="s">
        <v>191</v>
      </c>
      <c r="H33" s="3" t="s">
        <v>189</v>
      </c>
    </row>
    <row r="34" spans="3:8" x14ac:dyDescent="0.3">
      <c r="C34" s="3">
        <v>10</v>
      </c>
      <c r="D34" s="3" t="s">
        <v>192</v>
      </c>
      <c r="H34" s="3" t="s">
        <v>189</v>
      </c>
    </row>
    <row r="35" spans="3:8" x14ac:dyDescent="0.3">
      <c r="C35" s="3">
        <v>11</v>
      </c>
      <c r="D35" s="3" t="s">
        <v>193</v>
      </c>
      <c r="H35" s="3" t="s">
        <v>189</v>
      </c>
    </row>
    <row r="36" spans="3:8" x14ac:dyDescent="0.3">
      <c r="C36" s="3">
        <v>12</v>
      </c>
      <c r="D36" s="3" t="s">
        <v>194</v>
      </c>
      <c r="H36" s="3" t="s">
        <v>195</v>
      </c>
    </row>
    <row r="37" spans="3:8" x14ac:dyDescent="0.3">
      <c r="C37" s="3">
        <v>13</v>
      </c>
      <c r="D37" s="3" t="s">
        <v>196</v>
      </c>
      <c r="H37" s="3" t="s">
        <v>195</v>
      </c>
    </row>
    <row r="38" spans="3:8" x14ac:dyDescent="0.3">
      <c r="C38" s="3">
        <v>14</v>
      </c>
      <c r="D38" s="3" t="s">
        <v>197</v>
      </c>
      <c r="H38" s="3" t="s">
        <v>195</v>
      </c>
    </row>
    <row r="39" spans="3:8" x14ac:dyDescent="0.3">
      <c r="C39" s="3">
        <v>15</v>
      </c>
      <c r="D39" s="3" t="s">
        <v>198</v>
      </c>
      <c r="H39" s="3" t="s">
        <v>195</v>
      </c>
    </row>
    <row r="40" spans="3:8" x14ac:dyDescent="0.3">
      <c r="C40" s="3">
        <v>16</v>
      </c>
      <c r="H40" s="3" t="s">
        <v>195</v>
      </c>
    </row>
    <row r="41" spans="3:8" x14ac:dyDescent="0.3">
      <c r="C41" s="3">
        <v>17</v>
      </c>
      <c r="H41" s="3" t="s">
        <v>195</v>
      </c>
    </row>
    <row r="42" spans="3:8" x14ac:dyDescent="0.3">
      <c r="C42" s="3">
        <v>18</v>
      </c>
      <c r="H42" s="3" t="s">
        <v>195</v>
      </c>
    </row>
    <row r="43" spans="3:8" x14ac:dyDescent="0.3">
      <c r="C43" s="3">
        <v>19</v>
      </c>
      <c r="H43" s="3" t="s">
        <v>195</v>
      </c>
    </row>
    <row r="44" spans="3:8" x14ac:dyDescent="0.3">
      <c r="C44" s="3">
        <v>20</v>
      </c>
    </row>
  </sheetData>
  <phoneticPr fontId="4" type="noConversion"/>
  <pageMargins left="0.75" right="0.75" top="1" bottom="1" header="0.51180555555555596" footer="0.511805555555555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"/>
  <sheetViews>
    <sheetView workbookViewId="0">
      <selection activeCell="E10" sqref="E10"/>
    </sheetView>
  </sheetViews>
  <sheetFormatPr defaultColWidth="9" defaultRowHeight="14.25" x14ac:dyDescent="0.2"/>
  <sheetData>
    <row r="1" spans="2:22" s="1" customFormat="1" x14ac:dyDescent="0.2">
      <c r="B1" s="2">
        <v>3061</v>
      </c>
      <c r="C1" s="1" t="s">
        <v>199</v>
      </c>
      <c r="D1" s="1">
        <f>ChallengeConfig!D64*2</f>
        <v>646000</v>
      </c>
      <c r="E1" s="1">
        <f>ChallengeConfig!E64+1</f>
        <v>306</v>
      </c>
      <c r="F1" s="2" t="s">
        <v>200</v>
      </c>
      <c r="G1" s="1">
        <f>ChallengeConfig!G64</f>
        <v>3</v>
      </c>
      <c r="H1" s="1">
        <f>ChallengeConfig!H64</f>
        <v>1</v>
      </c>
      <c r="I1" s="1" t="s">
        <v>201</v>
      </c>
      <c r="J1" s="1">
        <f>ChallengeConfig!J64</f>
        <v>240</v>
      </c>
      <c r="K1" s="1" t="str">
        <f>ChallengeConfig!K67</f>
        <v>19#4#3201#3202#3203#3204#3205#3206#3207#3208#3209#3210#3211#3212#3213#3214#3215#3216#3217#3218</v>
      </c>
      <c r="L1" s="1">
        <f>ChallengeConfig!L67</f>
        <v>1800</v>
      </c>
      <c r="M1" s="1" t="str">
        <f>ChallengeConfig!M67</f>
        <v>0#0#0#5</v>
      </c>
      <c r="N1" s="1">
        <f>ChallengeConfig!N67</f>
        <v>90</v>
      </c>
      <c r="O1" s="1">
        <f>ChallengeConfig!O67</f>
        <v>0</v>
      </c>
      <c r="P1" s="1">
        <f>ChallengeConfig!P67</f>
        <v>4</v>
      </c>
      <c r="Q1" s="1">
        <f>ChallengeConfig!Q67</f>
        <v>0</v>
      </c>
      <c r="R1" s="1" t="s">
        <v>202</v>
      </c>
      <c r="S1" s="1" t="s">
        <v>203</v>
      </c>
      <c r="T1" s="1">
        <v>9</v>
      </c>
      <c r="U1" s="1" t="s">
        <v>154</v>
      </c>
      <c r="V1" s="1">
        <v>10102</v>
      </c>
    </row>
    <row r="2" spans="2:22" s="1" customFormat="1" x14ac:dyDescent="0.2">
      <c r="B2" s="2">
        <v>3062</v>
      </c>
      <c r="C2" s="1" t="s">
        <v>199</v>
      </c>
      <c r="D2" s="1">
        <f>ChallengeConfig!D65*2</f>
        <v>664200</v>
      </c>
      <c r="E2" s="1">
        <f>ChallengeConfig!E65+1</f>
        <v>306</v>
      </c>
      <c r="F2" s="2" t="s">
        <v>200</v>
      </c>
      <c r="G2" s="1">
        <f>ChallengeConfig!G65</f>
        <v>3</v>
      </c>
      <c r="H2" s="1">
        <f>ChallengeConfig!H65</f>
        <v>2</v>
      </c>
      <c r="I2" s="1" t="s">
        <v>201</v>
      </c>
      <c r="J2" s="1">
        <f>ChallengeConfig!J65</f>
        <v>240</v>
      </c>
      <c r="K2" s="1" t="str">
        <f t="shared" ref="K2:Q4" si="0">K1</f>
        <v>19#4#3201#3202#3203#3204#3205#3206#3207#3208#3209#3210#3211#3212#3213#3214#3215#3216#3217#3218</v>
      </c>
      <c r="L2" s="1">
        <f t="shared" si="0"/>
        <v>1800</v>
      </c>
      <c r="M2" s="1" t="str">
        <f t="shared" si="0"/>
        <v>0#0#0#5</v>
      </c>
      <c r="N2" s="1">
        <f t="shared" si="0"/>
        <v>90</v>
      </c>
      <c r="O2" s="1">
        <f t="shared" si="0"/>
        <v>0</v>
      </c>
      <c r="P2" s="1">
        <f t="shared" si="0"/>
        <v>4</v>
      </c>
      <c r="Q2" s="1">
        <f t="shared" si="0"/>
        <v>0</v>
      </c>
      <c r="R2" s="1" t="s">
        <v>160</v>
      </c>
      <c r="S2" s="1" t="s">
        <v>203</v>
      </c>
      <c r="T2" s="1">
        <v>9</v>
      </c>
      <c r="U2" s="1" t="s">
        <v>154</v>
      </c>
      <c r="V2" s="1">
        <v>10102</v>
      </c>
    </row>
    <row r="3" spans="2:22" s="1" customFormat="1" x14ac:dyDescent="0.2">
      <c r="B3" s="2">
        <v>3063</v>
      </c>
      <c r="C3" s="1" t="s">
        <v>199</v>
      </c>
      <c r="D3" s="1">
        <f>ChallengeConfig!D66*2</f>
        <v>692400</v>
      </c>
      <c r="E3" s="1">
        <f>ChallengeConfig!E66+1</f>
        <v>306</v>
      </c>
      <c r="F3" s="2" t="s">
        <v>200</v>
      </c>
      <c r="G3" s="1">
        <f>ChallengeConfig!G66</f>
        <v>3</v>
      </c>
      <c r="H3" s="1">
        <f>ChallengeConfig!H66</f>
        <v>3</v>
      </c>
      <c r="I3" s="1" t="s">
        <v>201</v>
      </c>
      <c r="J3" s="1">
        <f>ChallengeConfig!J66</f>
        <v>240</v>
      </c>
      <c r="K3" s="1" t="str">
        <f t="shared" si="0"/>
        <v>19#4#3201#3202#3203#3204#3205#3206#3207#3208#3209#3210#3211#3212#3213#3214#3215#3216#3217#3218</v>
      </c>
      <c r="L3" s="1">
        <f t="shared" si="0"/>
        <v>1800</v>
      </c>
      <c r="M3" s="1" t="str">
        <f t="shared" si="0"/>
        <v>0#0#0#5</v>
      </c>
      <c r="N3" s="1">
        <f t="shared" si="0"/>
        <v>90</v>
      </c>
      <c r="O3" s="1">
        <f t="shared" si="0"/>
        <v>0</v>
      </c>
      <c r="P3" s="1">
        <f t="shared" si="0"/>
        <v>4</v>
      </c>
      <c r="Q3" s="1">
        <f t="shared" si="0"/>
        <v>0</v>
      </c>
      <c r="R3" s="1" t="s">
        <v>204</v>
      </c>
      <c r="S3" s="1" t="s">
        <v>203</v>
      </c>
      <c r="T3" s="1">
        <v>9</v>
      </c>
      <c r="U3" s="1" t="s">
        <v>154</v>
      </c>
      <c r="V3" s="1">
        <v>10102</v>
      </c>
    </row>
    <row r="4" spans="2:22" s="1" customFormat="1" x14ac:dyDescent="0.2">
      <c r="B4" s="2">
        <v>3064</v>
      </c>
      <c r="C4" s="1" t="s">
        <v>199</v>
      </c>
      <c r="D4" s="1">
        <f>ChallengeConfig!D67*2</f>
        <v>707000</v>
      </c>
      <c r="E4" s="1">
        <f>ChallengeConfig!E67+1</f>
        <v>306</v>
      </c>
      <c r="F4" s="2" t="s">
        <v>200</v>
      </c>
      <c r="G4" s="1">
        <f>ChallengeConfig!G67</f>
        <v>3</v>
      </c>
      <c r="H4" s="1">
        <f>ChallengeConfig!H67</f>
        <v>4</v>
      </c>
      <c r="I4" s="1" t="s">
        <v>201</v>
      </c>
      <c r="J4" s="1">
        <f>ChallengeConfig!J67</f>
        <v>240</v>
      </c>
      <c r="K4" s="1" t="str">
        <f t="shared" si="0"/>
        <v>19#4#3201#3202#3203#3204#3205#3206#3207#3208#3209#3210#3211#3212#3213#3214#3215#3216#3217#3218</v>
      </c>
      <c r="L4" s="1">
        <f t="shared" si="0"/>
        <v>1800</v>
      </c>
      <c r="M4" s="1" t="str">
        <f t="shared" si="0"/>
        <v>0#0#0#5</v>
      </c>
      <c r="N4" s="1">
        <f t="shared" si="0"/>
        <v>90</v>
      </c>
      <c r="O4" s="1">
        <f t="shared" si="0"/>
        <v>0</v>
      </c>
      <c r="P4" s="1">
        <f t="shared" si="0"/>
        <v>4</v>
      </c>
      <c r="Q4" s="1">
        <f t="shared" si="0"/>
        <v>0</v>
      </c>
      <c r="R4" s="1" t="s">
        <v>205</v>
      </c>
      <c r="S4" s="1" t="s">
        <v>203</v>
      </c>
      <c r="T4" s="1">
        <v>9</v>
      </c>
      <c r="U4" s="1" t="s">
        <v>154</v>
      </c>
      <c r="V4" s="1">
        <v>10102</v>
      </c>
    </row>
  </sheetData>
  <phoneticPr fontId="4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ChallengeConfig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2020-06-17T09:52:46Z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