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06_branch\US_hot\Model\Excel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externalReferences>
    <externalReference r:id="rId3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2" l="1"/>
  <c r="H18" i="2"/>
  <c r="H19" i="2"/>
  <c r="H20" i="2"/>
  <c r="H21" i="2" s="1"/>
  <c r="H22" i="2" s="1"/>
  <c r="H23" i="2" s="1"/>
  <c r="H16" i="2"/>
  <c r="H9" i="2"/>
  <c r="H10" i="2"/>
  <c r="H11" i="2"/>
  <c r="H12" i="2"/>
  <c r="H13" i="2" s="1"/>
  <c r="H14" i="2" s="1"/>
  <c r="H15" i="2" s="1"/>
  <c r="H8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O3" i="2"/>
  <c r="O4" i="2"/>
  <c r="O5" i="2"/>
  <c r="O6" i="2"/>
  <c r="O7" i="2"/>
  <c r="O8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P2" i="2"/>
  <c r="N2" i="2"/>
  <c r="M2" i="2"/>
  <c r="O2" i="2"/>
  <c r="S3" i="2" a="1"/>
  <c r="S4" i="2" a="1"/>
  <c r="S6" i="2" a="1"/>
  <c r="S8" i="2" a="1"/>
  <c r="S5" i="2" a="1"/>
  <c r="S7" i="2" a="1"/>
  <c r="S2" i="2" a="1"/>
  <c r="S7" i="2" l="1"/>
  <c r="S5" i="2"/>
  <c r="S8" i="2"/>
  <c r="S6" i="2"/>
  <c r="S4" i="2"/>
  <c r="S3" i="2"/>
  <c r="S2" i="2"/>
  <c r="O10" i="2"/>
  <c r="O9" i="2"/>
  <c r="S9" i="2" a="1"/>
  <c r="S10" i="2" a="1"/>
  <c r="S10" i="2" l="1"/>
  <c r="S9" i="2"/>
  <c r="O11" i="2"/>
  <c r="S11" i="2" a="1"/>
  <c r="S11" i="2" l="1"/>
  <c r="O12" i="2"/>
  <c r="S12" i="2" a="1"/>
  <c r="S12" i="2" l="1"/>
  <c r="O13" i="2"/>
  <c r="S13" i="2" a="1"/>
  <c r="S13" i="2" l="1"/>
  <c r="O14" i="2"/>
  <c r="S14" i="2" a="1"/>
  <c r="S14" i="2" l="1"/>
  <c r="O15" i="2"/>
  <c r="S15" i="2" a="1"/>
  <c r="S15" i="2" l="1"/>
  <c r="O16" i="2"/>
  <c r="S16" i="2" a="1"/>
  <c r="S16" i="2" l="1"/>
  <c r="O17" i="2"/>
  <c r="S17" i="2" a="1"/>
  <c r="S17" i="2" l="1"/>
  <c r="O18" i="2"/>
  <c r="S18" i="2" a="1"/>
  <c r="S18" i="2" l="1"/>
  <c r="O19" i="2"/>
  <c r="S19" i="2" a="1"/>
  <c r="S19" i="2" l="1"/>
  <c r="O20" i="2"/>
  <c r="S20" i="2" a="1"/>
  <c r="S20" i="2" l="1"/>
  <c r="O21" i="2"/>
  <c r="S21" i="2" a="1"/>
  <c r="S21" i="2" l="1"/>
  <c r="O22" i="2"/>
  <c r="O23" i="2"/>
  <c r="S23" i="2" a="1"/>
  <c r="S22" i="2" a="1"/>
  <c r="S22" i="2" l="1"/>
  <c r="S2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<sst xmlns="http://schemas.openxmlformats.org/spreadsheetml/2006/main" count="100" uniqueCount="93">
  <si>
    <t>预留字段</t>
  </si>
  <si>
    <r>
      <t>R</t>
    </r>
    <r>
      <rPr>
        <sz val="11"/>
        <color theme="1"/>
        <rFont val="宋体"/>
        <family val="3"/>
        <charset val="134"/>
        <scheme val="minor"/>
      </rPr>
      <t>atio</t>
    </r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</si>
  <si>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</t>
    </r>
    <phoneticPr fontId="2" type="noConversion"/>
  </si>
  <si>
    <t>高战力/低战力</t>
    <phoneticPr fontId="2" type="noConversion"/>
  </si>
  <si>
    <t>高战力效果加成</t>
    <phoneticPr fontId="2" type="noConversion"/>
  </si>
  <si>
    <t>c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</si>
  <si>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loatList2</t>
    </r>
    <phoneticPr fontId="2" type="noConversion"/>
  </si>
  <si>
    <t>类型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</si>
  <si>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2" type="noConversion"/>
  </si>
  <si>
    <t>int</t>
    <phoneticPr fontId="2" type="noConversion"/>
  </si>
  <si>
    <t>Ability</t>
    <phoneticPr fontId="2" type="noConversion"/>
  </si>
  <si>
    <t>攻击</t>
  </si>
  <si>
    <t>防御</t>
  </si>
  <si>
    <t>血量</t>
  </si>
  <si>
    <t>暴击</t>
  </si>
  <si>
    <t>暴伤</t>
  </si>
  <si>
    <t>命中</t>
  </si>
  <si>
    <t>闪避</t>
  </si>
  <si>
    <t>移动速度</t>
  </si>
  <si>
    <t>攻击速度</t>
  </si>
  <si>
    <t>受击者免伤比</t>
  </si>
  <si>
    <t>攻击者增伤比</t>
  </si>
  <si>
    <t>治疗者治疗比</t>
  </si>
  <si>
    <t>被治疗者被治疗比</t>
  </si>
  <si>
    <t>吸血比</t>
  </si>
  <si>
    <t>反伤比</t>
  </si>
  <si>
    <t>无视防御比</t>
  </si>
  <si>
    <t>抗暴击</t>
  </si>
  <si>
    <t>免暴伤</t>
  </si>
  <si>
    <t>韧性值（减控效果）</t>
  </si>
  <si>
    <t>受击致死伤害转化率</t>
  </si>
  <si>
    <t>攻击致死伤害转化率</t>
  </si>
  <si>
    <t>战斗天平暴伤</t>
  </si>
  <si>
    <t>战斗天平闪避</t>
    <phoneticPr fontId="2" type="noConversion"/>
  </si>
  <si>
    <t>战斗天平暴击</t>
    <phoneticPr fontId="2" type="noConversion"/>
  </si>
  <si>
    <t xml:space="preserve"> 此数值为概率，不可为负数</t>
    <phoneticPr fontId="2" type="noConversion"/>
  </si>
  <si>
    <t xml:space="preserve"> 此数值是计算属性，为100-天平闪避值 ，为保证玩家体验，该值不大于75</t>
    <phoneticPr fontId="2" type="noConversion"/>
  </si>
  <si>
    <t xml:space="preserve"> 此数值是在原暴击伤害倍数的基础上，  按 该数值值 /100  后 ，再做乘法</t>
    <phoneticPr fontId="2" type="noConversion"/>
  </si>
  <si>
    <t>暴击概率</t>
    <phoneticPr fontId="2" type="noConversion"/>
  </si>
  <si>
    <t>闪避概率</t>
    <phoneticPr fontId="2" type="noConversion"/>
  </si>
  <si>
    <t>血量倍数</t>
    <phoneticPr fontId="2" type="noConversion"/>
  </si>
  <si>
    <t>攻速</t>
  </si>
  <si>
    <t>攻速</t>
    <phoneticPr fontId="2" type="noConversion"/>
  </si>
  <si>
    <t>治疗比</t>
  </si>
  <si>
    <t>治疗比</t>
    <phoneticPr fontId="2" type="noConversion"/>
  </si>
  <si>
    <t>暴伤倍数</t>
  </si>
  <si>
    <t>暴伤倍数</t>
    <phoneticPr fontId="2" type="noConversion"/>
  </si>
  <si>
    <t>暴击概率</t>
  </si>
  <si>
    <t>闪避概率</t>
  </si>
  <si>
    <t>血量倍数</t>
  </si>
  <si>
    <t>{{5,1,104,15,0}|{5,1,105,105,0}|{5,1,107,25,0}|{5,1,3,30,1}|{5,1,9,15,1}|{5,1,12,15,1}}</t>
    <phoneticPr fontId="2" type="noConversion"/>
  </si>
  <si>
    <t>{{5,1,104,17,0}|{5,1,105,107,0}|{5,1,107,28,0}|{5,1,3,33,1}|{5,1,9,16,1}|{5,1,12,20,1}}</t>
    <phoneticPr fontId="2" type="noConversion"/>
  </si>
  <si>
    <t>{{5,1,104,19,0}|{5,1,105,109,0}|{5,1,107,31,0}|{5,1,3,36,1}|{5,1,9,17,1}|{5,1,12,25,1}}</t>
    <phoneticPr fontId="2" type="noConversion"/>
  </si>
  <si>
    <t>{{5,1,104,21,0}|{5,1,105,111,0}|{5,1,107,34,0}|{5,1,3,39,1}|{5,1,9,18,1}|{5,1,12,30,1}}</t>
    <phoneticPr fontId="2" type="noConversion"/>
  </si>
  <si>
    <t>{{5,1,104,23,0}|{5,1,105,113,0}|{5,1,107,37,0}|{5,1,3,42,1}|{5,1,9,19,1}|{5,1,12,35,1}}</t>
    <phoneticPr fontId="2" type="noConversion"/>
  </si>
  <si>
    <t>{{5,1,104,25,0}|{5,1,105,115,0}|{5,1,107,40,0}|{5,1,3,45,1}|{5,1,9,20,1}|{5,1,12,40,1}}</t>
    <phoneticPr fontId="2" type="noConversion"/>
  </si>
  <si>
    <r>
      <t>{{5,1,104,27,0}|{5,1,105,117,0}|{5,1,107,42,0}|{5,1,3,48,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}|{5,1,9,21,1}|{5,1,12,45,1}}</t>
    </r>
    <phoneticPr fontId="2" type="noConversion"/>
  </si>
  <si>
    <r>
      <t>{{5,1,104,29,0}|{5,1,105,119,0}|{5,1,107,44,0}|{5,1,3,51,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}|{5,1,9,22,1}|{5,1,12,50,1}}</t>
    </r>
    <phoneticPr fontId="2" type="noConversion"/>
  </si>
  <si>
    <r>
      <t>{{5,1,104,32,0}|{5,1,105,124,0}|{5,1,107,46,0}|{5,1,3,54,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}|{5,1,9,23,1}|{5,1,12,53,1}}</t>
    </r>
    <phoneticPr fontId="2" type="noConversion"/>
  </si>
  <si>
    <r>
      <t>{{5,1,104,35,0}|{5,1,105,129,0}|{5,1,107,48,0}|{5,1,3,57,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}|{5,1,9,24,1}|{5,1,12,56,1}}</t>
    </r>
    <phoneticPr fontId="2" type="noConversion"/>
  </si>
  <si>
    <r>
      <t>{{5,1,104,38,0}|{5,1,105,134,0}|{5,1,107,50,0}|{5,1,3,60,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}|{5,1,9,25,1}|{5,1,12,59,1}}</t>
    </r>
    <phoneticPr fontId="2" type="noConversion"/>
  </si>
  <si>
    <r>
      <t>{{5,1,104,41,0}|{5,1,105,139,0}|{5,1,107,52,0}|{5,1,3,63,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}|{5,1,9,25,1}|{5,1,12,62,1}}</t>
    </r>
    <phoneticPr fontId="2" type="noConversion"/>
  </si>
  <si>
    <r>
      <t>{{5,1,104,44,0}|{5,1,105,144,0}|{5,1,107,54,0}|{5,1,3,66,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}|{5,1,9,26,1}|{5,1,12,65,1}}</t>
    </r>
    <phoneticPr fontId="2" type="noConversion"/>
  </si>
  <si>
    <r>
      <t>{{5,1,104,47,0}|{5,1,105,149,0}|{5,1,107,56,0}|{5,1,3,69,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}|{5,1,9,26,1}|{5,1,12,68,1}}</t>
    </r>
    <phoneticPr fontId="2" type="noConversion"/>
  </si>
  <si>
    <r>
      <t>{{5,1,104,50,0}|{5,1,105,154,0}|{5,1,107,57,0}|{5,1,3,72,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}|{5,1,9,27,1}|{5,1,12,71,1}}</t>
    </r>
    <phoneticPr fontId="2" type="noConversion"/>
  </si>
  <si>
    <r>
      <t>{{5,1,104,53,0}|{5,1,105,160,0}|{5,1,107,58,0}|{5,1,3,75,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}|{5,1,9,27,1}|{5,1,12,74,1}}</t>
    </r>
    <phoneticPr fontId="2" type="noConversion"/>
  </si>
  <si>
    <r>
      <t>{{5,1,104,56,0}|{5,1,105,166,0}|{5,1,107,59,0}|{5,1,3,78,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}|{5,1,9,28,1}|{5,1,12,77,1}}</t>
    </r>
    <phoneticPr fontId="2" type="noConversion"/>
  </si>
  <si>
    <r>
      <t>{{5,1,104,59,0}|{5,1,105,172,0}|{5,1,107,60,0}|{5,1,3,81,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}|{5,1,9,28,1}|{5,1,12,80,1}}</t>
    </r>
    <phoneticPr fontId="2" type="noConversion"/>
  </si>
  <si>
    <r>
      <t>{{5,1,104,62,0}|{5,1,105,178,0}|{5,1,107,61,0}|{5,1,3,84,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}|{5,1,9,29,1}|{5,1,12,83,1}}</t>
    </r>
    <phoneticPr fontId="2" type="noConversion"/>
  </si>
  <si>
    <r>
      <t>{{5,1,104,65,0}|{5,1,105,184,0}|{5,1,107,62,0}|{5,1,3,87,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}|{5,1,9,29,1}|{5,1,12,86,1}}</t>
    </r>
    <phoneticPr fontId="2" type="noConversion"/>
  </si>
  <si>
    <r>
      <t>{{5,1,104,68,0}|{5,1,105,190,0}|{5,1,107,63,0}|{5,1,3,90,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}|{5,1,9,30,1}|{5,1,12,89,1}}</t>
    </r>
    <phoneticPr fontId="2" type="noConversion"/>
  </si>
  <si>
    <r>
      <t>{{5,1,104,71,0}|{5,1,105,196,0}|{5,1,107,64,0}|{5,1,3,93,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}|{5,1,9,30,1}|{5,1,12,92,1}}</t>
    </r>
    <phoneticPr fontId="2" type="noConversion"/>
  </si>
  <si>
    <t>{{5,1,104,15,0}|{5,1,105,105,0}|{5,1,107,22,0}|{5,1,3,28,1}|{5,1,9,15,1}|{5,1,12,15,1}}</t>
    <phoneticPr fontId="2" type="noConversion"/>
  </si>
  <si>
    <t>{{5,1,104,15,0}|{5,1,105,105,0}|{5,1,107,20,0}|{5,1,3,26,1}|{5,1,9,15,1}|{5,1,12,15,1}}</t>
    <phoneticPr fontId="2" type="noConversion"/>
  </si>
  <si>
    <t>{{5,1,104,71,0}|{5,1,105,196,0}|{5,1,107,64,0}|{5,1,3,93,1}|{5,1,9,30,1}|{5,1,12,92,1}}</t>
    <phoneticPr fontId="2" type="noConversion"/>
  </si>
  <si>
    <t>{{5,1,104,23,0}|{5,1,105,113,0}|{5,1,107,37,0}|{5,1,3,42,1}|{5,1,9,19,1}|{5,1,12,35,1}}</t>
    <phoneticPr fontId="2" type="noConversion"/>
  </si>
  <si>
    <t>{{5,1,104,27,0}|{5,1,105,117,0}|{5,1,107,42,0}|{5,1,3,48,1}|{5,1,9,21,1}|{5,1,12,45,1}}</t>
    <phoneticPr fontId="2" type="noConversion"/>
  </si>
  <si>
    <t>{{5,1,104,29,0}|{5,1,105,119,0}|{5,1,107,44,0}|{5,1,3,51,1}|{5,1,9,22,1}|{5,1,12,50,1}}</t>
    <phoneticPr fontId="2" type="noConversion"/>
  </si>
  <si>
    <t>{{5,1,104,32,0}|{5,1,105,124,0}|{5,1,107,46,0}|{5,1,3,54,1}|{5,1,9,23,1}|{5,1,12,53,1}}</t>
    <phoneticPr fontId="2" type="noConversion"/>
  </si>
  <si>
    <t>{{5,1,104,35,0}|{5,1,105,129,0}|{5,1,107,48,0}|{5,1,3,57,1}|{5,1,9,24,1}|{5,1,12,56,1}}</t>
    <phoneticPr fontId="2" type="noConversion"/>
  </si>
  <si>
    <t>{{5,1,104,38,0}|{5,1,105,134,0}|{5,1,107,50,0}|{5,1,3,60,1}|{5,1,9,25,1}|{5,1,12,59,1}}</t>
    <phoneticPr fontId="2" type="noConversion"/>
  </si>
  <si>
    <t>{{5,1,104,41,0}|{5,1,105,139,0}|{5,1,107,52,0}|{5,1,3,63,1}|{5,1,9,25,1}|{5,1,12,62,1}}</t>
    <phoneticPr fontId="2" type="noConversion"/>
  </si>
  <si>
    <t>{{5,1,104,44,0}|{5,1,105,144,0}|{5,1,107,54,0}|{5,1,3,66,1}|{5,1,9,26,1}|{5,1,12,65,1}}</t>
    <phoneticPr fontId="2" type="noConversion"/>
  </si>
  <si>
    <t>{{5,1,104,47,0}|{5,1,105,149,0}|{5,1,107,56,0}|{5,1,3,69,1}|{5,1,9,26,1}|{5,1,12,68,1}}</t>
    <phoneticPr fontId="2" type="noConversion"/>
  </si>
  <si>
    <t>{{5,1,104,50,0}|{5,1,105,154,0}|{5,1,107,57,0}|{5,1,3,72,1}|{5,1,9,27,1}|{5,1,12,71,1}}</t>
    <phoneticPr fontId="2" type="noConversion"/>
  </si>
  <si>
    <t>{{5,1,104,53,0}|{5,1,105,160,0}|{5,1,107,58,0}|{5,1,3,75,1}|{5,1,9,27,1}|{5,1,12,74,1}}</t>
    <phoneticPr fontId="2" type="noConversion"/>
  </si>
  <si>
    <t>{{5,1,104,56,0}|{5,1,105,166,0}|{5,1,107,59,0}|{5,1,3,78,1}|{5,1,9,28,1}|{5,1,12,77,1}}</t>
    <phoneticPr fontId="2" type="noConversion"/>
  </si>
  <si>
    <t>{{5,1,104,59,0}|{5,1,105,172,0}|{5,1,107,60,0}|{5,1,3,81,1}|{5,1,9,28,1}|{5,1,12,80,1}}</t>
    <phoneticPr fontId="2" type="noConversion"/>
  </si>
  <si>
    <t>{{5,1,104,62,0}|{5,1,105,178,0}|{5,1,107,61,0}|{5,1,3,84,1}|{5,1,9,29,1}|{5,1,12,83,1}}</t>
    <phoneticPr fontId="2" type="noConversion"/>
  </si>
  <si>
    <t>{{5,1,104,65,0}|{5,1,105,184,0}|{5,1,107,62,0}|{5,1,3,87,1}|{5,1,9,29,1}|{5,1,12,86,1}}</t>
    <phoneticPr fontId="2" type="noConversion"/>
  </si>
  <si>
    <t>{{5,1,104,68,0}|{5,1,105,190,0}|{5,1,107,63,0}|{5,1,3,90,1}|{5,1,9,30,1}|{5,1,12,89,1}}</t>
    <phoneticPr fontId="2" type="noConversion"/>
  </si>
  <si>
    <t>{{5,1,104,10,0}|{5,1,105,105,0}|{5,1,107,15,0}|{5,1,3,10,1}|{5,1,9,5,1}|{5,1,12,10,1}}</t>
    <phoneticPr fontId="2" type="noConversion"/>
  </si>
  <si>
    <t>{{5,1,104,10,0}|{5,1,105,105,0}|{5,1,107,15,0}|{5,1,3,15,1}|{5,1,9,5,1}|{5,1,12,10,1}}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</si>
</sst>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top"/>
    </xf>
    <xf numFmtId="0" fontId="0" fillId="2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OneDrive%20-%20students.solano.edu\&#34920;&#26684;&#32500;&#25252;&#24037;&#20855;\&#23548;&#20986;&#24037;&#20855;\Export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G35" sqref="G35"/>
    </sheetView>
  </sheetViews>
  <sheetFormatPr defaultColWidth="9" defaultRowHeight="13.5" x14ac:dyDescent="0.15"/>
  <cols>
    <col min="1" max="1" width="17.375" style="1" customWidth="1"/>
    <col min="2" max="2" width="34.375" style="1" customWidth="1"/>
    <col min="3" max="3" width="36.5" style="1" customWidth="1"/>
    <col min="4" max="4" width="30" style="1" customWidth="1"/>
    <col min="5" max="5" width="15.625" style="1" customWidth="1"/>
    <col min="6" max="6" width="27" style="1" customWidth="1"/>
    <col min="7" max="7" width="18.375" style="1" customWidth="1"/>
    <col min="8" max="8" width="18.5" style="1" customWidth="1"/>
    <col min="9" max="9" width="12.875" style="1" customWidth="1"/>
    <col min="10" max="16384" width="9" style="1"/>
  </cols>
  <sheetData>
    <row r="1" spans="1:8" x14ac:dyDescent="0.15">
      <c r="A1" s="2" t="s">
        <v>7</v>
      </c>
      <c r="B1" s="2" t="s">
        <v>3</v>
      </c>
      <c r="C1" s="2" t="s">
        <v>4</v>
      </c>
    </row>
    <row r="2" spans="1:8" x14ac:dyDescent="0.15">
      <c r="B2" s="1" t="s">
        <v>0</v>
      </c>
    </row>
    <row r="3" spans="1:8" x14ac:dyDescent="0.15">
      <c r="A3" s="2" t="s">
        <v>8</v>
      </c>
      <c r="B3" s="2" t="s">
        <v>1</v>
      </c>
      <c r="C3" s="2" t="s">
        <v>10</v>
      </c>
    </row>
    <row r="4" spans="1:8" x14ac:dyDescent="0.15">
      <c r="A4" s="2" t="s">
        <v>5</v>
      </c>
      <c r="B4" s="2" t="s">
        <v>5</v>
      </c>
      <c r="C4" s="2" t="s">
        <v>5</v>
      </c>
    </row>
    <row r="5" spans="1:8" x14ac:dyDescent="0.15">
      <c r="A5" s="2" t="s">
        <v>9</v>
      </c>
      <c r="B5" s="2" t="s">
        <v>2</v>
      </c>
      <c r="C5" s="2" t="s">
        <v>6</v>
      </c>
      <c r="F5" s="3">
        <v>1</v>
      </c>
      <c r="G5" s="3" t="s">
        <v>11</v>
      </c>
      <c r="H5" s="3"/>
    </row>
    <row r="6" spans="1:8" x14ac:dyDescent="0.15">
      <c r="A6" s="1">
        <v>1</v>
      </c>
      <c r="B6" s="1">
        <v>1.3</v>
      </c>
      <c r="C6" s="8" t="s">
        <v>50</v>
      </c>
      <c r="F6" s="3">
        <v>2</v>
      </c>
      <c r="G6" s="3" t="s">
        <v>12</v>
      </c>
      <c r="H6" s="3"/>
    </row>
    <row r="7" spans="1:8" x14ac:dyDescent="0.15">
      <c r="A7" s="1">
        <v>1</v>
      </c>
      <c r="B7" s="1">
        <v>1.4</v>
      </c>
      <c r="C7" s="8" t="s">
        <v>51</v>
      </c>
      <c r="F7" s="3">
        <v>3</v>
      </c>
      <c r="G7" s="3" t="s">
        <v>13</v>
      </c>
      <c r="H7" s="3"/>
    </row>
    <row r="8" spans="1:8" x14ac:dyDescent="0.15">
      <c r="A8" s="1">
        <v>1</v>
      </c>
      <c r="B8" s="1">
        <v>1.5</v>
      </c>
      <c r="C8" s="8" t="s">
        <v>52</v>
      </c>
      <c r="F8" s="3">
        <v>4</v>
      </c>
      <c r="G8" s="3" t="s">
        <v>14</v>
      </c>
      <c r="H8" s="3"/>
    </row>
    <row r="9" spans="1:8" x14ac:dyDescent="0.15">
      <c r="A9" s="1">
        <v>1</v>
      </c>
      <c r="B9" s="1">
        <v>1.6</v>
      </c>
      <c r="C9" s="8" t="s">
        <v>53</v>
      </c>
      <c r="F9" s="3">
        <v>5</v>
      </c>
      <c r="G9" s="3" t="s">
        <v>15</v>
      </c>
      <c r="H9" s="3"/>
    </row>
    <row r="10" spans="1:8" x14ac:dyDescent="0.15">
      <c r="A10" s="1">
        <v>1</v>
      </c>
      <c r="B10" s="1">
        <v>1.7</v>
      </c>
      <c r="C10" s="8" t="s">
        <v>75</v>
      </c>
      <c r="F10" s="3">
        <v>6</v>
      </c>
      <c r="G10" s="3" t="s">
        <v>16</v>
      </c>
      <c r="H10" s="3"/>
    </row>
    <row r="11" spans="1:8" x14ac:dyDescent="0.15">
      <c r="A11" s="1">
        <v>1</v>
      </c>
      <c r="B11" s="1">
        <v>1.8</v>
      </c>
      <c r="C11" s="8" t="s">
        <v>55</v>
      </c>
      <c r="F11" s="3">
        <v>7</v>
      </c>
      <c r="G11" s="3" t="s">
        <v>17</v>
      </c>
      <c r="H11" s="3"/>
    </row>
    <row r="12" spans="1:8" x14ac:dyDescent="0.15">
      <c r="A12" s="1">
        <v>1</v>
      </c>
      <c r="B12" s="1">
        <v>1.9</v>
      </c>
      <c r="C12" s="8" t="s">
        <v>76</v>
      </c>
      <c r="F12" s="3">
        <v>8</v>
      </c>
      <c r="G12" s="3" t="s">
        <v>18</v>
      </c>
      <c r="H12" s="3"/>
    </row>
    <row r="13" spans="1:8" x14ac:dyDescent="0.15">
      <c r="A13" s="1">
        <v>1</v>
      </c>
      <c r="B13" s="1">
        <v>2</v>
      </c>
      <c r="C13" s="8" t="s">
        <v>77</v>
      </c>
      <c r="F13" s="3">
        <v>9</v>
      </c>
      <c r="G13" s="3" t="s">
        <v>19</v>
      </c>
      <c r="H13" s="3"/>
    </row>
    <row r="14" spans="1:8" x14ac:dyDescent="0.15">
      <c r="A14" s="1">
        <v>1</v>
      </c>
      <c r="B14" s="1">
        <v>2.2999999999999998</v>
      </c>
      <c r="C14" s="8" t="s">
        <v>78</v>
      </c>
      <c r="F14" s="3">
        <v>10</v>
      </c>
      <c r="G14" s="3" t="s">
        <v>20</v>
      </c>
      <c r="H14" s="3"/>
    </row>
    <row r="15" spans="1:8" x14ac:dyDescent="0.15">
      <c r="A15" s="1">
        <v>1</v>
      </c>
      <c r="B15" s="1">
        <v>2.6</v>
      </c>
      <c r="C15" s="8" t="s">
        <v>79</v>
      </c>
      <c r="F15" s="3">
        <v>11</v>
      </c>
      <c r="G15" s="3" t="s">
        <v>21</v>
      </c>
      <c r="H15" s="3"/>
    </row>
    <row r="16" spans="1:8" x14ac:dyDescent="0.15">
      <c r="A16" s="1">
        <v>1</v>
      </c>
      <c r="B16" s="1">
        <v>2.9</v>
      </c>
      <c r="C16" s="8" t="s">
        <v>80</v>
      </c>
      <c r="F16" s="3">
        <v>12</v>
      </c>
      <c r="G16" s="3" t="s">
        <v>22</v>
      </c>
      <c r="H16" s="3"/>
    </row>
    <row r="17" spans="1:8" x14ac:dyDescent="0.15">
      <c r="A17" s="1">
        <v>1</v>
      </c>
      <c r="B17" s="1">
        <v>3.2</v>
      </c>
      <c r="C17" s="8" t="s">
        <v>81</v>
      </c>
      <c r="F17" s="3">
        <v>13</v>
      </c>
      <c r="G17" s="3" t="s">
        <v>23</v>
      </c>
      <c r="H17" s="3"/>
    </row>
    <row r="18" spans="1:8" x14ac:dyDescent="0.15">
      <c r="A18" s="1">
        <v>1</v>
      </c>
      <c r="B18" s="1">
        <v>3.7</v>
      </c>
      <c r="C18" s="8" t="s">
        <v>82</v>
      </c>
      <c r="F18" s="3">
        <v>14</v>
      </c>
      <c r="G18" s="3" t="s">
        <v>24</v>
      </c>
      <c r="H18" s="3"/>
    </row>
    <row r="19" spans="1:8" x14ac:dyDescent="0.15">
      <c r="A19" s="1">
        <v>1</v>
      </c>
      <c r="B19" s="1">
        <v>4.2</v>
      </c>
      <c r="C19" s="8" t="s">
        <v>83</v>
      </c>
      <c r="F19" s="3">
        <v>15</v>
      </c>
      <c r="G19" s="3" t="s">
        <v>25</v>
      </c>
      <c r="H19" s="3"/>
    </row>
    <row r="20" spans="1:8" x14ac:dyDescent="0.15">
      <c r="A20" s="1">
        <v>1</v>
      </c>
      <c r="B20" s="1">
        <v>4.7</v>
      </c>
      <c r="C20" s="8" t="s">
        <v>84</v>
      </c>
      <c r="F20" s="3">
        <v>16</v>
      </c>
      <c r="G20" s="3" t="s">
        <v>26</v>
      </c>
      <c r="H20" s="3"/>
    </row>
    <row r="21" spans="1:8" x14ac:dyDescent="0.15">
      <c r="A21" s="1">
        <v>1</v>
      </c>
      <c r="B21" s="1">
        <v>5.2</v>
      </c>
      <c r="C21" s="8" t="s">
        <v>85</v>
      </c>
      <c r="F21" s="3">
        <v>17</v>
      </c>
      <c r="G21" s="3" t="s">
        <v>27</v>
      </c>
      <c r="H21" s="3"/>
    </row>
    <row r="22" spans="1:8" x14ac:dyDescent="0.15">
      <c r="A22" s="1">
        <v>1</v>
      </c>
      <c r="B22" s="1">
        <v>5.7</v>
      </c>
      <c r="C22" s="8" t="s">
        <v>86</v>
      </c>
      <c r="F22" s="3">
        <v>18</v>
      </c>
      <c r="G22" s="3" t="s">
        <v>28</v>
      </c>
      <c r="H22" s="3"/>
    </row>
    <row r="23" spans="1:8" x14ac:dyDescent="0.15">
      <c r="A23" s="1">
        <v>1</v>
      </c>
      <c r="B23" s="1">
        <v>6.7</v>
      </c>
      <c r="C23" s="8" t="s">
        <v>87</v>
      </c>
      <c r="F23" s="3">
        <v>19</v>
      </c>
      <c r="G23" s="3" t="s">
        <v>29</v>
      </c>
      <c r="H23" s="3"/>
    </row>
    <row r="24" spans="1:8" x14ac:dyDescent="0.15">
      <c r="A24" s="1">
        <v>1</v>
      </c>
      <c r="B24" s="1">
        <v>7.7</v>
      </c>
      <c r="C24" s="8" t="s">
        <v>88</v>
      </c>
      <c r="F24" s="3">
        <v>20</v>
      </c>
      <c r="G24" s="3" t="s">
        <v>30</v>
      </c>
      <c r="H24" s="3"/>
    </row>
    <row r="25" spans="1:8" x14ac:dyDescent="0.15">
      <c r="A25" s="1">
        <v>1</v>
      </c>
      <c r="B25" s="1">
        <v>8.6999999999999993</v>
      </c>
      <c r="C25" s="8" t="s">
        <v>89</v>
      </c>
      <c r="F25" s="3">
        <v>21</v>
      </c>
      <c r="G25" s="3" t="s">
        <v>31</v>
      </c>
      <c r="H25" s="5"/>
    </row>
    <row r="26" spans="1:8" x14ac:dyDescent="0.15">
      <c r="A26" s="1">
        <v>1</v>
      </c>
      <c r="B26" s="1">
        <v>9.6999999999999993</v>
      </c>
      <c r="C26" s="8" t="s">
        <v>90</v>
      </c>
      <c r="F26" s="3">
        <v>104</v>
      </c>
      <c r="G26" s="4" t="s">
        <v>34</v>
      </c>
      <c r="H26" s="6" t="s">
        <v>35</v>
      </c>
    </row>
    <row r="27" spans="1:8" x14ac:dyDescent="0.15">
      <c r="A27" s="1">
        <v>1</v>
      </c>
      <c r="B27" s="1">
        <v>10.7</v>
      </c>
      <c r="C27" s="8" t="s">
        <v>74</v>
      </c>
      <c r="F27" s="3">
        <v>105</v>
      </c>
      <c r="G27" s="3" t="s">
        <v>32</v>
      </c>
      <c r="H27" s="6" t="s">
        <v>37</v>
      </c>
    </row>
    <row r="28" spans="1:8" x14ac:dyDescent="0.15">
      <c r="A28" s="3">
        <v>2</v>
      </c>
      <c r="B28" s="3">
        <v>1.1000000000000001</v>
      </c>
      <c r="C28" s="8" t="s">
        <v>91</v>
      </c>
      <c r="F28" s="3">
        <v>107</v>
      </c>
      <c r="G28" s="4" t="s">
        <v>33</v>
      </c>
      <c r="H28" s="6" t="s">
        <v>36</v>
      </c>
    </row>
    <row r="29" spans="1:8" x14ac:dyDescent="0.15">
      <c r="A29" s="3">
        <v>2</v>
      </c>
      <c r="B29" s="3">
        <v>1.2</v>
      </c>
      <c r="C29" s="8" t="s">
        <v>92</v>
      </c>
    </row>
    <row r="30" spans="1:8" x14ac:dyDescent="0.15">
      <c r="A30" s="3">
        <v>2</v>
      </c>
      <c r="B30" s="3">
        <v>1.3</v>
      </c>
      <c r="C30" s="8" t="s">
        <v>73</v>
      </c>
      <c r="F30" s="3"/>
      <c r="G30" s="4"/>
      <c r="H30" s="6"/>
    </row>
    <row r="31" spans="1:8" x14ac:dyDescent="0.15">
      <c r="A31" s="3">
        <v>2</v>
      </c>
      <c r="B31" s="3">
        <v>1.4</v>
      </c>
      <c r="C31" s="8" t="s">
        <v>72</v>
      </c>
      <c r="F31" s="3"/>
      <c r="G31" s="4"/>
      <c r="H31" s="6"/>
    </row>
    <row r="32" spans="1:8" x14ac:dyDescent="0.15">
      <c r="A32" s="3">
        <v>2</v>
      </c>
      <c r="B32" s="3">
        <v>1.5</v>
      </c>
      <c r="C32" s="8" t="s">
        <v>50</v>
      </c>
      <c r="F32" s="3"/>
      <c r="G32" s="4"/>
      <c r="H32" s="6"/>
    </row>
    <row r="33" spans="1:3" x14ac:dyDescent="0.15">
      <c r="A33" s="3">
        <v>2</v>
      </c>
      <c r="B33" s="3">
        <v>1.5999999999999999</v>
      </c>
      <c r="C33" s="8" t="s">
        <v>51</v>
      </c>
    </row>
    <row r="34" spans="1:3" x14ac:dyDescent="0.15">
      <c r="A34" s="3">
        <v>2</v>
      </c>
      <c r="B34" s="3">
        <v>1.7</v>
      </c>
      <c r="C34" s="8" t="s">
        <v>52</v>
      </c>
    </row>
    <row r="35" spans="1:3" x14ac:dyDescent="0.15">
      <c r="A35" s="3">
        <v>2</v>
      </c>
      <c r="B35" s="3">
        <v>1.8</v>
      </c>
      <c r="C35" s="8" t="s">
        <v>53</v>
      </c>
    </row>
    <row r="36" spans="1:3" x14ac:dyDescent="0.15">
      <c r="A36" s="3">
        <v>2</v>
      </c>
      <c r="B36" s="3">
        <v>1.9</v>
      </c>
      <c r="C36" s="8" t="s">
        <v>54</v>
      </c>
    </row>
    <row r="37" spans="1:3" x14ac:dyDescent="0.15">
      <c r="A37" s="3">
        <v>2</v>
      </c>
      <c r="B37" s="3">
        <v>2</v>
      </c>
      <c r="C37" s="8" t="s">
        <v>55</v>
      </c>
    </row>
    <row r="38" spans="1:3" x14ac:dyDescent="0.15">
      <c r="A38" s="3">
        <v>2</v>
      </c>
      <c r="B38" s="3">
        <v>2.1</v>
      </c>
      <c r="C38" s="8" t="s">
        <v>56</v>
      </c>
    </row>
    <row r="39" spans="1:3" x14ac:dyDescent="0.15">
      <c r="A39" s="3">
        <v>2</v>
      </c>
      <c r="B39" s="3">
        <v>2.2000000000000002</v>
      </c>
      <c r="C39" s="8" t="s">
        <v>57</v>
      </c>
    </row>
    <row r="40" spans="1:3" x14ac:dyDescent="0.15">
      <c r="A40" s="3">
        <v>2</v>
      </c>
      <c r="B40" s="3">
        <v>2.5</v>
      </c>
      <c r="C40" s="8" t="s">
        <v>58</v>
      </c>
    </row>
    <row r="41" spans="1:3" x14ac:dyDescent="0.15">
      <c r="A41" s="3">
        <v>2</v>
      </c>
      <c r="B41" s="3">
        <v>2.8000000000000003</v>
      </c>
      <c r="C41" s="8" t="s">
        <v>59</v>
      </c>
    </row>
    <row r="42" spans="1:3" x14ac:dyDescent="0.15">
      <c r="A42" s="3">
        <v>2</v>
      </c>
      <c r="B42" s="3">
        <v>3.1</v>
      </c>
      <c r="C42" s="8" t="s">
        <v>60</v>
      </c>
    </row>
    <row r="43" spans="1:3" x14ac:dyDescent="0.15">
      <c r="A43" s="3">
        <v>2</v>
      </c>
      <c r="B43" s="3">
        <v>3.4000000000000004</v>
      </c>
      <c r="C43" s="8" t="s">
        <v>61</v>
      </c>
    </row>
    <row r="44" spans="1:3" x14ac:dyDescent="0.15">
      <c r="A44" s="3">
        <v>2</v>
      </c>
      <c r="B44" s="3">
        <v>3.9000000000000004</v>
      </c>
      <c r="C44" s="8" t="s">
        <v>62</v>
      </c>
    </row>
    <row r="45" spans="1:3" x14ac:dyDescent="0.15">
      <c r="A45" s="3">
        <v>2</v>
      </c>
      <c r="B45" s="3">
        <v>4.4000000000000004</v>
      </c>
      <c r="C45" s="8" t="s">
        <v>63</v>
      </c>
    </row>
    <row r="46" spans="1:3" x14ac:dyDescent="0.15">
      <c r="A46" s="3">
        <v>2</v>
      </c>
      <c r="B46" s="3">
        <v>4.9000000000000004</v>
      </c>
      <c r="C46" s="8" t="s">
        <v>64</v>
      </c>
    </row>
    <row r="47" spans="1:3" x14ac:dyDescent="0.15">
      <c r="A47" s="3">
        <v>2</v>
      </c>
      <c r="B47" s="3">
        <v>5.4</v>
      </c>
      <c r="C47" s="8" t="s">
        <v>65</v>
      </c>
    </row>
    <row r="48" spans="1:3" x14ac:dyDescent="0.15">
      <c r="A48" s="3">
        <v>2</v>
      </c>
      <c r="B48" s="3">
        <v>5.9</v>
      </c>
      <c r="C48" s="8" t="s">
        <v>66</v>
      </c>
    </row>
    <row r="49" spans="1:3" x14ac:dyDescent="0.15">
      <c r="A49" s="3">
        <v>2</v>
      </c>
      <c r="B49" s="3">
        <v>6.9</v>
      </c>
      <c r="C49" s="8" t="s">
        <v>67</v>
      </c>
    </row>
    <row r="50" spans="1:3" x14ac:dyDescent="0.15">
      <c r="A50" s="3">
        <v>2</v>
      </c>
      <c r="B50" s="3">
        <v>7.9</v>
      </c>
      <c r="C50" s="8" t="s">
        <v>68</v>
      </c>
    </row>
    <row r="51" spans="1:3" x14ac:dyDescent="0.15">
      <c r="A51" s="3">
        <v>2</v>
      </c>
      <c r="B51" s="3">
        <v>8.8999999999999986</v>
      </c>
      <c r="C51" s="8" t="s">
        <v>69</v>
      </c>
    </row>
    <row r="52" spans="1:3" x14ac:dyDescent="0.15">
      <c r="A52" s="3">
        <v>2</v>
      </c>
      <c r="B52" s="3">
        <v>9.8999999999999986</v>
      </c>
      <c r="C52" s="8" t="s">
        <v>70</v>
      </c>
    </row>
    <row r="53" spans="1:3" x14ac:dyDescent="0.15">
      <c r="A53" s="3">
        <v>2</v>
      </c>
      <c r="B53" s="3">
        <v>10.899999999999999</v>
      </c>
      <c r="C53" s="8" t="s">
        <v>71</v>
      </c>
    </row>
  </sheetData>
  <phoneticPr fontId="2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23"/>
  <sheetViews>
    <sheetView workbookViewId="0">
      <selection activeCell="S2" sqref="S2:S23"/>
    </sheetView>
  </sheetViews>
  <sheetFormatPr defaultRowHeight="13.5" x14ac:dyDescent="0.15"/>
  <cols>
    <col min="7" max="7" width="11" bestFit="1" customWidth="1"/>
    <col min="13" max="13" width="18.375" bestFit="1" customWidth="1"/>
    <col min="14" max="15" width="17.25" bestFit="1" customWidth="1"/>
    <col min="16" max="16" width="16.125" bestFit="1" customWidth="1"/>
    <col min="17" max="17" width="15" bestFit="1" customWidth="1"/>
    <col min="18" max="18" width="13.875" bestFit="1" customWidth="1"/>
  </cols>
  <sheetData>
    <row r="1" spans="4:19" ht="14.25" thickBot="1" x14ac:dyDescent="0.2">
      <c r="F1" s="7" t="s">
        <v>38</v>
      </c>
      <c r="G1" s="7" t="s">
        <v>46</v>
      </c>
      <c r="H1" s="7" t="s">
        <v>39</v>
      </c>
      <c r="I1" s="7" t="s">
        <v>40</v>
      </c>
      <c r="J1" s="7" t="s">
        <v>42</v>
      </c>
      <c r="K1" s="7" t="s">
        <v>44</v>
      </c>
      <c r="M1" s="7" t="s">
        <v>47</v>
      </c>
      <c r="N1" t="s">
        <v>45</v>
      </c>
      <c r="O1" t="s">
        <v>48</v>
      </c>
      <c r="P1" t="s">
        <v>49</v>
      </c>
      <c r="Q1" t="s">
        <v>41</v>
      </c>
      <c r="R1" t="s">
        <v>43</v>
      </c>
    </row>
    <row r="2" spans="4:19" x14ac:dyDescent="0.15">
      <c r="D2">
        <v>1.5</v>
      </c>
      <c r="E2">
        <v>1.3</v>
      </c>
      <c r="F2" s="10">
        <v>15</v>
      </c>
      <c r="G2" s="11">
        <v>105</v>
      </c>
      <c r="H2" s="11">
        <v>25</v>
      </c>
      <c r="I2" s="11">
        <v>30</v>
      </c>
      <c r="J2" s="11">
        <v>15</v>
      </c>
      <c r="K2" s="12">
        <v>15</v>
      </c>
      <c r="M2" t="str">
        <f>"{5,1,104,"&amp;F2&amp;",0}"</f>
        <v>{5,1,104,15,0}</v>
      </c>
      <c r="N2" t="str">
        <f>"{5,1,105,"&amp;G2&amp;",0}"</f>
        <v>{5,1,105,105,0}</v>
      </c>
      <c r="O2" t="str">
        <f>"{5,1,107,"&amp;H2&amp;",0}"</f>
        <v>{5,1,107,25,0}</v>
      </c>
      <c r="P2" t="str">
        <f>"{5,1,3,"&amp;I2&amp;",3}"</f>
        <v>{5,1,3,30,3}</v>
      </c>
      <c r="Q2" t="str">
        <f>"{5,1,9,"&amp;J2&amp;",1}"</f>
        <v>{5,1,9,15,1}</v>
      </c>
      <c r="R2" t="str">
        <f>"{5,1,12,"&amp;K2&amp;",1}"</f>
        <v>{5,1,12,15,1}</v>
      </c>
      <c r="S2" t="str" cm="1">
        <f t="array" ref="S2">[1]!LKnum(M2:R2)</f>
        <v>{{5,1,104,15,0}|{5,1,105,105,0}|{5,1,107,25,0}|{5,1,3,30,3}|{5,1,9,15,1}|{5,1,12,15,1}}</v>
      </c>
    </row>
    <row r="3" spans="4:19" ht="14.25" thickBot="1" x14ac:dyDescent="0.2">
      <c r="D3">
        <v>1.5999999999999999</v>
      </c>
      <c r="E3">
        <v>1.4</v>
      </c>
      <c r="F3" s="13">
        <v>17</v>
      </c>
      <c r="G3" s="14">
        <v>107</v>
      </c>
      <c r="H3" s="14">
        <v>28</v>
      </c>
      <c r="I3" s="14">
        <v>33</v>
      </c>
      <c r="J3" s="14">
        <v>16</v>
      </c>
      <c r="K3" s="15">
        <v>20</v>
      </c>
      <c r="M3" t="str">
        <f t="shared" ref="M3:M23" si="0">"{5,1,104,"&amp;F3&amp;",0}"</f>
        <v>{5,1,104,17,0}</v>
      </c>
      <c r="N3" t="str">
        <f t="shared" ref="N3:N23" si="1">"{5,1,105,"&amp;G3&amp;",0}"</f>
        <v>{5,1,105,107,0}</v>
      </c>
      <c r="O3" t="str">
        <f t="shared" ref="O3:O23" si="2">"{5,1,107,"&amp;H3&amp;",0}"</f>
        <v>{5,1,107,28,0}</v>
      </c>
      <c r="P3" t="str">
        <f t="shared" ref="P3:P23" si="3">"{5,1,3,"&amp;I3&amp;",3}"</f>
        <v>{5,1,3,33,3}</v>
      </c>
      <c r="Q3" t="str">
        <f t="shared" ref="Q3:Q23" si="4">"{5,1,9,"&amp;J3&amp;",1}"</f>
        <v>{5,1,9,16,1}</v>
      </c>
      <c r="R3" t="str">
        <f t="shared" ref="R3:R23" si="5">"{5,1,12,"&amp;K3&amp;",1}"</f>
        <v>{5,1,12,20,1}</v>
      </c>
      <c r="S3" t="str" cm="1">
        <f t="array" ref="S3">[1]!LKnum(M3:R3)</f>
        <v>{{5,1,104,17,0}|{5,1,105,107,0}|{5,1,107,28,0}|{5,1,3,33,3}|{5,1,9,16,1}|{5,1,12,20,1}}</v>
      </c>
    </row>
    <row r="4" spans="4:19" x14ac:dyDescent="0.15">
      <c r="D4" s="9">
        <v>1.7</v>
      </c>
      <c r="E4" s="9">
        <v>1.5</v>
      </c>
      <c r="F4" s="13">
        <v>19</v>
      </c>
      <c r="G4" s="14">
        <v>109</v>
      </c>
      <c r="H4" s="11">
        <v>31</v>
      </c>
      <c r="I4" s="14">
        <v>36</v>
      </c>
      <c r="J4" s="14">
        <v>17</v>
      </c>
      <c r="K4" s="15">
        <v>25</v>
      </c>
      <c r="M4" t="str">
        <f t="shared" si="0"/>
        <v>{5,1,104,19,0}</v>
      </c>
      <c r="N4" t="str">
        <f t="shared" si="1"/>
        <v>{5,1,105,109,0}</v>
      </c>
      <c r="O4" t="str">
        <f t="shared" si="2"/>
        <v>{5,1,107,31,0}</v>
      </c>
      <c r="P4" t="str">
        <f t="shared" si="3"/>
        <v>{5,1,3,36,3}</v>
      </c>
      <c r="Q4" t="str">
        <f t="shared" si="4"/>
        <v>{5,1,9,17,1}</v>
      </c>
      <c r="R4" t="str">
        <f t="shared" si="5"/>
        <v>{5,1,12,25,1}</v>
      </c>
      <c r="S4" t="str" cm="1">
        <f t="array" ref="S4">[1]!LKnum(M4:R4)</f>
        <v>{{5,1,104,19,0}|{5,1,105,109,0}|{5,1,107,31,0}|{5,1,3,36,3}|{5,1,9,17,1}|{5,1,12,25,1}}</v>
      </c>
    </row>
    <row r="5" spans="4:19" ht="14.25" thickBot="1" x14ac:dyDescent="0.2">
      <c r="D5" s="9">
        <v>1.8</v>
      </c>
      <c r="E5" s="9">
        <v>1.6</v>
      </c>
      <c r="F5" s="13">
        <v>21</v>
      </c>
      <c r="G5" s="14">
        <v>111</v>
      </c>
      <c r="H5" s="14">
        <v>34</v>
      </c>
      <c r="I5" s="14">
        <v>39</v>
      </c>
      <c r="J5" s="14">
        <v>18</v>
      </c>
      <c r="K5" s="15">
        <v>30</v>
      </c>
      <c r="M5" t="str">
        <f t="shared" si="0"/>
        <v>{5,1,104,21,0}</v>
      </c>
      <c r="N5" t="str">
        <f t="shared" si="1"/>
        <v>{5,1,105,111,0}</v>
      </c>
      <c r="O5" t="str">
        <f t="shared" si="2"/>
        <v>{5,1,107,34,0}</v>
      </c>
      <c r="P5" t="str">
        <f t="shared" si="3"/>
        <v>{5,1,3,39,3}</v>
      </c>
      <c r="Q5" t="str">
        <f t="shared" si="4"/>
        <v>{5,1,9,18,1}</v>
      </c>
      <c r="R5" t="str">
        <f t="shared" si="5"/>
        <v>{5,1,12,30,1}</v>
      </c>
      <c r="S5" t="str" cm="1">
        <f t="array" ref="S5">[1]!LKnum(M5:R5)</f>
        <v>{{5,1,104,21,0}|{5,1,105,111,0}|{5,1,107,34,0}|{5,1,3,39,3}|{5,1,9,18,1}|{5,1,12,30,1}}</v>
      </c>
    </row>
    <row r="6" spans="4:19" x14ac:dyDescent="0.15">
      <c r="D6" s="9">
        <v>1.9</v>
      </c>
      <c r="E6" s="9">
        <v>1.7</v>
      </c>
      <c r="F6" s="13">
        <v>23</v>
      </c>
      <c r="G6" s="14">
        <v>113</v>
      </c>
      <c r="H6" s="11">
        <v>37</v>
      </c>
      <c r="I6" s="14">
        <v>42</v>
      </c>
      <c r="J6" s="14">
        <v>19</v>
      </c>
      <c r="K6" s="15">
        <v>35</v>
      </c>
      <c r="M6" t="str">
        <f t="shared" si="0"/>
        <v>{5,1,104,23,0}</v>
      </c>
      <c r="N6" t="str">
        <f t="shared" si="1"/>
        <v>{5,1,105,113,0}</v>
      </c>
      <c r="O6" t="str">
        <f t="shared" si="2"/>
        <v>{5,1,107,37,0}</v>
      </c>
      <c r="P6" t="str">
        <f t="shared" si="3"/>
        <v>{5,1,3,42,3}</v>
      </c>
      <c r="Q6" t="str">
        <f t="shared" si="4"/>
        <v>{5,1,9,19,1}</v>
      </c>
      <c r="R6" t="str">
        <f t="shared" si="5"/>
        <v>{5,1,12,35,1}</v>
      </c>
      <c r="S6" t="str" cm="1">
        <f t="array" ref="S6">[1]!LKnum(M6:R6)</f>
        <v>{{5,1,104,23,0}|{5,1,105,113,0}|{5,1,107,37,0}|{5,1,3,42,3}|{5,1,9,19,1}|{5,1,12,35,1}}</v>
      </c>
    </row>
    <row r="7" spans="4:19" x14ac:dyDescent="0.15">
      <c r="D7" s="9">
        <v>2</v>
      </c>
      <c r="E7" s="9">
        <v>1.8</v>
      </c>
      <c r="F7" s="13">
        <v>25</v>
      </c>
      <c r="G7" s="14">
        <v>115</v>
      </c>
      <c r="H7" s="14">
        <v>40</v>
      </c>
      <c r="I7" s="14">
        <v>45</v>
      </c>
      <c r="J7" s="14">
        <v>20</v>
      </c>
      <c r="K7" s="15">
        <v>40</v>
      </c>
      <c r="M7" t="str">
        <f t="shared" si="0"/>
        <v>{5,1,104,25,0}</v>
      </c>
      <c r="N7" t="str">
        <f t="shared" si="1"/>
        <v>{5,1,105,115,0}</v>
      </c>
      <c r="O7" t="str">
        <f t="shared" si="2"/>
        <v>{5,1,107,40,0}</v>
      </c>
      <c r="P7" t="str">
        <f t="shared" si="3"/>
        <v>{5,1,3,45,3}</v>
      </c>
      <c r="Q7" t="str">
        <f t="shared" si="4"/>
        <v>{5,1,9,20,1}</v>
      </c>
      <c r="R7" t="str">
        <f t="shared" si="5"/>
        <v>{5,1,12,40,1}</v>
      </c>
      <c r="S7" t="str" cm="1">
        <f t="array" ref="S7">[1]!LKnum(M7:R7)</f>
        <v>{{5,1,104,25,0}|{5,1,105,115,0}|{5,1,107,40,0}|{5,1,3,45,3}|{5,1,9,20,1}|{5,1,12,40,1}}</v>
      </c>
    </row>
    <row r="8" spans="4:19" x14ac:dyDescent="0.15">
      <c r="D8">
        <v>2.1</v>
      </c>
      <c r="E8">
        <v>1.9</v>
      </c>
      <c r="F8" s="13">
        <v>27</v>
      </c>
      <c r="G8" s="14">
        <v>117</v>
      </c>
      <c r="H8" s="14">
        <f>H7+2</f>
        <v>42</v>
      </c>
      <c r="I8" s="14">
        <v>48</v>
      </c>
      <c r="J8" s="14">
        <v>21</v>
      </c>
      <c r="K8" s="15">
        <v>45</v>
      </c>
      <c r="M8" t="str">
        <f t="shared" si="0"/>
        <v>{5,1,104,27,0}</v>
      </c>
      <c r="N8" t="str">
        <f t="shared" si="1"/>
        <v>{5,1,105,117,0}</v>
      </c>
      <c r="O8" t="str">
        <f t="shared" si="2"/>
        <v>{5,1,107,42,0}</v>
      </c>
      <c r="P8" t="str">
        <f t="shared" si="3"/>
        <v>{5,1,3,48,3}</v>
      </c>
      <c r="Q8" t="str">
        <f t="shared" si="4"/>
        <v>{5,1,9,21,1}</v>
      </c>
      <c r="R8" t="str">
        <f t="shared" si="5"/>
        <v>{5,1,12,45,1}</v>
      </c>
      <c r="S8" t="str" cm="1">
        <f t="array" ref="S8">[1]!LKnum(M8:R8)</f>
        <v>{{5,1,104,27,0}|{5,1,105,117,0}|{5,1,107,42,0}|{5,1,3,48,3}|{5,1,9,21,1}|{5,1,12,45,1}}</v>
      </c>
    </row>
    <row r="9" spans="4:19" x14ac:dyDescent="0.15">
      <c r="D9">
        <v>2.2000000000000002</v>
      </c>
      <c r="E9">
        <v>2</v>
      </c>
      <c r="F9" s="13">
        <v>29</v>
      </c>
      <c r="G9" s="14">
        <v>119</v>
      </c>
      <c r="H9" s="14">
        <f t="shared" ref="H9:H15" si="6">H8+2</f>
        <v>44</v>
      </c>
      <c r="I9" s="14">
        <v>51</v>
      </c>
      <c r="J9" s="14">
        <v>22</v>
      </c>
      <c r="K9" s="15">
        <v>50</v>
      </c>
      <c r="M9" t="str">
        <f t="shared" si="0"/>
        <v>{5,1,104,29,0}</v>
      </c>
      <c r="N9" t="str">
        <f t="shared" si="1"/>
        <v>{5,1,105,119,0}</v>
      </c>
      <c r="O9" t="str">
        <f t="shared" si="2"/>
        <v>{5,1,107,44,0}</v>
      </c>
      <c r="P9" t="str">
        <f t="shared" si="3"/>
        <v>{5,1,3,51,3}</v>
      </c>
      <c r="Q9" t="str">
        <f t="shared" si="4"/>
        <v>{5,1,9,22,1}</v>
      </c>
      <c r="R9" t="str">
        <f t="shared" si="5"/>
        <v>{5,1,12,50,1}</v>
      </c>
      <c r="S9" t="str" cm="1">
        <f t="array" ref="S9">[1]!LKnum(M9:R9)</f>
        <v>{{5,1,104,29,0}|{5,1,105,119,0}|{5,1,107,44,0}|{5,1,3,51,3}|{5,1,9,22,1}|{5,1,12,50,1}}</v>
      </c>
    </row>
    <row r="10" spans="4:19" x14ac:dyDescent="0.15">
      <c r="D10">
        <v>2.5</v>
      </c>
      <c r="E10">
        <v>2.2999999999999998</v>
      </c>
      <c r="F10" s="13">
        <v>32</v>
      </c>
      <c r="G10" s="14">
        <v>124</v>
      </c>
      <c r="H10" s="14">
        <f t="shared" si="6"/>
        <v>46</v>
      </c>
      <c r="I10" s="14">
        <v>54</v>
      </c>
      <c r="J10" s="14">
        <v>23</v>
      </c>
      <c r="K10" s="15">
        <v>53</v>
      </c>
      <c r="M10" t="str">
        <f t="shared" si="0"/>
        <v>{5,1,104,32,0}</v>
      </c>
      <c r="N10" t="str">
        <f t="shared" si="1"/>
        <v>{5,1,105,124,0}</v>
      </c>
      <c r="O10" t="str">
        <f t="shared" si="2"/>
        <v>{5,1,107,46,0}</v>
      </c>
      <c r="P10" t="str">
        <f t="shared" si="3"/>
        <v>{5,1,3,54,3}</v>
      </c>
      <c r="Q10" t="str">
        <f t="shared" si="4"/>
        <v>{5,1,9,23,1}</v>
      </c>
      <c r="R10" t="str">
        <f t="shared" si="5"/>
        <v>{5,1,12,53,1}</v>
      </c>
      <c r="S10" t="str" cm="1">
        <f t="array" ref="S10">[1]!LKnum(M10:R10)</f>
        <v>{{5,1,104,32,0}|{5,1,105,124,0}|{5,1,107,46,0}|{5,1,3,54,3}|{5,1,9,23,1}|{5,1,12,53,1}}</v>
      </c>
    </row>
    <row r="11" spans="4:19" x14ac:dyDescent="0.15">
      <c r="D11">
        <v>2.8000000000000003</v>
      </c>
      <c r="E11">
        <v>2.6</v>
      </c>
      <c r="F11" s="13">
        <v>35</v>
      </c>
      <c r="G11" s="14">
        <v>129</v>
      </c>
      <c r="H11" s="14">
        <f t="shared" si="6"/>
        <v>48</v>
      </c>
      <c r="I11" s="14">
        <v>57</v>
      </c>
      <c r="J11" s="14">
        <v>24</v>
      </c>
      <c r="K11" s="15">
        <v>56</v>
      </c>
      <c r="M11" t="str">
        <f t="shared" si="0"/>
        <v>{5,1,104,35,0}</v>
      </c>
      <c r="N11" t="str">
        <f t="shared" si="1"/>
        <v>{5,1,105,129,0}</v>
      </c>
      <c r="O11" t="str">
        <f t="shared" si="2"/>
        <v>{5,1,107,48,0}</v>
      </c>
      <c r="P11" t="str">
        <f t="shared" si="3"/>
        <v>{5,1,3,57,3}</v>
      </c>
      <c r="Q11" t="str">
        <f t="shared" si="4"/>
        <v>{5,1,9,24,1}</v>
      </c>
      <c r="R11" t="str">
        <f t="shared" si="5"/>
        <v>{5,1,12,56,1}</v>
      </c>
      <c r="S11" t="str" cm="1">
        <f t="array" ref="S11">[1]!LKnum(M11:R11)</f>
        <v>{{5,1,104,35,0}|{5,1,105,129,0}|{5,1,107,48,0}|{5,1,3,57,3}|{5,1,9,24,1}|{5,1,12,56,1}}</v>
      </c>
    </row>
    <row r="12" spans="4:19" x14ac:dyDescent="0.15">
      <c r="D12">
        <v>3.1</v>
      </c>
      <c r="E12">
        <v>2.9</v>
      </c>
      <c r="F12" s="13">
        <v>38</v>
      </c>
      <c r="G12" s="14">
        <v>134</v>
      </c>
      <c r="H12" s="14">
        <f t="shared" si="6"/>
        <v>50</v>
      </c>
      <c r="I12" s="14">
        <v>60</v>
      </c>
      <c r="J12" s="14">
        <v>25</v>
      </c>
      <c r="K12" s="15">
        <v>59</v>
      </c>
      <c r="M12" t="str">
        <f t="shared" si="0"/>
        <v>{5,1,104,38,0}</v>
      </c>
      <c r="N12" t="str">
        <f t="shared" si="1"/>
        <v>{5,1,105,134,0}</v>
      </c>
      <c r="O12" t="str">
        <f t="shared" si="2"/>
        <v>{5,1,107,50,0}</v>
      </c>
      <c r="P12" t="str">
        <f t="shared" si="3"/>
        <v>{5,1,3,60,3}</v>
      </c>
      <c r="Q12" t="str">
        <f t="shared" si="4"/>
        <v>{5,1,9,25,1}</v>
      </c>
      <c r="R12" t="str">
        <f t="shared" si="5"/>
        <v>{5,1,12,59,1}</v>
      </c>
      <c r="S12" t="str" cm="1">
        <f t="array" ref="S12">[1]!LKnum(M12:R12)</f>
        <v>{{5,1,104,38,0}|{5,1,105,134,0}|{5,1,107,50,0}|{5,1,3,60,3}|{5,1,9,25,1}|{5,1,12,59,1}}</v>
      </c>
    </row>
    <row r="13" spans="4:19" x14ac:dyDescent="0.15">
      <c r="D13">
        <v>3.4000000000000004</v>
      </c>
      <c r="E13">
        <v>3.2</v>
      </c>
      <c r="F13" s="13">
        <v>41</v>
      </c>
      <c r="G13" s="14">
        <v>139</v>
      </c>
      <c r="H13" s="14">
        <f t="shared" si="6"/>
        <v>52</v>
      </c>
      <c r="I13" s="14">
        <v>63</v>
      </c>
      <c r="J13" s="14">
        <v>25</v>
      </c>
      <c r="K13" s="15">
        <v>62</v>
      </c>
      <c r="M13" t="str">
        <f t="shared" si="0"/>
        <v>{5,1,104,41,0}</v>
      </c>
      <c r="N13" t="str">
        <f t="shared" si="1"/>
        <v>{5,1,105,139,0}</v>
      </c>
      <c r="O13" t="str">
        <f t="shared" si="2"/>
        <v>{5,1,107,52,0}</v>
      </c>
      <c r="P13" t="str">
        <f t="shared" si="3"/>
        <v>{5,1,3,63,3}</v>
      </c>
      <c r="Q13" t="str">
        <f t="shared" si="4"/>
        <v>{5,1,9,25,1}</v>
      </c>
      <c r="R13" t="str">
        <f t="shared" si="5"/>
        <v>{5,1,12,62,1}</v>
      </c>
      <c r="S13" t="str" cm="1">
        <f t="array" ref="S13">[1]!LKnum(M13:R13)</f>
        <v>{{5,1,104,41,0}|{5,1,105,139,0}|{5,1,107,52,0}|{5,1,3,63,3}|{5,1,9,25,1}|{5,1,12,62,1}}</v>
      </c>
    </row>
    <row r="14" spans="4:19" x14ac:dyDescent="0.15">
      <c r="D14">
        <v>3.9000000000000004</v>
      </c>
      <c r="E14">
        <v>3.7</v>
      </c>
      <c r="F14" s="13">
        <v>44</v>
      </c>
      <c r="G14" s="14">
        <v>144</v>
      </c>
      <c r="H14" s="14">
        <f t="shared" si="6"/>
        <v>54</v>
      </c>
      <c r="I14" s="14">
        <v>66</v>
      </c>
      <c r="J14" s="14">
        <v>26</v>
      </c>
      <c r="K14" s="15">
        <v>65</v>
      </c>
      <c r="M14" t="str">
        <f t="shared" si="0"/>
        <v>{5,1,104,44,0}</v>
      </c>
      <c r="N14" t="str">
        <f t="shared" si="1"/>
        <v>{5,1,105,144,0}</v>
      </c>
      <c r="O14" t="str">
        <f t="shared" si="2"/>
        <v>{5,1,107,54,0}</v>
      </c>
      <c r="P14" t="str">
        <f t="shared" si="3"/>
        <v>{5,1,3,66,3}</v>
      </c>
      <c r="Q14" t="str">
        <f t="shared" si="4"/>
        <v>{5,1,9,26,1}</v>
      </c>
      <c r="R14" t="str">
        <f t="shared" si="5"/>
        <v>{5,1,12,65,1}</v>
      </c>
      <c r="S14" t="str" cm="1">
        <f t="array" ref="S14">[1]!LKnum(M14:R14)</f>
        <v>{{5,1,104,44,0}|{5,1,105,144,0}|{5,1,107,54,0}|{5,1,3,66,3}|{5,1,9,26,1}|{5,1,12,65,1}}</v>
      </c>
    </row>
    <row r="15" spans="4:19" x14ac:dyDescent="0.15">
      <c r="D15">
        <v>4.4000000000000004</v>
      </c>
      <c r="E15">
        <v>4.2</v>
      </c>
      <c r="F15" s="13">
        <v>47</v>
      </c>
      <c r="G15" s="14">
        <v>149</v>
      </c>
      <c r="H15" s="14">
        <f t="shared" si="6"/>
        <v>56</v>
      </c>
      <c r="I15" s="14">
        <v>69</v>
      </c>
      <c r="J15" s="14">
        <v>26</v>
      </c>
      <c r="K15" s="15">
        <v>68</v>
      </c>
      <c r="M15" t="str">
        <f t="shared" si="0"/>
        <v>{5,1,104,47,0}</v>
      </c>
      <c r="N15" t="str">
        <f t="shared" si="1"/>
        <v>{5,1,105,149,0}</v>
      </c>
      <c r="O15" t="str">
        <f t="shared" si="2"/>
        <v>{5,1,107,56,0}</v>
      </c>
      <c r="P15" t="str">
        <f t="shared" si="3"/>
        <v>{5,1,3,69,3}</v>
      </c>
      <c r="Q15" t="str">
        <f t="shared" si="4"/>
        <v>{5,1,9,26,1}</v>
      </c>
      <c r="R15" t="str">
        <f t="shared" si="5"/>
        <v>{5,1,12,68,1}</v>
      </c>
      <c r="S15" t="str" cm="1">
        <f t="array" ref="S15">[1]!LKnum(M15:R15)</f>
        <v>{{5,1,104,47,0}|{5,1,105,149,0}|{5,1,107,56,0}|{5,1,3,69,3}|{5,1,9,26,1}|{5,1,12,68,1}}</v>
      </c>
    </row>
    <row r="16" spans="4:19" x14ac:dyDescent="0.15">
      <c r="D16">
        <v>4.9000000000000004</v>
      </c>
      <c r="E16">
        <v>4.7</v>
      </c>
      <c r="F16" s="13">
        <v>50</v>
      </c>
      <c r="G16" s="14">
        <v>154</v>
      </c>
      <c r="H16" s="14">
        <f>H15+1</f>
        <v>57</v>
      </c>
      <c r="I16" s="14">
        <v>72</v>
      </c>
      <c r="J16" s="14">
        <v>27</v>
      </c>
      <c r="K16" s="15">
        <v>71</v>
      </c>
      <c r="M16" t="str">
        <f t="shared" si="0"/>
        <v>{5,1,104,50,0}</v>
      </c>
      <c r="N16" t="str">
        <f t="shared" si="1"/>
        <v>{5,1,105,154,0}</v>
      </c>
      <c r="O16" t="str">
        <f t="shared" si="2"/>
        <v>{5,1,107,57,0}</v>
      </c>
      <c r="P16" t="str">
        <f t="shared" si="3"/>
        <v>{5,1,3,72,3}</v>
      </c>
      <c r="Q16" t="str">
        <f t="shared" si="4"/>
        <v>{5,1,9,27,1}</v>
      </c>
      <c r="R16" t="str">
        <f t="shared" si="5"/>
        <v>{5,1,12,71,1}</v>
      </c>
      <c r="S16" t="str" cm="1">
        <f t="array" ref="S16">[1]!LKnum(M16:R16)</f>
        <v>{{5,1,104,50,0}|{5,1,105,154,0}|{5,1,107,57,0}|{5,1,3,72,3}|{5,1,9,27,1}|{5,1,12,71,1}}</v>
      </c>
    </row>
    <row r="17" spans="4:19" x14ac:dyDescent="0.15">
      <c r="D17">
        <v>5.4</v>
      </c>
      <c r="E17">
        <v>5.2</v>
      </c>
      <c r="F17" s="13">
        <v>53</v>
      </c>
      <c r="G17" s="14">
        <v>160</v>
      </c>
      <c r="H17" s="14">
        <f t="shared" ref="H17:H23" si="7">H16+1</f>
        <v>58</v>
      </c>
      <c r="I17" s="14">
        <v>75</v>
      </c>
      <c r="J17" s="14">
        <v>27</v>
      </c>
      <c r="K17" s="15">
        <v>74</v>
      </c>
      <c r="M17" t="str">
        <f t="shared" si="0"/>
        <v>{5,1,104,53,0}</v>
      </c>
      <c r="N17" t="str">
        <f t="shared" si="1"/>
        <v>{5,1,105,160,0}</v>
      </c>
      <c r="O17" t="str">
        <f t="shared" si="2"/>
        <v>{5,1,107,58,0}</v>
      </c>
      <c r="P17" t="str">
        <f t="shared" si="3"/>
        <v>{5,1,3,75,3}</v>
      </c>
      <c r="Q17" t="str">
        <f t="shared" si="4"/>
        <v>{5,1,9,27,1}</v>
      </c>
      <c r="R17" t="str">
        <f t="shared" si="5"/>
        <v>{5,1,12,74,1}</v>
      </c>
      <c r="S17" t="str" cm="1">
        <f t="array" ref="S17">[1]!LKnum(M17:R17)</f>
        <v>{{5,1,104,53,0}|{5,1,105,160,0}|{5,1,107,58,0}|{5,1,3,75,3}|{5,1,9,27,1}|{5,1,12,74,1}}</v>
      </c>
    </row>
    <row r="18" spans="4:19" x14ac:dyDescent="0.15">
      <c r="D18">
        <v>5.9</v>
      </c>
      <c r="E18">
        <v>5.7</v>
      </c>
      <c r="F18" s="13">
        <v>56</v>
      </c>
      <c r="G18" s="14">
        <v>166</v>
      </c>
      <c r="H18" s="14">
        <f t="shared" si="7"/>
        <v>59</v>
      </c>
      <c r="I18" s="14">
        <v>78</v>
      </c>
      <c r="J18" s="14">
        <v>28</v>
      </c>
      <c r="K18" s="15">
        <v>77</v>
      </c>
      <c r="M18" t="str">
        <f t="shared" si="0"/>
        <v>{5,1,104,56,0}</v>
      </c>
      <c r="N18" t="str">
        <f t="shared" si="1"/>
        <v>{5,1,105,166,0}</v>
      </c>
      <c r="O18" t="str">
        <f t="shared" si="2"/>
        <v>{5,1,107,59,0}</v>
      </c>
      <c r="P18" t="str">
        <f t="shared" si="3"/>
        <v>{5,1,3,78,3}</v>
      </c>
      <c r="Q18" t="str">
        <f t="shared" si="4"/>
        <v>{5,1,9,28,1}</v>
      </c>
      <c r="R18" t="str">
        <f t="shared" si="5"/>
        <v>{5,1,12,77,1}</v>
      </c>
      <c r="S18" t="str" cm="1">
        <f t="array" ref="S18">[1]!LKnum(M18:R18)</f>
        <v>{{5,1,104,56,0}|{5,1,105,166,0}|{5,1,107,59,0}|{5,1,3,78,3}|{5,1,9,28,1}|{5,1,12,77,1}}</v>
      </c>
    </row>
    <row r="19" spans="4:19" x14ac:dyDescent="0.15">
      <c r="D19">
        <v>6.9</v>
      </c>
      <c r="E19">
        <v>6.7</v>
      </c>
      <c r="F19" s="13">
        <v>59</v>
      </c>
      <c r="G19" s="14">
        <v>172</v>
      </c>
      <c r="H19" s="14">
        <f t="shared" si="7"/>
        <v>60</v>
      </c>
      <c r="I19" s="14">
        <v>81</v>
      </c>
      <c r="J19" s="14">
        <v>28</v>
      </c>
      <c r="K19" s="15">
        <v>80</v>
      </c>
      <c r="M19" t="str">
        <f t="shared" si="0"/>
        <v>{5,1,104,59,0}</v>
      </c>
      <c r="N19" t="str">
        <f t="shared" si="1"/>
        <v>{5,1,105,172,0}</v>
      </c>
      <c r="O19" t="str">
        <f t="shared" si="2"/>
        <v>{5,1,107,60,0}</v>
      </c>
      <c r="P19" t="str">
        <f t="shared" si="3"/>
        <v>{5,1,3,81,3}</v>
      </c>
      <c r="Q19" t="str">
        <f t="shared" si="4"/>
        <v>{5,1,9,28,1}</v>
      </c>
      <c r="R19" t="str">
        <f t="shared" si="5"/>
        <v>{5,1,12,80,1}</v>
      </c>
      <c r="S19" t="str" cm="1">
        <f t="array" ref="S19">[1]!LKnum(M19:R19)</f>
        <v>{{5,1,104,59,0}|{5,1,105,172,0}|{5,1,107,60,0}|{5,1,3,81,3}|{5,1,9,28,1}|{5,1,12,80,1}}</v>
      </c>
    </row>
    <row r="20" spans="4:19" x14ac:dyDescent="0.15">
      <c r="D20">
        <v>7.9</v>
      </c>
      <c r="E20">
        <v>7.7</v>
      </c>
      <c r="F20" s="13">
        <v>62</v>
      </c>
      <c r="G20" s="14">
        <v>178</v>
      </c>
      <c r="H20" s="14">
        <f t="shared" si="7"/>
        <v>61</v>
      </c>
      <c r="I20" s="14">
        <v>84</v>
      </c>
      <c r="J20" s="14">
        <v>29</v>
      </c>
      <c r="K20" s="15">
        <v>83</v>
      </c>
      <c r="M20" t="str">
        <f t="shared" si="0"/>
        <v>{5,1,104,62,0}</v>
      </c>
      <c r="N20" t="str">
        <f t="shared" si="1"/>
        <v>{5,1,105,178,0}</v>
      </c>
      <c r="O20" t="str">
        <f t="shared" si="2"/>
        <v>{5,1,107,61,0}</v>
      </c>
      <c r="P20" t="str">
        <f t="shared" si="3"/>
        <v>{5,1,3,84,3}</v>
      </c>
      <c r="Q20" t="str">
        <f t="shared" si="4"/>
        <v>{5,1,9,29,1}</v>
      </c>
      <c r="R20" t="str">
        <f t="shared" si="5"/>
        <v>{5,1,12,83,1}</v>
      </c>
      <c r="S20" t="str" cm="1">
        <f t="array" ref="S20">[1]!LKnum(M20:R20)</f>
        <v>{{5,1,104,62,0}|{5,1,105,178,0}|{5,1,107,61,0}|{5,1,3,84,3}|{5,1,9,29,1}|{5,1,12,83,1}}</v>
      </c>
    </row>
    <row r="21" spans="4:19" x14ac:dyDescent="0.15">
      <c r="D21">
        <v>8.8999999999999986</v>
      </c>
      <c r="E21">
        <v>8.6999999999999993</v>
      </c>
      <c r="F21" s="13">
        <v>65</v>
      </c>
      <c r="G21" s="14">
        <v>184</v>
      </c>
      <c r="H21" s="14">
        <f t="shared" si="7"/>
        <v>62</v>
      </c>
      <c r="I21" s="14">
        <v>87</v>
      </c>
      <c r="J21" s="14">
        <v>29</v>
      </c>
      <c r="K21" s="15">
        <v>86</v>
      </c>
      <c r="M21" t="str">
        <f t="shared" si="0"/>
        <v>{5,1,104,65,0}</v>
      </c>
      <c r="N21" t="str">
        <f t="shared" si="1"/>
        <v>{5,1,105,184,0}</v>
      </c>
      <c r="O21" t="str">
        <f t="shared" si="2"/>
        <v>{5,1,107,62,0}</v>
      </c>
      <c r="P21" t="str">
        <f t="shared" si="3"/>
        <v>{5,1,3,87,3}</v>
      </c>
      <c r="Q21" t="str">
        <f t="shared" si="4"/>
        <v>{5,1,9,29,1}</v>
      </c>
      <c r="R21" t="str">
        <f t="shared" si="5"/>
        <v>{5,1,12,86,1}</v>
      </c>
      <c r="S21" t="str" cm="1">
        <f t="array" ref="S21">[1]!LKnum(M21:R21)</f>
        <v>{{5,1,104,65,0}|{5,1,105,184,0}|{5,1,107,62,0}|{5,1,3,87,3}|{5,1,9,29,1}|{5,1,12,86,1}}</v>
      </c>
    </row>
    <row r="22" spans="4:19" x14ac:dyDescent="0.15">
      <c r="D22">
        <v>9.8999999999999986</v>
      </c>
      <c r="E22">
        <v>9.6999999999999993</v>
      </c>
      <c r="F22" s="13">
        <v>68</v>
      </c>
      <c r="G22" s="14">
        <v>190</v>
      </c>
      <c r="H22" s="14">
        <f t="shared" si="7"/>
        <v>63</v>
      </c>
      <c r="I22" s="14">
        <v>90</v>
      </c>
      <c r="J22" s="14">
        <v>30</v>
      </c>
      <c r="K22" s="15">
        <v>89</v>
      </c>
      <c r="M22" t="str">
        <f t="shared" si="0"/>
        <v>{5,1,104,68,0}</v>
      </c>
      <c r="N22" t="str">
        <f t="shared" si="1"/>
        <v>{5,1,105,190,0}</v>
      </c>
      <c r="O22" t="str">
        <f t="shared" si="2"/>
        <v>{5,1,107,63,0}</v>
      </c>
      <c r="P22" t="str">
        <f t="shared" si="3"/>
        <v>{5,1,3,90,3}</v>
      </c>
      <c r="Q22" t="str">
        <f t="shared" si="4"/>
        <v>{5,1,9,30,1}</v>
      </c>
      <c r="R22" t="str">
        <f t="shared" si="5"/>
        <v>{5,1,12,89,1}</v>
      </c>
      <c r="S22" t="str" cm="1">
        <f t="array" ref="S22">[1]!LKnum(M22:R22)</f>
        <v>{{5,1,104,68,0}|{5,1,105,190,0}|{5,1,107,63,0}|{5,1,3,90,3}|{5,1,9,30,1}|{5,1,12,89,1}}</v>
      </c>
    </row>
    <row r="23" spans="4:19" ht="14.25" thickBot="1" x14ac:dyDescent="0.2">
      <c r="D23">
        <v>10.899999999999999</v>
      </c>
      <c r="E23">
        <v>10.7</v>
      </c>
      <c r="F23" s="16">
        <v>71</v>
      </c>
      <c r="G23" s="17">
        <v>196</v>
      </c>
      <c r="H23" s="14">
        <f t="shared" si="7"/>
        <v>64</v>
      </c>
      <c r="I23" s="17">
        <v>93</v>
      </c>
      <c r="J23" s="17">
        <v>30</v>
      </c>
      <c r="K23" s="18">
        <v>92</v>
      </c>
      <c r="M23" t="str">
        <f t="shared" si="0"/>
        <v>{5,1,104,71,0}</v>
      </c>
      <c r="N23" t="str">
        <f t="shared" si="1"/>
        <v>{5,1,105,196,0}</v>
      </c>
      <c r="O23" t="str">
        <f t="shared" si="2"/>
        <v>{5,1,107,64,0}</v>
      </c>
      <c r="P23" t="str">
        <f t="shared" si="3"/>
        <v>{5,1,3,93,3}</v>
      </c>
      <c r="Q23" t="str">
        <f t="shared" si="4"/>
        <v>{5,1,9,30,1}</v>
      </c>
      <c r="R23" t="str">
        <f t="shared" si="5"/>
        <v>{5,1,12,92,1}</v>
      </c>
      <c r="S23" t="str" cm="1">
        <f t="array" ref="S23">[1]!LKnum(M23:R23)</f>
        <v>{{5,1,104,71,0}|{5,1,105,196,0}|{5,1,107,64,0}|{5,1,3,93,3}|{5,1,9,30,1}|{5,1,12,92,1}}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2022-03-21T06:46:43Z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