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参考数据" sheetId="2" r:id="rId2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胡涵:
主键Id只能为1</t>
        </r>
        <r>
          <rPr>
            <sz val="9"/>
            <rFont val="宋体"/>
            <charset val="134"/>
          </rPr>
          <t xml:space="preserve">
</t>
        </r>
      </text>
    </comment>
    <comment ref="D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更新BOSS</t>
        </r>
      </text>
    </comment>
  </commentList>
</comments>
</file>

<file path=xl/sharedStrings.xml><?xml version="1.0" encoding="utf-8"?>
<sst xmlns="http://schemas.openxmlformats.org/spreadsheetml/2006/main" count="200" uniqueCount="119">
  <si>
    <t>主键</t>
  </si>
  <si>
    <t>小怪切换状态</t>
  </si>
  <si>
    <t>请求时间（秒）</t>
  </si>
  <si>
    <t>更新boss血量</t>
  </si>
  <si>
    <t>活动开启日</t>
  </si>
  <si>
    <t>开启时间</t>
  </si>
  <si>
    <t>开启时跑马灯发送Id</t>
  </si>
  <si>
    <t>第一阶段开始时间</t>
  </si>
  <si>
    <t>第一阶段刷新小怪数</t>
  </si>
  <si>
    <t>第一阶段小怪刷新时间</t>
  </si>
  <si>
    <t>第一阶段击杀目标</t>
  </si>
  <si>
    <t>第一阶段最大持续时间</t>
  </si>
  <si>
    <t>第一阶段小怪剩余数刷新间隔</t>
  </si>
  <si>
    <t>第一阶段倒计时结束跑马灯</t>
  </si>
  <si>
    <t>第一阶段达到击杀目标跑马灯</t>
  </si>
  <si>
    <t>第一阶段第二阶段过渡时间</t>
  </si>
  <si>
    <t>过渡阶段随机奖池</t>
  </si>
  <si>
    <t>过渡阶段随机奖池显示图片</t>
  </si>
  <si>
    <t>过渡阶段奖励刷新时间</t>
  </si>
  <si>
    <t>过渡阶段奖励最大数量</t>
  </si>
  <si>
    <t>过渡阶段奖励最大领取次数</t>
  </si>
  <si>
    <t>第二阶段最大持续时间</t>
  </si>
  <si>
    <t>第二阶段boss分身个数</t>
  </si>
  <si>
    <t>第二阶段Boss初始血量</t>
  </si>
  <si>
    <t>第二阶段每场boss战斗伤害上限</t>
  </si>
  <si>
    <t>boss血量刷新间隔</t>
  </si>
  <si>
    <t>boss伤害排行榜刷新间隔</t>
  </si>
  <si>
    <t>第二阶段排行榜显示个数</t>
  </si>
  <si>
    <t>结算阶段排行榜发送个数</t>
  </si>
  <si>
    <t>boss倒计时结束跑马灯Id</t>
  </si>
  <si>
    <t>boss击杀发送跑马灯Id</t>
  </si>
  <si>
    <t>结算延迟时间</t>
  </si>
  <si>
    <t>boss血量变化需要的连续
击败或者胜利次数</t>
  </si>
  <si>
    <t>boss血量上浮比例</t>
  </si>
  <si>
    <t>boss血量下浮比例</t>
  </si>
  <si>
    <t>BOSS血量最低</t>
  </si>
  <si>
    <t>boss击杀弹幕</t>
  </si>
  <si>
    <t>boss击杀奖励</t>
  </si>
  <si>
    <t>帮助</t>
  </si>
  <si>
    <t>boss伤害弹幕发送下限</t>
  </si>
  <si>
    <t>秒</t>
  </si>
  <si>
    <t>小怪进入战斗状态后
多久请求新的</t>
  </si>
  <si>
    <t>只对boss初始血量有效,
当时间大于实际时间时更新，零时区</t>
  </si>
  <si>
    <t>1~7</t>
  </si>
  <si>
    <t>从播放跑马灯开始,当日
0点到开启时间的分钟数</t>
  </si>
  <si>
    <t>当日0点到第一阶段开始时间的分钟数</t>
  </si>
  <si>
    <t>分钟</t>
  </si>
  <si>
    <t>配在RewardConfig</t>
  </si>
  <si>
    <t>要更新该字段时需要设置时间</t>
  </si>
  <si>
    <t>不要“%” 1-100</t>
  </si>
  <si>
    <t>服务器字符串</t>
  </si>
  <si>
    <t>参考reward配置方式</t>
  </si>
  <si>
    <t>当玩家伤害大于该值发送弹幕</t>
  </si>
  <si>
    <t>id</t>
  </si>
  <si>
    <t>statusSwitch</t>
  </si>
  <si>
    <t>delayTime</t>
  </si>
  <si>
    <t>refreashTime</t>
  </si>
  <si>
    <t>openDay</t>
  </si>
  <si>
    <t>beginTime</t>
  </si>
  <si>
    <t>beginMaqueeId</t>
  </si>
  <si>
    <t>firstStageStartTime</t>
  </si>
  <si>
    <t>firstStageMonsterCount</t>
  </si>
  <si>
    <t>firstStageRefeashTime</t>
  </si>
  <si>
    <t>firstStageKillTargetCount</t>
  </si>
  <si>
    <t>firstStageMaxTime</t>
  </si>
  <si>
    <t>remainMonsterRefreashInterval</t>
  </si>
  <si>
    <t>firstStageTimeOverStrId</t>
  </si>
  <si>
    <t>firstStageFinishTargetStrId</t>
  </si>
  <si>
    <t>transitionTime</t>
  </si>
  <si>
    <t>transitionRandomPool</t>
  </si>
  <si>
    <t>transitionRandomPoolImage</t>
  </si>
  <si>
    <t>transitionRepeatTime</t>
  </si>
  <si>
    <t>transitionRewardMaxNum</t>
  </si>
  <si>
    <t>maxGainRewardCount</t>
  </si>
  <si>
    <t>secondStageMaxTime</t>
  </si>
  <si>
    <t>bossCloneCount</t>
  </si>
  <si>
    <t>bossBloodVolume</t>
  </si>
  <si>
    <t>eachBattleMaxDamage</t>
  </si>
  <si>
    <t>bossBVRefreashInterval</t>
  </si>
  <si>
    <t>rankingRefreashInterval</t>
  </si>
  <si>
    <t>secondRankingCount</t>
  </si>
  <si>
    <t>settleRankingCount</t>
  </si>
  <si>
    <t>bossUnkilledMarqueeId</t>
  </si>
  <si>
    <t>bossKilledMarqueeId</t>
  </si>
  <si>
    <t>settleDelayTime</t>
  </si>
  <si>
    <t>bloodVolumeChangesNeedCount</t>
  </si>
  <si>
    <t>riseRatio</t>
  </si>
  <si>
    <t>lowerRatio</t>
  </si>
  <si>
    <t>bossMinBloodVolume</t>
  </si>
  <si>
    <t>bossKilledBarrageId</t>
  </si>
  <si>
    <t>bossKillReward</t>
  </si>
  <si>
    <t>help</t>
  </si>
  <si>
    <t>bossDamageBarrageLimit</t>
  </si>
  <si>
    <t>csk</t>
  </si>
  <si>
    <t>c</t>
  </si>
  <si>
    <t>cs</t>
  </si>
  <si>
    <t>s</t>
  </si>
  <si>
    <t>int</t>
  </si>
  <si>
    <t>float</t>
  </si>
  <si>
    <t>intList</t>
  </si>
  <si>
    <t>string</t>
  </si>
  <si>
    <t>intList2</t>
  </si>
  <si>
    <t>4.23测试服数据</t>
  </si>
  <si>
    <t>修正零时区</t>
  </si>
  <si>
    <t>实际时间</t>
  </si>
  <si>
    <t>对应开启时间</t>
  </si>
  <si>
    <t>跑马灯提示时间</t>
  </si>
  <si>
    <t>预计玩家</t>
  </si>
  <si>
    <t>每人打小怪数</t>
  </si>
  <si>
    <t>总数</t>
  </si>
  <si>
    <t>单人打BOSS数</t>
  </si>
  <si>
    <t>单人对BOSS伤害</t>
  </si>
  <si>
    <t>单人总伤害</t>
  </si>
  <si>
    <t>血量提升次数</t>
  </si>
  <si>
    <t>血量提升系数</t>
  </si>
  <si>
    <t>对应血量</t>
  </si>
  <si>
    <t>第1天</t>
  </si>
  <si>
    <t>第2天</t>
  </si>
  <si>
    <t>第3天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</si>
</sst>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6">
    <font>
      <sz val="11"/>
      <color theme="1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333333"/>
      <name val="Arial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25" borderId="5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16" fillId="21" borderId="1" applyNumberFormat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0" xfId="32" applyAlignment="1"/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16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2" fillId="0" borderId="0" xfId="16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2" fillId="0" borderId="0" xfId="16" applyNumberFormat="1" applyAlignment="1">
      <alignment horizontal="center"/>
    </xf>
    <xf numFmtId="49" fontId="2" fillId="0" borderId="0" xfId="16" applyNumberFormat="1" applyAlignment="1">
      <alignment horizontal="center"/>
    </xf>
    <xf numFmtId="0" fontId="2" fillId="0" borderId="0" xfId="16" applyNumberFormat="1" applyAlignment="1">
      <alignment horizontal="center"/>
    </xf>
    <xf numFmtId="0" fontId="3" fillId="0" borderId="0" xfId="16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3"/>
  <sheetViews>
    <sheetView tabSelected="1" workbookViewId="0">
      <selection activeCell="B14" sqref="B14"/>
    </sheetView>
  </sheetViews>
  <sheetFormatPr defaultColWidth="9" defaultRowHeight="14.25"/>
  <cols>
    <col min="1" max="1" width="9" style="3"/>
    <col min="2" max="3" width="14.625" style="3" customWidth="1"/>
    <col min="4" max="4" width="21.375" style="3" customWidth="1"/>
    <col min="5" max="5" width="14" style="3" customWidth="1"/>
    <col min="6" max="6" width="26.25" style="4" customWidth="1"/>
    <col min="7" max="7" width="19" style="3" customWidth="1"/>
    <col min="8" max="8" width="17.75" style="4" customWidth="1"/>
    <col min="9" max="9" width="21.875" style="4" customWidth="1"/>
    <col min="10" max="10" width="21.375" style="3" customWidth="1"/>
    <col min="11" max="11" width="22.75" style="4" customWidth="1"/>
    <col min="12" max="12" width="21.375" style="4" customWidth="1"/>
    <col min="13" max="13" width="28.75" style="3" customWidth="1"/>
    <col min="14" max="14" width="19" style="3" customWidth="1"/>
    <col min="15" max="15" width="25.75" style="3" customWidth="1"/>
    <col min="16" max="16" width="25.75" style="4" customWidth="1"/>
    <col min="17" max="18" width="56.25" style="4" customWidth="1"/>
    <col min="19" max="21" width="25.75" style="4" customWidth="1"/>
    <col min="22" max="23" width="21.375" style="4" customWidth="1"/>
    <col min="24" max="24" width="27.625" style="3" customWidth="1"/>
    <col min="25" max="25" width="27.625" style="4" customWidth="1"/>
    <col min="26" max="26" width="27.625" style="3" customWidth="1"/>
    <col min="27" max="28" width="23.375" style="3" customWidth="1"/>
    <col min="29" max="29" width="25.375" style="3" customWidth="1"/>
    <col min="30" max="30" width="23.125" style="3" customWidth="1"/>
    <col min="31" max="31" width="21.125" style="3" customWidth="1"/>
    <col min="32" max="32" width="14.875" style="4" customWidth="1"/>
    <col min="33" max="33" width="30.375" style="3" customWidth="1"/>
    <col min="34" max="35" width="17.25" customWidth="1"/>
    <col min="36" max="36" width="23.875" customWidth="1"/>
    <col min="37" max="37" width="16.375" customWidth="1"/>
    <col min="38" max="38" width="37.25" customWidth="1"/>
    <col min="40" max="40" width="22.875" customWidth="1"/>
  </cols>
  <sheetData>
    <row r="1" ht="28.5" spans="1:40">
      <c r="A1" s="3" t="s">
        <v>0</v>
      </c>
      <c r="B1" s="3" t="s">
        <v>1</v>
      </c>
      <c r="C1" s="5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4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4" t="s">
        <v>31</v>
      </c>
      <c r="AG1" s="5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ht="42.75" spans="2:40">
      <c r="B2" s="3" t="s">
        <v>40</v>
      </c>
      <c r="C2" s="5" t="s">
        <v>41</v>
      </c>
      <c r="D2" s="5" t="s">
        <v>42</v>
      </c>
      <c r="E2" s="6" t="s">
        <v>43</v>
      </c>
      <c r="F2" s="7" t="s">
        <v>44</v>
      </c>
      <c r="H2" s="7" t="s">
        <v>45</v>
      </c>
      <c r="J2" s="3" t="s">
        <v>46</v>
      </c>
      <c r="L2" s="4" t="s">
        <v>46</v>
      </c>
      <c r="M2" s="3" t="s">
        <v>40</v>
      </c>
      <c r="P2" s="4" t="s">
        <v>46</v>
      </c>
      <c r="Q2" s="4" t="s">
        <v>47</v>
      </c>
      <c r="V2" s="4" t="s">
        <v>46</v>
      </c>
      <c r="X2" s="3" t="s">
        <v>48</v>
      </c>
      <c r="Z2" s="3" t="s">
        <v>40</v>
      </c>
      <c r="AA2" s="3" t="s">
        <v>40</v>
      </c>
      <c r="AF2" s="4" t="s">
        <v>46</v>
      </c>
      <c r="AH2" t="s">
        <v>49</v>
      </c>
      <c r="AI2" t="s">
        <v>49</v>
      </c>
      <c r="AK2" t="s">
        <v>50</v>
      </c>
      <c r="AL2" t="s">
        <v>51</v>
      </c>
      <c r="AM2" t="s">
        <v>50</v>
      </c>
      <c r="AN2" t="s">
        <v>52</v>
      </c>
    </row>
    <row r="3" spans="1:40">
      <c r="A3" s="3" t="s">
        <v>53</v>
      </c>
      <c r="B3" s="3" t="s">
        <v>54</v>
      </c>
      <c r="C3" s="3" t="s">
        <v>55</v>
      </c>
      <c r="D3" s="3" t="s">
        <v>56</v>
      </c>
      <c r="E3" s="3" t="s">
        <v>57</v>
      </c>
      <c r="F3" s="4" t="s">
        <v>58</v>
      </c>
      <c r="G3" s="3" t="s">
        <v>59</v>
      </c>
      <c r="H3" s="4" t="s">
        <v>60</v>
      </c>
      <c r="I3" s="4" t="s">
        <v>61</v>
      </c>
      <c r="J3" s="3" t="s">
        <v>62</v>
      </c>
      <c r="K3" s="4" t="s">
        <v>63</v>
      </c>
      <c r="L3" s="4" t="s">
        <v>64</v>
      </c>
      <c r="M3" s="3" t="s">
        <v>65</v>
      </c>
      <c r="N3" s="3" t="s">
        <v>66</v>
      </c>
      <c r="O3" s="3" t="s">
        <v>67</v>
      </c>
      <c r="P3" s="4" t="s">
        <v>68</v>
      </c>
      <c r="Q3" s="4" t="s">
        <v>69</v>
      </c>
      <c r="R3" s="4" t="s">
        <v>70</v>
      </c>
      <c r="S3" s="4" t="s">
        <v>71</v>
      </c>
      <c r="T3" s="4" t="s">
        <v>72</v>
      </c>
      <c r="U3" s="4" t="s">
        <v>73</v>
      </c>
      <c r="V3" s="4" t="s">
        <v>74</v>
      </c>
      <c r="W3" s="4" t="s">
        <v>75</v>
      </c>
      <c r="X3" s="3" t="s">
        <v>76</v>
      </c>
      <c r="Y3" s="4" t="s">
        <v>77</v>
      </c>
      <c r="Z3" s="3" t="s">
        <v>78</v>
      </c>
      <c r="AA3" s="3" t="s">
        <v>79</v>
      </c>
      <c r="AB3" s="3" t="s">
        <v>80</v>
      </c>
      <c r="AC3" s="3" t="s">
        <v>81</v>
      </c>
      <c r="AD3" s="3" t="s">
        <v>82</v>
      </c>
      <c r="AE3" s="3" t="s">
        <v>83</v>
      </c>
      <c r="AF3" s="4" t="s">
        <v>84</v>
      </c>
      <c r="AG3" s="16" t="s">
        <v>85</v>
      </c>
      <c r="AH3" s="3" t="s">
        <v>86</v>
      </c>
      <c r="AI3" s="3" t="s">
        <v>87</v>
      </c>
      <c r="AJ3" t="s">
        <v>88</v>
      </c>
      <c r="AK3" s="3" t="s">
        <v>89</v>
      </c>
      <c r="AL3" t="s">
        <v>90</v>
      </c>
      <c r="AM3" s="3" t="s">
        <v>91</v>
      </c>
      <c r="AN3" t="s">
        <v>92</v>
      </c>
    </row>
    <row r="4" spans="1:40">
      <c r="A4" s="3" t="s">
        <v>93</v>
      </c>
      <c r="B4" s="3" t="s">
        <v>94</v>
      </c>
      <c r="C4" s="3" t="s">
        <v>95</v>
      </c>
      <c r="D4" s="3" t="s">
        <v>96</v>
      </c>
      <c r="E4" s="3" t="s">
        <v>96</v>
      </c>
      <c r="F4" s="4" t="s">
        <v>96</v>
      </c>
      <c r="G4" s="3" t="s">
        <v>96</v>
      </c>
      <c r="H4" s="4" t="s">
        <v>96</v>
      </c>
      <c r="I4" s="4" t="s">
        <v>96</v>
      </c>
      <c r="J4" s="3" t="s">
        <v>95</v>
      </c>
      <c r="K4" s="4" t="s">
        <v>96</v>
      </c>
      <c r="L4" s="4" t="s">
        <v>96</v>
      </c>
      <c r="M4" s="3" t="s">
        <v>96</v>
      </c>
      <c r="N4" s="3" t="s">
        <v>96</v>
      </c>
      <c r="O4" s="3" t="s">
        <v>96</v>
      </c>
      <c r="P4" s="4" t="s">
        <v>96</v>
      </c>
      <c r="Q4" s="4" t="s">
        <v>95</v>
      </c>
      <c r="R4" s="4" t="s">
        <v>94</v>
      </c>
      <c r="S4" s="4" t="s">
        <v>94</v>
      </c>
      <c r="T4" s="4" t="s">
        <v>94</v>
      </c>
      <c r="U4" s="4" t="s">
        <v>96</v>
      </c>
      <c r="V4" s="4" t="s">
        <v>96</v>
      </c>
      <c r="W4" s="4" t="s">
        <v>96</v>
      </c>
      <c r="X4" s="3" t="s">
        <v>96</v>
      </c>
      <c r="Y4" s="4" t="s">
        <v>96</v>
      </c>
      <c r="Z4" s="3" t="s">
        <v>96</v>
      </c>
      <c r="AA4" s="3" t="s">
        <v>96</v>
      </c>
      <c r="AB4" s="3" t="s">
        <v>96</v>
      </c>
      <c r="AC4" s="3" t="s">
        <v>96</v>
      </c>
      <c r="AD4" s="3" t="s">
        <v>96</v>
      </c>
      <c r="AE4" s="3" t="s">
        <v>96</v>
      </c>
      <c r="AF4" s="4" t="s">
        <v>96</v>
      </c>
      <c r="AG4" s="3" t="s">
        <v>96</v>
      </c>
      <c r="AH4" s="3" t="s">
        <v>96</v>
      </c>
      <c r="AI4" s="3" t="s">
        <v>96</v>
      </c>
      <c r="AJ4" s="3" t="s">
        <v>96</v>
      </c>
      <c r="AK4" s="3" t="s">
        <v>96</v>
      </c>
      <c r="AL4" s="3" t="s">
        <v>96</v>
      </c>
      <c r="AM4" s="3" t="s">
        <v>96</v>
      </c>
      <c r="AN4" s="3" t="s">
        <v>96</v>
      </c>
    </row>
    <row r="5" spans="1:40">
      <c r="A5" s="3" t="s">
        <v>97</v>
      </c>
      <c r="B5" s="3" t="s">
        <v>98</v>
      </c>
      <c r="C5" s="3" t="s">
        <v>99</v>
      </c>
      <c r="D5" s="3" t="s">
        <v>100</v>
      </c>
      <c r="E5" s="3" t="s">
        <v>99</v>
      </c>
      <c r="F5" s="4" t="s">
        <v>97</v>
      </c>
      <c r="G5" s="3" t="s">
        <v>97</v>
      </c>
      <c r="H5" s="4" t="s">
        <v>97</v>
      </c>
      <c r="I5" s="4" t="s">
        <v>97</v>
      </c>
      <c r="J5" s="3" t="s">
        <v>97</v>
      </c>
      <c r="K5" s="4" t="s">
        <v>97</v>
      </c>
      <c r="L5" s="4" t="s">
        <v>97</v>
      </c>
      <c r="M5" s="3" t="s">
        <v>97</v>
      </c>
      <c r="N5" s="3" t="s">
        <v>97</v>
      </c>
      <c r="O5" s="3" t="s">
        <v>97</v>
      </c>
      <c r="P5" s="4" t="s">
        <v>97</v>
      </c>
      <c r="Q5" s="4" t="s">
        <v>101</v>
      </c>
      <c r="R5" s="4" t="s">
        <v>100</v>
      </c>
      <c r="S5" s="4" t="s">
        <v>97</v>
      </c>
      <c r="T5" s="4" t="s">
        <v>97</v>
      </c>
      <c r="U5" s="4" t="s">
        <v>97</v>
      </c>
      <c r="V5" s="4" t="s">
        <v>97</v>
      </c>
      <c r="W5" s="4" t="s">
        <v>97</v>
      </c>
      <c r="X5" s="3" t="s">
        <v>97</v>
      </c>
      <c r="Y5" s="4" t="s">
        <v>97</v>
      </c>
      <c r="Z5" s="3" t="s">
        <v>97</v>
      </c>
      <c r="AA5" s="3" t="s">
        <v>97</v>
      </c>
      <c r="AB5" s="3" t="s">
        <v>97</v>
      </c>
      <c r="AC5" s="3" t="s">
        <v>97</v>
      </c>
      <c r="AD5" s="3" t="s">
        <v>97</v>
      </c>
      <c r="AE5" s="3" t="s">
        <v>97</v>
      </c>
      <c r="AF5" s="4" t="s">
        <v>97</v>
      </c>
      <c r="AG5" s="3" t="s">
        <v>97</v>
      </c>
      <c r="AH5" s="3" t="s">
        <v>97</v>
      </c>
      <c r="AI5" s="3" t="s">
        <v>97</v>
      </c>
      <c r="AJ5" s="3" t="s">
        <v>97</v>
      </c>
      <c r="AK5" s="3" t="s">
        <v>97</v>
      </c>
      <c r="AL5" s="3" t="s">
        <v>101</v>
      </c>
      <c r="AM5" s="3" t="s">
        <v>97</v>
      </c>
      <c r="AN5" s="3" t="s">
        <v>97</v>
      </c>
    </row>
    <row r="6" spans="4:40">
      <c r="D6" s="8"/>
      <c r="E6" s="3"/>
      <c r="F6"/>
      <c r="G6" s="9"/>
      <c r="H6" s="10"/>
      <c r="I6" s="4"/>
      <c r="J6" s="3"/>
      <c r="K6" s="4"/>
      <c r="L6" s="4"/>
      <c r="M6" s="3"/>
      <c r="N6" s="3"/>
      <c r="O6" s="3"/>
      <c r="P6" s="4"/>
      <c r="Q6" s="4"/>
      <c r="R6" s="4"/>
      <c r="S6" s="4"/>
      <c r="T6" s="4"/>
      <c r="U6" s="4"/>
      <c r="V6" s="13"/>
      <c r="W6" s="13"/>
      <c r="X6" s="9"/>
      <c r="Y6" s="13"/>
      <c r="Z6" s="9"/>
      <c r="AA6" s="3"/>
      <c r="AB6" s="3"/>
      <c r="AC6" s="3"/>
      <c r="AD6" s="3"/>
      <c r="AE6" s="3"/>
      <c r="AF6" s="13"/>
      <c r="AG6" s="3"/>
      <c r="AH6" s="3"/>
      <c r="AI6" s="3"/>
      <c r="AJ6" s="3"/>
      <c r="AK6" s="3"/>
      <c r="AL6"/>
      <c r="AM6" s="3"/>
      <c r="AN6" s="3"/>
    </row>
    <row r="10" spans="29:29">
      <c r="AC10" s="15"/>
    </row>
    <row r="11" spans="6:6">
      <c r="F11" s="11"/>
    </row>
    <row r="14" spans="8:8">
      <c r="H14" s="12"/>
    </row>
    <row r="23" spans="18:18">
      <c r="R23" s="14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topLeftCell="B1" workbookViewId="0">
      <selection activeCell="G2" sqref="G2"/>
    </sheetView>
  </sheetViews>
  <sheetFormatPr defaultColWidth="9" defaultRowHeight="14.25"/>
  <cols>
    <col min="1" max="1" width="14.75" customWidth="1"/>
    <col min="4" max="4" width="11" customWidth="1"/>
    <col min="6" max="6" width="13" customWidth="1"/>
    <col min="7" max="7" width="15.125" customWidth="1"/>
    <col min="12" max="12" width="13" customWidth="1"/>
    <col min="15" max="15" width="13.75" customWidth="1"/>
    <col min="16" max="16" width="15.875" customWidth="1"/>
    <col min="17" max="17" width="12.75" customWidth="1"/>
    <col min="19" max="20" width="13" customWidth="1"/>
    <col min="21" max="21" width="12.75" customWidth="1"/>
  </cols>
  <sheetData>
    <row r="1" spans="1:21">
      <c r="A1" s="1" t="s">
        <v>102</v>
      </c>
      <c r="C1" t="s">
        <v>5</v>
      </c>
      <c r="D1" t="s">
        <v>103</v>
      </c>
      <c r="E1" t="s">
        <v>104</v>
      </c>
      <c r="F1" t="s">
        <v>105</v>
      </c>
      <c r="G1" t="s">
        <v>106</v>
      </c>
      <c r="K1" t="s">
        <v>107</v>
      </c>
      <c r="L1" t="s">
        <v>108</v>
      </c>
      <c r="M1" s="2" t="s">
        <v>109</v>
      </c>
      <c r="O1" t="s">
        <v>110</v>
      </c>
      <c r="P1" t="s">
        <v>111</v>
      </c>
      <c r="Q1" t="s">
        <v>112</v>
      </c>
      <c r="S1" t="s">
        <v>113</v>
      </c>
      <c r="T1" t="s">
        <v>114</v>
      </c>
      <c r="U1" t="s">
        <v>115</v>
      </c>
    </row>
    <row r="2" spans="3:21">
      <c r="C2">
        <v>15</v>
      </c>
      <c r="D2">
        <v>8</v>
      </c>
      <c r="E2">
        <f>C2-D2</f>
        <v>7</v>
      </c>
      <c r="F2">
        <f>E2*60</f>
        <v>420</v>
      </c>
      <c r="G2">
        <f>F2-5</f>
        <v>415</v>
      </c>
      <c r="J2" t="s">
        <v>116</v>
      </c>
      <c r="K2">
        <v>300</v>
      </c>
      <c r="L2">
        <v>20</v>
      </c>
      <c r="M2" s="2">
        <f>K2*L2</f>
        <v>6000</v>
      </c>
      <c r="O2">
        <v>5</v>
      </c>
      <c r="P2">
        <v>10000</v>
      </c>
      <c r="Q2">
        <f>K2*O2*P2</f>
        <v>15000000</v>
      </c>
      <c r="S2">
        <v>1</v>
      </c>
      <c r="T2">
        <f>POWER((1+Sheet1!$AH$6/100),参考数据!S2)</f>
        <v>1</v>
      </c>
      <c r="U2">
        <f>$Q$2*T2</f>
        <v>15000000</v>
      </c>
    </row>
    <row r="3" spans="3:21">
      <c r="C3">
        <v>18.5</v>
      </c>
      <c r="D3">
        <v>8</v>
      </c>
      <c r="E3">
        <f>C3-D3</f>
        <v>10.5</v>
      </c>
      <c r="F3">
        <f>E3*60</f>
        <v>630</v>
      </c>
      <c r="G3">
        <f>F3-5</f>
        <v>625</v>
      </c>
      <c r="J3" t="s">
        <v>117</v>
      </c>
      <c r="K3">
        <v>300</v>
      </c>
      <c r="L3">
        <v>20</v>
      </c>
      <c r="M3" s="2">
        <f>K3*L3</f>
        <v>6000</v>
      </c>
      <c r="O3">
        <v>5</v>
      </c>
      <c r="P3">
        <v>1000000</v>
      </c>
      <c r="Q3">
        <f>K3*O3*P3</f>
        <v>1500000000</v>
      </c>
      <c r="S3">
        <v>2</v>
      </c>
      <c r="T3">
        <f>POWER((1+Sheet1!$AH$6/100),参考数据!S3)</f>
        <v>1</v>
      </c>
      <c r="U3">
        <f t="shared" ref="U3:U21" si="0">$Q$2*T3</f>
        <v>15000000</v>
      </c>
    </row>
    <row r="4" spans="10:21">
      <c r="J4" t="s">
        <v>118</v>
      </c>
      <c r="S4">
        <v>3</v>
      </c>
      <c r="T4">
        <f>POWER((1+Sheet1!$AH$6/100),参考数据!S4)</f>
        <v>1</v>
      </c>
      <c r="U4">
        <f t="shared" si="0"/>
        <v>15000000</v>
      </c>
    </row>
    <row r="5" spans="19:21">
      <c r="S5">
        <v>4</v>
      </c>
      <c r="T5">
        <f>POWER((1+Sheet1!$AH$6/100),参考数据!S5)</f>
        <v>1</v>
      </c>
      <c r="U5">
        <f t="shared" si="0"/>
        <v>15000000</v>
      </c>
    </row>
    <row r="6" spans="19:21">
      <c r="S6">
        <v>5</v>
      </c>
      <c r="T6">
        <f>POWER((1+Sheet1!$AH$6/100),参考数据!S6)</f>
        <v>1</v>
      </c>
      <c r="U6">
        <f t="shared" si="0"/>
        <v>15000000</v>
      </c>
    </row>
    <row r="7" spans="19:21">
      <c r="S7">
        <v>6</v>
      </c>
      <c r="T7">
        <f>POWER((1+Sheet1!$AH$6/100),参考数据!S7)</f>
        <v>1</v>
      </c>
      <c r="U7">
        <f t="shared" si="0"/>
        <v>15000000</v>
      </c>
    </row>
    <row r="8" spans="19:21">
      <c r="S8">
        <v>7</v>
      </c>
      <c r="T8">
        <f>POWER((1+Sheet1!$AH$6/100),参考数据!S8)</f>
        <v>1</v>
      </c>
      <c r="U8">
        <f t="shared" si="0"/>
        <v>15000000</v>
      </c>
    </row>
    <row r="9" spans="19:21">
      <c r="S9">
        <v>8</v>
      </c>
      <c r="T9">
        <f>POWER((1+Sheet1!$AH$6/100),参考数据!S9)</f>
        <v>1</v>
      </c>
      <c r="U9">
        <f t="shared" si="0"/>
        <v>15000000</v>
      </c>
    </row>
    <row r="10" spans="19:21">
      <c r="S10">
        <v>9</v>
      </c>
      <c r="T10">
        <f>POWER((1+Sheet1!$AH$6/100),参考数据!S10)</f>
        <v>1</v>
      </c>
      <c r="U10">
        <f t="shared" si="0"/>
        <v>15000000</v>
      </c>
    </row>
    <row r="11" spans="19:21">
      <c r="S11">
        <v>10</v>
      </c>
      <c r="T11">
        <f>POWER((1+Sheet1!$AH$6/100),参考数据!S11)</f>
        <v>1</v>
      </c>
      <c r="U11">
        <f t="shared" si="0"/>
        <v>15000000</v>
      </c>
    </row>
    <row r="12" spans="19:21">
      <c r="S12">
        <v>11</v>
      </c>
      <c r="T12">
        <f>POWER((1+Sheet1!$AH$6/100),参考数据!S12)</f>
        <v>1</v>
      </c>
      <c r="U12">
        <f t="shared" si="0"/>
        <v>15000000</v>
      </c>
    </row>
    <row r="13" spans="19:21">
      <c r="S13">
        <v>12</v>
      </c>
      <c r="T13">
        <f>POWER((1+Sheet1!$AH$6/100),参考数据!S13)</f>
        <v>1</v>
      </c>
      <c r="U13">
        <f t="shared" si="0"/>
        <v>15000000</v>
      </c>
    </row>
    <row r="14" spans="19:21">
      <c r="S14">
        <v>13</v>
      </c>
      <c r="T14">
        <f>POWER((1+Sheet1!$AH$6/100),参考数据!S14)</f>
        <v>1</v>
      </c>
      <c r="U14">
        <f t="shared" si="0"/>
        <v>15000000</v>
      </c>
    </row>
    <row r="15" spans="19:21">
      <c r="S15">
        <v>14</v>
      </c>
      <c r="T15">
        <f>POWER((1+Sheet1!$AH$6/100),参考数据!S15)</f>
        <v>1</v>
      </c>
      <c r="U15">
        <f t="shared" si="0"/>
        <v>15000000</v>
      </c>
    </row>
    <row r="16" spans="19:21">
      <c r="S16">
        <v>15</v>
      </c>
      <c r="T16">
        <f>POWER((1+Sheet1!$AH$6/100),参考数据!S16)</f>
        <v>1</v>
      </c>
      <c r="U16">
        <f t="shared" si="0"/>
        <v>15000000</v>
      </c>
    </row>
    <row r="17" spans="19:21">
      <c r="S17">
        <v>16</v>
      </c>
      <c r="T17">
        <f>POWER((1+Sheet1!$AH$6/100),参考数据!S17)</f>
        <v>1</v>
      </c>
      <c r="U17">
        <f t="shared" si="0"/>
        <v>15000000</v>
      </c>
    </row>
    <row r="18" spans="19:21">
      <c r="S18">
        <v>17</v>
      </c>
      <c r="T18">
        <f>POWER((1+Sheet1!$AH$6/100),参考数据!S18)</f>
        <v>1</v>
      </c>
      <c r="U18">
        <f t="shared" si="0"/>
        <v>15000000</v>
      </c>
    </row>
    <row r="19" spans="19:21">
      <c r="S19">
        <v>18</v>
      </c>
      <c r="T19">
        <f>POWER((1+Sheet1!$AH$6/100),参考数据!S19)</f>
        <v>1</v>
      </c>
      <c r="U19">
        <f t="shared" si="0"/>
        <v>15000000</v>
      </c>
    </row>
    <row r="20" spans="19:21">
      <c r="S20">
        <v>19</v>
      </c>
      <c r="T20">
        <f>POWER((1+Sheet1!$AH$6/100),参考数据!S20)</f>
        <v>1</v>
      </c>
      <c r="U20">
        <f t="shared" si="0"/>
        <v>15000000</v>
      </c>
    </row>
    <row r="21" spans="19:21">
      <c r="S21">
        <v>20</v>
      </c>
      <c r="T21">
        <f>POWER((1+Sheet1!$AH$6/100),参考数据!S21)</f>
        <v>1</v>
      </c>
      <c r="U21">
        <f t="shared" si="0"/>
        <v>15000000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参考数据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煤心煤肺คิดถึง</cp:lastModifiedBy>
  <dcterms:created xsi:type="dcterms:W3CDTF">2015-06-05T18:19:00Z</dcterms:created>
  <dcterms:modified xsi:type="dcterms:W3CDTF">2021-06-18T06:17:56Z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93E98E5B7049441B83DF60B0C98B49E6</vt:lpwstr>
  </property>
  <property fmtid="{D5CDD505-2E9C-101B-9397-08002B2CF9AE}" pid="3" name="KSOProductBuildVer">
    <vt:lpwstr>2052-11.1.0.10577</vt:lpwstr>
  </property>
</Properties>
</file>