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6" i="2"/>
  <c r="H5" i="2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5" i="2"/>
  <c r="K34" i="2"/>
  <c r="I34" i="2"/>
  <c r="G34" i="2"/>
  <c r="L34" i="2" s="1"/>
  <c r="K33" i="2"/>
  <c r="I33" i="2"/>
  <c r="G33" i="2"/>
  <c r="L33" i="2" s="1"/>
  <c r="K32" i="2"/>
  <c r="I32" i="2"/>
  <c r="G32" i="2"/>
  <c r="L32" i="2" s="1"/>
  <c r="K31" i="2"/>
  <c r="M31" i="2" s="1"/>
  <c r="I31" i="2"/>
  <c r="G31" i="2"/>
  <c r="L31" i="2" s="1"/>
  <c r="K30" i="2"/>
  <c r="I30" i="2"/>
  <c r="G30" i="2"/>
  <c r="L30" i="2" s="1"/>
  <c r="K29" i="2"/>
  <c r="I29" i="2"/>
  <c r="G29" i="2"/>
  <c r="L29" i="2" s="1"/>
  <c r="K28" i="2"/>
  <c r="I28" i="2"/>
  <c r="G28" i="2"/>
  <c r="L28" i="2" s="1"/>
  <c r="K27" i="2"/>
  <c r="M27" i="2" s="1"/>
  <c r="I27" i="2"/>
  <c r="G27" i="2"/>
  <c r="L27" i="2" s="1"/>
  <c r="K26" i="2"/>
  <c r="M26" i="2" s="1"/>
  <c r="I26" i="2"/>
  <c r="G26" i="2"/>
  <c r="L26" i="2" s="1"/>
  <c r="K25" i="2"/>
  <c r="I25" i="2"/>
  <c r="G25" i="2"/>
  <c r="L25" i="2" s="1"/>
  <c r="K24" i="2"/>
  <c r="I24" i="2"/>
  <c r="G24" i="2"/>
  <c r="L24" i="2" s="1"/>
  <c r="K23" i="2"/>
  <c r="M23" i="2" s="1"/>
  <c r="I23" i="2"/>
  <c r="G23" i="2"/>
  <c r="L23" i="2" s="1"/>
  <c r="K22" i="2"/>
  <c r="I22" i="2"/>
  <c r="G22" i="2"/>
  <c r="L22" i="2" s="1"/>
  <c r="K21" i="2"/>
  <c r="I21" i="2"/>
  <c r="G21" i="2"/>
  <c r="L21" i="2" s="1"/>
  <c r="K20" i="2"/>
  <c r="I20" i="2"/>
  <c r="G20" i="2"/>
  <c r="L20" i="2" s="1"/>
  <c r="K19" i="2"/>
  <c r="M19" i="2" s="1"/>
  <c r="I19" i="2"/>
  <c r="G19" i="2"/>
  <c r="L19" i="2" s="1"/>
  <c r="K18" i="2"/>
  <c r="M18" i="2" s="1"/>
  <c r="I18" i="2"/>
  <c r="G18" i="2"/>
  <c r="L18" i="2" s="1"/>
  <c r="K17" i="2"/>
  <c r="I17" i="2"/>
  <c r="G17" i="2"/>
  <c r="L17" i="2" s="1"/>
  <c r="K16" i="2"/>
  <c r="I16" i="2"/>
  <c r="G16" i="2"/>
  <c r="L16" i="2" s="1"/>
  <c r="K15" i="2"/>
  <c r="M15" i="2" s="1"/>
  <c r="I15" i="2"/>
  <c r="G15" i="2"/>
  <c r="L15" i="2" s="1"/>
  <c r="K14" i="2"/>
  <c r="M14" i="2" s="1"/>
  <c r="I14" i="2"/>
  <c r="G14" i="2"/>
  <c r="L14" i="2" s="1"/>
  <c r="K13" i="2"/>
  <c r="I13" i="2"/>
  <c r="G13" i="2"/>
  <c r="L13" i="2" s="1"/>
  <c r="K12" i="2"/>
  <c r="I12" i="2"/>
  <c r="G12" i="2"/>
  <c r="L12" i="2" s="1"/>
  <c r="K11" i="2"/>
  <c r="M11" i="2" s="1"/>
  <c r="I11" i="2"/>
  <c r="G11" i="2"/>
  <c r="L11" i="2" s="1"/>
  <c r="K10" i="2"/>
  <c r="M10" i="2" s="1"/>
  <c r="I10" i="2"/>
  <c r="G10" i="2"/>
  <c r="L10" i="2" s="1"/>
  <c r="K9" i="2"/>
  <c r="I9" i="2"/>
  <c r="G9" i="2"/>
  <c r="L9" i="2" s="1"/>
  <c r="K8" i="2"/>
  <c r="I8" i="2"/>
  <c r="G8" i="2"/>
  <c r="L8" i="2" s="1"/>
  <c r="K7" i="2"/>
  <c r="I7" i="2"/>
  <c r="G7" i="2"/>
  <c r="L7" i="2" s="1"/>
  <c r="K6" i="2"/>
  <c r="I6" i="2"/>
  <c r="G6" i="2"/>
  <c r="L6" i="2" s="1"/>
  <c r="K5" i="2"/>
  <c r="I5" i="2"/>
  <c r="G5" i="2"/>
  <c r="L5" i="2" s="1"/>
  <c r="M30" i="2" l="1"/>
  <c r="M9" i="2"/>
  <c r="M5" i="2"/>
  <c r="M20" i="2"/>
  <c r="M7" i="2"/>
  <c r="M34" i="2"/>
  <c r="M6" i="2"/>
  <c r="M25" i="2"/>
  <c r="M29" i="2"/>
  <c r="M33" i="2"/>
  <c r="M13" i="2"/>
  <c r="M17" i="2"/>
  <c r="M24" i="2"/>
  <c r="M8" i="2"/>
  <c r="M28" i="2"/>
  <c r="M12" i="2"/>
  <c r="M16" i="2"/>
  <c r="M21" i="2"/>
  <c r="M22" i="2"/>
  <c r="M32" i="2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6" i="1"/>
</calcChain>
</file>

<file path=xl/sharedStrings.xml><?xml version="1.0" encoding="utf-8"?>
<sst xmlns="http://schemas.openxmlformats.org/spreadsheetml/2006/main" count="75" uniqueCount="37">
  <si>
    <t>成长基金id</t>
  </si>
  <si>
    <t>玩家达成等级</t>
  </si>
  <si>
    <t>奖励(Reward表ID)</t>
  </si>
  <si>
    <t>预留字段</t>
  </si>
  <si>
    <t>id</t>
  </si>
  <si>
    <t>targetPlayerLv</t>
  </si>
  <si>
    <t>reward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</si>
  <si>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sk</t>
    </r>
  </si>
  <si>
    <t>cs</t>
  </si>
  <si>
    <t>int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</si>
  <si>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</si>
  <si>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任务</t>
    <phoneticPr fontId="2" type="noConversion"/>
  </si>
  <si>
    <t>describ</t>
    <phoneticPr fontId="2" type="noConversion"/>
  </si>
  <si>
    <t>c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</si>
  <si>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</si>
  <si>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蓝钻</t>
    <phoneticPr fontId="2" type="noConversion"/>
  </si>
  <si>
    <t>描述</t>
    <phoneticPr fontId="2" type="noConversion"/>
  </si>
  <si>
    <t>当前
玩家等级</t>
    <phoneticPr fontId="2" type="noConversion"/>
  </si>
  <si>
    <t>修改
后玩家等级</t>
    <phoneticPr fontId="2" type="noConversion"/>
  </si>
  <si>
    <t>{{2,0,300}|{3,1018,500}}</t>
  </si>
  <si>
    <t>{{2,0,500}|{3,1018,800}}</t>
  </si>
  <si>
    <t>{{2,0,600}|{3,1018,1000}}</t>
  </si>
  <si>
    <t>{{2,0,700}|{3,1018,1150}}</t>
  </si>
  <si>
    <t>{{2,0,800}|{3,1018,1300}}</t>
  </si>
  <si>
    <t>{{2,0,850}|{3,1018,1400}}</t>
  </si>
  <si>
    <t>{{2,0,900}|{3,1018,1450}}</t>
  </si>
  <si>
    <t>{{2,0,950}|{3,1018,1550}}</t>
  </si>
  <si>
    <t>{{2,0,1000}|{3,1018,1600}}</t>
  </si>
  <si>
    <t>{{2,0,1050}|{3,1018,1700}}</t>
  </si>
  <si>
    <t>{{2,0,1100}|{3,1018,1800}}</t>
  </si>
  <si>
    <t>{{2,0,1150}|{3,1018,1850}}</t>
  </si>
  <si>
    <t>{{2,0,1200}|{3,1018,1950}}</t>
  </si>
  <si>
    <t>{{2,0,1250}|{3,1018,2000}}</t>
  </si>
  <si>
    <t>单次
灵魂石</t>
    <phoneticPr fontId="2" type="noConversion"/>
  </si>
  <si>
    <t>总计灵魂石</t>
    <phoneticPr fontId="2" type="noConversion"/>
  </si>
  <si>
    <t>——</t>
    <phoneticPr fontId="2" type="noConversion"/>
  </si>
  <si>
    <t>2022-4-22修改后
玩家等级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</si>
</sst>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"/>
  <sheetViews>
    <sheetView workbookViewId="0">
      <selection activeCell="I1" sqref="I1:L1048576"/>
    </sheetView>
  </sheetViews>
  <sheetFormatPr defaultColWidth="9" defaultRowHeight="13.5" x14ac:dyDescent="0.15"/>
  <cols>
    <col min="1" max="2" width="18" style="1" customWidth="1"/>
    <col min="3" max="3" width="26" style="1" customWidth="1"/>
    <col min="4" max="4" width="18.375" style="1" customWidth="1"/>
    <col min="5" max="5" width="18.5" style="1" customWidth="1"/>
    <col min="6" max="6" width="12.875" customWidth="1"/>
  </cols>
  <sheetData>
    <row r="1" spans="1:6" x14ac:dyDescent="0.15">
      <c r="A1" s="1" t="s">
        <v>0</v>
      </c>
      <c r="B1" s="2" t="s">
        <v>1</v>
      </c>
      <c r="C1" s="2" t="s">
        <v>2</v>
      </c>
      <c r="D1" s="3" t="s">
        <v>11</v>
      </c>
      <c r="F1" s="1"/>
    </row>
    <row r="2" spans="1:6" x14ac:dyDescent="0.15">
      <c r="A2" s="1" t="s">
        <v>3</v>
      </c>
      <c r="C2" s="1" t="s">
        <v>3</v>
      </c>
    </row>
    <row r="3" spans="1:6" x14ac:dyDescent="0.15">
      <c r="A3" s="2" t="s">
        <v>4</v>
      </c>
      <c r="B3" s="2" t="s">
        <v>5</v>
      </c>
      <c r="C3" s="2" t="s">
        <v>6</v>
      </c>
      <c r="D3" s="3" t="s">
        <v>12</v>
      </c>
      <c r="F3" s="1"/>
    </row>
    <row r="4" spans="1:6" x14ac:dyDescent="0.15">
      <c r="A4" s="2" t="s">
        <v>7</v>
      </c>
      <c r="B4" s="2" t="s">
        <v>8</v>
      </c>
      <c r="C4" s="2" t="s">
        <v>8</v>
      </c>
      <c r="D4" s="3" t="s">
        <v>13</v>
      </c>
    </row>
    <row r="5" spans="1:6" x14ac:dyDescent="0.15">
      <c r="A5" s="1" t="s">
        <v>9</v>
      </c>
      <c r="B5" s="1" t="s">
        <v>9</v>
      </c>
      <c r="C5" s="2" t="s">
        <v>10</v>
      </c>
      <c r="D5" s="3" t="s">
        <v>14</v>
      </c>
      <c r="F5" s="1"/>
    </row>
    <row r="6" spans="1:6" x14ac:dyDescent="0.15">
      <c r="A6" s="1">
        <v>1</v>
      </c>
      <c r="B6" s="1">
        <v>5</v>
      </c>
      <c r="C6" s="1">
        <v>930001</v>
      </c>
      <c r="D6" s="1">
        <v>2633</v>
      </c>
      <c r="E6" s="1" t="str">
        <f>"等级"&amp;B6&amp;"成长基金"</f>
        <v>等级5成长基金</v>
      </c>
    </row>
    <row r="7" spans="1:6" x14ac:dyDescent="0.15">
      <c r="A7" s="1">
        <v>2</v>
      </c>
      <c r="B7" s="1">
        <v>15</v>
      </c>
      <c r="C7" s="1">
        <v>930002</v>
      </c>
      <c r="D7" s="1">
        <v>2633</v>
      </c>
      <c r="E7" s="1" t="str">
        <f t="shared" ref="E7:E35" si="0">"等级"&amp;B7&amp;"成长基金"</f>
        <v>等级15成长基金</v>
      </c>
    </row>
    <row r="8" spans="1:6" x14ac:dyDescent="0.15">
      <c r="A8" s="1">
        <v>3</v>
      </c>
      <c r="B8" s="1">
        <v>25</v>
      </c>
      <c r="C8" s="1">
        <v>930003</v>
      </c>
      <c r="D8" s="1">
        <v>2633</v>
      </c>
      <c r="E8" s="1" t="str">
        <f t="shared" si="0"/>
        <v>等级25成长基金</v>
      </c>
    </row>
    <row r="9" spans="1:6" x14ac:dyDescent="0.15">
      <c r="A9" s="1">
        <v>4</v>
      </c>
      <c r="B9" s="1">
        <v>35</v>
      </c>
      <c r="C9" s="1">
        <v>930004</v>
      </c>
      <c r="D9" s="1">
        <v>2633</v>
      </c>
      <c r="E9" s="1" t="str">
        <f t="shared" si="0"/>
        <v>等级35成长基金</v>
      </c>
    </row>
    <row r="10" spans="1:6" x14ac:dyDescent="0.15">
      <c r="A10" s="1">
        <v>5</v>
      </c>
      <c r="B10" s="1">
        <v>45</v>
      </c>
      <c r="C10" s="1">
        <v>930005</v>
      </c>
      <c r="D10" s="1">
        <v>2633</v>
      </c>
      <c r="E10" s="1" t="str">
        <f t="shared" si="0"/>
        <v>等级45成长基金</v>
      </c>
    </row>
    <row r="11" spans="1:6" x14ac:dyDescent="0.15">
      <c r="A11" s="1">
        <v>6</v>
      </c>
      <c r="B11" s="1">
        <v>55</v>
      </c>
      <c r="C11" s="1">
        <v>930006</v>
      </c>
      <c r="D11" s="1">
        <v>2633</v>
      </c>
      <c r="E11" s="1" t="str">
        <f t="shared" si="0"/>
        <v>等级55成长基金</v>
      </c>
    </row>
    <row r="12" spans="1:6" x14ac:dyDescent="0.15">
      <c r="A12" s="1">
        <v>7</v>
      </c>
      <c r="B12" s="1">
        <v>65</v>
      </c>
      <c r="C12" s="1">
        <v>930007</v>
      </c>
      <c r="D12" s="1">
        <v>2633</v>
      </c>
      <c r="E12" s="1" t="str">
        <f t="shared" si="0"/>
        <v>等级65成长基金</v>
      </c>
    </row>
    <row r="13" spans="1:6" x14ac:dyDescent="0.15">
      <c r="A13" s="1">
        <v>8</v>
      </c>
      <c r="B13" s="1">
        <v>75</v>
      </c>
      <c r="C13" s="1">
        <v>930008</v>
      </c>
      <c r="D13" s="1">
        <v>2633</v>
      </c>
      <c r="E13" s="1" t="str">
        <f t="shared" si="0"/>
        <v>等级75成长基金</v>
      </c>
    </row>
    <row r="14" spans="1:6" x14ac:dyDescent="0.15">
      <c r="A14" s="1">
        <v>9</v>
      </c>
      <c r="B14" s="1">
        <v>85</v>
      </c>
      <c r="C14" s="1">
        <v>930009</v>
      </c>
      <c r="D14" s="1">
        <v>2633</v>
      </c>
      <c r="E14" s="1" t="str">
        <f t="shared" si="0"/>
        <v>等级85成长基金</v>
      </c>
    </row>
    <row r="15" spans="1:6" x14ac:dyDescent="0.15">
      <c r="A15" s="1">
        <v>10</v>
      </c>
      <c r="B15" s="1">
        <v>95</v>
      </c>
      <c r="C15" s="1">
        <v>930010</v>
      </c>
      <c r="D15" s="1">
        <v>2633</v>
      </c>
      <c r="E15" s="1" t="str">
        <f t="shared" si="0"/>
        <v>等级95成长基金</v>
      </c>
    </row>
    <row r="16" spans="1:6" x14ac:dyDescent="0.15">
      <c r="A16" s="1">
        <v>11</v>
      </c>
      <c r="B16" s="1">
        <v>105</v>
      </c>
      <c r="C16" s="1">
        <v>930011</v>
      </c>
      <c r="D16" s="1">
        <v>2633</v>
      </c>
      <c r="E16" s="1" t="str">
        <f t="shared" si="0"/>
        <v>等级105成长基金</v>
      </c>
    </row>
    <row r="17" spans="1:5" x14ac:dyDescent="0.15">
      <c r="A17" s="1">
        <v>12</v>
      </c>
      <c r="B17" s="1">
        <v>115</v>
      </c>
      <c r="C17" s="1">
        <v>930012</v>
      </c>
      <c r="D17" s="1">
        <v>2633</v>
      </c>
      <c r="E17" s="1" t="str">
        <f t="shared" si="0"/>
        <v>等级115成长基金</v>
      </c>
    </row>
    <row r="18" spans="1:5" x14ac:dyDescent="0.15">
      <c r="A18" s="1">
        <v>13</v>
      </c>
      <c r="B18" s="1">
        <v>125</v>
      </c>
      <c r="C18" s="1">
        <v>930013</v>
      </c>
      <c r="D18" s="1">
        <v>2633</v>
      </c>
      <c r="E18" s="1" t="str">
        <f t="shared" si="0"/>
        <v>等级125成长基金</v>
      </c>
    </row>
    <row r="19" spans="1:5" x14ac:dyDescent="0.15">
      <c r="A19" s="1">
        <v>14</v>
      </c>
      <c r="B19" s="1">
        <v>135</v>
      </c>
      <c r="C19" s="1">
        <v>930014</v>
      </c>
      <c r="D19" s="1">
        <v>2633</v>
      </c>
      <c r="E19" s="1" t="str">
        <f t="shared" si="0"/>
        <v>等级135成长基金</v>
      </c>
    </row>
    <row r="20" spans="1:5" x14ac:dyDescent="0.15">
      <c r="A20" s="1">
        <v>15</v>
      </c>
      <c r="B20" s="1">
        <v>145</v>
      </c>
      <c r="C20" s="1">
        <v>930015</v>
      </c>
      <c r="D20" s="1">
        <v>2633</v>
      </c>
      <c r="E20" s="1" t="str">
        <f t="shared" si="0"/>
        <v>等级145成长基金</v>
      </c>
    </row>
    <row r="21" spans="1:5" x14ac:dyDescent="0.15">
      <c r="A21" s="1">
        <v>16</v>
      </c>
      <c r="B21" s="1">
        <v>155</v>
      </c>
      <c r="C21" s="1">
        <v>930016</v>
      </c>
      <c r="D21" s="1">
        <v>2633</v>
      </c>
      <c r="E21" s="1" t="str">
        <f t="shared" si="0"/>
        <v>等级155成长基金</v>
      </c>
    </row>
    <row r="22" spans="1:5" x14ac:dyDescent="0.15">
      <c r="A22" s="1">
        <v>17</v>
      </c>
      <c r="B22" s="1">
        <v>165</v>
      </c>
      <c r="C22" s="1">
        <v>930017</v>
      </c>
      <c r="D22" s="1">
        <v>2633</v>
      </c>
      <c r="E22" s="1" t="str">
        <f t="shared" si="0"/>
        <v>等级165成长基金</v>
      </c>
    </row>
    <row r="23" spans="1:5" x14ac:dyDescent="0.15">
      <c r="A23" s="1">
        <v>18</v>
      </c>
      <c r="B23" s="1">
        <v>175</v>
      </c>
      <c r="C23" s="1">
        <v>930018</v>
      </c>
      <c r="D23" s="1">
        <v>2633</v>
      </c>
      <c r="E23" s="1" t="str">
        <f t="shared" si="0"/>
        <v>等级175成长基金</v>
      </c>
    </row>
    <row r="24" spans="1:5" x14ac:dyDescent="0.15">
      <c r="A24" s="1">
        <v>19</v>
      </c>
      <c r="B24" s="1">
        <v>185</v>
      </c>
      <c r="C24" s="1">
        <v>930019</v>
      </c>
      <c r="D24" s="1">
        <v>2633</v>
      </c>
      <c r="E24" s="1" t="str">
        <f t="shared" si="0"/>
        <v>等级185成长基金</v>
      </c>
    </row>
    <row r="25" spans="1:5" x14ac:dyDescent="0.15">
      <c r="A25" s="1">
        <v>20</v>
      </c>
      <c r="B25" s="1">
        <v>195</v>
      </c>
      <c r="C25" s="1">
        <v>930020</v>
      </c>
      <c r="D25" s="1">
        <v>2633</v>
      </c>
      <c r="E25" s="1" t="str">
        <f t="shared" si="0"/>
        <v>等级195成长基金</v>
      </c>
    </row>
    <row r="26" spans="1:5" x14ac:dyDescent="0.15">
      <c r="A26" s="1">
        <v>21</v>
      </c>
      <c r="B26" s="1">
        <v>205</v>
      </c>
      <c r="C26" s="1">
        <v>930021</v>
      </c>
      <c r="D26" s="1">
        <v>2633</v>
      </c>
      <c r="E26" s="1" t="str">
        <f t="shared" si="0"/>
        <v>等级205成长基金</v>
      </c>
    </row>
    <row r="27" spans="1:5" x14ac:dyDescent="0.15">
      <c r="A27" s="1">
        <v>22</v>
      </c>
      <c r="B27" s="1">
        <v>215</v>
      </c>
      <c r="C27" s="1">
        <v>930022</v>
      </c>
      <c r="D27" s="1">
        <v>2633</v>
      </c>
      <c r="E27" s="1" t="str">
        <f t="shared" si="0"/>
        <v>等级215成长基金</v>
      </c>
    </row>
    <row r="28" spans="1:5" x14ac:dyDescent="0.15">
      <c r="A28" s="1">
        <v>23</v>
      </c>
      <c r="B28" s="1">
        <v>225</v>
      </c>
      <c r="C28" s="1">
        <v>930023</v>
      </c>
      <c r="D28" s="1">
        <v>2633</v>
      </c>
      <c r="E28" s="1" t="str">
        <f t="shared" si="0"/>
        <v>等级225成长基金</v>
      </c>
    </row>
    <row r="29" spans="1:5" x14ac:dyDescent="0.15">
      <c r="A29" s="1">
        <v>24</v>
      </c>
      <c r="B29" s="1">
        <v>235</v>
      </c>
      <c r="C29" s="1">
        <v>930024</v>
      </c>
      <c r="D29" s="1">
        <v>2633</v>
      </c>
      <c r="E29" s="1" t="str">
        <f t="shared" si="0"/>
        <v>等级235成长基金</v>
      </c>
    </row>
    <row r="30" spans="1:5" x14ac:dyDescent="0.15">
      <c r="A30" s="1">
        <v>25</v>
      </c>
      <c r="B30" s="1">
        <v>245</v>
      </c>
      <c r="C30" s="1">
        <v>930025</v>
      </c>
      <c r="D30" s="1">
        <v>2633</v>
      </c>
      <c r="E30" s="1" t="str">
        <f t="shared" si="0"/>
        <v>等级245成长基金</v>
      </c>
    </row>
    <row r="31" spans="1:5" x14ac:dyDescent="0.15">
      <c r="A31" s="1">
        <v>26</v>
      </c>
      <c r="B31" s="1">
        <v>255</v>
      </c>
      <c r="C31" s="1">
        <v>930026</v>
      </c>
      <c r="D31" s="1">
        <v>2633</v>
      </c>
      <c r="E31" s="1" t="str">
        <f t="shared" si="0"/>
        <v>等级255成长基金</v>
      </c>
    </row>
    <row r="32" spans="1:5" x14ac:dyDescent="0.15">
      <c r="A32" s="1">
        <v>27</v>
      </c>
      <c r="B32" s="1">
        <v>265</v>
      </c>
      <c r="C32" s="1">
        <v>930027</v>
      </c>
      <c r="D32" s="1">
        <v>2633</v>
      </c>
      <c r="E32" s="1" t="str">
        <f t="shared" si="0"/>
        <v>等级265成长基金</v>
      </c>
    </row>
    <row r="33" spans="1:5" x14ac:dyDescent="0.15">
      <c r="A33" s="1">
        <v>28</v>
      </c>
      <c r="B33" s="1">
        <v>275</v>
      </c>
      <c r="C33" s="1">
        <v>930028</v>
      </c>
      <c r="D33" s="1">
        <v>2633</v>
      </c>
      <c r="E33" s="1" t="str">
        <f t="shared" si="0"/>
        <v>等级275成长基金</v>
      </c>
    </row>
    <row r="34" spans="1:5" x14ac:dyDescent="0.15">
      <c r="A34" s="1">
        <v>29</v>
      </c>
      <c r="B34" s="1">
        <v>285</v>
      </c>
      <c r="C34" s="1">
        <v>930029</v>
      </c>
      <c r="D34" s="1">
        <v>2633</v>
      </c>
      <c r="E34" s="1" t="str">
        <f t="shared" si="0"/>
        <v>等级285成长基金</v>
      </c>
    </row>
    <row r="35" spans="1:5" x14ac:dyDescent="0.15">
      <c r="A35" s="1">
        <v>30</v>
      </c>
      <c r="B35" s="1">
        <v>295</v>
      </c>
      <c r="C35" s="1">
        <v>930030</v>
      </c>
      <c r="D35" s="1">
        <v>2633</v>
      </c>
      <c r="E35" s="1" t="str">
        <f t="shared" si="0"/>
        <v>等级295成长基金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T35"/>
  <sheetViews>
    <sheetView tabSelected="1" topLeftCell="A4" workbookViewId="0">
      <selection activeCell="F10" sqref="F9:F10"/>
    </sheetView>
  </sheetViews>
  <sheetFormatPr defaultRowHeight="13.5" x14ac:dyDescent="0.15"/>
  <cols>
    <col min="2" max="2" width="16.375" bestFit="1" customWidth="1"/>
    <col min="5" max="5" width="10.5" customWidth="1"/>
    <col min="6" max="6" width="9" style="7"/>
    <col min="11" max="11" width="12.75" bestFit="1" customWidth="1"/>
    <col min="12" max="12" width="17.25" bestFit="1" customWidth="1"/>
    <col min="13" max="13" width="29.375" bestFit="1" customWidth="1"/>
    <col min="17" max="19" width="10.75" customWidth="1"/>
  </cols>
  <sheetData>
    <row r="4" spans="2:20" ht="49.5" x14ac:dyDescent="0.15">
      <c r="B4" s="4" t="s">
        <v>16</v>
      </c>
      <c r="D4" s="8" t="s">
        <v>17</v>
      </c>
      <c r="E4" s="8" t="s">
        <v>36</v>
      </c>
      <c r="F4" s="9" t="s">
        <v>15</v>
      </c>
      <c r="G4" s="8" t="s">
        <v>33</v>
      </c>
      <c r="H4" s="8" t="s">
        <v>34</v>
      </c>
      <c r="P4" s="6" t="s">
        <v>17</v>
      </c>
      <c r="Q4" s="6" t="s">
        <v>18</v>
      </c>
      <c r="R4" s="6"/>
      <c r="S4" s="6"/>
    </row>
    <row r="5" spans="2:20" ht="16.5" x14ac:dyDescent="0.3">
      <c r="B5" s="5" t="str">
        <f>"等级"&amp;D5&amp;"成长基金"</f>
        <v>等级5成长基金</v>
      </c>
      <c r="C5" s="5"/>
      <c r="D5" s="11">
        <v>5</v>
      </c>
      <c r="E5" s="10">
        <v>5</v>
      </c>
      <c r="F5" s="12">
        <v>300</v>
      </c>
      <c r="G5" s="11">
        <f>_xlfn.CEILING.MATH(F5*1.6,50)</f>
        <v>500</v>
      </c>
      <c r="H5" s="11">
        <f>G5</f>
        <v>500</v>
      </c>
      <c r="I5" s="5">
        <f>LN(D5)</f>
        <v>1.6094379124341003</v>
      </c>
      <c r="J5" s="5"/>
      <c r="K5" s="5" t="str">
        <f t="shared" ref="K5:K34" si="0">"{{2,0,"&amp;F5&amp;"}"</f>
        <v>{{2,0,300}</v>
      </c>
      <c r="L5" s="5" t="str">
        <f t="shared" ref="L5:L34" si="1">"|{3,1018,"&amp;G5&amp;"}}"</f>
        <v>|{3,1018,500}}</v>
      </c>
      <c r="M5" s="5" t="str">
        <f>K5&amp;L5</f>
        <v>{{2,0,300}|{3,1018,500}}</v>
      </c>
      <c r="N5" s="5"/>
      <c r="P5">
        <v>5</v>
      </c>
      <c r="Q5">
        <v>5</v>
      </c>
      <c r="T5" t="s">
        <v>19</v>
      </c>
    </row>
    <row r="6" spans="2:20" ht="16.5" x14ac:dyDescent="0.3">
      <c r="B6" s="5" t="str">
        <f t="shared" ref="B6:B34" si="2">"等级"&amp;D6&amp;"成长基金"</f>
        <v>等级15成长基金</v>
      </c>
      <c r="C6" s="5"/>
      <c r="D6" s="11">
        <v>15</v>
      </c>
      <c r="E6" s="10">
        <v>15</v>
      </c>
      <c r="F6" s="12">
        <v>500</v>
      </c>
      <c r="G6" s="11">
        <f t="shared" ref="G6:G34" si="3">_xlfn.CEILING.MATH(F6*1.6,50)</f>
        <v>800</v>
      </c>
      <c r="H6" s="11">
        <f>G6+H5</f>
        <v>1300</v>
      </c>
      <c r="I6" s="5">
        <f t="shared" ref="I6:I34" si="4">LN(D6)</f>
        <v>2.7080502011022101</v>
      </c>
      <c r="J6" s="5"/>
      <c r="K6" s="5" t="str">
        <f t="shared" si="0"/>
        <v>{{2,0,500}</v>
      </c>
      <c r="L6" s="5" t="str">
        <f t="shared" si="1"/>
        <v>|{3,1018,800}}</v>
      </c>
      <c r="M6" s="5" t="str">
        <f t="shared" ref="M6:M34" si="5">K6&amp;L6</f>
        <v>{{2,0,500}|{3,1018,800}}</v>
      </c>
      <c r="N6" s="5"/>
      <c r="P6">
        <v>15</v>
      </c>
      <c r="Q6">
        <v>15</v>
      </c>
      <c r="T6" t="s">
        <v>20</v>
      </c>
    </row>
    <row r="7" spans="2:20" ht="16.5" x14ac:dyDescent="0.3">
      <c r="B7" s="5" t="str">
        <f t="shared" si="2"/>
        <v>等级25成长基金</v>
      </c>
      <c r="C7" s="5"/>
      <c r="D7" s="11">
        <v>25</v>
      </c>
      <c r="E7" s="10">
        <v>25</v>
      </c>
      <c r="F7" s="12">
        <v>600</v>
      </c>
      <c r="G7" s="11">
        <f t="shared" si="3"/>
        <v>1000</v>
      </c>
      <c r="H7" s="11">
        <f t="shared" ref="H7:H34" si="6">G7+H6</f>
        <v>2300</v>
      </c>
      <c r="I7" s="5">
        <f t="shared" si="4"/>
        <v>3.2188758248682006</v>
      </c>
      <c r="J7" s="5"/>
      <c r="K7" s="5" t="str">
        <f t="shared" si="0"/>
        <v>{{2,0,600}</v>
      </c>
      <c r="L7" s="5" t="str">
        <f t="shared" si="1"/>
        <v>|{3,1018,1000}}</v>
      </c>
      <c r="M7" s="5" t="str">
        <f t="shared" si="5"/>
        <v>{{2,0,600}|{3,1018,1000}}</v>
      </c>
      <c r="N7" s="5"/>
      <c r="P7">
        <v>25</v>
      </c>
      <c r="Q7">
        <v>25</v>
      </c>
      <c r="T7" t="s">
        <v>21</v>
      </c>
    </row>
    <row r="8" spans="2:20" ht="16.5" x14ac:dyDescent="0.3">
      <c r="B8" s="5" t="str">
        <f t="shared" si="2"/>
        <v>等级35成长基金</v>
      </c>
      <c r="C8" s="5"/>
      <c r="D8" s="11">
        <v>35</v>
      </c>
      <c r="E8" s="10">
        <v>35</v>
      </c>
      <c r="F8" s="12">
        <v>700</v>
      </c>
      <c r="G8" s="11">
        <f t="shared" si="3"/>
        <v>1150</v>
      </c>
      <c r="H8" s="11">
        <f t="shared" si="6"/>
        <v>3450</v>
      </c>
      <c r="I8" s="5">
        <f t="shared" si="4"/>
        <v>3.5553480614894135</v>
      </c>
      <c r="J8" s="5"/>
      <c r="K8" s="5" t="str">
        <f t="shared" si="0"/>
        <v>{{2,0,700}</v>
      </c>
      <c r="L8" s="5" t="str">
        <f t="shared" si="1"/>
        <v>|{3,1018,1150}}</v>
      </c>
      <c r="M8" s="5" t="str">
        <f t="shared" si="5"/>
        <v>{{2,0,700}|{3,1018,1150}}</v>
      </c>
      <c r="N8" s="5"/>
      <c r="P8">
        <v>35</v>
      </c>
      <c r="Q8">
        <v>35</v>
      </c>
      <c r="T8" t="s">
        <v>22</v>
      </c>
    </row>
    <row r="9" spans="2:20" ht="16.5" x14ac:dyDescent="0.3">
      <c r="B9" s="5" t="str">
        <f t="shared" si="2"/>
        <v>等级45成长基金</v>
      </c>
      <c r="C9" s="5"/>
      <c r="D9" s="11">
        <v>45</v>
      </c>
      <c r="E9" s="10">
        <v>45</v>
      </c>
      <c r="F9" s="12">
        <v>800</v>
      </c>
      <c r="G9" s="11">
        <f t="shared" si="3"/>
        <v>1300</v>
      </c>
      <c r="H9" s="11">
        <f t="shared" si="6"/>
        <v>4750</v>
      </c>
      <c r="I9" s="5">
        <f t="shared" si="4"/>
        <v>3.8066624897703196</v>
      </c>
      <c r="J9" s="5"/>
      <c r="K9" s="5" t="str">
        <f t="shared" si="0"/>
        <v>{{2,0,800}</v>
      </c>
      <c r="L9" s="5" t="str">
        <f t="shared" si="1"/>
        <v>|{3,1018,1300}}</v>
      </c>
      <c r="M9" s="5" t="str">
        <f t="shared" si="5"/>
        <v>{{2,0,800}|{3,1018,1300}}</v>
      </c>
      <c r="N9" s="5"/>
      <c r="P9">
        <v>45</v>
      </c>
      <c r="Q9">
        <v>45</v>
      </c>
      <c r="T9" t="s">
        <v>23</v>
      </c>
    </row>
    <row r="10" spans="2:20" ht="16.5" x14ac:dyDescent="0.3">
      <c r="B10" s="5" t="str">
        <f t="shared" si="2"/>
        <v>等级55成长基金</v>
      </c>
      <c r="C10" s="5"/>
      <c r="D10" s="11">
        <v>55</v>
      </c>
      <c r="E10" s="10">
        <v>55</v>
      </c>
      <c r="F10" s="12">
        <v>850</v>
      </c>
      <c r="G10" s="11">
        <f t="shared" si="3"/>
        <v>1400</v>
      </c>
      <c r="H10" s="11">
        <f t="shared" si="6"/>
        <v>6150</v>
      </c>
      <c r="I10" s="5">
        <f t="shared" si="4"/>
        <v>4.0073331852324712</v>
      </c>
      <c r="J10" s="5"/>
      <c r="K10" s="5" t="str">
        <f t="shared" si="0"/>
        <v>{{2,0,850}</v>
      </c>
      <c r="L10" s="5" t="str">
        <f t="shared" si="1"/>
        <v>|{3,1018,1400}}</v>
      </c>
      <c r="M10" s="5" t="str">
        <f t="shared" si="5"/>
        <v>{{2,0,850}|{3,1018,1400}}</v>
      </c>
      <c r="N10" s="5"/>
      <c r="P10">
        <v>55</v>
      </c>
      <c r="Q10">
        <v>55</v>
      </c>
      <c r="T10" t="s">
        <v>24</v>
      </c>
    </row>
    <row r="11" spans="2:20" ht="16.5" x14ac:dyDescent="0.3">
      <c r="B11" s="5" t="str">
        <f t="shared" si="2"/>
        <v>等级65成长基金</v>
      </c>
      <c r="C11" s="5"/>
      <c r="D11" s="11">
        <v>65</v>
      </c>
      <c r="E11" s="10">
        <v>62</v>
      </c>
      <c r="F11" s="12">
        <v>900</v>
      </c>
      <c r="G11" s="11">
        <f t="shared" si="3"/>
        <v>1450</v>
      </c>
      <c r="H11" s="11">
        <f t="shared" si="6"/>
        <v>7600</v>
      </c>
      <c r="I11" s="5">
        <f t="shared" si="4"/>
        <v>4.1743872698956368</v>
      </c>
      <c r="J11" s="5"/>
      <c r="K11" s="5" t="str">
        <f t="shared" si="0"/>
        <v>{{2,0,900}</v>
      </c>
      <c r="L11" s="5" t="str">
        <f t="shared" si="1"/>
        <v>|{3,1018,1450}}</v>
      </c>
      <c r="M11" s="5" t="str">
        <f t="shared" si="5"/>
        <v>{{2,0,900}|{3,1018,1450}}</v>
      </c>
      <c r="N11" s="5"/>
      <c r="P11">
        <v>65</v>
      </c>
      <c r="Q11">
        <v>62</v>
      </c>
      <c r="T11" t="s">
        <v>25</v>
      </c>
    </row>
    <row r="12" spans="2:20" ht="16.5" x14ac:dyDescent="0.3">
      <c r="B12" s="5" t="str">
        <f t="shared" si="2"/>
        <v>等级75成长基金</v>
      </c>
      <c r="C12" s="5"/>
      <c r="D12" s="11">
        <v>75</v>
      </c>
      <c r="E12" s="10">
        <v>68</v>
      </c>
      <c r="F12" s="12">
        <v>900</v>
      </c>
      <c r="G12" s="11">
        <f t="shared" si="3"/>
        <v>1450</v>
      </c>
      <c r="H12" s="11">
        <f t="shared" si="6"/>
        <v>9050</v>
      </c>
      <c r="I12" s="5">
        <f t="shared" si="4"/>
        <v>4.3174881135363101</v>
      </c>
      <c r="J12" s="5"/>
      <c r="K12" s="5" t="str">
        <f t="shared" si="0"/>
        <v>{{2,0,900}</v>
      </c>
      <c r="L12" s="5" t="str">
        <f t="shared" si="1"/>
        <v>|{3,1018,1450}}</v>
      </c>
      <c r="M12" s="5" t="str">
        <f t="shared" si="5"/>
        <v>{{2,0,900}|{3,1018,1450}}</v>
      </c>
      <c r="N12" s="5"/>
      <c r="P12">
        <v>75</v>
      </c>
      <c r="Q12">
        <v>68</v>
      </c>
      <c r="T12" t="s">
        <v>25</v>
      </c>
    </row>
    <row r="13" spans="2:20" ht="16.5" x14ac:dyDescent="0.3">
      <c r="B13" s="5" t="str">
        <f t="shared" si="2"/>
        <v>等级85成长基金</v>
      </c>
      <c r="C13" s="5"/>
      <c r="D13" s="13">
        <v>85</v>
      </c>
      <c r="E13" s="14">
        <v>74</v>
      </c>
      <c r="F13" s="13">
        <v>950</v>
      </c>
      <c r="G13" s="13">
        <f t="shared" si="3"/>
        <v>1550</v>
      </c>
      <c r="H13" s="13">
        <f t="shared" si="6"/>
        <v>10600</v>
      </c>
      <c r="I13" s="5">
        <f t="shared" si="4"/>
        <v>4.4426512564903167</v>
      </c>
      <c r="J13" s="5"/>
      <c r="K13" s="5" t="str">
        <f t="shared" si="0"/>
        <v>{{2,0,950}</v>
      </c>
      <c r="L13" s="5" t="str">
        <f t="shared" si="1"/>
        <v>|{3,1018,1550}}</v>
      </c>
      <c r="M13" s="5" t="str">
        <f t="shared" si="5"/>
        <v>{{2,0,950}|{3,1018,1550}}</v>
      </c>
      <c r="N13" s="5"/>
      <c r="P13">
        <v>85</v>
      </c>
      <c r="Q13">
        <v>74</v>
      </c>
      <c r="T13" t="s">
        <v>26</v>
      </c>
    </row>
    <row r="14" spans="2:20" ht="16.5" x14ac:dyDescent="0.3">
      <c r="B14" s="5" t="str">
        <f t="shared" si="2"/>
        <v>等级95成长基金</v>
      </c>
      <c r="C14" s="5"/>
      <c r="D14" s="11">
        <v>95</v>
      </c>
      <c r="E14" s="10">
        <v>80</v>
      </c>
      <c r="F14" s="12">
        <v>1000</v>
      </c>
      <c r="G14" s="11">
        <f t="shared" si="3"/>
        <v>1600</v>
      </c>
      <c r="H14" s="11">
        <f t="shared" si="6"/>
        <v>12200</v>
      </c>
      <c r="I14" s="5">
        <f t="shared" si="4"/>
        <v>4.5538768916005408</v>
      </c>
      <c r="J14" s="5"/>
      <c r="K14" s="5" t="str">
        <f t="shared" si="0"/>
        <v>{{2,0,1000}</v>
      </c>
      <c r="L14" s="5" t="str">
        <f t="shared" si="1"/>
        <v>|{3,1018,1600}}</v>
      </c>
      <c r="M14" s="5" t="str">
        <f t="shared" si="5"/>
        <v>{{2,0,1000}|{3,1018,1600}}</v>
      </c>
      <c r="N14" s="5"/>
      <c r="P14">
        <v>95</v>
      </c>
      <c r="Q14">
        <v>80</v>
      </c>
      <c r="T14" t="s">
        <v>27</v>
      </c>
    </row>
    <row r="15" spans="2:20" ht="16.5" x14ac:dyDescent="0.3">
      <c r="B15" s="5" t="str">
        <f t="shared" si="2"/>
        <v>等级105成长基金</v>
      </c>
      <c r="C15" s="5"/>
      <c r="D15" s="13">
        <v>105</v>
      </c>
      <c r="E15" s="14">
        <v>85</v>
      </c>
      <c r="F15" s="13">
        <v>1000</v>
      </c>
      <c r="G15" s="13">
        <f t="shared" si="3"/>
        <v>1600</v>
      </c>
      <c r="H15" s="13">
        <f t="shared" si="6"/>
        <v>13800</v>
      </c>
      <c r="I15" s="5">
        <f t="shared" si="4"/>
        <v>4.6539603501575231</v>
      </c>
      <c r="J15" s="5"/>
      <c r="K15" s="5" t="str">
        <f t="shared" si="0"/>
        <v>{{2,0,1000}</v>
      </c>
      <c r="L15" s="5" t="str">
        <f t="shared" si="1"/>
        <v>|{3,1018,1600}}</v>
      </c>
      <c r="M15" s="5" t="str">
        <f t="shared" si="5"/>
        <v>{{2,0,1000}|{3,1018,1600}}</v>
      </c>
      <c r="N15" s="5"/>
      <c r="P15">
        <v>105</v>
      </c>
      <c r="Q15">
        <v>85</v>
      </c>
      <c r="T15" t="s">
        <v>27</v>
      </c>
    </row>
    <row r="16" spans="2:20" ht="16.5" x14ac:dyDescent="0.3">
      <c r="B16" s="5" t="str">
        <f t="shared" si="2"/>
        <v>等级115成长基金</v>
      </c>
      <c r="C16" s="5"/>
      <c r="D16" s="11">
        <v>115</v>
      </c>
      <c r="E16" s="10" t="s">
        <v>35</v>
      </c>
      <c r="F16" s="12">
        <v>1050</v>
      </c>
      <c r="G16" s="11">
        <f t="shared" si="3"/>
        <v>1700</v>
      </c>
      <c r="H16" s="11">
        <f t="shared" si="6"/>
        <v>15500</v>
      </c>
      <c r="I16" s="5">
        <f t="shared" si="4"/>
        <v>4.7449321283632502</v>
      </c>
      <c r="J16" s="5"/>
      <c r="K16" s="5" t="str">
        <f t="shared" si="0"/>
        <v>{{2,0,1050}</v>
      </c>
      <c r="L16" s="5" t="str">
        <f t="shared" si="1"/>
        <v>|{3,1018,1700}}</v>
      </c>
      <c r="M16" s="5" t="str">
        <f t="shared" si="5"/>
        <v>{{2,0,1050}|{3,1018,1700}}</v>
      </c>
      <c r="N16" s="5"/>
      <c r="P16">
        <v>115</v>
      </c>
      <c r="T16" t="s">
        <v>28</v>
      </c>
    </row>
    <row r="17" spans="2:20" ht="16.5" x14ac:dyDescent="0.3">
      <c r="B17" s="5" t="str">
        <f t="shared" si="2"/>
        <v>等级125成长基金</v>
      </c>
      <c r="C17" s="5"/>
      <c r="D17" s="11">
        <v>125</v>
      </c>
      <c r="E17" s="10" t="s">
        <v>35</v>
      </c>
      <c r="F17" s="12">
        <v>1050</v>
      </c>
      <c r="G17" s="11">
        <f t="shared" si="3"/>
        <v>1700</v>
      </c>
      <c r="H17" s="11">
        <f t="shared" si="6"/>
        <v>17200</v>
      </c>
      <c r="I17" s="5">
        <f t="shared" si="4"/>
        <v>4.8283137373023015</v>
      </c>
      <c r="J17" s="5"/>
      <c r="K17" s="5" t="str">
        <f t="shared" si="0"/>
        <v>{{2,0,1050}</v>
      </c>
      <c r="L17" s="5" t="str">
        <f t="shared" si="1"/>
        <v>|{3,1018,1700}}</v>
      </c>
      <c r="M17" s="5" t="str">
        <f t="shared" si="5"/>
        <v>{{2,0,1050}|{3,1018,1700}}</v>
      </c>
      <c r="N17" s="5"/>
      <c r="P17">
        <v>125</v>
      </c>
      <c r="T17" t="s">
        <v>28</v>
      </c>
    </row>
    <row r="18" spans="2:20" ht="16.5" x14ac:dyDescent="0.3">
      <c r="B18" s="5" t="str">
        <f t="shared" si="2"/>
        <v>等级135成长基金</v>
      </c>
      <c r="C18" s="5"/>
      <c r="D18" s="11">
        <v>135</v>
      </c>
      <c r="E18" s="10" t="s">
        <v>35</v>
      </c>
      <c r="F18" s="12">
        <v>1050</v>
      </c>
      <c r="G18" s="11">
        <f t="shared" si="3"/>
        <v>1700</v>
      </c>
      <c r="H18" s="11">
        <f t="shared" si="6"/>
        <v>18900</v>
      </c>
      <c r="I18" s="5">
        <f t="shared" si="4"/>
        <v>4.9052747784384296</v>
      </c>
      <c r="J18" s="5"/>
      <c r="K18" s="5" t="str">
        <f t="shared" si="0"/>
        <v>{{2,0,1050}</v>
      </c>
      <c r="L18" s="5" t="str">
        <f t="shared" si="1"/>
        <v>|{3,1018,1700}}</v>
      </c>
      <c r="M18" s="5" t="str">
        <f t="shared" si="5"/>
        <v>{{2,0,1050}|{3,1018,1700}}</v>
      </c>
      <c r="N18" s="5"/>
      <c r="P18">
        <v>135</v>
      </c>
      <c r="T18" t="s">
        <v>28</v>
      </c>
    </row>
    <row r="19" spans="2:20" ht="16.5" x14ac:dyDescent="0.3">
      <c r="B19" s="5" t="str">
        <f t="shared" si="2"/>
        <v>等级145成长基金</v>
      </c>
      <c r="C19" s="5"/>
      <c r="D19" s="11">
        <v>145</v>
      </c>
      <c r="E19" s="10" t="s">
        <v>35</v>
      </c>
      <c r="F19" s="12">
        <v>1100</v>
      </c>
      <c r="G19" s="11">
        <f t="shared" si="3"/>
        <v>1800</v>
      </c>
      <c r="H19" s="11">
        <f t="shared" si="6"/>
        <v>20700</v>
      </c>
      <c r="I19" s="5">
        <f t="shared" si="4"/>
        <v>4.9767337424205742</v>
      </c>
      <c r="J19" s="5"/>
      <c r="K19" s="5" t="str">
        <f t="shared" si="0"/>
        <v>{{2,0,1100}</v>
      </c>
      <c r="L19" s="5" t="str">
        <f t="shared" si="1"/>
        <v>|{3,1018,1800}}</v>
      </c>
      <c r="M19" s="5" t="str">
        <f t="shared" si="5"/>
        <v>{{2,0,1100}|{3,1018,1800}}</v>
      </c>
      <c r="N19" s="5"/>
      <c r="P19">
        <v>145</v>
      </c>
      <c r="T19" t="s">
        <v>29</v>
      </c>
    </row>
    <row r="20" spans="2:20" ht="16.5" x14ac:dyDescent="0.3">
      <c r="B20" s="5" t="str">
        <f t="shared" si="2"/>
        <v>等级155成长基金</v>
      </c>
      <c r="C20" s="5"/>
      <c r="D20" s="11">
        <v>155</v>
      </c>
      <c r="E20" s="10" t="s">
        <v>35</v>
      </c>
      <c r="F20" s="12">
        <v>1100</v>
      </c>
      <c r="G20" s="11">
        <f t="shared" si="3"/>
        <v>1800</v>
      </c>
      <c r="H20" s="11">
        <f t="shared" si="6"/>
        <v>22500</v>
      </c>
      <c r="I20" s="5">
        <f t="shared" si="4"/>
        <v>5.0434251169192468</v>
      </c>
      <c r="J20" s="5"/>
      <c r="K20" s="5" t="str">
        <f t="shared" si="0"/>
        <v>{{2,0,1100}</v>
      </c>
      <c r="L20" s="5" t="str">
        <f t="shared" si="1"/>
        <v>|{3,1018,1800}}</v>
      </c>
      <c r="M20" s="5" t="str">
        <f t="shared" si="5"/>
        <v>{{2,0,1100}|{3,1018,1800}}</v>
      </c>
      <c r="N20" s="5"/>
      <c r="P20">
        <v>155</v>
      </c>
      <c r="T20" t="s">
        <v>29</v>
      </c>
    </row>
    <row r="21" spans="2:20" ht="16.5" x14ac:dyDescent="0.3">
      <c r="B21" s="5" t="str">
        <f t="shared" si="2"/>
        <v>等级165成长基金</v>
      </c>
      <c r="C21" s="5"/>
      <c r="D21" s="11">
        <v>165</v>
      </c>
      <c r="E21" s="10" t="s">
        <v>35</v>
      </c>
      <c r="F21" s="12">
        <v>1100</v>
      </c>
      <c r="G21" s="11">
        <f t="shared" si="3"/>
        <v>1800</v>
      </c>
      <c r="H21" s="11">
        <f t="shared" si="6"/>
        <v>24300</v>
      </c>
      <c r="I21" s="5">
        <f t="shared" si="4"/>
        <v>5.1059454739005803</v>
      </c>
      <c r="J21" s="5"/>
      <c r="K21" s="5" t="str">
        <f t="shared" si="0"/>
        <v>{{2,0,1100}</v>
      </c>
      <c r="L21" s="5" t="str">
        <f t="shared" si="1"/>
        <v>|{3,1018,1800}}</v>
      </c>
      <c r="M21" s="5" t="str">
        <f t="shared" si="5"/>
        <v>{{2,0,1100}|{3,1018,1800}}</v>
      </c>
      <c r="N21" s="5"/>
      <c r="P21">
        <v>165</v>
      </c>
      <c r="T21" t="s">
        <v>29</v>
      </c>
    </row>
    <row r="22" spans="2:20" ht="16.5" x14ac:dyDescent="0.3">
      <c r="B22" s="5" t="str">
        <f t="shared" si="2"/>
        <v>等级175成长基金</v>
      </c>
      <c r="C22" s="5"/>
      <c r="D22" s="11">
        <v>175</v>
      </c>
      <c r="E22" s="10" t="s">
        <v>35</v>
      </c>
      <c r="F22" s="12">
        <v>1100</v>
      </c>
      <c r="G22" s="11">
        <f t="shared" si="3"/>
        <v>1800</v>
      </c>
      <c r="H22" s="11">
        <f t="shared" si="6"/>
        <v>26100</v>
      </c>
      <c r="I22" s="5">
        <f t="shared" si="4"/>
        <v>5.1647859739235145</v>
      </c>
      <c r="J22" s="5"/>
      <c r="K22" s="5" t="str">
        <f t="shared" si="0"/>
        <v>{{2,0,1100}</v>
      </c>
      <c r="L22" s="5" t="str">
        <f t="shared" si="1"/>
        <v>|{3,1018,1800}}</v>
      </c>
      <c r="M22" s="5" t="str">
        <f t="shared" si="5"/>
        <v>{{2,0,1100}|{3,1018,1800}}</v>
      </c>
      <c r="N22" s="5"/>
      <c r="P22">
        <v>175</v>
      </c>
      <c r="T22" t="s">
        <v>29</v>
      </c>
    </row>
    <row r="23" spans="2:20" ht="16.5" x14ac:dyDescent="0.3">
      <c r="B23" s="5" t="str">
        <f t="shared" si="2"/>
        <v>等级185成长基金</v>
      </c>
      <c r="C23" s="5"/>
      <c r="D23" s="11">
        <v>185</v>
      </c>
      <c r="E23" s="10" t="s">
        <v>35</v>
      </c>
      <c r="F23" s="12">
        <v>1150</v>
      </c>
      <c r="G23" s="11">
        <f t="shared" si="3"/>
        <v>1850</v>
      </c>
      <c r="H23" s="11">
        <f t="shared" si="6"/>
        <v>27950</v>
      </c>
      <c r="I23" s="5">
        <f t="shared" si="4"/>
        <v>5.2203558250783244</v>
      </c>
      <c r="J23" s="5"/>
      <c r="K23" s="5" t="str">
        <f t="shared" si="0"/>
        <v>{{2,0,1150}</v>
      </c>
      <c r="L23" s="5" t="str">
        <f t="shared" si="1"/>
        <v>|{3,1018,1850}}</v>
      </c>
      <c r="M23" s="5" t="str">
        <f t="shared" si="5"/>
        <v>{{2,0,1150}|{3,1018,1850}}</v>
      </c>
      <c r="N23" s="5"/>
      <c r="P23">
        <v>185</v>
      </c>
      <c r="T23" t="s">
        <v>30</v>
      </c>
    </row>
    <row r="24" spans="2:20" ht="16.5" x14ac:dyDescent="0.3">
      <c r="B24" s="5" t="str">
        <f t="shared" si="2"/>
        <v>等级195成长基金</v>
      </c>
      <c r="C24" s="5"/>
      <c r="D24" s="11">
        <v>195</v>
      </c>
      <c r="E24" s="10" t="s">
        <v>35</v>
      </c>
      <c r="F24" s="12">
        <v>1150</v>
      </c>
      <c r="G24" s="11">
        <f t="shared" si="3"/>
        <v>1850</v>
      </c>
      <c r="H24" s="11">
        <f t="shared" si="6"/>
        <v>29800</v>
      </c>
      <c r="I24" s="5">
        <f t="shared" si="4"/>
        <v>5.2729995585637468</v>
      </c>
      <c r="J24" s="5"/>
      <c r="K24" s="5" t="str">
        <f t="shared" si="0"/>
        <v>{{2,0,1150}</v>
      </c>
      <c r="L24" s="5" t="str">
        <f t="shared" si="1"/>
        <v>|{3,1018,1850}}</v>
      </c>
      <c r="M24" s="5" t="str">
        <f t="shared" si="5"/>
        <v>{{2,0,1150}|{3,1018,1850}}</v>
      </c>
      <c r="N24" s="5"/>
      <c r="P24">
        <v>195</v>
      </c>
      <c r="T24" t="s">
        <v>30</v>
      </c>
    </row>
    <row r="25" spans="2:20" ht="16.5" x14ac:dyDescent="0.3">
      <c r="B25" s="5" t="str">
        <f t="shared" si="2"/>
        <v>等级205成长基金</v>
      </c>
      <c r="C25" s="5"/>
      <c r="D25" s="11">
        <v>205</v>
      </c>
      <c r="E25" s="10" t="s">
        <v>35</v>
      </c>
      <c r="F25" s="12">
        <v>1150</v>
      </c>
      <c r="G25" s="11">
        <f t="shared" si="3"/>
        <v>1850</v>
      </c>
      <c r="H25" s="11">
        <f t="shared" si="6"/>
        <v>31650</v>
      </c>
      <c r="I25" s="5">
        <f t="shared" si="4"/>
        <v>5.3230099791384085</v>
      </c>
      <c r="J25" s="5"/>
      <c r="K25" s="5" t="str">
        <f t="shared" si="0"/>
        <v>{{2,0,1150}</v>
      </c>
      <c r="L25" s="5" t="str">
        <f t="shared" si="1"/>
        <v>|{3,1018,1850}}</v>
      </c>
      <c r="M25" s="5" t="str">
        <f t="shared" si="5"/>
        <v>{{2,0,1150}|{3,1018,1850}}</v>
      </c>
      <c r="N25" s="5"/>
      <c r="P25">
        <v>205</v>
      </c>
      <c r="T25" t="s">
        <v>30</v>
      </c>
    </row>
    <row r="26" spans="2:20" ht="16.5" x14ac:dyDescent="0.3">
      <c r="B26" s="5" t="str">
        <f t="shared" si="2"/>
        <v>等级215成长基金</v>
      </c>
      <c r="C26" s="5"/>
      <c r="D26" s="11">
        <v>215</v>
      </c>
      <c r="E26" s="10" t="s">
        <v>35</v>
      </c>
      <c r="F26" s="12">
        <v>1150</v>
      </c>
      <c r="G26" s="11">
        <f t="shared" si="3"/>
        <v>1850</v>
      </c>
      <c r="H26" s="11">
        <f t="shared" si="6"/>
        <v>33500</v>
      </c>
      <c r="I26" s="5">
        <f t="shared" si="4"/>
        <v>5.3706380281276624</v>
      </c>
      <c r="J26" s="5"/>
      <c r="K26" s="5" t="str">
        <f t="shared" si="0"/>
        <v>{{2,0,1150}</v>
      </c>
      <c r="L26" s="5" t="str">
        <f t="shared" si="1"/>
        <v>|{3,1018,1850}}</v>
      </c>
      <c r="M26" s="5" t="str">
        <f t="shared" si="5"/>
        <v>{{2,0,1150}|{3,1018,1850}}</v>
      </c>
      <c r="N26" s="5"/>
      <c r="P26">
        <v>215</v>
      </c>
      <c r="T26" t="s">
        <v>30</v>
      </c>
    </row>
    <row r="27" spans="2:20" ht="16.5" x14ac:dyDescent="0.3">
      <c r="B27" s="5" t="str">
        <f t="shared" si="2"/>
        <v>等级225成长基金</v>
      </c>
      <c r="C27" s="5"/>
      <c r="D27" s="11">
        <v>225</v>
      </c>
      <c r="E27" s="10" t="s">
        <v>35</v>
      </c>
      <c r="F27" s="12">
        <v>1150</v>
      </c>
      <c r="G27" s="11">
        <f t="shared" si="3"/>
        <v>1850</v>
      </c>
      <c r="H27" s="11">
        <f t="shared" si="6"/>
        <v>35350</v>
      </c>
      <c r="I27" s="5">
        <f t="shared" si="4"/>
        <v>5.4161004022044201</v>
      </c>
      <c r="J27" s="5"/>
      <c r="K27" s="5" t="str">
        <f t="shared" si="0"/>
        <v>{{2,0,1150}</v>
      </c>
      <c r="L27" s="5" t="str">
        <f t="shared" si="1"/>
        <v>|{3,1018,1850}}</v>
      </c>
      <c r="M27" s="5" t="str">
        <f t="shared" si="5"/>
        <v>{{2,0,1150}|{3,1018,1850}}</v>
      </c>
      <c r="N27" s="5"/>
      <c r="P27">
        <v>225</v>
      </c>
      <c r="T27" t="s">
        <v>30</v>
      </c>
    </row>
    <row r="28" spans="2:20" ht="16.5" x14ac:dyDescent="0.3">
      <c r="B28" s="5" t="str">
        <f t="shared" si="2"/>
        <v>等级235成长基金</v>
      </c>
      <c r="C28" s="5"/>
      <c r="D28" s="11">
        <v>235</v>
      </c>
      <c r="E28" s="10" t="s">
        <v>35</v>
      </c>
      <c r="F28" s="12">
        <v>1200</v>
      </c>
      <c r="G28" s="11">
        <f t="shared" si="3"/>
        <v>1950</v>
      </c>
      <c r="H28" s="11">
        <f t="shared" si="6"/>
        <v>37300</v>
      </c>
      <c r="I28" s="5">
        <f t="shared" si="4"/>
        <v>5.4595855141441589</v>
      </c>
      <c r="J28" s="5"/>
      <c r="K28" s="5" t="str">
        <f t="shared" si="0"/>
        <v>{{2,0,1200}</v>
      </c>
      <c r="L28" s="5" t="str">
        <f t="shared" si="1"/>
        <v>|{3,1018,1950}}</v>
      </c>
      <c r="M28" s="5" t="str">
        <f t="shared" si="5"/>
        <v>{{2,0,1200}|{3,1018,1950}}</v>
      </c>
      <c r="N28" s="5"/>
      <c r="P28">
        <v>235</v>
      </c>
      <c r="T28" t="s">
        <v>31</v>
      </c>
    </row>
    <row r="29" spans="2:20" ht="16.5" x14ac:dyDescent="0.3">
      <c r="B29" s="5" t="str">
        <f t="shared" si="2"/>
        <v>等级245成长基金</v>
      </c>
      <c r="C29" s="5"/>
      <c r="D29" s="11">
        <v>245</v>
      </c>
      <c r="E29" s="10" t="s">
        <v>35</v>
      </c>
      <c r="F29" s="12">
        <v>1200</v>
      </c>
      <c r="G29" s="11">
        <f t="shared" si="3"/>
        <v>1950</v>
      </c>
      <c r="H29" s="11">
        <f t="shared" si="6"/>
        <v>39250</v>
      </c>
      <c r="I29" s="5">
        <f t="shared" si="4"/>
        <v>5.5012582105447274</v>
      </c>
      <c r="J29" s="5"/>
      <c r="K29" s="5" t="str">
        <f t="shared" si="0"/>
        <v>{{2,0,1200}</v>
      </c>
      <c r="L29" s="5" t="str">
        <f t="shared" si="1"/>
        <v>|{3,1018,1950}}</v>
      </c>
      <c r="M29" s="5" t="str">
        <f t="shared" si="5"/>
        <v>{{2,0,1200}|{3,1018,1950}}</v>
      </c>
      <c r="N29" s="5"/>
      <c r="P29">
        <v>245</v>
      </c>
      <c r="T29" t="s">
        <v>31</v>
      </c>
    </row>
    <row r="30" spans="2:20" ht="16.5" x14ac:dyDescent="0.3">
      <c r="B30" s="5" t="str">
        <f t="shared" si="2"/>
        <v>等级255成长基金</v>
      </c>
      <c r="C30" s="5"/>
      <c r="D30" s="11">
        <v>255</v>
      </c>
      <c r="E30" s="10" t="s">
        <v>35</v>
      </c>
      <c r="F30" s="12">
        <v>1200</v>
      </c>
      <c r="G30" s="11">
        <f t="shared" si="3"/>
        <v>1950</v>
      </c>
      <c r="H30" s="11">
        <f t="shared" si="6"/>
        <v>41200</v>
      </c>
      <c r="I30" s="5">
        <f t="shared" si="4"/>
        <v>5.5412635451584258</v>
      </c>
      <c r="J30" s="5"/>
      <c r="K30" s="5" t="str">
        <f t="shared" si="0"/>
        <v>{{2,0,1200}</v>
      </c>
      <c r="L30" s="5" t="str">
        <f t="shared" si="1"/>
        <v>|{3,1018,1950}}</v>
      </c>
      <c r="M30" s="5" t="str">
        <f t="shared" si="5"/>
        <v>{{2,0,1200}|{3,1018,1950}}</v>
      </c>
      <c r="N30" s="5"/>
      <c r="P30">
        <v>255</v>
      </c>
      <c r="T30" t="s">
        <v>31</v>
      </c>
    </row>
    <row r="31" spans="2:20" ht="16.5" x14ac:dyDescent="0.3">
      <c r="B31" s="5" t="str">
        <f t="shared" si="2"/>
        <v>等级265成长基金</v>
      </c>
      <c r="C31" s="5"/>
      <c r="D31" s="11">
        <v>265</v>
      </c>
      <c r="E31" s="10" t="s">
        <v>35</v>
      </c>
      <c r="F31" s="12">
        <v>1200</v>
      </c>
      <c r="G31" s="11">
        <f t="shared" si="3"/>
        <v>1950</v>
      </c>
      <c r="H31" s="11">
        <f t="shared" si="6"/>
        <v>43150</v>
      </c>
      <c r="I31" s="5">
        <f t="shared" si="4"/>
        <v>5.579729825986222</v>
      </c>
      <c r="J31" s="5"/>
      <c r="K31" s="5" t="str">
        <f t="shared" si="0"/>
        <v>{{2,0,1200}</v>
      </c>
      <c r="L31" s="5" t="str">
        <f t="shared" si="1"/>
        <v>|{3,1018,1950}}</v>
      </c>
      <c r="M31" s="5" t="str">
        <f t="shared" si="5"/>
        <v>{{2,0,1200}|{3,1018,1950}}</v>
      </c>
      <c r="N31" s="5"/>
      <c r="P31">
        <v>265</v>
      </c>
      <c r="T31" t="s">
        <v>31</v>
      </c>
    </row>
    <row r="32" spans="2:20" ht="16.5" x14ac:dyDescent="0.3">
      <c r="B32" s="5" t="str">
        <f t="shared" si="2"/>
        <v>等级275成长基金</v>
      </c>
      <c r="C32" s="5"/>
      <c r="D32" s="11">
        <v>275</v>
      </c>
      <c r="E32" s="10" t="s">
        <v>35</v>
      </c>
      <c r="F32" s="12">
        <v>1200</v>
      </c>
      <c r="G32" s="11">
        <f t="shared" si="3"/>
        <v>1950</v>
      </c>
      <c r="H32" s="11">
        <f t="shared" si="6"/>
        <v>45100</v>
      </c>
      <c r="I32" s="5">
        <f t="shared" si="4"/>
        <v>5.6167710976665717</v>
      </c>
      <c r="J32" s="5"/>
      <c r="K32" s="5" t="str">
        <f t="shared" si="0"/>
        <v>{{2,0,1200}</v>
      </c>
      <c r="L32" s="5" t="str">
        <f t="shared" si="1"/>
        <v>|{3,1018,1950}}</v>
      </c>
      <c r="M32" s="5" t="str">
        <f t="shared" si="5"/>
        <v>{{2,0,1200}|{3,1018,1950}}</v>
      </c>
      <c r="N32" s="5"/>
      <c r="P32">
        <v>275</v>
      </c>
      <c r="T32" t="s">
        <v>31</v>
      </c>
    </row>
    <row r="33" spans="2:20" ht="16.5" x14ac:dyDescent="0.3">
      <c r="B33" s="5" t="str">
        <f t="shared" si="2"/>
        <v>等级285成长基金</v>
      </c>
      <c r="C33" s="5"/>
      <c r="D33" s="11">
        <v>285</v>
      </c>
      <c r="E33" s="10" t="s">
        <v>35</v>
      </c>
      <c r="F33" s="12">
        <v>1200</v>
      </c>
      <c r="G33" s="11">
        <f t="shared" si="3"/>
        <v>1950</v>
      </c>
      <c r="H33" s="11">
        <f t="shared" si="6"/>
        <v>47050</v>
      </c>
      <c r="I33" s="5">
        <f t="shared" si="4"/>
        <v>5.6524891802686508</v>
      </c>
      <c r="J33" s="5"/>
      <c r="K33" s="5" t="str">
        <f t="shared" si="0"/>
        <v>{{2,0,1200}</v>
      </c>
      <c r="L33" s="5" t="str">
        <f t="shared" si="1"/>
        <v>|{3,1018,1950}}</v>
      </c>
      <c r="M33" s="5" t="str">
        <f t="shared" si="5"/>
        <v>{{2,0,1200}|{3,1018,1950}}</v>
      </c>
      <c r="N33" s="5"/>
      <c r="P33">
        <v>285</v>
      </c>
      <c r="T33" t="s">
        <v>31</v>
      </c>
    </row>
    <row r="34" spans="2:20" ht="16.5" x14ac:dyDescent="0.3">
      <c r="B34" s="5" t="str">
        <f t="shared" si="2"/>
        <v>等级295成长基金</v>
      </c>
      <c r="C34" s="5"/>
      <c r="D34" s="11">
        <v>295</v>
      </c>
      <c r="E34" s="10" t="s">
        <v>35</v>
      </c>
      <c r="F34" s="12">
        <v>1250</v>
      </c>
      <c r="G34" s="11">
        <f t="shared" si="3"/>
        <v>2000</v>
      </c>
      <c r="H34" s="11">
        <f t="shared" si="6"/>
        <v>49050</v>
      </c>
      <c r="I34" s="5">
        <f t="shared" si="4"/>
        <v>5.6869753563398202</v>
      </c>
      <c r="J34" s="5"/>
      <c r="K34" s="5" t="str">
        <f t="shared" si="0"/>
        <v>{{2,0,1250}</v>
      </c>
      <c r="L34" s="5" t="str">
        <f t="shared" si="1"/>
        <v>|{3,1018,2000}}</v>
      </c>
      <c r="M34" s="5" t="str">
        <f t="shared" si="5"/>
        <v>{{2,0,1250}|{3,1018,2000}}</v>
      </c>
      <c r="N34" s="5"/>
      <c r="P34">
        <v>295</v>
      </c>
      <c r="T34" t="s">
        <v>32</v>
      </c>
    </row>
    <row r="35" spans="2:20" ht="16.5" x14ac:dyDescent="0.15">
      <c r="D35" s="10"/>
      <c r="E35" s="10"/>
      <c r="F35" s="9"/>
      <c r="G35" s="10"/>
      <c r="H35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2022-04-22T02:23:55Z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