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0" yWindow="0" windowWidth="24225" windowHeight="12090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G39" i="5" l="1"/>
  <c r="H38" i="5"/>
  <c r="G38" i="5"/>
  <c r="H37" i="5"/>
  <c r="G37" i="5"/>
  <c r="G36" i="5"/>
  <c r="G35" i="5"/>
  <c r="G34" i="5"/>
  <c r="H33" i="5"/>
  <c r="G33" i="5"/>
  <c r="G32" i="5"/>
  <c r="H31" i="5"/>
  <c r="H34" i="5" s="1"/>
  <c r="G31" i="5"/>
  <c r="H30" i="5"/>
  <c r="G30" i="5"/>
  <c r="H29" i="5"/>
  <c r="H32" i="5" s="1"/>
  <c r="G29" i="5"/>
  <c r="G28" i="5"/>
  <c r="G27" i="5"/>
  <c r="G26" i="5"/>
  <c r="T48" i="4"/>
  <c r="AB22" i="4"/>
  <c r="AA22" i="4"/>
  <c r="AC21" i="4"/>
  <c r="AB21" i="4"/>
  <c r="AA21" i="4"/>
  <c r="AC20" i="4"/>
  <c r="AB20" i="4"/>
  <c r="AA20" i="4"/>
  <c r="I20" i="4"/>
  <c r="I22" i="4" s="1"/>
  <c r="J22" i="4" s="1"/>
  <c r="AC19" i="4"/>
  <c r="AB19" i="4"/>
  <c r="AA19" i="4"/>
  <c r="S19" i="4"/>
  <c r="S20" i="4" s="1"/>
  <c r="S21" i="4" s="1"/>
  <c r="T21" i="4" s="1"/>
  <c r="AC18" i="4"/>
  <c r="AB18" i="4"/>
  <c r="AA18" i="4"/>
  <c r="T18" i="4"/>
  <c r="J18" i="4"/>
  <c r="AC17" i="4"/>
  <c r="AB17" i="4"/>
  <c r="AA17" i="4"/>
  <c r="T17" i="4"/>
  <c r="AC16" i="4"/>
  <c r="AB16" i="4"/>
  <c r="AA16" i="4"/>
  <c r="T16" i="4"/>
  <c r="AC15" i="4"/>
  <c r="AB15" i="4"/>
  <c r="AA15" i="4"/>
  <c r="T15" i="4"/>
  <c r="AC14" i="4"/>
  <c r="AB14" i="4"/>
  <c r="AA14" i="4"/>
  <c r="T14" i="4"/>
  <c r="J14" i="4"/>
  <c r="AC13" i="4"/>
  <c r="AB13" i="4"/>
  <c r="AA13" i="4"/>
  <c r="V13" i="4"/>
  <c r="T13" i="4"/>
  <c r="AC12" i="4"/>
  <c r="AB12" i="4"/>
  <c r="AA12" i="4"/>
  <c r="V12" i="4"/>
  <c r="T12" i="4"/>
  <c r="R12" i="4"/>
  <c r="J12" i="4"/>
  <c r="I12" i="4"/>
  <c r="I14" i="4" s="1"/>
  <c r="I16" i="4" s="1"/>
  <c r="I18" i="4" s="1"/>
  <c r="AC11" i="4"/>
  <c r="AB11" i="4"/>
  <c r="AA11" i="4"/>
  <c r="T11" i="4"/>
  <c r="R11" i="4"/>
  <c r="I11" i="4"/>
  <c r="J11" i="4" s="1"/>
  <c r="AC10" i="4"/>
  <c r="AB10" i="4"/>
  <c r="AA10" i="4"/>
  <c r="T10" i="4"/>
  <c r="R10" i="4"/>
  <c r="J10" i="4"/>
  <c r="AC9" i="4"/>
  <c r="AB9" i="4"/>
  <c r="AA9" i="4"/>
  <c r="T9" i="4"/>
  <c r="R9" i="4"/>
  <c r="J9" i="4"/>
  <c r="J8" i="4"/>
  <c r="L5" i="4"/>
  <c r="AD20" i="4" a="1"/>
  <c r="AD18" i="4" a="1"/>
  <c r="AD10" i="4" a="1"/>
  <c r="AD17" i="4" a="1"/>
  <c r="AD14" i="4" a="1"/>
  <c r="AD9" i="4" a="1"/>
  <c r="AD22" i="4" a="1"/>
  <c r="AD15" i="4" a="1"/>
  <c r="AD12" i="4" a="1"/>
  <c r="AD21" i="4" a="1"/>
  <c r="AD19" i="4" a="1"/>
  <c r="AD13" i="4" a="1"/>
  <c r="AD11" i="4" a="1"/>
  <c r="AD16" i="4" a="1"/>
  <c r="AD16" i="4" l="1"/>
  <c r="AD21" i="4"/>
  <c r="AD9" i="4"/>
  <c r="AD10" i="4"/>
  <c r="AD11" i="4"/>
  <c r="AD12" i="4"/>
  <c r="AD14" i="4"/>
  <c r="AD18" i="4"/>
  <c r="AD13" i="4"/>
  <c r="AD15" i="4"/>
  <c r="AD17" i="4"/>
  <c r="AD20" i="4"/>
  <c r="AD19" i="4"/>
  <c r="AD22" i="4"/>
  <c r="T19" i="4"/>
  <c r="V14" i="4"/>
  <c r="R13" i="4"/>
  <c r="J16" i="4"/>
  <c r="J20" i="4"/>
  <c r="S22" i="4"/>
  <c r="I13" i="4"/>
  <c r="T20" i="4"/>
  <c r="I24" i="4"/>
  <c r="S23" i="4" l="1"/>
  <c r="T22" i="4"/>
  <c r="V15" i="4"/>
  <c r="R14" i="4"/>
  <c r="I26" i="4"/>
  <c r="J24" i="4"/>
  <c r="I15" i="4"/>
  <c r="J13" i="4"/>
  <c r="J15" i="4" l="1"/>
  <c r="I17" i="4"/>
  <c r="V16" i="4"/>
  <c r="R15" i="4"/>
  <c r="I28" i="4"/>
  <c r="J26" i="4"/>
  <c r="T23" i="4"/>
  <c r="S24" i="4"/>
  <c r="T24" i="4" l="1"/>
  <c r="S25" i="4"/>
  <c r="V17" i="4"/>
  <c r="R16" i="4"/>
  <c r="J17" i="4"/>
  <c r="I19" i="4"/>
  <c r="I30" i="4"/>
  <c r="J28" i="4"/>
  <c r="I32" i="4" l="1"/>
  <c r="J30" i="4"/>
  <c r="V18" i="4"/>
  <c r="R17" i="4"/>
  <c r="I21" i="4"/>
  <c r="J19" i="4"/>
  <c r="T25" i="4"/>
  <c r="S26" i="4"/>
  <c r="T26" i="4" l="1"/>
  <c r="S27" i="4"/>
  <c r="V19" i="4"/>
  <c r="R18" i="4"/>
  <c r="I23" i="4"/>
  <c r="J21" i="4"/>
  <c r="I34" i="4"/>
  <c r="J32" i="4"/>
  <c r="I36" i="4" l="1"/>
  <c r="J34" i="4"/>
  <c r="R19" i="4"/>
  <c r="V20" i="4"/>
  <c r="T27" i="4"/>
  <c r="S28" i="4"/>
  <c r="J23" i="4"/>
  <c r="I25" i="4"/>
  <c r="J25" i="4" l="1"/>
  <c r="I27" i="4"/>
  <c r="R20" i="4"/>
  <c r="V21" i="4"/>
  <c r="T28" i="4"/>
  <c r="S29" i="4"/>
  <c r="I38" i="4"/>
  <c r="J36" i="4"/>
  <c r="V22" i="4" l="1"/>
  <c r="R22" i="4" s="1"/>
  <c r="R21" i="4"/>
  <c r="I40" i="4"/>
  <c r="J38" i="4"/>
  <c r="T29" i="4"/>
  <c r="S30" i="4"/>
  <c r="J27" i="4"/>
  <c r="I29" i="4"/>
  <c r="J29" i="4" l="1"/>
  <c r="I31" i="4"/>
  <c r="I42" i="4"/>
  <c r="J40" i="4"/>
  <c r="T30" i="4"/>
  <c r="S31" i="4"/>
  <c r="I44" i="4" l="1"/>
  <c r="J42" i="4"/>
  <c r="T31" i="4"/>
  <c r="S32" i="4"/>
  <c r="J31" i="4"/>
  <c r="I33" i="4"/>
  <c r="T32" i="4" l="1"/>
  <c r="S33" i="4"/>
  <c r="J33" i="4"/>
  <c r="I35" i="4"/>
  <c r="I46" i="4"/>
  <c r="J46" i="4" s="1"/>
  <c r="J44" i="4"/>
  <c r="J35" i="4" l="1"/>
  <c r="I37" i="4"/>
  <c r="T33" i="4"/>
  <c r="S34" i="4"/>
  <c r="T34" i="4" l="1"/>
  <c r="S35" i="4"/>
  <c r="J37" i="4"/>
  <c r="I39" i="4"/>
  <c r="J39" i="4" l="1"/>
  <c r="I41" i="4"/>
  <c r="T35" i="4"/>
  <c r="S36" i="4"/>
  <c r="T36" i="4" l="1"/>
  <c r="S37" i="4"/>
  <c r="J41" i="4"/>
  <c r="I43" i="4"/>
  <c r="J43" i="4" l="1"/>
  <c r="I45" i="4"/>
  <c r="T37" i="4"/>
  <c r="S38" i="4"/>
  <c r="T38" i="4" l="1"/>
  <c r="S39" i="4"/>
  <c r="J45" i="4"/>
  <c r="I47" i="4"/>
  <c r="J47" i="4" s="1"/>
  <c r="T39" i="4" l="1"/>
  <c r="S40" i="4"/>
  <c r="T40" i="4" l="1"/>
  <c r="S41" i="4"/>
  <c r="T41" i="4" l="1"/>
  <c r="S42" i="4"/>
  <c r="T42" i="4" l="1"/>
  <c r="S43" i="4"/>
  <c r="T43" i="4" l="1"/>
  <c r="S44" i="4"/>
  <c r="T44" i="4" l="1"/>
  <c r="S45" i="4"/>
  <c r="T45" i="4" l="1"/>
  <c r="S46" i="4"/>
  <c r="T46" i="4" l="1"/>
  <c r="S47" i="4"/>
  <c r="T47" i="4" s="1"/>
</calcChain>
</file>

<file path=xl/comments1.xml><?xml version="1.0" encoding="utf-8"?>
<comments xmlns="http://schemas.openxmlformats.org/spreadsheetml/2006/main">
  <authors>
    <author>微软用户</author>
  </authors>
  <commentList>
    <comment ref="B1" authorId="0" shape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14</t>
        </r>
        <r>
          <rPr>
            <sz val="9"/>
            <rFont val="宋体"/>
            <charset val="134"/>
          </rPr>
          <t>拥有一个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charset val="134"/>
          </rPr>
          <t xml:space="preserve">品质宠物
</t>
        </r>
        <r>
          <rPr>
            <sz val="9"/>
            <rFont val="Tahoma"/>
            <family val="2"/>
          </rPr>
          <t>16</t>
        </r>
        <r>
          <rPr>
            <sz val="9"/>
            <rFont val="宋体"/>
            <charset val="134"/>
          </rPr>
          <t>通关主线（任务条件；</t>
        </r>
        <r>
          <rPr>
            <sz val="9"/>
            <rFont val="Tahoma"/>
            <family val="2"/>
          </rPr>
          <t>MainLineNode</t>
        </r>
        <r>
          <rPr>
            <sz val="9"/>
            <rFont val="宋体"/>
            <charset val="134"/>
          </rPr>
          <t>主线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；额外条件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 xml:space="preserve">）
</t>
        </r>
        <r>
          <rPr>
            <sz val="9"/>
            <rFont val="Tahoma"/>
            <family val="2"/>
          </rPr>
          <t>17</t>
        </r>
        <r>
          <rPr>
            <sz val="9"/>
            <rFont val="宋体"/>
            <charset val="134"/>
          </rPr>
          <t>无尽尖塔通关（任务条件通关层数；额外条件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 xml:space="preserve">）
</t>
        </r>
        <r>
          <rPr>
            <sz val="9"/>
            <rFont val="Tahoma"/>
            <family val="2"/>
          </rPr>
          <t>83</t>
        </r>
        <r>
          <rPr>
            <sz val="9"/>
            <rFont val="宋体"/>
            <charset val="134"/>
          </rPr>
          <t>解锁神器（任务条件</t>
        </r>
        <r>
          <rPr>
            <sz val="9"/>
            <rFont val="Tahoma"/>
            <family val="2"/>
          </rPr>
          <t xml:space="preserve">0 </t>
        </r>
        <r>
          <rPr>
            <sz val="9"/>
            <rFont val="宋体"/>
            <charset val="134"/>
          </rPr>
          <t>额外条件：神器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）</t>
        </r>
      </text>
    </comment>
    <comment ref="F1" authorId="0" shape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rechargeproduct</t>
        </r>
        <r>
          <rPr>
            <sz val="9"/>
            <rFont val="宋体"/>
            <charset val="134"/>
          </rPr>
          <t>中的</t>
        </r>
        <r>
          <rPr>
            <sz val="9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<sst xmlns="http://schemas.openxmlformats.org/spreadsheetml/2006/main" count="283" uniqueCount="134">
  <si>
    <t>序号</t>
  </si>
  <si>
    <t>任务类型</t>
  </si>
  <si>
    <t>任务条件</t>
  </si>
  <si>
    <t>额外条件</t>
  </si>
  <si>
    <t>触发vipLv</t>
  </si>
  <si>
    <t>productId</t>
  </si>
  <si>
    <t>超值返利(显示)</t>
  </si>
  <si>
    <t>购买奖励</t>
  </si>
  <si>
    <t>任务时间(秒)</t>
  </si>
  <si>
    <t>限购次数</t>
  </si>
  <si>
    <t>每日弹框上限</t>
  </si>
  <si>
    <t>描述</t>
  </si>
  <si>
    <t>价格</t>
  </si>
  <si>
    <t>预留字段</t>
  </si>
  <si>
    <t>Id</t>
  </si>
  <si>
    <t>missionType</t>
  </si>
  <si>
    <t>target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</si>
  <si>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ddition</t>
    </r>
  </si>
  <si>
    <t>vipLv</t>
  </si>
  <si>
    <t>rabate</t>
  </si>
  <si>
    <t>reward</t>
  </si>
  <si>
    <t>limitTime</t>
  </si>
  <si>
    <t>limitBuy</t>
  </si>
  <si>
    <t>dailyTriggerLimit</t>
  </si>
  <si>
    <t>desc</t>
  </si>
  <si>
    <t>price</t>
  </si>
  <si>
    <t>csk</t>
  </si>
  <si>
    <t>sc</t>
  </si>
  <si>
    <t>s</t>
  </si>
  <si>
    <t>c</t>
  </si>
  <si>
    <t>cs</t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</si>
  <si>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</si>
  <si>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</si>
  <si>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intList2</t>
  </si>
  <si>
    <t>{{2,0,300}|{3,1018,1000}|{1,0,686000}|{3,1014,980000}}</t>
  </si>
  <si>
    <t>{{2,0,680}|{3,1018,2200}|{1,0,1582000}|{3,1014,2260000}}</t>
  </si>
  <si>
    <t>{{2,0,980}|{3,1018,4000}|{1,0,2310000}|{3,1014,3300000}}</t>
  </si>
  <si>
    <t>{{2,0,1280}|{3,1018,6000}|{1,0,2730000}|{3,1014,3900000}}</t>
  </si>
  <si>
    <t>{{2,0,1980}|{3,1018,8000}|{1,0,4760000}|{3,1014,6800000}}</t>
  </si>
  <si>
    <r>
      <rPr>
        <sz val="11"/>
        <color theme="1"/>
        <rFont val="宋体"/>
        <charset val="134"/>
        <scheme val="minor"/>
      </rPr>
      <t>{{2,0,300}|{3,1018,500}|{3,1014,580000}|{3,1</t>
    </r>
    <r>
      <rPr>
        <sz val="11"/>
        <color theme="1"/>
        <rFont val="宋体"/>
        <charset val="134"/>
        <scheme val="minor"/>
      </rPr>
      <t>005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}}</t>
    </r>
  </si>
  <si>
    <t>{{2,0,680}|{3,1112,1}|{3,1161,40}|{3,1005,10}}</t>
  </si>
  <si>
    <t>{{2,0,680}|{3,1108,1}|{3,1018,2000}|{3,1005,13}}</t>
  </si>
  <si>
    <t>{{2,0,980}|{3,1108,1}|{3,1006,10}|{3,1005,10}}</t>
  </si>
  <si>
    <t>{{2,0,1280}|{3,1018,2000}|{3,1014,2000000}|{3,1005,10}|{3,1301,140}}</t>
  </si>
  <si>
    <t>{{2,0,1280}|{3,1112,3}|{3,1108,3}|{3,1301,190}|{3,1006,10}}</t>
  </si>
  <si>
    <t>{{2,0,1280}|{3,1006,10}}</t>
  </si>
  <si>
    <t>{{2,0,300}|{3,1014,500000}|{1,0,350000}|{3,1005,10}}</t>
  </si>
  <si>
    <t>{{2,0,680}|{3,1313,1}|{1,0,500000}|{3,1005,10}|{3,1163,500}}</t>
  </si>
  <si>
    <t>{{2,0,980}|{3,1313,2}|{3,1005,10}|{3,1163,1200}}</t>
  </si>
  <si>
    <t>{{2,0,980}|{3,1014,1000000}|{3,1005,10}|{3,1163,1200}}</t>
  </si>
  <si>
    <t>{{2,0,1280}|{1,0,1000000}|{3,1005,10}|{3,1163,2000}}</t>
  </si>
  <si>
    <t>{{2,0,1280}|{3,1014,1000000}|{3,1005,10}|{3,1163,2000}}</t>
  </si>
  <si>
    <t>{{2,0,1980}|{3,1313,4}|{3,1005,10}|{3,1163,3000}}</t>
  </si>
  <si>
    <t>{{2,0,1980}|{3,1014,2000000}|{3,1005,10}|{3,1163,3000}}</t>
  </si>
  <si>
    <t>{{2,0,1980}|{1,0,2000000}|{3,1005,10}|{3,1163,3000}}</t>
  </si>
  <si>
    <t>玩家等级达到15级即可领取丰厚奖励</t>
  </si>
  <si>
    <t>玩家等級達到15級即可領取豐厚獎勵</t>
  </si>
  <si>
    <t>Get rewards after reaching level 15</t>
  </si>
  <si>
    <t>玩家等级达到25级即可领取丰厚奖励</t>
  </si>
  <si>
    <t>玩家等級達到25級即可領取豐厚獎勵</t>
  </si>
  <si>
    <t>Get rewards after reaching level 25</t>
  </si>
  <si>
    <t>玩家等级达到35级即可领取丰厚奖励</t>
  </si>
  <si>
    <t>玩家等級達到35級即可領取豐厚獎勵</t>
  </si>
  <si>
    <t>Get rewards after reaching level 35</t>
  </si>
  <si>
    <t>玩家等级达到45级即可领取丰厚奖励</t>
  </si>
  <si>
    <t>玩家等級達到45級即可領取豐厚獎勵</t>
  </si>
  <si>
    <t>Get rewards after reaching level 45</t>
  </si>
  <si>
    <t>玩家等级达到65级即可领取丰厚奖励</t>
  </si>
  <si>
    <t>玩家等級達到65級即可領取豐厚獎勵</t>
  </si>
  <si>
    <t>Get rewards after reaching level 65</t>
  </si>
  <si>
    <t>玩家等级达到95级即可领取丰厚奖励</t>
  </si>
  <si>
    <t>玩家等級達到95級即可領取豐厚獎勵</t>
  </si>
  <si>
    <t>Get rewards after reaching level 95</t>
  </si>
  <si>
    <t>玩家等级达到135级即可领取丰厚奖励</t>
  </si>
  <si>
    <t>玩家等級達到135級即可領取豐厚獎勵</t>
  </si>
  <si>
    <t>Get rewards after reaching level 135</t>
  </si>
  <si>
    <t>玩家等级达到185级即可领取丰厚奖励</t>
  </si>
  <si>
    <t>玩家等級達到185級即可領取豐厚獎勵</t>
  </si>
  <si>
    <t>Get rewards after reaching level 185</t>
  </si>
  <si>
    <t>玩家等级达到245级即可领取丰厚奖励</t>
  </si>
  <si>
    <t>玩家等級達到245級即可領取豐厚獎勵</t>
  </si>
  <si>
    <t>Get rewards after reaching level 245</t>
  </si>
  <si>
    <t>玩家等级达到315级即可领取丰厚奖励</t>
  </si>
  <si>
    <t>玩家等級達到315級即可領取豐厚獎勵</t>
  </si>
  <si>
    <t>Get rewards after reaching level 315</t>
  </si>
  <si>
    <t>玩家等级达到395级即可领取丰厚奖励</t>
  </si>
  <si>
    <t>玩家等級達到395級即可領取豐厚獎勵</t>
  </si>
  <si>
    <t>Get rewards after reaching level 395</t>
  </si>
  <si>
    <t>玩家等级达到485级即可领取丰厚奖励</t>
  </si>
  <si>
    <t>玩家等級達到485級即可領取豐厚獎勵</t>
  </si>
  <si>
    <t>Get rewards after reaching level 485</t>
  </si>
  <si>
    <t>玩家等级达到585级即可领取丰厚奖励</t>
  </si>
  <si>
    <t>玩家等級達到585級即可領取豐厚獎勵</t>
  </si>
  <si>
    <t>Get rewards after reaching level 585</t>
  </si>
  <si>
    <t>玩家等级达到705级即可领取丰厚奖励</t>
  </si>
  <si>
    <t>玩家等級達到705級即可領取豐厚獎勵</t>
  </si>
  <si>
    <t>Get rewards after reaching level 705</t>
  </si>
  <si>
    <t>钥匙ID</t>
  </si>
  <si>
    <t>宝石id</t>
  </si>
  <si>
    <t>符文id</t>
  </si>
  <si>
    <t>,</t>
  </si>
  <si>
    <t>{{2,0,</t>
  </si>
  <si>
    <t>}}</t>
  </si>
  <si>
    <t>}</t>
  </si>
  <si>
    <t>{{2,0,50}}</t>
  </si>
  <si>
    <t>解锁功能</t>
  </si>
  <si>
    <t>{2,0,</t>
  </si>
  <si>
    <t>{3,</t>
  </si>
  <si>
    <t>等级宝箱LV</t>
  </si>
  <si>
    <t>等级</t>
  </si>
  <si>
    <t>道具</t>
  </si>
  <si>
    <t>备注</t>
  </si>
  <si>
    <t>id</t>
  </si>
  <si>
    <t>{{2,0,10}}</t>
  </si>
  <si>
    <t>成长等级</t>
  </si>
  <si>
    <t>{{2,0,100}}</t>
  </si>
  <si>
    <t>{{2,0,15}}</t>
  </si>
  <si>
    <t>{{2,0,20}}</t>
  </si>
  <si>
    <t>{{2,0,25}}</t>
  </si>
  <si>
    <t>{{2,0,30}}</t>
  </si>
  <si>
    <t>{{2,0,35}}</t>
  </si>
  <si>
    <t>{{2,0,40}}</t>
  </si>
  <si>
    <t>{{2,0,45}}</t>
  </si>
  <si>
    <t>{{2,0,5}}</t>
  </si>
  <si>
    <t>{{2,0,55}}</t>
  </si>
  <si>
    <t>{{2,0,60}}</t>
  </si>
  <si>
    <t>{{2,0,65}}</t>
  </si>
  <si>
    <t>{{2,0,70}}</t>
  </si>
  <si>
    <t>{{2,0,75}}</t>
  </si>
  <si>
    <t>{{2,0,80}}</t>
  </si>
  <si>
    <t>{{2,0,85}}</t>
  </si>
  <si>
    <t>{{2,0,90}}</t>
  </si>
  <si>
    <t>{{2,0,95}}</t>
  </si>
  <si>
    <t>{{3,1127,3}}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</si>
</sst>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17" xfId="2"/>
    <cellStyle name="常规 6" xfId="1"/>
  </cellStyles>
  <dxfs count="4"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1" name="表1" displayName="表1" ref="J5:M62" totalsRowShown="0">
  <autoFilter ref="J5:M62"/>
  <sortState ref="J5:M62">
    <sortCondition ref="K5:K62"/>
  </sortState>
  <tableColumns count="4">
    <tableColumn id="1" name="等级" dataDxfId="3"/>
    <tableColumn id="2" name="道具" dataDxfId="2"/>
    <tableColumn id="3" name="备注" dataDxfId="1"/>
    <tableColumn id="4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topLeftCell="I1" zoomScale="130" zoomScaleNormal="130" workbookViewId="0">
      <pane ySplit="1" topLeftCell="A2" activePane="bottomLeft" state="frozen"/>
      <selection pane="bottomLeft" activeCell="O31" sqref="O31"/>
    </sheetView>
  </sheetViews>
  <sheetFormatPr defaultColWidth="9" defaultRowHeight="13.5" x14ac:dyDescent="0.15"/>
  <cols>
    <col min="1" max="1" width="9" style="5"/>
    <col min="2" max="2" width="14" style="5" customWidth="1"/>
    <col min="3" max="7" width="15.125" style="5" customWidth="1"/>
    <col min="8" max="8" width="90.375" style="6" customWidth="1"/>
    <col min="9" max="11" width="26" style="6" customWidth="1"/>
    <col min="12" max="12" width="12.25" style="5" customWidth="1"/>
  </cols>
  <sheetData>
    <row r="1" spans="1:13" x14ac:dyDescent="0.1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</row>
    <row r="2" spans="1:13" x14ac:dyDescent="0.15">
      <c r="A2" s="5" t="s">
        <v>13</v>
      </c>
      <c r="M2" s="5"/>
    </row>
    <row r="3" spans="1:13" x14ac:dyDescent="0.15">
      <c r="A3" s="5" t="s">
        <v>14</v>
      </c>
      <c r="B3" s="5" t="s">
        <v>15</v>
      </c>
      <c r="C3" s="5" t="s">
        <v>16</v>
      </c>
      <c r="D3" s="7" t="s">
        <v>17</v>
      </c>
      <c r="E3" s="5" t="s">
        <v>18</v>
      </c>
      <c r="F3" s="5" t="s">
        <v>5</v>
      </c>
      <c r="G3" s="5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5" t="s">
        <v>24</v>
      </c>
      <c r="M3" s="5" t="s">
        <v>25</v>
      </c>
    </row>
    <row r="4" spans="1:13" x14ac:dyDescent="0.15">
      <c r="A4" s="5" t="s">
        <v>26</v>
      </c>
      <c r="B4" s="5" t="s">
        <v>27</v>
      </c>
      <c r="C4" s="5" t="s">
        <v>28</v>
      </c>
      <c r="D4" s="7" t="s">
        <v>28</v>
      </c>
      <c r="E4" s="5" t="s">
        <v>28</v>
      </c>
      <c r="F4" s="5" t="s">
        <v>27</v>
      </c>
      <c r="G4" s="5" t="s">
        <v>29</v>
      </c>
      <c r="H4" s="6" t="s">
        <v>30</v>
      </c>
      <c r="I4" s="6" t="s">
        <v>28</v>
      </c>
      <c r="J4" s="6" t="s">
        <v>27</v>
      </c>
      <c r="K4" s="6" t="s">
        <v>28</v>
      </c>
      <c r="L4" s="5" t="s">
        <v>29</v>
      </c>
      <c r="M4" s="5" t="s">
        <v>29</v>
      </c>
    </row>
    <row r="5" spans="1:13" x14ac:dyDescent="0.15">
      <c r="A5" s="5" t="s">
        <v>31</v>
      </c>
      <c r="B5" s="5" t="s">
        <v>31</v>
      </c>
      <c r="C5" s="5" t="s">
        <v>31</v>
      </c>
      <c r="D5" s="7" t="s">
        <v>32</v>
      </c>
      <c r="E5" s="5" t="s">
        <v>31</v>
      </c>
      <c r="F5" s="5" t="s">
        <v>31</v>
      </c>
      <c r="G5" s="5" t="s">
        <v>31</v>
      </c>
      <c r="H5" s="6" t="s">
        <v>33</v>
      </c>
      <c r="I5" s="6" t="s">
        <v>31</v>
      </c>
      <c r="J5" s="6" t="s">
        <v>31</v>
      </c>
      <c r="K5" s="6" t="s">
        <v>31</v>
      </c>
      <c r="L5" s="5" t="s">
        <v>31</v>
      </c>
      <c r="M5" s="5" t="s">
        <v>31</v>
      </c>
    </row>
    <row r="6" spans="1:13" x14ac:dyDescent="0.15">
      <c r="A6" s="5">
        <v>1</v>
      </c>
      <c r="B6" s="5">
        <v>14</v>
      </c>
      <c r="C6" s="5">
        <v>1</v>
      </c>
      <c r="D6" s="5">
        <v>6</v>
      </c>
      <c r="E6" s="5">
        <v>0</v>
      </c>
      <c r="F6" s="5">
        <v>29</v>
      </c>
      <c r="G6" s="5">
        <v>900</v>
      </c>
      <c r="H6" s="8" t="s">
        <v>34</v>
      </c>
      <c r="I6" s="6">
        <v>14400</v>
      </c>
      <c r="J6" s="6">
        <v>1</v>
      </c>
      <c r="K6" s="6">
        <v>2</v>
      </c>
      <c r="L6" s="5">
        <v>6193</v>
      </c>
    </row>
    <row r="7" spans="1:13" x14ac:dyDescent="0.15">
      <c r="A7" s="5">
        <v>2</v>
      </c>
      <c r="B7" s="5">
        <v>14</v>
      </c>
      <c r="C7" s="5">
        <v>1</v>
      </c>
      <c r="D7" s="5">
        <v>7</v>
      </c>
      <c r="E7" s="5">
        <v>0</v>
      </c>
      <c r="F7" s="5">
        <v>30</v>
      </c>
      <c r="G7" s="5">
        <v>900</v>
      </c>
      <c r="H7" s="8" t="s">
        <v>35</v>
      </c>
      <c r="I7" s="6">
        <v>14400</v>
      </c>
      <c r="J7" s="6">
        <v>1</v>
      </c>
      <c r="K7" s="6">
        <v>2</v>
      </c>
      <c r="L7" s="5">
        <v>6194</v>
      </c>
    </row>
    <row r="8" spans="1:13" x14ac:dyDescent="0.15">
      <c r="A8" s="5">
        <v>3</v>
      </c>
      <c r="B8" s="5">
        <v>14</v>
      </c>
      <c r="C8" s="5">
        <v>1</v>
      </c>
      <c r="D8" s="5">
        <v>8</v>
      </c>
      <c r="E8" s="5">
        <v>0</v>
      </c>
      <c r="F8" s="5">
        <v>31</v>
      </c>
      <c r="G8" s="5">
        <v>900</v>
      </c>
      <c r="H8" s="8" t="s">
        <v>36</v>
      </c>
      <c r="I8" s="6">
        <v>14400</v>
      </c>
      <c r="J8" s="6">
        <v>1</v>
      </c>
      <c r="K8" s="6">
        <v>2</v>
      </c>
      <c r="L8" s="5">
        <v>6195</v>
      </c>
    </row>
    <row r="9" spans="1:13" x14ac:dyDescent="0.15">
      <c r="A9" s="5">
        <v>4</v>
      </c>
      <c r="B9" s="5">
        <v>14</v>
      </c>
      <c r="C9" s="5">
        <v>1</v>
      </c>
      <c r="D9" s="5">
        <v>9</v>
      </c>
      <c r="E9" s="5">
        <v>0</v>
      </c>
      <c r="F9" s="5">
        <v>32</v>
      </c>
      <c r="G9" s="5">
        <v>980</v>
      </c>
      <c r="H9" s="8" t="s">
        <v>37</v>
      </c>
      <c r="I9" s="6">
        <v>14400</v>
      </c>
      <c r="J9" s="6">
        <v>1</v>
      </c>
      <c r="K9" s="6">
        <v>2</v>
      </c>
      <c r="L9" s="5">
        <v>6196</v>
      </c>
    </row>
    <row r="10" spans="1:13" x14ac:dyDescent="0.15">
      <c r="A10" s="5">
        <v>5</v>
      </c>
      <c r="B10" s="5">
        <v>14</v>
      </c>
      <c r="C10" s="5">
        <v>1</v>
      </c>
      <c r="D10" s="5">
        <v>10</v>
      </c>
      <c r="E10" s="5">
        <v>0</v>
      </c>
      <c r="F10" s="5">
        <v>33</v>
      </c>
      <c r="G10" s="5">
        <v>980</v>
      </c>
      <c r="H10" s="8" t="s">
        <v>38</v>
      </c>
      <c r="I10" s="6">
        <v>14400</v>
      </c>
      <c r="J10" s="6">
        <v>1</v>
      </c>
      <c r="K10" s="6">
        <v>2</v>
      </c>
      <c r="L10" s="5">
        <v>6197</v>
      </c>
    </row>
    <row r="11" spans="1:13" x14ac:dyDescent="0.15">
      <c r="A11" s="5">
        <v>6</v>
      </c>
      <c r="B11" s="5">
        <v>16</v>
      </c>
      <c r="C11" s="5">
        <v>35</v>
      </c>
      <c r="D11" s="5">
        <v>0</v>
      </c>
      <c r="E11" s="5">
        <v>0</v>
      </c>
      <c r="F11" s="5">
        <v>34</v>
      </c>
      <c r="G11" s="5">
        <v>1080</v>
      </c>
      <c r="H11" s="8" t="s">
        <v>39</v>
      </c>
      <c r="I11" s="6">
        <v>14400</v>
      </c>
      <c r="J11" s="6">
        <v>1</v>
      </c>
      <c r="K11" s="6">
        <v>1</v>
      </c>
      <c r="L11" s="5">
        <v>6198</v>
      </c>
    </row>
    <row r="12" spans="1:13" x14ac:dyDescent="0.15">
      <c r="A12" s="5">
        <v>7</v>
      </c>
      <c r="B12" s="5">
        <v>16</v>
      </c>
      <c r="C12" s="5">
        <v>70</v>
      </c>
      <c r="D12" s="5">
        <v>0</v>
      </c>
      <c r="E12" s="5">
        <v>0</v>
      </c>
      <c r="F12" s="5">
        <v>35</v>
      </c>
      <c r="G12" s="5">
        <v>1080</v>
      </c>
      <c r="H12" s="8" t="s">
        <v>40</v>
      </c>
      <c r="I12" s="6">
        <v>14400</v>
      </c>
      <c r="J12" s="6">
        <v>1</v>
      </c>
      <c r="K12" s="6">
        <v>1</v>
      </c>
      <c r="L12" s="5">
        <v>6199</v>
      </c>
    </row>
    <row r="13" spans="1:13" x14ac:dyDescent="0.15">
      <c r="A13" s="5">
        <v>8</v>
      </c>
      <c r="B13" s="5">
        <v>16</v>
      </c>
      <c r="C13" s="5">
        <v>100</v>
      </c>
      <c r="D13" s="5">
        <v>0</v>
      </c>
      <c r="E13" s="5">
        <v>0</v>
      </c>
      <c r="F13" s="5">
        <v>36</v>
      </c>
      <c r="G13" s="5">
        <v>880</v>
      </c>
      <c r="H13" s="8" t="s">
        <v>41</v>
      </c>
      <c r="I13" s="6">
        <v>14400</v>
      </c>
      <c r="J13" s="6">
        <v>1</v>
      </c>
      <c r="K13" s="6">
        <v>1</v>
      </c>
      <c r="L13" s="5">
        <v>6200</v>
      </c>
    </row>
    <row r="14" spans="1:13" x14ac:dyDescent="0.15">
      <c r="A14" s="5">
        <v>9</v>
      </c>
      <c r="B14" s="5">
        <v>16</v>
      </c>
      <c r="C14" s="5">
        <v>115</v>
      </c>
      <c r="D14" s="5">
        <v>0</v>
      </c>
      <c r="E14" s="5">
        <v>0</v>
      </c>
      <c r="F14" s="5">
        <v>37</v>
      </c>
      <c r="G14" s="5">
        <v>880</v>
      </c>
      <c r="H14" s="8" t="s">
        <v>42</v>
      </c>
      <c r="I14" s="6">
        <v>14400</v>
      </c>
      <c r="J14" s="6">
        <v>1</v>
      </c>
      <c r="K14" s="6">
        <v>1</v>
      </c>
      <c r="L14" s="5">
        <v>6201</v>
      </c>
    </row>
    <row r="15" spans="1:13" x14ac:dyDescent="0.15">
      <c r="A15" s="5">
        <v>10</v>
      </c>
      <c r="B15" s="5">
        <v>16</v>
      </c>
      <c r="C15" s="5">
        <v>155</v>
      </c>
      <c r="D15" s="5">
        <v>0</v>
      </c>
      <c r="E15" s="5">
        <v>0</v>
      </c>
      <c r="F15" s="5">
        <v>38</v>
      </c>
      <c r="G15" s="5">
        <v>880</v>
      </c>
      <c r="H15" s="8" t="s">
        <v>43</v>
      </c>
      <c r="I15" s="6">
        <v>14400</v>
      </c>
      <c r="J15" s="6">
        <v>1</v>
      </c>
      <c r="K15" s="6">
        <v>1</v>
      </c>
      <c r="L15" s="5">
        <v>6202</v>
      </c>
    </row>
    <row r="16" spans="1:13" x14ac:dyDescent="0.15">
      <c r="A16" s="5">
        <v>11</v>
      </c>
      <c r="B16" s="5">
        <v>16</v>
      </c>
      <c r="C16" s="5">
        <v>101500</v>
      </c>
      <c r="D16" s="5">
        <v>0</v>
      </c>
      <c r="E16" s="5">
        <v>0</v>
      </c>
      <c r="F16" s="5">
        <v>39</v>
      </c>
      <c r="G16" s="5">
        <v>880</v>
      </c>
      <c r="H16" s="6" t="s">
        <v>44</v>
      </c>
      <c r="I16" s="6">
        <v>14400</v>
      </c>
      <c r="J16" s="6">
        <v>1</v>
      </c>
      <c r="K16" s="6">
        <v>1</v>
      </c>
      <c r="L16" s="5">
        <v>6203</v>
      </c>
    </row>
    <row r="17" spans="1:12" x14ac:dyDescent="0.15">
      <c r="A17" s="5">
        <v>12</v>
      </c>
      <c r="B17" s="5">
        <v>16</v>
      </c>
      <c r="C17" s="5">
        <v>101600</v>
      </c>
      <c r="D17" s="5">
        <v>0</v>
      </c>
      <c r="E17" s="5">
        <v>0</v>
      </c>
      <c r="F17" s="5">
        <v>40</v>
      </c>
      <c r="G17" s="5">
        <v>880</v>
      </c>
      <c r="H17" s="6" t="s">
        <v>45</v>
      </c>
      <c r="I17" s="6">
        <v>14400</v>
      </c>
      <c r="J17" s="6">
        <v>1</v>
      </c>
      <c r="K17" s="6">
        <v>1</v>
      </c>
      <c r="L17" s="5">
        <v>6204</v>
      </c>
    </row>
    <row r="18" spans="1:12" x14ac:dyDescent="0.15">
      <c r="A18" s="5">
        <v>13</v>
      </c>
      <c r="B18" s="5">
        <v>17</v>
      </c>
      <c r="C18" s="5">
        <v>20</v>
      </c>
      <c r="D18" s="5">
        <v>0</v>
      </c>
      <c r="E18" s="5">
        <v>0</v>
      </c>
      <c r="F18" s="5">
        <v>41</v>
      </c>
      <c r="G18" s="5">
        <v>1080</v>
      </c>
      <c r="H18" s="6" t="s">
        <v>46</v>
      </c>
      <c r="I18" s="6">
        <v>14400</v>
      </c>
      <c r="J18" s="6">
        <v>1</v>
      </c>
      <c r="K18" s="6">
        <v>1</v>
      </c>
      <c r="L18" s="5">
        <v>6205</v>
      </c>
    </row>
    <row r="19" spans="1:12" x14ac:dyDescent="0.15">
      <c r="A19" s="5">
        <v>14</v>
      </c>
      <c r="B19" s="5">
        <v>17</v>
      </c>
      <c r="C19" s="5">
        <v>40</v>
      </c>
      <c r="D19" s="5">
        <v>0</v>
      </c>
      <c r="E19" s="5">
        <v>0</v>
      </c>
      <c r="F19" s="5">
        <v>42</v>
      </c>
      <c r="G19" s="5">
        <v>880</v>
      </c>
      <c r="H19" s="6" t="s">
        <v>47</v>
      </c>
      <c r="I19" s="6">
        <v>14400</v>
      </c>
      <c r="J19" s="6">
        <v>1</v>
      </c>
      <c r="K19" s="6">
        <v>1</v>
      </c>
      <c r="L19" s="5">
        <v>6206</v>
      </c>
    </row>
    <row r="20" spans="1:12" x14ac:dyDescent="0.15">
      <c r="A20" s="5">
        <v>15</v>
      </c>
      <c r="B20" s="5">
        <v>17</v>
      </c>
      <c r="C20" s="5">
        <v>60</v>
      </c>
      <c r="D20" s="5">
        <v>0</v>
      </c>
      <c r="E20" s="5">
        <v>0</v>
      </c>
      <c r="F20" s="5">
        <v>43</v>
      </c>
      <c r="G20" s="5">
        <v>880</v>
      </c>
      <c r="H20" s="6" t="s">
        <v>48</v>
      </c>
      <c r="I20" s="6">
        <v>14400</v>
      </c>
      <c r="J20" s="6">
        <v>1</v>
      </c>
      <c r="K20" s="6">
        <v>1</v>
      </c>
      <c r="L20" s="5">
        <v>6207</v>
      </c>
    </row>
    <row r="21" spans="1:12" x14ac:dyDescent="0.15">
      <c r="A21" s="5">
        <v>16</v>
      </c>
      <c r="B21" s="5">
        <v>17</v>
      </c>
      <c r="C21" s="5">
        <v>80</v>
      </c>
      <c r="D21" s="5">
        <v>0</v>
      </c>
      <c r="E21" s="5">
        <v>0</v>
      </c>
      <c r="F21" s="5">
        <v>44</v>
      </c>
      <c r="G21" s="5">
        <v>880</v>
      </c>
      <c r="H21" s="6" t="s">
        <v>49</v>
      </c>
      <c r="I21" s="6">
        <v>14400</v>
      </c>
      <c r="J21" s="6">
        <v>1</v>
      </c>
      <c r="K21" s="6">
        <v>1</v>
      </c>
      <c r="L21" s="5">
        <v>6208</v>
      </c>
    </row>
    <row r="22" spans="1:12" x14ac:dyDescent="0.15">
      <c r="A22" s="5">
        <v>17</v>
      </c>
      <c r="B22" s="5">
        <v>17</v>
      </c>
      <c r="C22" s="5">
        <v>400</v>
      </c>
      <c r="D22" s="5">
        <v>0</v>
      </c>
      <c r="E22" s="5">
        <v>0</v>
      </c>
      <c r="F22" s="5">
        <v>45</v>
      </c>
      <c r="G22" s="5">
        <v>880</v>
      </c>
      <c r="H22" s="6" t="s">
        <v>50</v>
      </c>
      <c r="I22" s="6">
        <v>14400</v>
      </c>
      <c r="J22" s="6">
        <v>1</v>
      </c>
      <c r="K22" s="6">
        <v>1</v>
      </c>
      <c r="L22" s="5">
        <v>6209</v>
      </c>
    </row>
    <row r="23" spans="1:12" x14ac:dyDescent="0.15">
      <c r="A23" s="5">
        <v>18</v>
      </c>
      <c r="B23" s="5">
        <v>17</v>
      </c>
      <c r="C23" s="5">
        <v>500</v>
      </c>
      <c r="D23" s="5">
        <v>0</v>
      </c>
      <c r="E23" s="5">
        <v>0</v>
      </c>
      <c r="F23" s="5">
        <v>46</v>
      </c>
      <c r="G23" s="5">
        <v>880</v>
      </c>
      <c r="H23" s="6" t="s">
        <v>51</v>
      </c>
      <c r="I23" s="6">
        <v>14400</v>
      </c>
      <c r="J23" s="6">
        <v>1</v>
      </c>
      <c r="K23" s="6">
        <v>1</v>
      </c>
      <c r="L23" s="5">
        <v>6210</v>
      </c>
    </row>
    <row r="24" spans="1:12" x14ac:dyDescent="0.15">
      <c r="A24" s="5">
        <v>19</v>
      </c>
      <c r="B24" s="5">
        <v>17</v>
      </c>
      <c r="C24" s="5">
        <v>600</v>
      </c>
      <c r="D24" s="5">
        <v>0</v>
      </c>
      <c r="E24" s="5">
        <v>0</v>
      </c>
      <c r="F24" s="5">
        <v>47</v>
      </c>
      <c r="G24" s="5">
        <v>880</v>
      </c>
      <c r="H24" s="6" t="s">
        <v>52</v>
      </c>
      <c r="I24" s="6">
        <v>14400</v>
      </c>
      <c r="J24" s="6">
        <v>1</v>
      </c>
      <c r="K24" s="6">
        <v>1</v>
      </c>
      <c r="L24" s="5">
        <v>6211</v>
      </c>
    </row>
    <row r="25" spans="1:12" x14ac:dyDescent="0.15">
      <c r="A25" s="5">
        <v>20</v>
      </c>
      <c r="B25" s="5">
        <v>17</v>
      </c>
      <c r="C25" s="5">
        <v>700</v>
      </c>
      <c r="D25" s="5">
        <v>0</v>
      </c>
      <c r="E25" s="5">
        <v>0</v>
      </c>
      <c r="F25" s="5">
        <v>48</v>
      </c>
      <c r="G25" s="5">
        <v>880</v>
      </c>
      <c r="H25" s="6" t="s">
        <v>53</v>
      </c>
      <c r="I25" s="6">
        <v>14400</v>
      </c>
      <c r="J25" s="6">
        <v>1</v>
      </c>
      <c r="K25" s="6">
        <v>1</v>
      </c>
      <c r="L25" s="5">
        <v>6212</v>
      </c>
    </row>
    <row r="26" spans="1:12" x14ac:dyDescent="0.15">
      <c r="A26" s="5">
        <v>21</v>
      </c>
      <c r="B26" s="5">
        <v>17</v>
      </c>
      <c r="C26" s="5">
        <v>800</v>
      </c>
      <c r="D26" s="5">
        <v>0</v>
      </c>
      <c r="E26" s="5">
        <v>0</v>
      </c>
      <c r="F26" s="5">
        <v>49</v>
      </c>
      <c r="G26" s="5">
        <v>880</v>
      </c>
      <c r="H26" s="6" t="s">
        <v>54</v>
      </c>
      <c r="I26" s="6">
        <v>14400</v>
      </c>
      <c r="J26" s="6">
        <v>1</v>
      </c>
      <c r="K26" s="6">
        <v>1</v>
      </c>
      <c r="L26" s="5">
        <v>6213</v>
      </c>
    </row>
    <row r="27" spans="1:12" x14ac:dyDescent="0.15">
      <c r="A27" s="5">
        <v>22</v>
      </c>
      <c r="B27" s="5">
        <v>17</v>
      </c>
      <c r="C27" s="5">
        <v>900</v>
      </c>
      <c r="D27" s="5">
        <v>0</v>
      </c>
      <c r="E27" s="5">
        <v>0</v>
      </c>
      <c r="F27" s="5">
        <v>50</v>
      </c>
      <c r="G27" s="5">
        <v>880</v>
      </c>
      <c r="H27" s="6" t="s">
        <v>53</v>
      </c>
      <c r="I27" s="6">
        <v>14400</v>
      </c>
      <c r="J27" s="6">
        <v>1</v>
      </c>
      <c r="K27" s="6">
        <v>1</v>
      </c>
      <c r="L27" s="5">
        <v>6214</v>
      </c>
    </row>
    <row r="28" spans="1:12" x14ac:dyDescent="0.15">
      <c r="A28" s="5">
        <v>23</v>
      </c>
      <c r="B28" s="5">
        <v>17</v>
      </c>
      <c r="C28" s="5">
        <v>1000</v>
      </c>
      <c r="D28" s="5">
        <v>0</v>
      </c>
      <c r="E28" s="5">
        <v>0</v>
      </c>
      <c r="F28" s="5">
        <v>51</v>
      </c>
      <c r="G28" s="5">
        <v>880</v>
      </c>
      <c r="H28" s="6" t="s">
        <v>54</v>
      </c>
      <c r="I28" s="6">
        <v>14400</v>
      </c>
      <c r="J28" s="6">
        <v>1</v>
      </c>
      <c r="K28" s="6">
        <v>1</v>
      </c>
      <c r="L28" s="5">
        <v>6215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8"/>
  <sheetViews>
    <sheetView workbookViewId="0">
      <selection activeCell="N7" sqref="N7"/>
    </sheetView>
  </sheetViews>
  <sheetFormatPr defaultColWidth="9" defaultRowHeight="13.5" x14ac:dyDescent="0.15"/>
  <sheetData>
    <row r="5" spans="1:4" x14ac:dyDescent="0.15">
      <c r="A5" s="5"/>
    </row>
    <row r="6" spans="1:4" x14ac:dyDescent="0.15">
      <c r="A6" s="5"/>
    </row>
    <row r="7" spans="1:4" x14ac:dyDescent="0.15">
      <c r="A7" s="5"/>
    </row>
    <row r="8" spans="1:4" x14ac:dyDescent="0.15">
      <c r="A8" s="5"/>
    </row>
    <row r="9" spans="1:4" x14ac:dyDescent="0.15">
      <c r="A9" s="5">
        <v>3801</v>
      </c>
      <c r="B9" t="s">
        <v>55</v>
      </c>
      <c r="C9" t="s">
        <v>56</v>
      </c>
      <c r="D9" t="s">
        <v>57</v>
      </c>
    </row>
    <row r="10" spans="1:4" x14ac:dyDescent="0.15">
      <c r="A10" s="5">
        <v>3802</v>
      </c>
      <c r="B10" t="s">
        <v>58</v>
      </c>
      <c r="C10" t="s">
        <v>59</v>
      </c>
      <c r="D10" t="s">
        <v>60</v>
      </c>
    </row>
    <row r="11" spans="1:4" x14ac:dyDescent="0.15">
      <c r="A11" s="5">
        <v>3803</v>
      </c>
      <c r="B11" t="s">
        <v>61</v>
      </c>
      <c r="C11" t="s">
        <v>62</v>
      </c>
      <c r="D11" t="s">
        <v>63</v>
      </c>
    </row>
    <row r="12" spans="1:4" x14ac:dyDescent="0.15">
      <c r="A12" s="5">
        <v>3804</v>
      </c>
      <c r="B12" t="s">
        <v>64</v>
      </c>
      <c r="C12" t="s">
        <v>65</v>
      </c>
      <c r="D12" t="s">
        <v>66</v>
      </c>
    </row>
    <row r="13" spans="1:4" x14ac:dyDescent="0.15">
      <c r="A13" s="5">
        <v>3805</v>
      </c>
      <c r="B13" t="s">
        <v>67</v>
      </c>
      <c r="C13" t="s">
        <v>68</v>
      </c>
      <c r="D13" t="s">
        <v>69</v>
      </c>
    </row>
    <row r="14" spans="1:4" x14ac:dyDescent="0.15">
      <c r="A14" s="5">
        <v>3806</v>
      </c>
      <c r="B14" t="s">
        <v>70</v>
      </c>
      <c r="C14" t="s">
        <v>71</v>
      </c>
      <c r="D14" t="s">
        <v>72</v>
      </c>
    </row>
    <row r="15" spans="1:4" x14ac:dyDescent="0.15">
      <c r="A15" s="5">
        <v>3807</v>
      </c>
      <c r="B15" t="s">
        <v>73</v>
      </c>
      <c r="C15" t="s">
        <v>74</v>
      </c>
      <c r="D15" t="s">
        <v>75</v>
      </c>
    </row>
    <row r="16" spans="1:4" x14ac:dyDescent="0.15">
      <c r="A16" s="5">
        <v>3808</v>
      </c>
      <c r="B16" t="s">
        <v>76</v>
      </c>
      <c r="C16" t="s">
        <v>77</v>
      </c>
      <c r="D16" t="s">
        <v>78</v>
      </c>
    </row>
    <row r="17" spans="1:4" x14ac:dyDescent="0.15">
      <c r="A17" s="5">
        <v>3809</v>
      </c>
      <c r="B17" t="s">
        <v>79</v>
      </c>
      <c r="C17" t="s">
        <v>80</v>
      </c>
      <c r="D17" t="s">
        <v>81</v>
      </c>
    </row>
    <row r="18" spans="1:4" x14ac:dyDescent="0.15">
      <c r="A18" s="5">
        <v>3810</v>
      </c>
      <c r="B18" t="s">
        <v>82</v>
      </c>
      <c r="C18" t="s">
        <v>83</v>
      </c>
      <c r="D18" t="s">
        <v>84</v>
      </c>
    </row>
    <row r="19" spans="1:4" x14ac:dyDescent="0.15">
      <c r="A19" s="5">
        <v>3811</v>
      </c>
      <c r="B19" t="s">
        <v>85</v>
      </c>
      <c r="C19" t="s">
        <v>86</v>
      </c>
      <c r="D19" t="s">
        <v>87</v>
      </c>
    </row>
    <row r="20" spans="1:4" x14ac:dyDescent="0.15">
      <c r="A20" s="5">
        <v>3812</v>
      </c>
      <c r="B20" t="s">
        <v>88</v>
      </c>
      <c r="C20" t="s">
        <v>89</v>
      </c>
      <c r="D20" t="s">
        <v>90</v>
      </c>
    </row>
    <row r="21" spans="1:4" x14ac:dyDescent="0.15">
      <c r="A21">
        <v>3813</v>
      </c>
      <c r="B21" t="s">
        <v>91</v>
      </c>
      <c r="C21" t="s">
        <v>92</v>
      </c>
      <c r="D21" t="s">
        <v>93</v>
      </c>
    </row>
    <row r="22" spans="1:4" x14ac:dyDescent="0.15">
      <c r="A22">
        <v>3814</v>
      </c>
      <c r="B22" t="s">
        <v>94</v>
      </c>
      <c r="C22" t="s">
        <v>95</v>
      </c>
      <c r="D22" t="s">
        <v>96</v>
      </c>
    </row>
    <row r="29" spans="1:4" x14ac:dyDescent="0.15">
      <c r="A29" s="5"/>
    </row>
    <row r="30" spans="1:4" x14ac:dyDescent="0.15">
      <c r="A30" s="5"/>
    </row>
    <row r="31" spans="1:4" x14ac:dyDescent="0.15">
      <c r="A31" s="5"/>
    </row>
    <row r="32" spans="1:4" x14ac:dyDescent="0.15">
      <c r="A32" s="5"/>
    </row>
    <row r="33" spans="1:1" x14ac:dyDescent="0.15">
      <c r="A33" s="5"/>
    </row>
    <row r="34" spans="1:1" x14ac:dyDescent="0.15">
      <c r="A34" s="5"/>
    </row>
    <row r="35" spans="1:1" x14ac:dyDescent="0.15">
      <c r="A35" s="5"/>
    </row>
    <row r="36" spans="1:1" x14ac:dyDescent="0.15">
      <c r="A36" s="5"/>
    </row>
    <row r="37" spans="1:1" x14ac:dyDescent="0.15">
      <c r="A37" s="5"/>
    </row>
    <row r="38" spans="1:1" x14ac:dyDescent="0.15">
      <c r="A38" s="5"/>
    </row>
    <row r="39" spans="1:1" x14ac:dyDescent="0.15">
      <c r="A39" s="5"/>
    </row>
    <row r="40" spans="1:1" x14ac:dyDescent="0.15">
      <c r="A40" s="5"/>
    </row>
    <row r="41" spans="1:1" x14ac:dyDescent="0.15">
      <c r="A41" s="5"/>
    </row>
    <row r="42" spans="1:1" x14ac:dyDescent="0.15">
      <c r="A42" s="5"/>
    </row>
    <row r="43" spans="1:1" x14ac:dyDescent="0.15">
      <c r="A43" s="5"/>
    </row>
    <row r="44" spans="1:1" x14ac:dyDescent="0.15">
      <c r="A44" s="5"/>
    </row>
    <row r="45" spans="1:1" x14ac:dyDescent="0.15">
      <c r="A45" s="5"/>
    </row>
    <row r="46" spans="1:1" x14ac:dyDescent="0.15">
      <c r="A46" s="5"/>
    </row>
    <row r="47" spans="1:1" x14ac:dyDescent="0.15">
      <c r="A47" s="5"/>
    </row>
    <row r="48" spans="1:1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D48"/>
  <sheetViews>
    <sheetView topLeftCell="H1" workbookViewId="0">
      <selection activeCell="V15" sqref="V15"/>
    </sheetView>
  </sheetViews>
  <sheetFormatPr defaultColWidth="9" defaultRowHeight="13.5" x14ac:dyDescent="0.15"/>
  <cols>
    <col min="7" max="7" width="11.625" customWidth="1"/>
    <col min="17" max="17" width="11.75" customWidth="1"/>
    <col min="18" max="18" width="13.375" customWidth="1"/>
    <col min="27" max="27" width="11.625" customWidth="1"/>
    <col min="28" max="28" width="12.75" customWidth="1"/>
  </cols>
  <sheetData>
    <row r="1" spans="6:30" x14ac:dyDescent="0.15">
      <c r="Z1" s="1" t="s">
        <v>97</v>
      </c>
      <c r="AA1" s="1" t="s">
        <v>98</v>
      </c>
      <c r="AB1" s="1" t="s">
        <v>99</v>
      </c>
    </row>
    <row r="2" spans="6:30" x14ac:dyDescent="0.15">
      <c r="Z2">
        <v>4001</v>
      </c>
      <c r="AA2">
        <v>1167</v>
      </c>
      <c r="AB2">
        <v>1025</v>
      </c>
    </row>
    <row r="3" spans="6:30" x14ac:dyDescent="0.15">
      <c r="Z3">
        <v>4002</v>
      </c>
      <c r="AA3">
        <v>1168</v>
      </c>
      <c r="AB3">
        <v>1026</v>
      </c>
    </row>
    <row r="4" spans="6:30" x14ac:dyDescent="0.15">
      <c r="Z4">
        <v>4003</v>
      </c>
      <c r="AA4">
        <v>1169</v>
      </c>
      <c r="AB4">
        <v>1027</v>
      </c>
    </row>
    <row r="5" spans="6:30" x14ac:dyDescent="0.15">
      <c r="L5">
        <f>17*50</f>
        <v>850</v>
      </c>
      <c r="AA5">
        <v>1170</v>
      </c>
      <c r="AB5">
        <v>1028</v>
      </c>
    </row>
    <row r="6" spans="6:30" x14ac:dyDescent="0.15">
      <c r="W6" s="1" t="s">
        <v>100</v>
      </c>
      <c r="X6" s="1"/>
      <c r="AA6">
        <v>1171</v>
      </c>
      <c r="AB6">
        <v>1029</v>
      </c>
    </row>
    <row r="7" spans="6:30" x14ac:dyDescent="0.15">
      <c r="I7" s="1" t="s">
        <v>101</v>
      </c>
      <c r="J7" s="1" t="s">
        <v>102</v>
      </c>
      <c r="W7" s="1" t="s">
        <v>103</v>
      </c>
      <c r="X7" s="1"/>
      <c r="AB7">
        <v>1030</v>
      </c>
    </row>
    <row r="8" spans="6:30" x14ac:dyDescent="0.15">
      <c r="F8">
        <v>1</v>
      </c>
      <c r="G8" t="s">
        <v>104</v>
      </c>
      <c r="H8" t="s">
        <v>105</v>
      </c>
      <c r="I8">
        <v>5</v>
      </c>
      <c r="J8" t="str">
        <f>$I$7&amp;I8&amp;$J$7</f>
        <v>{{2,0,5}}</v>
      </c>
      <c r="O8" s="1"/>
      <c r="P8" s="1"/>
      <c r="V8" s="1" t="s">
        <v>106</v>
      </c>
      <c r="W8" s="1" t="s">
        <v>107</v>
      </c>
      <c r="X8" s="1"/>
    </row>
    <row r="9" spans="6:30" x14ac:dyDescent="0.15">
      <c r="F9">
        <v>2</v>
      </c>
      <c r="G9" t="s">
        <v>104</v>
      </c>
      <c r="H9" t="s">
        <v>105</v>
      </c>
      <c r="I9">
        <v>5</v>
      </c>
      <c r="J9" t="str">
        <f t="shared" ref="J9:J47" si="0">$I$7&amp;I9&amp;$J$7</f>
        <v>{{2,0,5}}</v>
      </c>
      <c r="Q9" s="1" t="s">
        <v>108</v>
      </c>
      <c r="R9" t="str">
        <f>$Q$9&amp;V9</f>
        <v>等级宝箱LV15</v>
      </c>
      <c r="S9" s="3">
        <v>10</v>
      </c>
      <c r="T9">
        <f>S9+5</f>
        <v>15</v>
      </c>
      <c r="U9">
        <v>50</v>
      </c>
      <c r="V9">
        <v>15</v>
      </c>
      <c r="W9">
        <v>1025</v>
      </c>
      <c r="X9">
        <v>5</v>
      </c>
      <c r="Y9">
        <v>1.1000000000000001</v>
      </c>
      <c r="AA9" t="str">
        <f>$V$8&amp;U9&amp;$W$7</f>
        <v>{2,0,50}</v>
      </c>
      <c r="AB9" t="str">
        <f>$W$8&amp;W9&amp;$W$6&amp;X9&amp;$W$7</f>
        <v>{3,1025,5}</v>
      </c>
      <c r="AC9" t="str">
        <f>$W$8&amp;O11&amp;",1}"</f>
        <v>{3,3002,1}</v>
      </c>
      <c r="AD9" t="e">
        <f t="array" aca="1" ref="AD9" ca="1">[1]!LKnum(AA9:AC9)</f>
        <v>#NAME?</v>
      </c>
    </row>
    <row r="10" spans="6:30" x14ac:dyDescent="0.15">
      <c r="F10">
        <v>3</v>
      </c>
      <c r="G10" t="s">
        <v>104</v>
      </c>
      <c r="H10" t="s">
        <v>105</v>
      </c>
      <c r="I10">
        <v>5</v>
      </c>
      <c r="J10" t="str">
        <f t="shared" si="0"/>
        <v>{{2,0,5}}</v>
      </c>
      <c r="O10">
        <v>3001</v>
      </c>
      <c r="P10" s="3">
        <v>1025</v>
      </c>
      <c r="R10" t="str">
        <f t="shared" ref="R10:R22" si="1">$Q$9&amp;V10</f>
        <v>等级宝箱LV25</v>
      </c>
      <c r="S10" s="3">
        <v>20</v>
      </c>
      <c r="T10">
        <f t="shared" ref="T10:T48" si="2">S10+5</f>
        <v>25</v>
      </c>
      <c r="U10">
        <v>100</v>
      </c>
      <c r="V10">
        <v>25</v>
      </c>
      <c r="W10">
        <v>1167</v>
      </c>
      <c r="X10">
        <v>1</v>
      </c>
      <c r="Y10">
        <v>1.3</v>
      </c>
      <c r="AA10" t="str">
        <f t="shared" ref="AA10:AA22" si="3">$V$8&amp;U10&amp;$W$7</f>
        <v>{2,0,100}</v>
      </c>
      <c r="AB10" t="str">
        <f t="shared" ref="AB10:AB22" si="4">$W$8&amp;W10&amp;$W$6&amp;X10&amp;$W$7</f>
        <v>{3,1167,1}</v>
      </c>
      <c r="AC10" t="str">
        <f t="shared" ref="AC10:AC21" si="5">$W$8&amp;O12&amp;",1}"</f>
        <v>{3,3003,1}</v>
      </c>
      <c r="AD10" t="e">
        <f t="array" aca="1" ref="AD10" ca="1">[1]!LKnum(AA10:AC10)</f>
        <v>#NAME?</v>
      </c>
    </row>
    <row r="11" spans="6:30" x14ac:dyDescent="0.15">
      <c r="F11">
        <v>4</v>
      </c>
      <c r="G11" t="s">
        <v>104</v>
      </c>
      <c r="H11" t="s">
        <v>105</v>
      </c>
      <c r="I11">
        <f t="shared" ref="I11:I47" si="6">I9+5</f>
        <v>10</v>
      </c>
      <c r="J11" t="str">
        <f t="shared" si="0"/>
        <v>{{2,0,10}}</v>
      </c>
      <c r="O11">
        <v>3002</v>
      </c>
      <c r="P11" s="3">
        <v>1167</v>
      </c>
      <c r="R11" t="str">
        <f t="shared" si="1"/>
        <v>等级宝箱LV35</v>
      </c>
      <c r="S11" s="3">
        <v>30</v>
      </c>
      <c r="T11">
        <f t="shared" si="2"/>
        <v>35</v>
      </c>
      <c r="U11">
        <v>150</v>
      </c>
      <c r="V11">
        <v>35</v>
      </c>
      <c r="W11">
        <v>4001</v>
      </c>
      <c r="X11">
        <v>5</v>
      </c>
      <c r="Y11">
        <v>1.5</v>
      </c>
      <c r="AA11" t="str">
        <f t="shared" si="3"/>
        <v>{2,0,150}</v>
      </c>
      <c r="AB11" t="str">
        <f t="shared" si="4"/>
        <v>{3,4001,5}</v>
      </c>
      <c r="AC11" t="str">
        <f t="shared" si="5"/>
        <v>{3,3004,1}</v>
      </c>
      <c r="AD11" t="e">
        <f t="array" aca="1" ref="AD11" ca="1">[1]!LKnum(AA11:AC11)</f>
        <v>#NAME?</v>
      </c>
    </row>
    <row r="12" spans="6:30" x14ac:dyDescent="0.15">
      <c r="F12">
        <v>5</v>
      </c>
      <c r="G12" t="s">
        <v>104</v>
      </c>
      <c r="H12" t="s">
        <v>105</v>
      </c>
      <c r="I12">
        <f t="shared" si="6"/>
        <v>10</v>
      </c>
      <c r="J12" t="str">
        <f t="shared" si="0"/>
        <v>{{2,0,10}}</v>
      </c>
      <c r="O12">
        <v>3003</v>
      </c>
      <c r="P12">
        <v>4001</v>
      </c>
      <c r="R12" t="str">
        <f t="shared" si="1"/>
        <v>等级宝箱LV45</v>
      </c>
      <c r="S12" s="3">
        <v>40</v>
      </c>
      <c r="T12">
        <f t="shared" si="2"/>
        <v>45</v>
      </c>
      <c r="U12">
        <v>200</v>
      </c>
      <c r="V12">
        <f>V11+S9</f>
        <v>45</v>
      </c>
      <c r="W12">
        <v>1026</v>
      </c>
      <c r="X12">
        <v>3</v>
      </c>
      <c r="Y12">
        <v>2.1</v>
      </c>
      <c r="AA12" t="str">
        <f t="shared" si="3"/>
        <v>{2,0,200}</v>
      </c>
      <c r="AB12" t="str">
        <f t="shared" si="4"/>
        <v>{3,1026,3}</v>
      </c>
      <c r="AC12" t="str">
        <f t="shared" si="5"/>
        <v>{3,3005,1}</v>
      </c>
      <c r="AD12" t="e">
        <f t="array" aca="1" ref="AD12" ca="1">[1]!LKnum(AA12:AC12)</f>
        <v>#NAME?</v>
      </c>
    </row>
    <row r="13" spans="6:30" x14ac:dyDescent="0.15">
      <c r="F13">
        <v>6</v>
      </c>
      <c r="G13" t="s">
        <v>104</v>
      </c>
      <c r="H13" t="s">
        <v>105</v>
      </c>
      <c r="I13">
        <f t="shared" si="6"/>
        <v>15</v>
      </c>
      <c r="J13" t="str">
        <f t="shared" si="0"/>
        <v>{{2,0,15}}</v>
      </c>
      <c r="O13">
        <v>3004</v>
      </c>
      <c r="P13">
        <v>1026</v>
      </c>
      <c r="R13" t="str">
        <f t="shared" si="1"/>
        <v>等级宝箱LV65</v>
      </c>
      <c r="S13" s="3">
        <v>50</v>
      </c>
      <c r="T13">
        <f t="shared" si="2"/>
        <v>55</v>
      </c>
      <c r="U13">
        <v>250</v>
      </c>
      <c r="V13">
        <f t="shared" ref="V13:V22" si="7">V12+S10</f>
        <v>65</v>
      </c>
      <c r="W13">
        <v>1168</v>
      </c>
      <c r="X13">
        <v>1</v>
      </c>
      <c r="Y13">
        <v>2.2999999999999998</v>
      </c>
      <c r="AA13" t="str">
        <f t="shared" si="3"/>
        <v>{2,0,250}</v>
      </c>
      <c r="AB13" t="str">
        <f t="shared" si="4"/>
        <v>{3,1168,1}</v>
      </c>
      <c r="AC13" t="str">
        <f t="shared" si="5"/>
        <v>{3,3006,1}</v>
      </c>
      <c r="AD13" t="e">
        <f t="array" aca="1" ref="AD13" ca="1">[1]!LKnum(AA13:AC13)</f>
        <v>#NAME?</v>
      </c>
    </row>
    <row r="14" spans="6:30" x14ac:dyDescent="0.15">
      <c r="F14">
        <v>7</v>
      </c>
      <c r="G14" t="s">
        <v>104</v>
      </c>
      <c r="H14" t="s">
        <v>105</v>
      </c>
      <c r="I14">
        <f t="shared" si="6"/>
        <v>15</v>
      </c>
      <c r="J14" t="str">
        <f t="shared" si="0"/>
        <v>{{2,0,15}}</v>
      </c>
      <c r="O14">
        <v>3005</v>
      </c>
      <c r="P14">
        <v>1168</v>
      </c>
      <c r="R14" t="str">
        <f t="shared" si="1"/>
        <v>等级宝箱LV95</v>
      </c>
      <c r="S14" s="3">
        <v>60</v>
      </c>
      <c r="T14">
        <f t="shared" si="2"/>
        <v>65</v>
      </c>
      <c r="U14">
        <v>300</v>
      </c>
      <c r="V14">
        <f t="shared" si="7"/>
        <v>95</v>
      </c>
      <c r="W14">
        <v>4002</v>
      </c>
      <c r="X14">
        <v>3</v>
      </c>
      <c r="Y14">
        <v>2.5</v>
      </c>
      <c r="AA14" t="str">
        <f t="shared" si="3"/>
        <v>{2,0,300}</v>
      </c>
      <c r="AB14" t="str">
        <f t="shared" si="4"/>
        <v>{3,4002,3}</v>
      </c>
      <c r="AC14" t="str">
        <f t="shared" si="5"/>
        <v>{3,3007,1}</v>
      </c>
      <c r="AD14" t="e">
        <f t="array" aca="1" ref="AD14" ca="1">[1]!LKnum(AA14:AC14)</f>
        <v>#NAME?</v>
      </c>
    </row>
    <row r="15" spans="6:30" x14ac:dyDescent="0.15">
      <c r="F15">
        <v>8</v>
      </c>
      <c r="G15" t="s">
        <v>104</v>
      </c>
      <c r="H15" t="s">
        <v>105</v>
      </c>
      <c r="I15">
        <f t="shared" si="6"/>
        <v>20</v>
      </c>
      <c r="J15" t="str">
        <f t="shared" si="0"/>
        <v>{{2,0,20}}</v>
      </c>
      <c r="O15">
        <v>3006</v>
      </c>
      <c r="P15">
        <v>4002</v>
      </c>
      <c r="R15" t="str">
        <f t="shared" si="1"/>
        <v>等级宝箱LV135</v>
      </c>
      <c r="S15" s="3">
        <v>70</v>
      </c>
      <c r="T15">
        <f t="shared" si="2"/>
        <v>75</v>
      </c>
      <c r="U15">
        <v>500</v>
      </c>
      <c r="V15">
        <f t="shared" si="7"/>
        <v>135</v>
      </c>
      <c r="W15">
        <v>1027</v>
      </c>
      <c r="X15">
        <v>3</v>
      </c>
      <c r="Y15">
        <v>3.1</v>
      </c>
      <c r="AA15" t="str">
        <f t="shared" si="3"/>
        <v>{2,0,500}</v>
      </c>
      <c r="AB15" t="str">
        <f t="shared" si="4"/>
        <v>{3,1027,3}</v>
      </c>
      <c r="AC15" t="str">
        <f t="shared" si="5"/>
        <v>{3,3008,1}</v>
      </c>
      <c r="AD15" t="e">
        <f t="array" aca="1" ref="AD15" ca="1">[1]!LKnum(AA15:AC15)</f>
        <v>#NAME?</v>
      </c>
    </row>
    <row r="16" spans="6:30" x14ac:dyDescent="0.15">
      <c r="F16">
        <v>9</v>
      </c>
      <c r="G16" t="s">
        <v>104</v>
      </c>
      <c r="H16" t="s">
        <v>105</v>
      </c>
      <c r="I16">
        <f t="shared" si="6"/>
        <v>20</v>
      </c>
      <c r="J16" t="str">
        <f t="shared" si="0"/>
        <v>{{2,0,20}}</v>
      </c>
      <c r="O16">
        <v>3007</v>
      </c>
      <c r="P16">
        <v>1027</v>
      </c>
      <c r="R16" t="str">
        <f t="shared" si="1"/>
        <v>等级宝箱LV185</v>
      </c>
      <c r="S16" s="3">
        <v>80</v>
      </c>
      <c r="T16">
        <f t="shared" si="2"/>
        <v>85</v>
      </c>
      <c r="U16">
        <v>1000</v>
      </c>
      <c r="V16">
        <f t="shared" si="7"/>
        <v>185</v>
      </c>
      <c r="W16">
        <v>1169</v>
      </c>
      <c r="X16">
        <v>5</v>
      </c>
      <c r="Y16">
        <v>3.3</v>
      </c>
      <c r="AA16" t="str">
        <f t="shared" si="3"/>
        <v>{2,0,1000}</v>
      </c>
      <c r="AB16" t="str">
        <f t="shared" si="4"/>
        <v>{3,1169,5}</v>
      </c>
      <c r="AC16" t="str">
        <f t="shared" si="5"/>
        <v>{3,3009,1}</v>
      </c>
      <c r="AD16" t="e">
        <f t="array" aca="1" ref="AD16" ca="1">[1]!LKnum(AA16:AC16)</f>
        <v>#NAME?</v>
      </c>
    </row>
    <row r="17" spans="6:30" x14ac:dyDescent="0.15">
      <c r="F17">
        <v>10</v>
      </c>
      <c r="G17" t="s">
        <v>104</v>
      </c>
      <c r="H17" t="s">
        <v>105</v>
      </c>
      <c r="I17">
        <f t="shared" si="6"/>
        <v>25</v>
      </c>
      <c r="J17" t="str">
        <f t="shared" si="0"/>
        <v>{{2,0,25}}</v>
      </c>
      <c r="O17">
        <v>3008</v>
      </c>
      <c r="P17">
        <v>1169</v>
      </c>
      <c r="R17" t="str">
        <f t="shared" si="1"/>
        <v>等级宝箱LV245</v>
      </c>
      <c r="S17" s="3">
        <v>90</v>
      </c>
      <c r="T17">
        <f t="shared" si="2"/>
        <v>95</v>
      </c>
      <c r="U17">
        <v>2000</v>
      </c>
      <c r="V17">
        <f t="shared" si="7"/>
        <v>245</v>
      </c>
      <c r="W17">
        <v>4003</v>
      </c>
      <c r="X17">
        <v>8</v>
      </c>
      <c r="Y17">
        <v>3.5</v>
      </c>
      <c r="AA17" t="str">
        <f t="shared" si="3"/>
        <v>{2,0,2000}</v>
      </c>
      <c r="AB17" t="str">
        <f t="shared" si="4"/>
        <v>{3,4003,8}</v>
      </c>
      <c r="AC17" t="str">
        <f t="shared" si="5"/>
        <v>{3,3010,1}</v>
      </c>
      <c r="AD17" t="e">
        <f t="array" aca="1" ref="AD17" ca="1">[1]!LKnum(AA17:AC17)</f>
        <v>#NAME?</v>
      </c>
    </row>
    <row r="18" spans="6:30" x14ac:dyDescent="0.15">
      <c r="F18">
        <v>11</v>
      </c>
      <c r="G18" t="s">
        <v>104</v>
      </c>
      <c r="H18" t="s">
        <v>105</v>
      </c>
      <c r="I18">
        <f t="shared" si="6"/>
        <v>25</v>
      </c>
      <c r="J18" t="str">
        <f t="shared" si="0"/>
        <v>{{2,0,25}}</v>
      </c>
      <c r="O18">
        <v>3009</v>
      </c>
      <c r="P18">
        <v>4003</v>
      </c>
      <c r="R18" t="str">
        <f t="shared" si="1"/>
        <v>等级宝箱LV315</v>
      </c>
      <c r="S18" s="3">
        <v>100</v>
      </c>
      <c r="T18">
        <f t="shared" si="2"/>
        <v>105</v>
      </c>
      <c r="U18">
        <v>2000</v>
      </c>
      <c r="V18">
        <f t="shared" si="7"/>
        <v>315</v>
      </c>
      <c r="W18">
        <v>1028</v>
      </c>
      <c r="X18">
        <v>10</v>
      </c>
      <c r="Y18">
        <v>4.0999999999999996</v>
      </c>
      <c r="AA18" t="str">
        <f t="shared" si="3"/>
        <v>{2,0,2000}</v>
      </c>
      <c r="AB18" t="str">
        <f t="shared" si="4"/>
        <v>{3,1028,10}</v>
      </c>
      <c r="AC18" t="str">
        <f t="shared" si="5"/>
        <v>{3,3011,1}</v>
      </c>
      <c r="AD18" t="e">
        <f t="array" aca="1" ref="AD18" ca="1">[1]!LKnum(AA18:AC18)</f>
        <v>#NAME?</v>
      </c>
    </row>
    <row r="19" spans="6:30" x14ac:dyDescent="0.15">
      <c r="F19">
        <v>12</v>
      </c>
      <c r="G19" t="s">
        <v>104</v>
      </c>
      <c r="H19" t="s">
        <v>105</v>
      </c>
      <c r="I19">
        <f t="shared" si="6"/>
        <v>30</v>
      </c>
      <c r="J19" t="str">
        <f t="shared" si="0"/>
        <v>{{2,0,30}}</v>
      </c>
      <c r="O19">
        <v>3010</v>
      </c>
      <c r="P19">
        <v>1028</v>
      </c>
      <c r="R19" t="str">
        <f t="shared" si="1"/>
        <v>等级宝箱LV395</v>
      </c>
      <c r="S19" s="4">
        <f>S18+20</f>
        <v>120</v>
      </c>
      <c r="T19">
        <f t="shared" si="2"/>
        <v>125</v>
      </c>
      <c r="U19">
        <v>2000</v>
      </c>
      <c r="V19">
        <f t="shared" si="7"/>
        <v>395</v>
      </c>
      <c r="W19">
        <v>1170</v>
      </c>
      <c r="X19">
        <v>8</v>
      </c>
      <c r="Y19">
        <v>4.5</v>
      </c>
      <c r="AA19" t="str">
        <f t="shared" si="3"/>
        <v>{2,0,2000}</v>
      </c>
      <c r="AB19" t="str">
        <f t="shared" si="4"/>
        <v>{3,1170,8}</v>
      </c>
      <c r="AC19" t="str">
        <f t="shared" si="5"/>
        <v>{3,3012,1}</v>
      </c>
      <c r="AD19" t="e">
        <f t="array" aca="1" ref="AD19" ca="1">[1]!LKnum(AA19:AC19)</f>
        <v>#NAME?</v>
      </c>
    </row>
    <row r="20" spans="6:30" x14ac:dyDescent="0.15">
      <c r="F20">
        <v>13</v>
      </c>
      <c r="G20" t="s">
        <v>104</v>
      </c>
      <c r="H20" t="s">
        <v>105</v>
      </c>
      <c r="I20">
        <f t="shared" si="6"/>
        <v>30</v>
      </c>
      <c r="J20" t="str">
        <f t="shared" si="0"/>
        <v>{{2,0,30}}</v>
      </c>
      <c r="O20">
        <v>3011</v>
      </c>
      <c r="P20">
        <v>1170</v>
      </c>
      <c r="R20" t="str">
        <f t="shared" si="1"/>
        <v>等级宝箱LV485</v>
      </c>
      <c r="S20" s="4">
        <f t="shared" ref="S20:S28" si="8">S19+20</f>
        <v>140</v>
      </c>
      <c r="T20">
        <f t="shared" si="2"/>
        <v>145</v>
      </c>
      <c r="U20">
        <v>2000</v>
      </c>
      <c r="V20">
        <f t="shared" si="7"/>
        <v>485</v>
      </c>
      <c r="W20">
        <v>1029</v>
      </c>
      <c r="X20">
        <v>20</v>
      </c>
      <c r="Y20">
        <v>5.0999999999999996</v>
      </c>
      <c r="AA20" t="str">
        <f t="shared" si="3"/>
        <v>{2,0,2000}</v>
      </c>
      <c r="AB20" t="str">
        <f t="shared" si="4"/>
        <v>{3,1029,20}</v>
      </c>
      <c r="AC20" t="str">
        <f t="shared" si="5"/>
        <v>{3,3013,1}</v>
      </c>
      <c r="AD20" t="e">
        <f t="array" aca="1" ref="AD20" ca="1">[1]!LKnum(AA20:AC20)</f>
        <v>#NAME?</v>
      </c>
    </row>
    <row r="21" spans="6:30" x14ac:dyDescent="0.15">
      <c r="F21">
        <v>14</v>
      </c>
      <c r="G21" t="s">
        <v>104</v>
      </c>
      <c r="H21" t="s">
        <v>105</v>
      </c>
      <c r="I21">
        <f t="shared" si="6"/>
        <v>35</v>
      </c>
      <c r="J21" t="str">
        <f t="shared" si="0"/>
        <v>{{2,0,35}}</v>
      </c>
      <c r="O21">
        <v>3012</v>
      </c>
      <c r="P21">
        <v>1029</v>
      </c>
      <c r="R21" t="str">
        <f t="shared" si="1"/>
        <v>等级宝箱LV585</v>
      </c>
      <c r="S21" s="4">
        <f t="shared" si="8"/>
        <v>160</v>
      </c>
      <c r="T21">
        <f t="shared" si="2"/>
        <v>165</v>
      </c>
      <c r="U21">
        <v>2000</v>
      </c>
      <c r="V21">
        <f t="shared" si="7"/>
        <v>585</v>
      </c>
      <c r="W21">
        <v>1171</v>
      </c>
      <c r="X21">
        <v>10</v>
      </c>
      <c r="Y21">
        <v>5.5</v>
      </c>
      <c r="AA21" t="str">
        <f t="shared" si="3"/>
        <v>{2,0,2000}</v>
      </c>
      <c r="AB21" t="str">
        <f t="shared" si="4"/>
        <v>{3,1171,10}</v>
      </c>
      <c r="AC21" t="str">
        <f t="shared" si="5"/>
        <v>{3,3014,1}</v>
      </c>
      <c r="AD21" t="e">
        <f t="array" aca="1" ref="AD21" ca="1">[1]!LKnum(AA21:AC21)</f>
        <v>#NAME?</v>
      </c>
    </row>
    <row r="22" spans="6:30" x14ac:dyDescent="0.15">
      <c r="F22">
        <v>15</v>
      </c>
      <c r="G22" t="s">
        <v>104</v>
      </c>
      <c r="H22" t="s">
        <v>105</v>
      </c>
      <c r="I22">
        <f t="shared" si="6"/>
        <v>35</v>
      </c>
      <c r="J22" t="str">
        <f t="shared" si="0"/>
        <v>{{2,0,35}}</v>
      </c>
      <c r="O22">
        <v>3013</v>
      </c>
      <c r="P22">
        <v>1171</v>
      </c>
      <c r="R22" t="str">
        <f t="shared" si="1"/>
        <v>等级宝箱LV705</v>
      </c>
      <c r="S22" s="4">
        <f t="shared" si="8"/>
        <v>180</v>
      </c>
      <c r="T22">
        <f t="shared" si="2"/>
        <v>185</v>
      </c>
      <c r="U22">
        <v>2000</v>
      </c>
      <c r="V22">
        <f t="shared" si="7"/>
        <v>705</v>
      </c>
      <c r="W22">
        <v>1030</v>
      </c>
      <c r="X22">
        <v>20</v>
      </c>
      <c r="Y22">
        <v>6.1</v>
      </c>
      <c r="AA22" t="str">
        <f t="shared" si="3"/>
        <v>{2,0,2000}</v>
      </c>
      <c r="AB22" t="str">
        <f t="shared" si="4"/>
        <v>{3,1030,20}</v>
      </c>
      <c r="AD22" t="e">
        <f t="array" aca="1" ref="AD22" ca="1">[1]!LKnum(AA22:AC22)</f>
        <v>#NAME?</v>
      </c>
    </row>
    <row r="23" spans="6:30" x14ac:dyDescent="0.15">
      <c r="F23">
        <v>16</v>
      </c>
      <c r="G23" t="s">
        <v>104</v>
      </c>
      <c r="H23" t="s">
        <v>105</v>
      </c>
      <c r="I23">
        <f t="shared" si="6"/>
        <v>40</v>
      </c>
      <c r="J23" t="str">
        <f t="shared" si="0"/>
        <v>{{2,0,40}}</v>
      </c>
      <c r="O23">
        <v>3014</v>
      </c>
      <c r="P23">
        <v>1030</v>
      </c>
      <c r="S23" s="4">
        <f t="shared" si="8"/>
        <v>200</v>
      </c>
      <c r="T23">
        <f t="shared" si="2"/>
        <v>205</v>
      </c>
    </row>
    <row r="24" spans="6:30" x14ac:dyDescent="0.15">
      <c r="F24">
        <v>17</v>
      </c>
      <c r="G24" t="s">
        <v>104</v>
      </c>
      <c r="H24" t="s">
        <v>105</v>
      </c>
      <c r="I24">
        <f t="shared" si="6"/>
        <v>40</v>
      </c>
      <c r="J24" t="str">
        <f t="shared" si="0"/>
        <v>{{2,0,40}}</v>
      </c>
      <c r="S24" s="4">
        <f t="shared" si="8"/>
        <v>220</v>
      </c>
      <c r="T24">
        <f t="shared" si="2"/>
        <v>225</v>
      </c>
    </row>
    <row r="25" spans="6:30" x14ac:dyDescent="0.15">
      <c r="F25">
        <v>18</v>
      </c>
      <c r="I25">
        <f t="shared" si="6"/>
        <v>45</v>
      </c>
      <c r="J25" t="str">
        <f t="shared" si="0"/>
        <v>{{2,0,45}}</v>
      </c>
      <c r="S25" s="4">
        <f t="shared" si="8"/>
        <v>240</v>
      </c>
      <c r="T25">
        <f t="shared" si="2"/>
        <v>245</v>
      </c>
    </row>
    <row r="26" spans="6:30" x14ac:dyDescent="0.15">
      <c r="F26">
        <v>19</v>
      </c>
      <c r="I26">
        <f t="shared" si="6"/>
        <v>45</v>
      </c>
      <c r="J26" t="str">
        <f t="shared" si="0"/>
        <v>{{2,0,45}}</v>
      </c>
      <c r="S26" s="4">
        <f t="shared" si="8"/>
        <v>260</v>
      </c>
      <c r="T26">
        <f t="shared" si="2"/>
        <v>265</v>
      </c>
    </row>
    <row r="27" spans="6:30" x14ac:dyDescent="0.15">
      <c r="F27">
        <v>20</v>
      </c>
      <c r="I27">
        <f t="shared" si="6"/>
        <v>50</v>
      </c>
      <c r="J27" t="str">
        <f t="shared" si="0"/>
        <v>{{2,0,50}}</v>
      </c>
      <c r="S27" s="4">
        <f t="shared" si="8"/>
        <v>280</v>
      </c>
      <c r="T27">
        <f t="shared" si="2"/>
        <v>285</v>
      </c>
    </row>
    <row r="28" spans="6:30" x14ac:dyDescent="0.15">
      <c r="F28">
        <v>21</v>
      </c>
      <c r="I28">
        <f t="shared" si="6"/>
        <v>50</v>
      </c>
      <c r="J28" t="str">
        <f t="shared" si="0"/>
        <v>{{2,0,50}}</v>
      </c>
      <c r="S28" s="4">
        <f t="shared" si="8"/>
        <v>300</v>
      </c>
      <c r="T28">
        <f t="shared" si="2"/>
        <v>305</v>
      </c>
    </row>
    <row r="29" spans="6:30" x14ac:dyDescent="0.15">
      <c r="F29">
        <v>22</v>
      </c>
      <c r="I29">
        <f t="shared" si="6"/>
        <v>55</v>
      </c>
      <c r="J29" t="str">
        <f t="shared" si="0"/>
        <v>{{2,0,55}}</v>
      </c>
      <c r="S29" s="3">
        <f>S28+30</f>
        <v>330</v>
      </c>
      <c r="T29">
        <f t="shared" si="2"/>
        <v>335</v>
      </c>
    </row>
    <row r="30" spans="6:30" x14ac:dyDescent="0.15">
      <c r="F30">
        <v>23</v>
      </c>
      <c r="I30">
        <f t="shared" si="6"/>
        <v>55</v>
      </c>
      <c r="J30" t="str">
        <f t="shared" si="0"/>
        <v>{{2,0,55}}</v>
      </c>
      <c r="S30" s="3">
        <f t="shared" ref="S30:S42" si="9">S29+30</f>
        <v>360</v>
      </c>
      <c r="T30">
        <f t="shared" si="2"/>
        <v>365</v>
      </c>
    </row>
    <row r="31" spans="6:30" x14ac:dyDescent="0.15">
      <c r="F31">
        <v>24</v>
      </c>
      <c r="I31">
        <f t="shared" si="6"/>
        <v>60</v>
      </c>
      <c r="J31" t="str">
        <f t="shared" si="0"/>
        <v>{{2,0,60}}</v>
      </c>
      <c r="S31" s="3">
        <f t="shared" si="9"/>
        <v>390</v>
      </c>
      <c r="T31">
        <f t="shared" si="2"/>
        <v>395</v>
      </c>
    </row>
    <row r="32" spans="6:30" x14ac:dyDescent="0.15">
      <c r="F32">
        <v>25</v>
      </c>
      <c r="I32">
        <f t="shared" si="6"/>
        <v>60</v>
      </c>
      <c r="J32" t="str">
        <f t="shared" si="0"/>
        <v>{{2,0,60}}</v>
      </c>
      <c r="S32" s="3">
        <f t="shared" si="9"/>
        <v>420</v>
      </c>
      <c r="T32">
        <f t="shared" si="2"/>
        <v>425</v>
      </c>
    </row>
    <row r="33" spans="6:20" x14ac:dyDescent="0.15">
      <c r="F33">
        <v>26</v>
      </c>
      <c r="I33">
        <f t="shared" si="6"/>
        <v>65</v>
      </c>
      <c r="J33" t="str">
        <f t="shared" si="0"/>
        <v>{{2,0,65}}</v>
      </c>
      <c r="S33" s="3">
        <f t="shared" si="9"/>
        <v>450</v>
      </c>
      <c r="T33">
        <f t="shared" si="2"/>
        <v>455</v>
      </c>
    </row>
    <row r="34" spans="6:20" x14ac:dyDescent="0.15">
      <c r="F34">
        <v>27</v>
      </c>
      <c r="I34">
        <f t="shared" si="6"/>
        <v>65</v>
      </c>
      <c r="J34" t="str">
        <f t="shared" si="0"/>
        <v>{{2,0,65}}</v>
      </c>
      <c r="S34" s="3">
        <f t="shared" si="9"/>
        <v>480</v>
      </c>
      <c r="T34">
        <f t="shared" si="2"/>
        <v>485</v>
      </c>
    </row>
    <row r="35" spans="6:20" x14ac:dyDescent="0.15">
      <c r="F35">
        <v>28</v>
      </c>
      <c r="I35">
        <f t="shared" si="6"/>
        <v>70</v>
      </c>
      <c r="J35" t="str">
        <f t="shared" si="0"/>
        <v>{{2,0,70}}</v>
      </c>
      <c r="S35" s="3">
        <f t="shared" si="9"/>
        <v>510</v>
      </c>
      <c r="T35">
        <f t="shared" si="2"/>
        <v>515</v>
      </c>
    </row>
    <row r="36" spans="6:20" x14ac:dyDescent="0.15">
      <c r="F36">
        <v>29</v>
      </c>
      <c r="I36">
        <f t="shared" si="6"/>
        <v>70</v>
      </c>
      <c r="J36" t="str">
        <f t="shared" si="0"/>
        <v>{{2,0,70}}</v>
      </c>
      <c r="S36" s="3">
        <f t="shared" si="9"/>
        <v>540</v>
      </c>
      <c r="T36">
        <f t="shared" si="2"/>
        <v>545</v>
      </c>
    </row>
    <row r="37" spans="6:20" x14ac:dyDescent="0.15">
      <c r="F37">
        <v>30</v>
      </c>
      <c r="I37">
        <f t="shared" si="6"/>
        <v>75</v>
      </c>
      <c r="J37" t="str">
        <f t="shared" si="0"/>
        <v>{{2,0,75}}</v>
      </c>
      <c r="S37" s="3">
        <f t="shared" si="9"/>
        <v>570</v>
      </c>
      <c r="T37">
        <f t="shared" si="2"/>
        <v>575</v>
      </c>
    </row>
    <row r="38" spans="6:20" x14ac:dyDescent="0.15">
      <c r="F38">
        <v>31</v>
      </c>
      <c r="I38">
        <f t="shared" si="6"/>
        <v>75</v>
      </c>
      <c r="J38" t="str">
        <f t="shared" si="0"/>
        <v>{{2,0,75}}</v>
      </c>
      <c r="S38" s="3">
        <f t="shared" si="9"/>
        <v>600</v>
      </c>
      <c r="T38">
        <f t="shared" si="2"/>
        <v>605</v>
      </c>
    </row>
    <row r="39" spans="6:20" x14ac:dyDescent="0.15">
      <c r="F39">
        <v>32</v>
      </c>
      <c r="I39">
        <f t="shared" si="6"/>
        <v>80</v>
      </c>
      <c r="J39" t="str">
        <f t="shared" si="0"/>
        <v>{{2,0,80}}</v>
      </c>
      <c r="S39" s="3">
        <f t="shared" si="9"/>
        <v>630</v>
      </c>
      <c r="T39">
        <f t="shared" si="2"/>
        <v>635</v>
      </c>
    </row>
    <row r="40" spans="6:20" x14ac:dyDescent="0.15">
      <c r="F40">
        <v>33</v>
      </c>
      <c r="I40">
        <f t="shared" si="6"/>
        <v>80</v>
      </c>
      <c r="J40" t="str">
        <f t="shared" si="0"/>
        <v>{{2,0,80}}</v>
      </c>
      <c r="S40" s="3">
        <f t="shared" si="9"/>
        <v>660</v>
      </c>
      <c r="T40">
        <f t="shared" si="2"/>
        <v>665</v>
      </c>
    </row>
    <row r="41" spans="6:20" x14ac:dyDescent="0.15">
      <c r="F41">
        <v>34</v>
      </c>
      <c r="I41">
        <f t="shared" si="6"/>
        <v>85</v>
      </c>
      <c r="J41" t="str">
        <f t="shared" si="0"/>
        <v>{{2,0,85}}</v>
      </c>
      <c r="S41" s="3">
        <f t="shared" si="9"/>
        <v>690</v>
      </c>
      <c r="T41">
        <f t="shared" si="2"/>
        <v>695</v>
      </c>
    </row>
    <row r="42" spans="6:20" x14ac:dyDescent="0.15">
      <c r="F42">
        <v>35</v>
      </c>
      <c r="I42">
        <f t="shared" si="6"/>
        <v>85</v>
      </c>
      <c r="J42" t="str">
        <f t="shared" si="0"/>
        <v>{{2,0,85}}</v>
      </c>
      <c r="S42" s="3">
        <f t="shared" si="9"/>
        <v>720</v>
      </c>
      <c r="T42">
        <f t="shared" si="2"/>
        <v>725</v>
      </c>
    </row>
    <row r="43" spans="6:20" x14ac:dyDescent="0.15">
      <c r="F43">
        <v>36</v>
      </c>
      <c r="I43">
        <f t="shared" si="6"/>
        <v>90</v>
      </c>
      <c r="J43" t="str">
        <f t="shared" si="0"/>
        <v>{{2,0,90}}</v>
      </c>
      <c r="S43" s="2">
        <f>S42+50</f>
        <v>770</v>
      </c>
      <c r="T43">
        <f t="shared" si="2"/>
        <v>775</v>
      </c>
    </row>
    <row r="44" spans="6:20" x14ac:dyDescent="0.15">
      <c r="F44">
        <v>37</v>
      </c>
      <c r="I44">
        <f t="shared" si="6"/>
        <v>90</v>
      </c>
      <c r="J44" t="str">
        <f t="shared" si="0"/>
        <v>{{2,0,90}}</v>
      </c>
      <c r="S44" s="2">
        <f t="shared" ref="S44:S47" si="10">S43+50</f>
        <v>820</v>
      </c>
      <c r="T44">
        <f t="shared" si="2"/>
        <v>825</v>
      </c>
    </row>
    <row r="45" spans="6:20" x14ac:dyDescent="0.15">
      <c r="F45">
        <v>38</v>
      </c>
      <c r="I45">
        <f t="shared" si="6"/>
        <v>95</v>
      </c>
      <c r="J45" t="str">
        <f t="shared" si="0"/>
        <v>{{2,0,95}}</v>
      </c>
      <c r="S45" s="2">
        <f t="shared" si="10"/>
        <v>870</v>
      </c>
      <c r="T45">
        <f t="shared" si="2"/>
        <v>875</v>
      </c>
    </row>
    <row r="46" spans="6:20" x14ac:dyDescent="0.15">
      <c r="F46">
        <v>39</v>
      </c>
      <c r="I46">
        <f t="shared" si="6"/>
        <v>95</v>
      </c>
      <c r="J46" t="str">
        <f t="shared" si="0"/>
        <v>{{2,0,95}}</v>
      </c>
      <c r="S46" s="2">
        <f t="shared" si="10"/>
        <v>920</v>
      </c>
      <c r="T46">
        <f t="shared" si="2"/>
        <v>925</v>
      </c>
    </row>
    <row r="47" spans="6:20" x14ac:dyDescent="0.15">
      <c r="F47">
        <v>40</v>
      </c>
      <c r="I47">
        <f t="shared" si="6"/>
        <v>100</v>
      </c>
      <c r="J47" t="str">
        <f t="shared" si="0"/>
        <v>{{2,0,100}}</v>
      </c>
      <c r="S47" s="2">
        <f t="shared" si="10"/>
        <v>970</v>
      </c>
      <c r="T47">
        <f t="shared" si="2"/>
        <v>975</v>
      </c>
    </row>
    <row r="48" spans="6:20" x14ac:dyDescent="0.15">
      <c r="S48">
        <v>990</v>
      </c>
      <c r="T48">
        <f t="shared" si="2"/>
        <v>995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J39"/>
  <sheetViews>
    <sheetView workbookViewId="0">
      <selection activeCell="G26" sqref="G26:G39"/>
    </sheetView>
  </sheetViews>
  <sheetFormatPr defaultColWidth="9" defaultRowHeight="13.5" x14ac:dyDescent="0.15"/>
  <sheetData>
    <row r="12" spans="4:10" x14ac:dyDescent="0.15">
      <c r="E12">
        <v>1</v>
      </c>
      <c r="F12">
        <v>2</v>
      </c>
      <c r="G12">
        <v>3</v>
      </c>
      <c r="H12" s="1" t="s">
        <v>97</v>
      </c>
      <c r="I12" s="1" t="s">
        <v>98</v>
      </c>
      <c r="J12" s="1" t="s">
        <v>99</v>
      </c>
    </row>
    <row r="13" spans="4:10" x14ac:dyDescent="0.15">
      <c r="D13">
        <v>1</v>
      </c>
      <c r="E13">
        <v>1.3</v>
      </c>
      <c r="F13">
        <v>1.5</v>
      </c>
      <c r="G13">
        <v>1.1000000000000001</v>
      </c>
      <c r="H13">
        <v>4001</v>
      </c>
      <c r="I13">
        <v>1167</v>
      </c>
      <c r="J13">
        <v>1025</v>
      </c>
    </row>
    <row r="14" spans="4:10" x14ac:dyDescent="0.15">
      <c r="D14">
        <v>2</v>
      </c>
      <c r="E14">
        <v>2.2999999999999998</v>
      </c>
      <c r="F14">
        <v>2.5</v>
      </c>
      <c r="G14">
        <v>2.1</v>
      </c>
      <c r="H14">
        <v>4002</v>
      </c>
      <c r="I14">
        <v>1168</v>
      </c>
      <c r="J14">
        <v>1026</v>
      </c>
    </row>
    <row r="15" spans="4:10" x14ac:dyDescent="0.15">
      <c r="D15">
        <v>3</v>
      </c>
      <c r="E15">
        <v>3.3</v>
      </c>
      <c r="F15">
        <v>3.5</v>
      </c>
      <c r="G15">
        <v>3.1</v>
      </c>
      <c r="H15">
        <v>4003</v>
      </c>
      <c r="I15">
        <v>1169</v>
      </c>
      <c r="J15">
        <v>1027</v>
      </c>
    </row>
    <row r="16" spans="4:10" x14ac:dyDescent="0.15">
      <c r="D16">
        <v>4</v>
      </c>
      <c r="F16">
        <v>4.5</v>
      </c>
      <c r="G16">
        <v>4.0999999999999996</v>
      </c>
      <c r="I16">
        <v>1170</v>
      </c>
      <c r="J16">
        <v>1028</v>
      </c>
    </row>
    <row r="17" spans="4:10" x14ac:dyDescent="0.15">
      <c r="D17">
        <v>5</v>
      </c>
      <c r="F17">
        <v>5.5</v>
      </c>
      <c r="G17">
        <v>5.0999999999999996</v>
      </c>
      <c r="I17">
        <v>1171</v>
      </c>
      <c r="J17">
        <v>1029</v>
      </c>
    </row>
    <row r="18" spans="4:10" x14ac:dyDescent="0.15">
      <c r="D18">
        <v>6</v>
      </c>
      <c r="G18">
        <v>6.1</v>
      </c>
      <c r="J18">
        <v>1030</v>
      </c>
    </row>
    <row r="26" spans="4:10" x14ac:dyDescent="0.15">
      <c r="F26">
        <v>1</v>
      </c>
      <c r="G26">
        <f>SMALL($E$13:$G$18,F26)</f>
        <v>1.1000000000000001</v>
      </c>
      <c r="H26" s="2">
        <v>1025</v>
      </c>
    </row>
    <row r="27" spans="4:10" x14ac:dyDescent="0.15">
      <c r="F27">
        <v>2</v>
      </c>
      <c r="G27">
        <f t="shared" ref="G27:G39" si="0">SMALL($E$13:$G$18,F27)</f>
        <v>1.3</v>
      </c>
      <c r="H27" s="2">
        <v>1167</v>
      </c>
    </row>
    <row r="28" spans="4:10" x14ac:dyDescent="0.15">
      <c r="F28">
        <v>3</v>
      </c>
      <c r="G28">
        <f t="shared" si="0"/>
        <v>1.5</v>
      </c>
      <c r="H28" s="2">
        <v>4001</v>
      </c>
    </row>
    <row r="29" spans="4:10" x14ac:dyDescent="0.15">
      <c r="F29">
        <v>4</v>
      </c>
      <c r="G29">
        <f t="shared" si="0"/>
        <v>2.1</v>
      </c>
      <c r="H29" s="3">
        <f>H26+1</f>
        <v>1026</v>
      </c>
    </row>
    <row r="30" spans="4:10" x14ac:dyDescent="0.15">
      <c r="F30">
        <v>5</v>
      </c>
      <c r="G30">
        <f t="shared" si="0"/>
        <v>2.2999999999999998</v>
      </c>
      <c r="H30" s="3">
        <f t="shared" ref="H30:H34" si="1">H27+1</f>
        <v>1168</v>
      </c>
    </row>
    <row r="31" spans="4:10" x14ac:dyDescent="0.15">
      <c r="F31">
        <v>6</v>
      </c>
      <c r="G31">
        <f t="shared" si="0"/>
        <v>2.5</v>
      </c>
      <c r="H31" s="3">
        <f t="shared" si="1"/>
        <v>4002</v>
      </c>
    </row>
    <row r="32" spans="4:10" x14ac:dyDescent="0.15">
      <c r="F32">
        <v>7</v>
      </c>
      <c r="G32">
        <f t="shared" si="0"/>
        <v>3.1</v>
      </c>
      <c r="H32" s="3">
        <f t="shared" si="1"/>
        <v>1027</v>
      </c>
    </row>
    <row r="33" spans="6:8" x14ac:dyDescent="0.15">
      <c r="F33">
        <v>8</v>
      </c>
      <c r="G33">
        <f t="shared" si="0"/>
        <v>3.3</v>
      </c>
      <c r="H33" s="3">
        <f t="shared" si="1"/>
        <v>1169</v>
      </c>
    </row>
    <row r="34" spans="6:8" x14ac:dyDescent="0.15">
      <c r="F34">
        <v>9</v>
      </c>
      <c r="G34">
        <f t="shared" si="0"/>
        <v>3.5</v>
      </c>
      <c r="H34" s="3">
        <f t="shared" si="1"/>
        <v>4003</v>
      </c>
    </row>
    <row r="35" spans="6:8" x14ac:dyDescent="0.15">
      <c r="F35">
        <v>10</v>
      </c>
      <c r="G35">
        <f t="shared" si="0"/>
        <v>4.0999999999999996</v>
      </c>
      <c r="H35">
        <v>1028</v>
      </c>
    </row>
    <row r="36" spans="6:8" x14ac:dyDescent="0.15">
      <c r="F36">
        <v>11</v>
      </c>
      <c r="G36">
        <f t="shared" si="0"/>
        <v>4.5</v>
      </c>
      <c r="H36">
        <v>1170</v>
      </c>
    </row>
    <row r="37" spans="6:8" x14ac:dyDescent="0.15">
      <c r="F37">
        <v>12</v>
      </c>
      <c r="G37">
        <f t="shared" si="0"/>
        <v>5.0999999999999996</v>
      </c>
      <c r="H37">
        <f>H35+1</f>
        <v>1029</v>
      </c>
    </row>
    <row r="38" spans="6:8" x14ac:dyDescent="0.15">
      <c r="F38">
        <v>13</v>
      </c>
      <c r="G38">
        <f t="shared" si="0"/>
        <v>5.5</v>
      </c>
      <c r="H38">
        <f>H36+1</f>
        <v>1171</v>
      </c>
    </row>
    <row r="39" spans="6:8" x14ac:dyDescent="0.15">
      <c r="F39">
        <v>14</v>
      </c>
      <c r="G39">
        <f t="shared" si="0"/>
        <v>6.1</v>
      </c>
      <c r="H39">
        <v>1030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M62"/>
  <sheetViews>
    <sheetView workbookViewId="0">
      <selection activeCell="K35" sqref="K35:K62"/>
    </sheetView>
  </sheetViews>
  <sheetFormatPr defaultColWidth="9" defaultRowHeight="13.5" x14ac:dyDescent="0.15"/>
  <cols>
    <col min="11" max="11" width="13.875" customWidth="1"/>
  </cols>
  <sheetData>
    <row r="5" spans="9:13" x14ac:dyDescent="0.15">
      <c r="I5" s="1"/>
      <c r="J5" s="1" t="s">
        <v>109</v>
      </c>
      <c r="K5" s="1" t="s">
        <v>110</v>
      </c>
      <c r="L5" s="1" t="s">
        <v>111</v>
      </c>
      <c r="M5" s="1" t="s">
        <v>112</v>
      </c>
    </row>
    <row r="6" spans="9:13" x14ac:dyDescent="0.15">
      <c r="J6">
        <v>45</v>
      </c>
      <c r="K6" t="s">
        <v>113</v>
      </c>
      <c r="L6" t="s">
        <v>114</v>
      </c>
      <c r="M6">
        <v>21</v>
      </c>
    </row>
    <row r="7" spans="9:13" x14ac:dyDescent="0.15">
      <c r="J7">
        <v>995</v>
      </c>
      <c r="K7" t="s">
        <v>115</v>
      </c>
      <c r="L7" t="s">
        <v>114</v>
      </c>
      <c r="M7">
        <v>57</v>
      </c>
    </row>
    <row r="8" spans="9:13" x14ac:dyDescent="0.15">
      <c r="J8">
        <v>65</v>
      </c>
      <c r="K8" t="s">
        <v>116</v>
      </c>
      <c r="L8" t="s">
        <v>114</v>
      </c>
      <c r="M8">
        <v>23</v>
      </c>
    </row>
    <row r="9" spans="9:13" x14ac:dyDescent="0.15">
      <c r="J9">
        <v>4</v>
      </c>
      <c r="K9" t="s">
        <v>117</v>
      </c>
      <c r="L9" t="s">
        <v>105</v>
      </c>
      <c r="M9">
        <v>1</v>
      </c>
    </row>
    <row r="10" spans="9:13" x14ac:dyDescent="0.15">
      <c r="J10">
        <v>85</v>
      </c>
      <c r="K10" t="s">
        <v>117</v>
      </c>
      <c r="L10" t="s">
        <v>114</v>
      </c>
      <c r="M10">
        <v>25</v>
      </c>
    </row>
    <row r="11" spans="9:13" x14ac:dyDescent="0.15">
      <c r="J11">
        <v>10</v>
      </c>
      <c r="K11" t="s">
        <v>118</v>
      </c>
      <c r="L11" t="s">
        <v>105</v>
      </c>
      <c r="M11">
        <v>3</v>
      </c>
    </row>
    <row r="12" spans="9:13" x14ac:dyDescent="0.15">
      <c r="J12">
        <v>105</v>
      </c>
      <c r="K12" t="s">
        <v>118</v>
      </c>
      <c r="L12" t="s">
        <v>114</v>
      </c>
      <c r="M12">
        <v>27</v>
      </c>
    </row>
    <row r="13" spans="9:13" x14ac:dyDescent="0.15">
      <c r="J13">
        <v>25</v>
      </c>
      <c r="K13" t="s">
        <v>119</v>
      </c>
      <c r="L13" t="s">
        <v>105</v>
      </c>
      <c r="M13">
        <v>5</v>
      </c>
    </row>
    <row r="14" spans="9:13" x14ac:dyDescent="0.15">
      <c r="J14">
        <v>145</v>
      </c>
      <c r="K14" t="s">
        <v>119</v>
      </c>
      <c r="L14" t="s">
        <v>114</v>
      </c>
      <c r="M14">
        <v>29</v>
      </c>
    </row>
    <row r="15" spans="9:13" x14ac:dyDescent="0.15">
      <c r="J15">
        <v>35</v>
      </c>
      <c r="K15" t="s">
        <v>120</v>
      </c>
      <c r="L15" t="s">
        <v>105</v>
      </c>
      <c r="M15">
        <v>7</v>
      </c>
    </row>
    <row r="16" spans="9:13" x14ac:dyDescent="0.15">
      <c r="J16">
        <v>185</v>
      </c>
      <c r="K16" t="s">
        <v>120</v>
      </c>
      <c r="L16" t="s">
        <v>114</v>
      </c>
      <c r="M16">
        <v>31</v>
      </c>
    </row>
    <row r="17" spans="10:13" x14ac:dyDescent="0.15">
      <c r="J17">
        <v>44</v>
      </c>
      <c r="K17" t="s">
        <v>121</v>
      </c>
      <c r="L17" t="s">
        <v>105</v>
      </c>
      <c r="M17">
        <v>9</v>
      </c>
    </row>
    <row r="18" spans="10:13" x14ac:dyDescent="0.15">
      <c r="J18">
        <v>225</v>
      </c>
      <c r="K18" t="s">
        <v>121</v>
      </c>
      <c r="L18" t="s">
        <v>114</v>
      </c>
      <c r="M18">
        <v>33</v>
      </c>
    </row>
    <row r="19" spans="10:13" x14ac:dyDescent="0.15">
      <c r="J19">
        <v>55</v>
      </c>
      <c r="K19" t="s">
        <v>122</v>
      </c>
      <c r="L19" t="s">
        <v>105</v>
      </c>
      <c r="M19">
        <v>11</v>
      </c>
    </row>
    <row r="20" spans="10:13" x14ac:dyDescent="0.15">
      <c r="J20">
        <v>265</v>
      </c>
      <c r="K20" t="s">
        <v>122</v>
      </c>
      <c r="L20" t="s">
        <v>114</v>
      </c>
      <c r="M20">
        <v>35</v>
      </c>
    </row>
    <row r="21" spans="10:13" x14ac:dyDescent="0.15">
      <c r="J21">
        <v>25</v>
      </c>
      <c r="K21" t="s">
        <v>123</v>
      </c>
      <c r="L21" t="s">
        <v>114</v>
      </c>
      <c r="M21">
        <v>19</v>
      </c>
    </row>
    <row r="22" spans="10:13" x14ac:dyDescent="0.15">
      <c r="J22">
        <v>70</v>
      </c>
      <c r="K22" t="s">
        <v>104</v>
      </c>
      <c r="L22" t="s">
        <v>105</v>
      </c>
      <c r="M22">
        <v>13</v>
      </c>
    </row>
    <row r="23" spans="10:13" x14ac:dyDescent="0.15">
      <c r="J23">
        <v>305</v>
      </c>
      <c r="K23" t="s">
        <v>104</v>
      </c>
      <c r="L23" t="s">
        <v>114</v>
      </c>
      <c r="M23">
        <v>37</v>
      </c>
    </row>
    <row r="24" spans="10:13" x14ac:dyDescent="0.15">
      <c r="J24">
        <v>365</v>
      </c>
      <c r="K24" t="s">
        <v>124</v>
      </c>
      <c r="L24" t="s">
        <v>114</v>
      </c>
      <c r="M24">
        <v>39</v>
      </c>
    </row>
    <row r="25" spans="10:13" x14ac:dyDescent="0.15">
      <c r="J25">
        <v>80</v>
      </c>
      <c r="K25" t="s">
        <v>125</v>
      </c>
      <c r="L25" t="s">
        <v>105</v>
      </c>
      <c r="M25">
        <v>15</v>
      </c>
    </row>
    <row r="26" spans="10:13" x14ac:dyDescent="0.15">
      <c r="J26">
        <v>90</v>
      </c>
      <c r="K26" t="s">
        <v>125</v>
      </c>
      <c r="L26" t="s">
        <v>105</v>
      </c>
      <c r="M26">
        <v>17</v>
      </c>
    </row>
    <row r="27" spans="10:13" x14ac:dyDescent="0.15">
      <c r="J27">
        <v>425</v>
      </c>
      <c r="K27" t="s">
        <v>125</v>
      </c>
      <c r="L27" t="s">
        <v>114</v>
      </c>
      <c r="M27">
        <v>41</v>
      </c>
    </row>
    <row r="28" spans="10:13" x14ac:dyDescent="0.15">
      <c r="J28">
        <v>485</v>
      </c>
      <c r="K28" t="s">
        <v>126</v>
      </c>
      <c r="L28" t="s">
        <v>114</v>
      </c>
      <c r="M28">
        <v>43</v>
      </c>
    </row>
    <row r="29" spans="10:13" x14ac:dyDescent="0.15">
      <c r="J29">
        <v>545</v>
      </c>
      <c r="K29" t="s">
        <v>127</v>
      </c>
      <c r="L29" t="s">
        <v>114</v>
      </c>
      <c r="M29">
        <v>45</v>
      </c>
    </row>
    <row r="30" spans="10:13" x14ac:dyDescent="0.15">
      <c r="J30">
        <v>605</v>
      </c>
      <c r="K30" t="s">
        <v>128</v>
      </c>
      <c r="L30" t="s">
        <v>114</v>
      </c>
      <c r="M30">
        <v>47</v>
      </c>
    </row>
    <row r="31" spans="10:13" x14ac:dyDescent="0.15">
      <c r="J31">
        <v>665</v>
      </c>
      <c r="K31" t="s">
        <v>129</v>
      </c>
      <c r="L31" t="s">
        <v>114</v>
      </c>
      <c r="M31">
        <v>49</v>
      </c>
    </row>
    <row r="32" spans="10:13" x14ac:dyDescent="0.15">
      <c r="J32">
        <v>725</v>
      </c>
      <c r="K32" t="s">
        <v>130</v>
      </c>
      <c r="L32" t="s">
        <v>114</v>
      </c>
      <c r="M32">
        <v>51</v>
      </c>
    </row>
    <row r="33" spans="10:13" x14ac:dyDescent="0.15">
      <c r="J33">
        <v>825</v>
      </c>
      <c r="K33" t="s">
        <v>131</v>
      </c>
      <c r="L33" t="s">
        <v>114</v>
      </c>
      <c r="M33">
        <v>53</v>
      </c>
    </row>
    <row r="34" spans="10:13" x14ac:dyDescent="0.15">
      <c r="J34">
        <v>925</v>
      </c>
      <c r="K34" t="s">
        <v>132</v>
      </c>
      <c r="L34" t="s">
        <v>114</v>
      </c>
      <c r="M34">
        <v>55</v>
      </c>
    </row>
    <row r="35" spans="10:13" x14ac:dyDescent="0.15">
      <c r="J35">
        <v>8</v>
      </c>
      <c r="K35" t="s">
        <v>133</v>
      </c>
      <c r="L35" t="s">
        <v>105</v>
      </c>
      <c r="M35">
        <v>2</v>
      </c>
    </row>
    <row r="36" spans="10:13" x14ac:dyDescent="0.15">
      <c r="J36">
        <v>20</v>
      </c>
      <c r="K36" t="s">
        <v>133</v>
      </c>
      <c r="L36" t="s">
        <v>105</v>
      </c>
      <c r="M36">
        <v>4</v>
      </c>
    </row>
    <row r="37" spans="10:13" x14ac:dyDescent="0.15">
      <c r="J37">
        <v>30</v>
      </c>
      <c r="K37" t="s">
        <v>133</v>
      </c>
      <c r="L37" t="s">
        <v>105</v>
      </c>
      <c r="M37">
        <v>6</v>
      </c>
    </row>
    <row r="38" spans="10:13" x14ac:dyDescent="0.15">
      <c r="J38">
        <v>40</v>
      </c>
      <c r="K38" t="s">
        <v>133</v>
      </c>
      <c r="L38" t="s">
        <v>105</v>
      </c>
      <c r="M38">
        <v>8</v>
      </c>
    </row>
    <row r="39" spans="10:13" x14ac:dyDescent="0.15">
      <c r="J39">
        <v>44</v>
      </c>
      <c r="K39" t="s">
        <v>133</v>
      </c>
      <c r="L39" t="s">
        <v>105</v>
      </c>
      <c r="M39">
        <v>10</v>
      </c>
    </row>
    <row r="40" spans="10:13" x14ac:dyDescent="0.15">
      <c r="J40">
        <v>65</v>
      </c>
      <c r="K40" t="s">
        <v>133</v>
      </c>
      <c r="L40" t="s">
        <v>105</v>
      </c>
      <c r="M40">
        <v>12</v>
      </c>
    </row>
    <row r="41" spans="10:13" x14ac:dyDescent="0.15">
      <c r="J41">
        <v>75</v>
      </c>
      <c r="K41" t="s">
        <v>133</v>
      </c>
      <c r="L41" t="s">
        <v>105</v>
      </c>
      <c r="M41">
        <v>14</v>
      </c>
    </row>
    <row r="42" spans="10:13" x14ac:dyDescent="0.15">
      <c r="J42">
        <v>85</v>
      </c>
      <c r="K42" t="s">
        <v>133</v>
      </c>
      <c r="L42" t="s">
        <v>105</v>
      </c>
      <c r="M42">
        <v>16</v>
      </c>
    </row>
    <row r="43" spans="10:13" x14ac:dyDescent="0.15">
      <c r="J43">
        <v>15</v>
      </c>
      <c r="K43" t="s">
        <v>133</v>
      </c>
      <c r="L43" t="s">
        <v>114</v>
      </c>
      <c r="M43">
        <v>18</v>
      </c>
    </row>
    <row r="44" spans="10:13" x14ac:dyDescent="0.15">
      <c r="J44">
        <v>35</v>
      </c>
      <c r="K44" t="s">
        <v>133</v>
      </c>
      <c r="L44" t="s">
        <v>114</v>
      </c>
      <c r="M44">
        <v>20</v>
      </c>
    </row>
    <row r="45" spans="10:13" x14ac:dyDescent="0.15">
      <c r="J45">
        <v>55</v>
      </c>
      <c r="K45" t="s">
        <v>133</v>
      </c>
      <c r="L45" t="s">
        <v>114</v>
      </c>
      <c r="M45">
        <v>22</v>
      </c>
    </row>
    <row r="46" spans="10:13" x14ac:dyDescent="0.15">
      <c r="J46">
        <v>75</v>
      </c>
      <c r="K46" t="s">
        <v>133</v>
      </c>
      <c r="L46" t="s">
        <v>114</v>
      </c>
      <c r="M46">
        <v>24</v>
      </c>
    </row>
    <row r="47" spans="10:13" x14ac:dyDescent="0.15">
      <c r="J47">
        <v>95</v>
      </c>
      <c r="K47" t="s">
        <v>133</v>
      </c>
      <c r="L47" t="s">
        <v>114</v>
      </c>
      <c r="M47">
        <v>26</v>
      </c>
    </row>
    <row r="48" spans="10:13" x14ac:dyDescent="0.15">
      <c r="J48">
        <v>125</v>
      </c>
      <c r="K48" t="s">
        <v>133</v>
      </c>
      <c r="L48" t="s">
        <v>114</v>
      </c>
      <c r="M48">
        <v>28</v>
      </c>
    </row>
    <row r="49" spans="10:13" x14ac:dyDescent="0.15">
      <c r="J49">
        <v>165</v>
      </c>
      <c r="K49" t="s">
        <v>133</v>
      </c>
      <c r="L49" t="s">
        <v>114</v>
      </c>
      <c r="M49">
        <v>30</v>
      </c>
    </row>
    <row r="50" spans="10:13" x14ac:dyDescent="0.15">
      <c r="J50">
        <v>205</v>
      </c>
      <c r="K50" t="s">
        <v>133</v>
      </c>
      <c r="L50" t="s">
        <v>114</v>
      </c>
      <c r="M50">
        <v>32</v>
      </c>
    </row>
    <row r="51" spans="10:13" x14ac:dyDescent="0.15">
      <c r="J51">
        <v>245</v>
      </c>
      <c r="K51" t="s">
        <v>133</v>
      </c>
      <c r="L51" t="s">
        <v>114</v>
      </c>
      <c r="M51">
        <v>34</v>
      </c>
    </row>
    <row r="52" spans="10:13" x14ac:dyDescent="0.15">
      <c r="J52">
        <v>285</v>
      </c>
      <c r="K52" t="s">
        <v>133</v>
      </c>
      <c r="L52" t="s">
        <v>114</v>
      </c>
      <c r="M52">
        <v>36</v>
      </c>
    </row>
    <row r="53" spans="10:13" x14ac:dyDescent="0.15">
      <c r="J53">
        <v>335</v>
      </c>
      <c r="K53" t="s">
        <v>133</v>
      </c>
      <c r="L53" t="s">
        <v>114</v>
      </c>
      <c r="M53">
        <v>38</v>
      </c>
    </row>
    <row r="54" spans="10:13" x14ac:dyDescent="0.15">
      <c r="J54">
        <v>395</v>
      </c>
      <c r="K54" t="s">
        <v>133</v>
      </c>
      <c r="L54" t="s">
        <v>114</v>
      </c>
      <c r="M54">
        <v>40</v>
      </c>
    </row>
    <row r="55" spans="10:13" x14ac:dyDescent="0.15">
      <c r="J55">
        <v>455</v>
      </c>
      <c r="K55" t="s">
        <v>133</v>
      </c>
      <c r="L55" t="s">
        <v>114</v>
      </c>
      <c r="M55">
        <v>42</v>
      </c>
    </row>
    <row r="56" spans="10:13" x14ac:dyDescent="0.15">
      <c r="J56">
        <v>515</v>
      </c>
      <c r="K56" t="s">
        <v>133</v>
      </c>
      <c r="L56" t="s">
        <v>114</v>
      </c>
      <c r="M56">
        <v>44</v>
      </c>
    </row>
    <row r="57" spans="10:13" x14ac:dyDescent="0.15">
      <c r="J57">
        <v>575</v>
      </c>
      <c r="K57" t="s">
        <v>133</v>
      </c>
      <c r="L57" t="s">
        <v>114</v>
      </c>
      <c r="M57">
        <v>46</v>
      </c>
    </row>
    <row r="58" spans="10:13" x14ac:dyDescent="0.15">
      <c r="J58">
        <v>635</v>
      </c>
      <c r="K58" t="s">
        <v>133</v>
      </c>
      <c r="L58" t="s">
        <v>114</v>
      </c>
      <c r="M58">
        <v>48</v>
      </c>
    </row>
    <row r="59" spans="10:13" x14ac:dyDescent="0.15">
      <c r="J59">
        <v>695</v>
      </c>
      <c r="K59" t="s">
        <v>133</v>
      </c>
      <c r="L59" t="s">
        <v>114</v>
      </c>
      <c r="M59">
        <v>50</v>
      </c>
    </row>
    <row r="60" spans="10:13" x14ac:dyDescent="0.15">
      <c r="J60">
        <v>775</v>
      </c>
      <c r="K60" t="s">
        <v>133</v>
      </c>
      <c r="L60" t="s">
        <v>114</v>
      </c>
      <c r="M60">
        <v>52</v>
      </c>
    </row>
    <row r="61" spans="10:13" x14ac:dyDescent="0.15">
      <c r="J61">
        <v>875</v>
      </c>
      <c r="K61" t="s">
        <v>133</v>
      </c>
      <c r="L61" t="s">
        <v>114</v>
      </c>
      <c r="M61">
        <v>54</v>
      </c>
    </row>
    <row r="62" spans="10:13" x14ac:dyDescent="0.15">
      <c r="J62">
        <v>975</v>
      </c>
      <c r="K62" t="s">
        <v>133</v>
      </c>
      <c r="L62" t="s">
        <v>114</v>
      </c>
      <c r="M62">
        <v>56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2022-03-03T02:13:24Z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2052-11.1.0.11294</vt:lpwstr>
  </property>
  <property fmtid="{D5CDD505-2E9C-101B-9397-08002B2CF9AE}" pid="4" name="ICV">
    <vt:lpwstr>C2EBF8BB90DB4AE4834F3A4DF605DDC5</vt:lpwstr>
  </property>
</Properties>
</file>