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990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S9" i="3" l="1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" i="3"/>
  <c r="K7" i="1" l="1"/>
  <c r="H7" i="1" s="1"/>
  <c r="L7" i="1" s="1"/>
  <c r="K58" i="1"/>
  <c r="H58" i="1" s="1"/>
  <c r="L58" i="1" s="1"/>
  <c r="K9" i="1"/>
  <c r="H9" i="1" s="1"/>
  <c r="L9" i="1" s="1"/>
  <c r="K75" i="1"/>
  <c r="H75" i="1" s="1"/>
  <c r="L75" i="1" s="1"/>
  <c r="K81" i="1"/>
  <c r="H81" i="1" s="1"/>
  <c r="L81" i="1" s="1"/>
  <c r="K73" i="1"/>
  <c r="H73" i="1" s="1"/>
  <c r="L73" i="1" s="1"/>
  <c r="K65" i="1"/>
  <c r="H65" i="1" s="1"/>
  <c r="L65" i="1" s="1"/>
  <c r="K57" i="1"/>
  <c r="H57" i="1" s="1"/>
  <c r="L57" i="1" s="1"/>
  <c r="K49" i="1"/>
  <c r="H49" i="1" s="1"/>
  <c r="L49" i="1" s="1"/>
  <c r="K41" i="1"/>
  <c r="H41" i="1" s="1"/>
  <c r="L41" i="1" s="1"/>
  <c r="K33" i="1"/>
  <c r="H33" i="1" s="1"/>
  <c r="L33" i="1" s="1"/>
  <c r="K28" i="1"/>
  <c r="H28" i="1" s="1"/>
  <c r="L28" i="1" s="1"/>
  <c r="K20" i="1"/>
  <c r="H20" i="1" s="1"/>
  <c r="L20" i="1" s="1"/>
  <c r="K12" i="1"/>
  <c r="H12" i="1" s="1"/>
  <c r="L12" i="1" s="1"/>
  <c r="K78" i="1"/>
  <c r="H78" i="1" s="1"/>
  <c r="L78" i="1" s="1"/>
  <c r="K70" i="1"/>
  <c r="H70" i="1" s="1"/>
  <c r="L70" i="1" s="1"/>
  <c r="K67" i="1"/>
  <c r="H67" i="1" s="1"/>
  <c r="L67" i="1" s="1"/>
  <c r="K62" i="1"/>
  <c r="H62" i="1" s="1"/>
  <c r="L62" i="1" s="1"/>
  <c r="K59" i="1"/>
  <c r="H59" i="1" s="1"/>
  <c r="L59" i="1" s="1"/>
  <c r="K54" i="1"/>
  <c r="H54" i="1" s="1"/>
  <c r="L54" i="1" s="1"/>
  <c r="K51" i="1"/>
  <c r="H51" i="1" s="1"/>
  <c r="L51" i="1" s="1"/>
  <c r="K46" i="1"/>
  <c r="H46" i="1" s="1"/>
  <c r="L46" i="1" s="1"/>
  <c r="K43" i="1"/>
  <c r="H43" i="1" s="1"/>
  <c r="L43" i="1" s="1"/>
  <c r="K38" i="1"/>
  <c r="H38" i="1" s="1"/>
  <c r="L38" i="1" s="1"/>
  <c r="K35" i="1"/>
  <c r="H35" i="1" s="1"/>
  <c r="L35" i="1" s="1"/>
  <c r="K30" i="1"/>
  <c r="H30" i="1" s="1"/>
  <c r="L30" i="1" s="1"/>
  <c r="K27" i="1"/>
  <c r="H27" i="1" s="1"/>
  <c r="L27" i="1" s="1"/>
  <c r="K22" i="1"/>
  <c r="H22" i="1" s="1"/>
  <c r="L22" i="1" s="1"/>
  <c r="K19" i="1"/>
  <c r="H19" i="1" s="1"/>
  <c r="L19" i="1" s="1"/>
  <c r="K14" i="1"/>
  <c r="H14" i="1" s="1"/>
  <c r="L14" i="1" s="1"/>
  <c r="K11" i="1"/>
  <c r="H11" i="1" s="1"/>
  <c r="L11" i="1" s="1"/>
  <c r="K6" i="1"/>
  <c r="H6" i="1" s="1"/>
  <c r="L6" i="1" s="1"/>
  <c r="K80" i="1"/>
  <c r="H80" i="1" s="1"/>
  <c r="L80" i="1" s="1"/>
  <c r="K77" i="1"/>
  <c r="H77" i="1" s="1"/>
  <c r="L77" i="1" s="1"/>
  <c r="K72" i="1"/>
  <c r="H72" i="1" s="1"/>
  <c r="L72" i="1" s="1"/>
  <c r="K69" i="1"/>
  <c r="H69" i="1" s="1"/>
  <c r="L69" i="1" s="1"/>
  <c r="K64" i="1"/>
  <c r="H64" i="1" s="1"/>
  <c r="L64" i="1" s="1"/>
  <c r="K61" i="1"/>
  <c r="H61" i="1" s="1"/>
  <c r="L61" i="1" s="1"/>
  <c r="K56" i="1"/>
  <c r="H56" i="1" s="1"/>
  <c r="L56" i="1" s="1"/>
  <c r="K53" i="1"/>
  <c r="H53" i="1" s="1"/>
  <c r="L53" i="1" s="1"/>
  <c r="K48" i="1"/>
  <c r="H48" i="1" s="1"/>
  <c r="L48" i="1" s="1"/>
  <c r="K45" i="1"/>
  <c r="H45" i="1" s="1"/>
  <c r="L45" i="1" s="1"/>
  <c r="K40" i="1"/>
  <c r="H40" i="1" s="1"/>
  <c r="L40" i="1" s="1"/>
  <c r="K37" i="1"/>
  <c r="H37" i="1" s="1"/>
  <c r="L37" i="1" s="1"/>
  <c r="K32" i="1"/>
  <c r="H32" i="1" s="1"/>
  <c r="L32" i="1" s="1"/>
  <c r="K29" i="1"/>
  <c r="H29" i="1" s="1"/>
  <c r="L29" i="1" s="1"/>
  <c r="K24" i="1"/>
  <c r="H24" i="1" s="1"/>
  <c r="L24" i="1" s="1"/>
  <c r="K21" i="1"/>
  <c r="H21" i="1" s="1"/>
  <c r="L21" i="1" s="1"/>
  <c r="K16" i="1"/>
  <c r="H16" i="1" s="1"/>
  <c r="L16" i="1" s="1"/>
  <c r="K13" i="1"/>
  <c r="H13" i="1" s="1"/>
  <c r="L13" i="1" s="1"/>
  <c r="K8" i="1"/>
  <c r="H8" i="1" s="1"/>
  <c r="L8" i="1" s="1"/>
  <c r="K84" i="1"/>
  <c r="H84" i="1" s="1"/>
  <c r="L84" i="1" s="1"/>
  <c r="K76" i="1"/>
  <c r="H76" i="1" s="1"/>
  <c r="L76" i="1" s="1"/>
  <c r="K68" i="1"/>
  <c r="H68" i="1" s="1"/>
  <c r="L68" i="1" s="1"/>
  <c r="K60" i="1"/>
  <c r="H60" i="1" s="1"/>
  <c r="L60" i="1" s="1"/>
  <c r="K52" i="1"/>
  <c r="H52" i="1" s="1"/>
  <c r="L52" i="1" s="1"/>
  <c r="K44" i="1"/>
  <c r="H44" i="1" s="1"/>
  <c r="L44" i="1" s="1"/>
  <c r="K36" i="1"/>
  <c r="H36" i="1" s="1"/>
  <c r="L36" i="1" s="1"/>
  <c r="K25" i="1"/>
  <c r="H25" i="1" s="1"/>
  <c r="L25" i="1" s="1"/>
  <c r="K17" i="1"/>
  <c r="H17" i="1" s="1"/>
  <c r="L17" i="1" s="1"/>
  <c r="K83" i="1"/>
  <c r="H83" i="1" s="1"/>
  <c r="L83" i="1" s="1"/>
  <c r="K85" i="1"/>
  <c r="H85" i="1" s="1"/>
  <c r="L85" i="1" s="1"/>
  <c r="K82" i="1"/>
  <c r="H82" i="1" s="1"/>
  <c r="L82" i="1" s="1"/>
  <c r="K79" i="1"/>
  <c r="H79" i="1" s="1"/>
  <c r="L79" i="1" s="1"/>
  <c r="K74" i="1"/>
  <c r="H74" i="1" s="1"/>
  <c r="L74" i="1" s="1"/>
  <c r="K71" i="1"/>
  <c r="H71" i="1" s="1"/>
  <c r="L71" i="1" s="1"/>
  <c r="K66" i="1"/>
  <c r="H66" i="1" s="1"/>
  <c r="L66" i="1" s="1"/>
  <c r="K63" i="1"/>
  <c r="H63" i="1" s="1"/>
  <c r="L63" i="1" s="1"/>
  <c r="K55" i="1"/>
  <c r="H55" i="1" s="1"/>
  <c r="L55" i="1" s="1"/>
  <c r="K50" i="1"/>
  <c r="H50" i="1" s="1"/>
  <c r="L50" i="1" s="1"/>
  <c r="K47" i="1"/>
  <c r="H47" i="1" s="1"/>
  <c r="L47" i="1" s="1"/>
  <c r="K42" i="1"/>
  <c r="H42" i="1" s="1"/>
  <c r="L42" i="1" s="1"/>
  <c r="K39" i="1"/>
  <c r="H39" i="1" s="1"/>
  <c r="L39" i="1" s="1"/>
  <c r="K34" i="1"/>
  <c r="H34" i="1" s="1"/>
  <c r="L34" i="1" s="1"/>
  <c r="K31" i="1"/>
  <c r="H31" i="1" s="1"/>
  <c r="L31" i="1" s="1"/>
  <c r="K26" i="1"/>
  <c r="H26" i="1" s="1"/>
  <c r="L26" i="1" s="1"/>
  <c r="K23" i="1"/>
  <c r="H23" i="1" s="1"/>
  <c r="L23" i="1" s="1"/>
  <c r="K18" i="1"/>
  <c r="H18" i="1" s="1"/>
  <c r="L18" i="1" s="1"/>
  <c r="K15" i="1"/>
  <c r="H15" i="1" s="1"/>
  <c r="L15" i="1" s="1"/>
  <c r="K10" i="1"/>
  <c r="H10" i="1" s="1"/>
  <c r="L10" i="1" s="1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M33" i="2"/>
  <c r="N33" i="2"/>
  <c r="O33" i="2"/>
  <c r="P33" i="2"/>
  <c r="M34" i="2"/>
  <c r="N34" i="2"/>
  <c r="O34" i="2"/>
  <c r="P34" i="2"/>
  <c r="M35" i="2"/>
  <c r="N35" i="2"/>
  <c r="O35" i="2"/>
  <c r="P35" i="2"/>
  <c r="M36" i="2"/>
  <c r="N36" i="2"/>
  <c r="O36" i="2"/>
  <c r="P36" i="2"/>
  <c r="M37" i="2"/>
  <c r="N37" i="2"/>
  <c r="O37" i="2"/>
  <c r="P37" i="2"/>
  <c r="M38" i="2"/>
  <c r="N38" i="2"/>
  <c r="O38" i="2"/>
  <c r="P38" i="2"/>
  <c r="M39" i="2"/>
  <c r="N39" i="2"/>
  <c r="O39" i="2"/>
  <c r="P39" i="2"/>
  <c r="M40" i="2"/>
  <c r="N40" i="2"/>
  <c r="O40" i="2"/>
  <c r="P40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66" i="2"/>
  <c r="N66" i="2"/>
  <c r="O66" i="2"/>
  <c r="P66" i="2"/>
  <c r="M67" i="2"/>
  <c r="N67" i="2"/>
  <c r="O67" i="2"/>
  <c r="P67" i="2"/>
  <c r="M68" i="2"/>
  <c r="N68" i="2"/>
  <c r="O68" i="2"/>
  <c r="P68" i="2"/>
  <c r="M69" i="2"/>
  <c r="N69" i="2"/>
  <c r="O69" i="2"/>
  <c r="P69" i="2"/>
  <c r="N6" i="2"/>
  <c r="O6" i="2"/>
  <c r="P6" i="2"/>
  <c r="M6" i="2"/>
  <c r="Q21" i="2" a="1"/>
  <c r="Q53" i="2" a="1"/>
  <c r="Q23" i="2" a="1"/>
  <c r="Q31" i="2" a="1"/>
  <c r="Q69" i="2" a="1"/>
  <c r="Q15" i="2" a="1"/>
  <c r="Q33" i="2" a="1"/>
  <c r="Q17" i="2" a="1"/>
  <c r="Q43" i="2" a="1"/>
  <c r="Q12" i="2" a="1"/>
  <c r="Q24" i="2" a="1"/>
  <c r="Q13" i="2" a="1"/>
  <c r="Q6" i="2" a="1"/>
  <c r="Q62" i="2" a="1"/>
  <c r="Q58" i="2" a="1"/>
  <c r="Q61" i="2" a="1"/>
  <c r="Q16" i="2" a="1"/>
  <c r="Q32" i="2" a="1"/>
  <c r="Q38" i="2" a="1"/>
  <c r="Q57" i="2" a="1"/>
  <c r="Q48" i="2" a="1"/>
  <c r="Q29" i="2" a="1"/>
  <c r="Q54" i="2" a="1"/>
  <c r="Q14" i="2" a="1"/>
  <c r="Q42" i="2" a="1"/>
  <c r="Q50" i="2" a="1"/>
  <c r="Q56" i="2" a="1"/>
  <c r="Q8" i="2" a="1"/>
  <c r="Q51" i="2" a="1"/>
  <c r="Q59" i="2" a="1"/>
  <c r="Q66" i="2" a="1"/>
  <c r="Q63" i="2" a="1"/>
  <c r="Q52" i="2" a="1"/>
  <c r="Q41" i="2" a="1"/>
  <c r="Q60" i="2" a="1"/>
  <c r="Q25" i="2" a="1"/>
  <c r="Q20" i="2" a="1"/>
  <c r="Q10" i="2" a="1"/>
  <c r="Q37" i="2" a="1"/>
  <c r="Q19" i="2" a="1"/>
  <c r="Q40" i="2" a="1"/>
  <c r="Q46" i="2" a="1"/>
  <c r="Q35" i="2" a="1"/>
  <c r="Q18" i="2" a="1"/>
  <c r="Q11" i="2" a="1"/>
  <c r="Q30" i="2" a="1"/>
  <c r="Q7" i="2" a="1"/>
  <c r="Q67" i="2" a="1"/>
  <c r="Q27" i="2" a="1"/>
  <c r="Q44" i="2" a="1"/>
  <c r="Q9" i="2" a="1"/>
  <c r="Q39" i="2" a="1"/>
  <c r="Q28" i="2" a="1"/>
  <c r="Q65" i="2" a="1"/>
  <c r="Q55" i="2" a="1"/>
  <c r="Q26" i="2" a="1"/>
  <c r="Q64" i="2" a="1"/>
  <c r="Q49" i="2" a="1"/>
  <c r="Q47" i="2" a="1"/>
  <c r="Q22" i="2" a="1"/>
  <c r="Q36" i="2" a="1"/>
  <c r="Q34" i="2" a="1"/>
  <c r="Q68" i="2" a="1"/>
  <c r="Q45" i="2" a="1"/>
  <c r="Q68" i="2" l="1"/>
  <c r="Q64" i="2"/>
  <c r="Q60" i="2"/>
  <c r="Q56" i="2"/>
  <c r="Q52" i="2"/>
  <c r="Q48" i="2"/>
  <c r="Q44" i="2"/>
  <c r="Q40" i="2"/>
  <c r="Q36" i="2"/>
  <c r="Q32" i="2"/>
  <c r="Q26" i="2"/>
  <c r="Q20" i="2"/>
  <c r="Q8" i="2"/>
  <c r="Q66" i="2"/>
  <c r="Q62" i="2"/>
  <c r="Q58" i="2"/>
  <c r="Q54" i="2"/>
  <c r="Q50" i="2"/>
  <c r="Q46" i="2"/>
  <c r="Q42" i="2"/>
  <c r="Q38" i="2"/>
  <c r="Q34" i="2"/>
  <c r="Q30" i="2"/>
  <c r="Q28" i="2"/>
  <c r="Q24" i="2"/>
  <c r="Q22" i="2"/>
  <c r="Q18" i="2"/>
  <c r="Q16" i="2"/>
  <c r="Q14" i="2"/>
  <c r="Q12" i="2"/>
  <c r="Q10" i="2"/>
  <c r="Q69" i="2"/>
  <c r="Q67" i="2"/>
  <c r="Q65" i="2"/>
  <c r="Q63" i="2"/>
  <c r="Q61" i="2"/>
  <c r="Q59" i="2"/>
  <c r="Q57" i="2"/>
  <c r="Q55" i="2"/>
  <c r="Q53" i="2"/>
  <c r="Q51" i="2"/>
  <c r="Q49" i="2"/>
  <c r="Q47" i="2"/>
  <c r="Q45" i="2"/>
  <c r="Q43" i="2"/>
  <c r="Q41" i="2"/>
  <c r="Q39" i="2"/>
  <c r="Q37" i="2"/>
  <c r="Q35" i="2"/>
  <c r="Q33" i="2"/>
  <c r="Q31" i="2"/>
  <c r="Q29" i="2"/>
  <c r="Q27" i="2"/>
  <c r="Q25" i="2"/>
  <c r="Q23" i="2"/>
  <c r="Q21" i="2"/>
  <c r="Q19" i="2"/>
  <c r="Q17" i="2"/>
  <c r="Q15" i="2"/>
  <c r="Q13" i="2"/>
  <c r="Q11" i="2"/>
  <c r="Q9" i="2"/>
  <c r="Q7" i="2"/>
  <c r="Q6" i="2"/>
</calcChain>
</file>

<file path=xl/comments1.xml><?xml version="1.0" encoding="utf-8"?>
<comments xmlns="http://schemas.openxmlformats.org/spreadsheetml/2006/main">
  <authors>
    <author>王世杰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王世杰:</t>
        </r>
        <r>
          <rPr>
            <sz val="9"/>
            <rFont val="宋体"/>
            <family val="3"/>
            <charset val="134"/>
          </rPr>
          <t xml:space="preserve">
0:头
1:身
2:手
3:足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王世杰:</t>
        </r>
        <r>
          <rPr>
            <sz val="9"/>
            <rFont val="宋体"/>
            <family val="3"/>
            <charset val="134"/>
          </rPr>
          <t xml:space="preserve">
1. 战士
2. 坦克
3. 辅助
4. 射手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<sst xmlns="http://schemas.openxmlformats.org/spreadsheetml/2006/main" count="900" uniqueCount="634">
  <si>
    <t>道具Id</t>
  </si>
  <si>
    <t>道具装备位置</t>
  </si>
  <si>
    <t>道具职业限定</t>
  </si>
  <si>
    <t>道具品质</t>
  </si>
  <si>
    <t>装备价值</t>
  </si>
  <si>
    <t>图标资源</t>
  </si>
  <si>
    <t>装备名字</t>
  </si>
  <si>
    <t>战斗Buff 附加ID</t>
  </si>
  <si>
    <t>预留字段</t>
  </si>
  <si>
    <t>ItemId</t>
  </si>
  <si>
    <t>PosDefine</t>
  </si>
  <si>
    <t>ProDefine</t>
  </si>
  <si>
    <t>Quality</t>
  </si>
  <si>
    <t>Composite</t>
  </si>
  <si>
    <t>Price</t>
  </si>
  <si>
    <t>Icon</t>
  </si>
  <si>
    <t>Name</t>
  </si>
  <si>
    <t>BuffID</t>
  </si>
  <si>
    <t>csk</t>
  </si>
  <si>
    <t>cs</t>
  </si>
  <si>
    <t>c</t>
  </si>
  <si>
    <t>int</t>
  </si>
  <si>
    <t>intList2</t>
  </si>
  <si>
    <t>string</t>
  </si>
  <si>
    <t>{}</t>
  </si>
  <si>
    <t>合成配方</t>
    <phoneticPr fontId="4" type="noConversion"/>
  </si>
  <si>
    <t>{{道具ID,数量}|{道具id2,数量}}</t>
    <phoneticPr fontId="4" type="noConversion"/>
  </si>
  <si>
    <t>关联战斗BUFF表</t>
    <phoneticPr fontId="4" type="noConversion"/>
  </si>
  <si>
    <t>{{11,1}|{15,1}}</t>
  </si>
  <si>
    <t>探索_法师_武器</t>
  </si>
  <si>
    <t>wizard_weapon</t>
  </si>
  <si>
    <t>探索_法师_帽子</t>
  </si>
  <si>
    <t>wizard_hat</t>
  </si>
  <si>
    <t>探索_法师_衣服</t>
  </si>
  <si>
    <t>wizard_clothes</t>
  </si>
  <si>
    <t>探索_法师_鞋子</t>
  </si>
  <si>
    <t>wizard_shoes</t>
  </si>
  <si>
    <t>探索_战士_武器</t>
  </si>
  <si>
    <t>warrior_weapon</t>
  </si>
  <si>
    <t>探索_战士_帽子</t>
  </si>
  <si>
    <t>warrior_hat</t>
  </si>
  <si>
    <t>探索_战士_衣服</t>
  </si>
  <si>
    <t>warrior_clothes</t>
  </si>
  <si>
    <t>探索_战士_鞋子</t>
  </si>
  <si>
    <t>warrior_shoes</t>
  </si>
  <si>
    <t>探索_坦克_武器</t>
  </si>
  <si>
    <t>tank_weapon</t>
  </si>
  <si>
    <t>探索_坦克_帽子</t>
  </si>
  <si>
    <t>tank_hat</t>
  </si>
  <si>
    <t>探索_坦克_衣服</t>
  </si>
  <si>
    <t>tank_clothes</t>
  </si>
  <si>
    <t>探索_坦克_鞋子</t>
  </si>
  <si>
    <t>tank_shoes</t>
  </si>
  <si>
    <t>探索_辅助_武器</t>
  </si>
  <si>
    <t>priest_weapon</t>
  </si>
  <si>
    <t>探索_辅助_帽子</t>
  </si>
  <si>
    <t>priest_hat</t>
  </si>
  <si>
    <t>探索_辅助_衣服</t>
  </si>
  <si>
    <t>priest_clothes</t>
  </si>
  <si>
    <t>探索_辅助_鞋子</t>
  </si>
  <si>
    <t>priest_shoes</t>
  </si>
  <si>
    <t>archer</t>
  </si>
  <si>
    <t>body</t>
  </si>
  <si>
    <t>1.png</t>
  </si>
  <si>
    <t>2.png</t>
  </si>
  <si>
    <t>3.png</t>
  </si>
  <si>
    <t>4.png</t>
  </si>
  <si>
    <t>5.png</t>
  </si>
  <si>
    <t>boots</t>
  </si>
  <si>
    <t>head</t>
  </si>
  <si>
    <t>weapon</t>
  </si>
  <si>
    <t>soldierr</t>
  </si>
  <si>
    <t>support</t>
  </si>
  <si>
    <t>tank</t>
  </si>
  <si>
    <t>_</t>
    <phoneticPr fontId="4" type="noConversion"/>
  </si>
  <si>
    <t>职业</t>
    <phoneticPr fontId="4" type="noConversion"/>
  </si>
  <si>
    <t>位置</t>
    <phoneticPr fontId="4" type="noConversion"/>
  </si>
  <si>
    <t>品质</t>
    <phoneticPr fontId="4" type="noConversion"/>
  </si>
  <si>
    <t>archer</t>
    <phoneticPr fontId="4" type="noConversion"/>
  </si>
  <si>
    <t>头</t>
    <phoneticPr fontId="4" type="noConversion"/>
  </si>
  <si>
    <t>身</t>
    <phoneticPr fontId="4" type="noConversion"/>
  </si>
  <si>
    <t>手</t>
    <phoneticPr fontId="4" type="noConversion"/>
  </si>
  <si>
    <t>足</t>
    <phoneticPr fontId="4" type="noConversion"/>
  </si>
  <si>
    <t>战士</t>
    <phoneticPr fontId="4" type="noConversion"/>
  </si>
  <si>
    <t>坦克</t>
    <phoneticPr fontId="4" type="noConversion"/>
  </si>
  <si>
    <t>辅助</t>
    <phoneticPr fontId="4" type="noConversion"/>
  </si>
  <si>
    <t>射手</t>
    <phoneticPr fontId="4" type="noConversion"/>
  </si>
  <si>
    <t>装备备注</t>
    <phoneticPr fontId="4" type="noConversion"/>
  </si>
  <si>
    <t>火焰抗性斥候护甲</t>
  </si>
  <si>
    <t>月冕之亡魂护手</t>
  </si>
  <si>
    <t>魔法之大酋长褶裙</t>
  </si>
  <si>
    <t>久战之大师之袍</t>
  </si>
  <si>
    <t>双线崇高印记</t>
  </si>
  <si>
    <t>刺甲之雕花九戒</t>
  </si>
  <si>
    <t>血色之大师项链</t>
  </si>
  <si>
    <t>孤狼之大酋长护手</t>
  </si>
  <si>
    <t>碧蓝之步兵之力</t>
  </si>
  <si>
    <t>秘银之咒术护手</t>
  </si>
  <si>
    <t>彩色之奥秘帽</t>
  </si>
  <si>
    <t>白色之潮汐面甲</t>
  </si>
  <si>
    <t>唱歌远古尾骨</t>
  </si>
  <si>
    <t>祝福之重型护目镜</t>
  </si>
  <si>
    <t>银光秘银外衣</t>
  </si>
  <si>
    <t>校军之珠串软索</t>
  </si>
  <si>
    <t>修道之铸铁长袍</t>
  </si>
  <si>
    <t>怨灵天国长袍</t>
  </si>
  <si>
    <t>古拉之雕花短靴</t>
  </si>
  <si>
    <t>耐力长者之龙骨臂章</t>
  </si>
  <si>
    <t>潮汐之土著法鞋</t>
  </si>
  <si>
    <t>雪白坚定快靴</t>
  </si>
  <si>
    <t>尖刺之强盗手套</t>
  </si>
  <si>
    <t>月冕之尊贵头巾</t>
  </si>
  <si>
    <t>铜布之重型罩衣</t>
  </si>
  <si>
    <t>神圣圣殿长靴</t>
  </si>
  <si>
    <t>圣贤波力衬裙</t>
  </si>
  <si>
    <t>神圣抗性镶带围巾</t>
  </si>
  <si>
    <t>征服者之咒术手套</t>
  </si>
  <si>
    <t>野熊之盖亚布袍</t>
  </si>
  <si>
    <t>夜枭之光荣围巾</t>
  </si>
  <si>
    <t>无量之斥候之衣</t>
  </si>
  <si>
    <t>潮汐薄纱护符</t>
  </si>
  <si>
    <t>学者之血斑马靴</t>
  </si>
  <si>
    <t>猛虎血斑徽章</t>
  </si>
  <si>
    <t>怨灵保卫者之夜纹利齿</t>
  </si>
  <si>
    <t>秘银之大酋长九戒</t>
  </si>
  <si>
    <t>轻便之光荣面甲</t>
  </si>
  <si>
    <t>冥骨之镶带之力</t>
  </si>
  <si>
    <t>寒冰抗性之野战软靴</t>
  </si>
  <si>
    <t>顽童骑士鞋</t>
  </si>
  <si>
    <t>公牛之骑兵肩铠</t>
  </si>
  <si>
    <t>顽童之诺瑞法鞋</t>
  </si>
  <si>
    <t>紫罗邪恶吊坠</t>
  </si>
  <si>
    <t>学徒之使者战靴</t>
  </si>
  <si>
    <t>铁制之秘银之袍</t>
  </si>
  <si>
    <t>耐力长者之符文法鞋</t>
  </si>
  <si>
    <t>死灵尊贵肩甲</t>
  </si>
  <si>
    <t>血斑之恶魔吊坠</t>
  </si>
  <si>
    <t>寒冰抗性之光荣头巾</t>
  </si>
  <si>
    <t>巨蜂之白骨长链</t>
  </si>
  <si>
    <t>强击火壳饰物</t>
  </si>
  <si>
    <t>祝福之柳木兜帽</t>
  </si>
  <si>
    <t>精灵之勇士吊坠</t>
  </si>
  <si>
    <t>战痕白骨腰带</t>
  </si>
  <si>
    <t>执法者镶带布袍</t>
  </si>
  <si>
    <t>屠戮之盖亚触角</t>
  </si>
  <si>
    <t>彩色之强盗指环</t>
  </si>
  <si>
    <t>怒爪骑士戒</t>
  </si>
  <si>
    <t>月冕之新星之靴</t>
  </si>
  <si>
    <t>猎手之勇士法鞋</t>
  </si>
  <si>
    <t>久战海蛇束腰</t>
  </si>
  <si>
    <t>牛皮华丽之力</t>
  </si>
  <si>
    <t>巨猿之潮汐束带</t>
  </si>
  <si>
    <t>血斑之镶带臂铠</t>
  </si>
  <si>
    <t>怨灵大酋长护符</t>
  </si>
  <si>
    <t>寒冰之重型软靴</t>
  </si>
  <si>
    <t>敏捷之珊瑚软索</t>
  </si>
  <si>
    <t>土匪尊贵护腿</t>
  </si>
  <si>
    <t>园艺前锋束带</t>
  </si>
  <si>
    <t>精灵之勇士软靴</t>
  </si>
  <si>
    <t>园艺丰饶巨蜂</t>
  </si>
  <si>
    <t>冰灵久战之靴</t>
  </si>
  <si>
    <t>圣职大酋长披风</t>
  </si>
  <si>
    <t>潮汐使者装备</t>
  </si>
  <si>
    <t>暗夜珊瑚腕轮</t>
  </si>
  <si>
    <t>顽童精灵快靴</t>
  </si>
  <si>
    <t>初心者破坏靴</t>
  </si>
  <si>
    <t>毒蝎之盐石褶裙</t>
  </si>
  <si>
    <t>战士之幻光手套</t>
  </si>
  <si>
    <t>深渊之耐用之冠</t>
  </si>
  <si>
    <t>巨鲸海蛇软靴</t>
  </si>
  <si>
    <t>树灵活力长袍</t>
  </si>
  <si>
    <t>之血铸腰带</t>
  </si>
  <si>
    <t>寒冰抗性重型护胸</t>
  </si>
  <si>
    <t>拯救之秘银之戒</t>
  </si>
  <si>
    <t>飓风重装便鞋</t>
  </si>
  <si>
    <t>公牛之礼节之力</t>
  </si>
  <si>
    <t>孤狼之铁藤水晶</t>
  </si>
  <si>
    <t>屠戮者符文铠甲</t>
  </si>
  <si>
    <t>月冕之活力褶裙</t>
  </si>
  <si>
    <t>祝福之重装装备</t>
  </si>
  <si>
    <t>昂特之血斑长袍</t>
  </si>
  <si>
    <t>远行者久战指环</t>
  </si>
  <si>
    <t>步兵之阳鳞利齿</t>
  </si>
  <si>
    <t>雪白奥秘护胸</t>
  </si>
  <si>
    <t>彩色之盐石胫甲</t>
  </si>
  <si>
    <t>学者之波力秘法头冠</t>
  </si>
  <si>
    <t>圣贤镶带外套</t>
  </si>
  <si>
    <t>神圣抗性之活力手鞋</t>
  </si>
  <si>
    <t>屠戮者奥秘头冠</t>
  </si>
  <si>
    <t>轻便之坚定五戒</t>
  </si>
  <si>
    <t>屠戮者之信徒长角</t>
  </si>
  <si>
    <t>轻便之铸铁护符</t>
  </si>
  <si>
    <t>督军之血纹壳甲</t>
  </si>
  <si>
    <t>针织之波力秘法软靴</t>
  </si>
  <si>
    <t>雪原之铁藤罩帽</t>
  </si>
  <si>
    <t>蜻蜓之血纹手鞋</t>
  </si>
  <si>
    <t>潮汐哥特牛皮</t>
  </si>
  <si>
    <t>昂特珠串护镜</t>
  </si>
  <si>
    <t>耐力之永恒护手</t>
  </si>
  <si>
    <t>轻便之耐用草鞋</t>
  </si>
  <si>
    <t>野猪之龙骨草鞋</t>
  </si>
  <si>
    <t>祝福巨神长袍</t>
  </si>
  <si>
    <t>猎鹰白骨长链</t>
  </si>
  <si>
    <t>校军之微光长靴</t>
  </si>
  <si>
    <t>暗夜长者牛皮</t>
  </si>
  <si>
    <t>黑蜘蛛贤者腕轮</t>
  </si>
  <si>
    <t>黑蜘蛛霸主水晶</t>
  </si>
  <si>
    <t>怨灵保卫者之镶带壳甲</t>
  </si>
  <si>
    <t>行者之波力秘法巫师袍</t>
  </si>
  <si>
    <t>拖把之霸主之帽</t>
  </si>
  <si>
    <t>轻便之重型之戒</t>
  </si>
  <si>
    <t>龙骨之邪恶弯角</t>
  </si>
  <si>
    <t>灵猴微光披风</t>
  </si>
  <si>
    <t>珠串之使者印记</t>
  </si>
  <si>
    <t>树灵大师软索</t>
  </si>
  <si>
    <t>耐力贤者装备</t>
  </si>
  <si>
    <t>野熊之骨链布袍</t>
  </si>
  <si>
    <t>圣贤之光辉束腰</t>
  </si>
  <si>
    <t>天蓝之潮汐草帽</t>
  </si>
  <si>
    <t>金属领军护裙</t>
  </si>
  <si>
    <t>精钢尖刺九戒</t>
  </si>
  <si>
    <t>冰风之勇士九戒</t>
  </si>
  <si>
    <t>潮汐之符记之帽</t>
  </si>
  <si>
    <t>亚麻之蛮兽甲</t>
  </si>
  <si>
    <t>血色皇家面甲</t>
  </si>
  <si>
    <t>顽童之巨神之袍</t>
  </si>
  <si>
    <t>神圣抗性之酋长草鞋</t>
  </si>
  <si>
    <t>亚麻哥特短靴</t>
  </si>
  <si>
    <t>怨灵保卫者之翡翠短靴</t>
  </si>
  <si>
    <t>强击之符文手套</t>
  </si>
  <si>
    <t>冥骨铸铁布腕</t>
  </si>
  <si>
    <t>冲锋者之活力锁甲靴</t>
  </si>
  <si>
    <t>之石墨罩衣</t>
  </si>
  <si>
    <t>圣职之海蛇魂晶</t>
  </si>
  <si>
    <t>孤狼之石墨弯角</t>
  </si>
  <si>
    <t>孤狼之奥秘指环</t>
  </si>
  <si>
    <t>怨灵保卫者之精灵之力</t>
  </si>
  <si>
    <t>黑珍珠之重装之冠</t>
  </si>
  <si>
    <t>战士之重装外套</t>
  </si>
  <si>
    <t>野猪之重型之鞋</t>
  </si>
  <si>
    <t>无量之黑雾罩帽</t>
  </si>
  <si>
    <t>血斑盖亚罩帽</t>
  </si>
  <si>
    <t>真理智者光荣魔石</t>
  </si>
  <si>
    <t>掠夺者之护手</t>
  </si>
  <si>
    <t>火焰抗性之石英软索</t>
  </si>
  <si>
    <t>树灵之铁藤束腕</t>
  </si>
  <si>
    <t>战士之野战壳甲</t>
  </si>
  <si>
    <t>秘银巨神靴</t>
  </si>
  <si>
    <t>屠戮者亡魂法鞋</t>
  </si>
  <si>
    <t>祖利安之长者腰带</t>
  </si>
  <si>
    <t>公牛之恶魔王冠</t>
  </si>
  <si>
    <t>孤狼长者之镶带短靴</t>
  </si>
  <si>
    <t>双线之雕花徽章</t>
  </si>
  <si>
    <t>军用简易便鞋</t>
  </si>
  <si>
    <t>尖刺之血铸胸甲</t>
  </si>
  <si>
    <t>日轮之骑兵外套</t>
  </si>
  <si>
    <t>真理智者之雕花长链</t>
  </si>
  <si>
    <t>冥骨之苍穹护符</t>
  </si>
  <si>
    <t>达拉白骨靴</t>
  </si>
  <si>
    <t>暗影抗性重装利齿</t>
  </si>
  <si>
    <t>猫隐之邪恶护肩</t>
  </si>
  <si>
    <t>魔法咒术短裤</t>
  </si>
  <si>
    <t>西塞波力软帽</t>
  </si>
  <si>
    <t>耐力牧场印记</t>
  </si>
  <si>
    <t>亚麻之铁藤之盔</t>
  </si>
  <si>
    <t>暗影抗性之骑士利齿</t>
  </si>
  <si>
    <t>竞技之野战软帽</t>
  </si>
  <si>
    <t>铜质亡魂软鞋</t>
  </si>
  <si>
    <t>鬼灵之吊坠</t>
  </si>
  <si>
    <t>白蚁之野战便鞋</t>
  </si>
  <si>
    <t>智力之波力软索</t>
  </si>
  <si>
    <t>初心者之柳木臂章</t>
  </si>
  <si>
    <t>金属崇高披风</t>
  </si>
  <si>
    <t>旅者珊瑚尾骨</t>
  </si>
  <si>
    <t>意志之耐用之鞋</t>
  </si>
  <si>
    <t>蜻蜓之久战罩衣</t>
  </si>
  <si>
    <t>拖把光辉长靴</t>
  </si>
  <si>
    <t>紫罗蛮兽头盔</t>
  </si>
  <si>
    <t>初心者毁灭护裙</t>
  </si>
  <si>
    <t>狂风雕花头冠</t>
  </si>
  <si>
    <t>月冕之护肩</t>
  </si>
  <si>
    <t>金属之尖刺触角</t>
  </si>
  <si>
    <t>灵猴之微光护肩</t>
  </si>
  <si>
    <t>龙葵秘银九戒</t>
  </si>
  <si>
    <t>血色之大师护手</t>
  </si>
  <si>
    <t>赤色之贤者弯角</t>
  </si>
  <si>
    <t>暗夜之行者帽</t>
  </si>
  <si>
    <t>敏捷之永恒牛皮</t>
  </si>
  <si>
    <t>黑珍珠前锋胸甲</t>
    <phoneticPr fontId="4" type="noConversion"/>
  </si>
  <si>
    <t>旅行之符记衬裙</t>
    <phoneticPr fontId="4" type="noConversion"/>
  </si>
  <si>
    <t>闪避之光荣软索</t>
    <phoneticPr fontId="4" type="noConversion"/>
  </si>
  <si>
    <t>精钢之信徒草帽</t>
  </si>
  <si>
    <t>雪原之雕花软索</t>
  </si>
  <si>
    <t>祝福之巨神腿铠</t>
  </si>
  <si>
    <t>祖利安之柳木纱帽</t>
  </si>
  <si>
    <t>猎鹰光荣之牙</t>
  </si>
  <si>
    <t>精神之骑士之衣</t>
  </si>
  <si>
    <t>雪白之珠串头饰</t>
  </si>
  <si>
    <t>魔力酋长肩甲</t>
  </si>
  <si>
    <t>毛纺火壳束腕</t>
  </si>
  <si>
    <t>远行者之石英五戒</t>
  </si>
  <si>
    <t>拯救盐石胸甲</t>
  </si>
  <si>
    <t>蜻蜓之翡翠短靴</t>
  </si>
  <si>
    <t>天空之邪恶护目镜</t>
  </si>
  <si>
    <t>暗风之斥候短裤</t>
  </si>
  <si>
    <t>英勇之破坏弯角</t>
  </si>
  <si>
    <t>轻便永恒装备</t>
  </si>
  <si>
    <t>暗夜珊瑚板甲</t>
  </si>
  <si>
    <t>尖刺之坚定之力</t>
  </si>
  <si>
    <t>铜布之士兵护帽</t>
  </si>
  <si>
    <t>雄鹰丰饶之袍</t>
  </si>
  <si>
    <t>紫罗骑兵师帽</t>
  </si>
  <si>
    <t>校军哥特腿铠</t>
  </si>
  <si>
    <t>坚定信徒靴</t>
  </si>
  <si>
    <t>毒蘑菇镶带护目镜</t>
  </si>
  <si>
    <t>野猪斥候外袍</t>
  </si>
  <si>
    <t>学徒之奥秘长链</t>
  </si>
  <si>
    <t>寒冰抗性之青布板甲</t>
  </si>
  <si>
    <t>飓风抗性之白骨珍珠</t>
  </si>
  <si>
    <t>龙爪符文战靴</t>
  </si>
  <si>
    <t>雄鹰寒冷短靴</t>
  </si>
  <si>
    <t>天空短裤</t>
  </si>
  <si>
    <t>守护波力戒指</t>
  </si>
  <si>
    <t>骨玉之铸铁护手</t>
  </si>
  <si>
    <t>龙骨之新星牛皮</t>
  </si>
  <si>
    <t>轻型铸铁项链</t>
  </si>
  <si>
    <t>鲜血铁藤长靴</t>
  </si>
  <si>
    <t>火焰抗性之酋长纱帽</t>
  </si>
  <si>
    <t>火喉之领军水晶</t>
  </si>
  <si>
    <t>光铸之波力束腕</t>
  </si>
  <si>
    <t>掠夺者之寒冷褶裙</t>
  </si>
  <si>
    <t>战痕坚定胸甲</t>
  </si>
  <si>
    <t>血斑诺瑞护手</t>
  </si>
  <si>
    <t>织法者之潮汐护手</t>
  </si>
  <si>
    <t>铁制之哥特布袍</t>
  </si>
  <si>
    <t>尖刺之牧场战靴</t>
  </si>
  <si>
    <t>孤狼长者之蛮兽五戒</t>
  </si>
  <si>
    <t>掠夺者之巨神罩帽</t>
  </si>
  <si>
    <t>闪避之信徒铠甲</t>
  </si>
  <si>
    <t>幽魂之护肩</t>
  </si>
  <si>
    <t>牛皮雕花护帽</t>
  </si>
  <si>
    <t>蛛网之柳木之靴</t>
  </si>
  <si>
    <t>雄鹰之圣殿尾骨</t>
    <phoneticPr fontId="4" type="noConversion"/>
  </si>
  <si>
    <t>初心麻衣</t>
  </si>
  <si>
    <t>蝴蝶布衣</t>
  </si>
  <si>
    <t>铸铁皮甲</t>
  </si>
  <si>
    <t>白羽精甲</t>
  </si>
  <si>
    <t>橙光战衣</t>
  </si>
  <si>
    <t>初心麻鞋</t>
  </si>
  <si>
    <t>蝴蝶靴</t>
  </si>
  <si>
    <t>铸铁皮鞋</t>
  </si>
  <si>
    <t>飞天靴</t>
  </si>
  <si>
    <t>橙钻战靴</t>
  </si>
  <si>
    <t>初心帽</t>
  </si>
  <si>
    <t>蝴蝶纱帽</t>
  </si>
  <si>
    <t>铸铁盔</t>
  </si>
  <si>
    <t>白羽战盔</t>
  </si>
  <si>
    <t>橙光盔</t>
  </si>
  <si>
    <t>初心短弓</t>
  </si>
  <si>
    <t>蝴蝶长弓</t>
  </si>
  <si>
    <t>复合铁弓</t>
  </si>
  <si>
    <t>白羽弓</t>
  </si>
  <si>
    <t>橙羽弓</t>
  </si>
  <si>
    <t>勇气战衣</t>
  </si>
  <si>
    <t>挑战战衣</t>
  </si>
  <si>
    <t>先锋甲</t>
  </si>
  <si>
    <t>玄冥甲</t>
  </si>
  <si>
    <t>圣殿板甲</t>
  </si>
  <si>
    <t>振奋靴</t>
  </si>
  <si>
    <t>狂战靴</t>
  </si>
  <si>
    <t>强袭战靴</t>
  </si>
  <si>
    <t>冥想靴</t>
  </si>
  <si>
    <t>神殿靴</t>
  </si>
  <si>
    <t>力量头盔</t>
  </si>
  <si>
    <t>守护头盔</t>
  </si>
  <si>
    <t>祭祀头盔</t>
  </si>
  <si>
    <t>真实头盔</t>
  </si>
  <si>
    <t>圣盔</t>
  </si>
  <si>
    <t>力量之剑</t>
  </si>
  <si>
    <t>大剑</t>
  </si>
  <si>
    <t>净化宝剑</t>
  </si>
  <si>
    <t>虚空剑</t>
  </si>
  <si>
    <t>圣剑</t>
  </si>
  <si>
    <t>虔诚长袍</t>
  </si>
  <si>
    <t>智慧长袍</t>
  </si>
  <si>
    <t>预言长袍</t>
  </si>
  <si>
    <t>信仰长袍</t>
  </si>
  <si>
    <t>神谕长袍</t>
  </si>
  <si>
    <t>虔诚裹足</t>
  </si>
  <si>
    <t>智慧裹足</t>
  </si>
  <si>
    <t>预言裹足</t>
  </si>
  <si>
    <t>信仰裹足</t>
  </si>
  <si>
    <t>神谕裹足</t>
  </si>
  <si>
    <t>虔诚兜帽</t>
  </si>
  <si>
    <t>智慧兜帽</t>
  </si>
  <si>
    <t>预言兜帽</t>
  </si>
  <si>
    <t>信仰兜帽</t>
  </si>
  <si>
    <t>神谕兜帽</t>
  </si>
  <si>
    <t>虔诚护手</t>
  </si>
  <si>
    <t>智慧护手</t>
  </si>
  <si>
    <t>预言护手</t>
  </si>
  <si>
    <t>信仰护手</t>
  </si>
  <si>
    <t>神谕护手</t>
  </si>
  <si>
    <t>勇士铠甲</t>
  </si>
  <si>
    <t>无畏铠甲</t>
  </si>
  <si>
    <t>城墙铠甲</t>
  </si>
  <si>
    <t>英灵铠甲</t>
  </si>
  <si>
    <t>禁卫军铠甲</t>
  </si>
  <si>
    <t>勇士护腿</t>
  </si>
  <si>
    <t>无畏护腿</t>
  </si>
  <si>
    <t>城墙护腿</t>
  </si>
  <si>
    <t>英灵护腿</t>
  </si>
  <si>
    <t>禁卫军护腿</t>
  </si>
  <si>
    <t>勇士头盔</t>
  </si>
  <si>
    <t>无畏头盔</t>
  </si>
  <si>
    <t>城墙头盔</t>
  </si>
  <si>
    <t>英灵头盔</t>
  </si>
  <si>
    <t>禁卫军头盔</t>
  </si>
  <si>
    <t>勇士战斧</t>
  </si>
  <si>
    <t>无畏战斧</t>
  </si>
  <si>
    <t>城墙战斧</t>
  </si>
  <si>
    <t>英灵战斧</t>
  </si>
  <si>
    <t>禁卫军战斧</t>
  </si>
  <si>
    <t>{{1,2}|{5,1}}</t>
  </si>
  <si>
    <t>{{2,1}|{12,1}}</t>
  </si>
  <si>
    <t>{{3,1}|{7,1}}</t>
  </si>
  <si>
    <t>{{4,1}|{8,2}}</t>
  </si>
  <si>
    <t>{{5,1}|{9,1}|{1,1}}</t>
  </si>
  <si>
    <t>{{6,1}|{10,1}}</t>
  </si>
  <si>
    <t>{{7,1}|{11,1}}</t>
  </si>
  <si>
    <t>{{8,1}|{12,1}}</t>
  </si>
  <si>
    <t>{{9,1}|{13,1}}</t>
  </si>
  <si>
    <t>{{10,1}|{14,1}}</t>
  </si>
  <si>
    <t>{{12,1}|{8,2}}</t>
  </si>
  <si>
    <t>{{13,1}|{9,1}}</t>
  </si>
  <si>
    <t>{{14,1}|{10,1}}</t>
  </si>
  <si>
    <t>{{15,1}|{11,1}}</t>
  </si>
  <si>
    <t>{{16,2}|{12,1}|{16,2}}</t>
  </si>
  <si>
    <t>{{17,1}|{25,1}}</t>
  </si>
  <si>
    <t>{{18,2}|{26,1}}</t>
  </si>
  <si>
    <t>{{19,1}|{27,1}}</t>
  </si>
  <si>
    <t>{{20,1}|{28,1}}</t>
  </si>
  <si>
    <t>{{21,1}|{29,1}}</t>
  </si>
  <si>
    <t>{{22,1}|{30,1}|{18,1}}</t>
  </si>
  <si>
    <t>{{23,1}|{31,1}}</t>
  </si>
  <si>
    <t>{{24,1}|{32,1}}</t>
  </si>
  <si>
    <t>{{25,1}|{29,1}}</t>
  </si>
  <si>
    <t>{{26,1}|{22,1}|{30,1}}</t>
  </si>
  <si>
    <t>{{27,1}|{23,1}}</t>
  </si>
  <si>
    <t>{{28,1}|{24,1}}</t>
  </si>
  <si>
    <t>{{29,1}|{25,1}|{21,1}}</t>
  </si>
  <si>
    <t>{{30,1}|{26,1}}</t>
  </si>
  <si>
    <t>{{31,1}|{27,1}}</t>
  </si>
  <si>
    <t>{{32,1}|{28,1}}</t>
  </si>
  <si>
    <t>{{33,1}|{41,1}|{37,1}}</t>
  </si>
  <si>
    <t>{{34,1}|{42,1}|{38,1}}</t>
  </si>
  <si>
    <t>{{35,1}|{43,1}|{39,1}}</t>
  </si>
  <si>
    <t>{{36,1}|{44,1}|{40,1}}</t>
  </si>
  <si>
    <t>{{37,1}|{45,1}|{41,1}}</t>
  </si>
  <si>
    <t>{{38,1}|{46,1}|{42,1}}</t>
  </si>
  <si>
    <t>{{39,1}|{47,1}|{43,1}}</t>
  </si>
  <si>
    <t>{{40,1}|{48,1}|{44,1}}</t>
  </si>
  <si>
    <t>{{41,1}|{37,1}|{33,1}}</t>
  </si>
  <si>
    <t>{{42,1}|{38,1}|{34,1}}</t>
  </si>
  <si>
    <t>{{43,1}|{39,1}|{35,1}}</t>
  </si>
  <si>
    <t>{{44,1}|{40,1}|{36,1}}</t>
  </si>
  <si>
    <t>{{45,1}|{41,1}|{37,1}}</t>
  </si>
  <si>
    <t>{{46,1}|{42,1}|{38,1}}</t>
  </si>
  <si>
    <t>{{47,1}|{43,1}|{39,1}}</t>
  </si>
  <si>
    <t>{{48,1}|{44,1}|{40,1}}</t>
  </si>
  <si>
    <t>{{49,1}|{53,1}|{57,2}}</t>
  </si>
  <si>
    <t>{{50,2}|{54,1}|{58,1}}</t>
  </si>
  <si>
    <t>{{51,2}|{55,1}|{59,1}}</t>
  </si>
  <si>
    <t>{{52,1}|{56,1}|{60,2}}</t>
  </si>
  <si>
    <t>{{53,1}|{57,2}|{61,1}}</t>
  </si>
  <si>
    <t>{{54,1}|{58,1}|{62,2}}</t>
  </si>
  <si>
    <t>{{55,2}|{59,1}|{63,1}}</t>
  </si>
  <si>
    <t>{{56,1}|{60,2}|{64,1}}</t>
  </si>
  <si>
    <t>{{57,2}|{61,1}|{49,1}}</t>
  </si>
  <si>
    <t>{{58,2}|{62,1}|{50,1}}</t>
  </si>
  <si>
    <t>{{59,1}|{63,1}|{51,2}}</t>
  </si>
  <si>
    <t>{{60,1}|{64,2}|{52,1}}</t>
  </si>
  <si>
    <t>{{61,1}|{49,1}|{53,2}}</t>
  </si>
  <si>
    <t>{{62,1}|{50,2}|{54,1}}</t>
  </si>
  <si>
    <t>{{63,1}|{51,2}|{55,1}}</t>
  </si>
  <si>
    <t>{{64,2}|{52,1}|{56,1}}</t>
  </si>
  <si>
    <t>{{3,3}}</t>
  </si>
  <si>
    <t>{{4,3}}</t>
  </si>
  <si>
    <t>{{6,3}}</t>
  </si>
  <si>
    <t>{{11,3}}</t>
  </si>
  <si>
    <t>{{28,4}}</t>
  </si>
  <si>
    <t>{{31,4}}</t>
  </si>
  <si>
    <t>{{33,4}}</t>
  </si>
  <si>
    <t>{{35,4}}</t>
  </si>
  <si>
    <t>{{39,4}}</t>
  </si>
  <si>
    <t>{{41,4}}</t>
  </si>
  <si>
    <t>{{43,4}}</t>
  </si>
  <si>
    <t>{{44,4}}</t>
  </si>
  <si>
    <t>{{48,4}}</t>
  </si>
  <si>
    <t>{{51,4}}</t>
  </si>
  <si>
    <t>{{52,4}}</t>
  </si>
  <si>
    <t>{{54,4}}</t>
  </si>
  <si>
    <t>{{55,4}}</t>
  </si>
  <si>
    <t>{{58,4}}</t>
  </si>
  <si>
    <t>{{59,4}}</t>
  </si>
  <si>
    <t>{{60,4}}</t>
  </si>
  <si>
    <t>{{61,4}}</t>
  </si>
  <si>
    <t>soldierr_head_1</t>
  </si>
  <si>
    <t>soldierr_body_1</t>
  </si>
  <si>
    <t>soldierr_weapon_1</t>
  </si>
  <si>
    <t>soldierr_boots_1</t>
  </si>
  <si>
    <t>tank_head_1</t>
  </si>
  <si>
    <t>tank_body_1</t>
  </si>
  <si>
    <t>tank_weapon_1</t>
  </si>
  <si>
    <t>tank_boots_1</t>
  </si>
  <si>
    <t>support_head_1</t>
  </si>
  <si>
    <t>support_body_1</t>
  </si>
  <si>
    <t>support_weapon_1</t>
  </si>
  <si>
    <t>support_boots_1</t>
  </si>
  <si>
    <t>archer_head_1</t>
  </si>
  <si>
    <t>archer_body_1</t>
  </si>
  <si>
    <t>archer_weapon_1</t>
  </si>
  <si>
    <t>archer_boots_1</t>
  </si>
  <si>
    <t>soldierr_head_2</t>
  </si>
  <si>
    <t>soldierr_body_2</t>
  </si>
  <si>
    <t>soldierr_weapon_2</t>
  </si>
  <si>
    <t>soldierr_boots_2</t>
  </si>
  <si>
    <t>tank_head_2</t>
  </si>
  <si>
    <t>tank_body_2</t>
  </si>
  <si>
    <t>tank_weapon_2</t>
  </si>
  <si>
    <t>tank_boots_2</t>
  </si>
  <si>
    <t>support_head_2</t>
  </si>
  <si>
    <t>support_body_2</t>
  </si>
  <si>
    <t>support_weapon_2</t>
  </si>
  <si>
    <t>support_boots_2</t>
  </si>
  <si>
    <t>archer_head_2</t>
  </si>
  <si>
    <t>archer_body_2</t>
  </si>
  <si>
    <t>archer_weapon_2</t>
  </si>
  <si>
    <t>archer_boots_2</t>
  </si>
  <si>
    <t>soldierr_head_3</t>
  </si>
  <si>
    <t>soldierr_body_3</t>
  </si>
  <si>
    <t>soldierr_weapon_3</t>
  </si>
  <si>
    <t>soldierr_boots_3</t>
  </si>
  <si>
    <t>tank_head_3</t>
  </si>
  <si>
    <t>tank_body_3</t>
  </si>
  <si>
    <t>tank_weapon_3</t>
  </si>
  <si>
    <t>tank_boots_3</t>
  </si>
  <si>
    <t>support_head_3</t>
  </si>
  <si>
    <t>support_body_3</t>
  </si>
  <si>
    <t>support_weapon_3</t>
  </si>
  <si>
    <t>support_boots_3</t>
  </si>
  <si>
    <t>archer_head_3</t>
  </si>
  <si>
    <t>archer_body_3</t>
  </si>
  <si>
    <t>archer_weapon_3</t>
  </si>
  <si>
    <t>archer_boots_3</t>
  </si>
  <si>
    <t>soldierr_head_4</t>
  </si>
  <si>
    <t>soldierr_body_4</t>
  </si>
  <si>
    <t>soldierr_weapon_4</t>
  </si>
  <si>
    <t>soldierr_boots_4</t>
  </si>
  <si>
    <t>tank_head_4</t>
  </si>
  <si>
    <t>tank_body_4</t>
  </si>
  <si>
    <t>tank_weapon_4</t>
  </si>
  <si>
    <t>tank_boots_4</t>
  </si>
  <si>
    <t>support_head_4</t>
  </si>
  <si>
    <t>support_body_4</t>
  </si>
  <si>
    <t>support_weapon_4</t>
  </si>
  <si>
    <t>support_boots_4</t>
  </si>
  <si>
    <t>archer_head_4</t>
  </si>
  <si>
    <t>archer_body_4</t>
  </si>
  <si>
    <t>archer_weapon_4</t>
  </si>
  <si>
    <t>archer_boots_4</t>
  </si>
  <si>
    <t>soldierr_head_5</t>
  </si>
  <si>
    <t>soldierr_body_5</t>
  </si>
  <si>
    <t>soldierr_weapon_5</t>
  </si>
  <si>
    <t>soldierr_boots_5</t>
  </si>
  <si>
    <t>tank_head_5</t>
  </si>
  <si>
    <t>tank_body_5</t>
  </si>
  <si>
    <t>tank_weapon_5</t>
  </si>
  <si>
    <t>tank_boots_5</t>
  </si>
  <si>
    <t>support_head_5</t>
  </si>
  <si>
    <t>support_body_5</t>
  </si>
  <si>
    <t>support_weapon_5</t>
  </si>
  <si>
    <t>support_boots_5</t>
  </si>
  <si>
    <t>archer_head_5</t>
  </si>
  <si>
    <t>archer_body_5</t>
  </si>
  <si>
    <t>archer_weapon_5</t>
  </si>
  <si>
    <t>archer_boots_5</t>
  </si>
  <si>
    <t>{{16,3}}</t>
  </si>
  <si>
    <t>{{1,3}}</t>
  </si>
  <si>
    <t>{{2,3}}</t>
  </si>
  <si>
    <t>{{5,3}}</t>
  </si>
  <si>
    <t>{{7,3}}</t>
  </si>
  <si>
    <t>{{8,3}}</t>
  </si>
  <si>
    <t>{{9,3}}</t>
  </si>
  <si>
    <t>{{10,3}}</t>
  </si>
  <si>
    <t>{{12,3}}</t>
  </si>
  <si>
    <t>{{13,3}}</t>
  </si>
  <si>
    <t>{{14,3}}</t>
  </si>
  <si>
    <t>{{15,3}}</t>
  </si>
  <si>
    <t>{{17,4}}</t>
  </si>
  <si>
    <t>{{19,4}}</t>
  </si>
  <si>
    <t>{{21,4}}</t>
  </si>
  <si>
    <t>{{24,4}}</t>
  </si>
  <si>
    <t>{{25,4}}</t>
  </si>
  <si>
    <t>{{26,4}}</t>
  </si>
  <si>
    <t>{{27,4}}</t>
  </si>
  <si>
    <t>{{29,4}}</t>
  </si>
  <si>
    <t>{{32,4}}</t>
  </si>
  <si>
    <t>{{18,4}}</t>
  </si>
  <si>
    <t>{{20,4}}</t>
  </si>
  <si>
    <t>{{22,4}}</t>
  </si>
  <si>
    <t>{{23,4}}</t>
  </si>
  <si>
    <t>{{30,4}}</t>
  </si>
  <si>
    <t>{{36,4}}</t>
  </si>
  <si>
    <t>{{37,4}}</t>
  </si>
  <si>
    <t>{{40,4}}</t>
  </si>
  <si>
    <t>{{42,4}}</t>
  </si>
  <si>
    <t>{{46,4}}</t>
  </si>
  <si>
    <t>{{47,4}}</t>
  </si>
  <si>
    <t>{{34,4}}</t>
  </si>
  <si>
    <t>{{38,4}}</t>
  </si>
  <si>
    <t>{{45,4}}</t>
  </si>
  <si>
    <t>{{56,4}}</t>
  </si>
  <si>
    <t>{{62,4}}</t>
  </si>
  <si>
    <t>{{49,4}}</t>
  </si>
  <si>
    <t>{{50,4}}</t>
  </si>
  <si>
    <t>{{53,4}}</t>
  </si>
  <si>
    <t>{{57,4}}</t>
  </si>
  <si>
    <t>{{63,4}}</t>
  </si>
  <si>
    <t>{{64,4}}</t>
  </si>
  <si>
    <t>装备描述</t>
    <phoneticPr fontId="4" type="noConversion"/>
  </si>
  <si>
    <t>Describ</t>
  </si>
  <si>
    <t>c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</si>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</sst>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R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%7b,%7d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>
        <row r="8226">
          <cell r="A8226">
            <v>4100660</v>
          </cell>
          <cell r="B8226" t="str">
            <v>长官果然大方，大公主还好吗？</v>
          </cell>
        </row>
        <row r="8227">
          <cell r="A8227">
            <v>4100661</v>
          </cell>
          <cell r="B8227" t="str">
            <v>公主已经好了，正好她也要见见你们。</v>
          </cell>
        </row>
        <row r="8228">
          <cell r="A8228">
            <v>4100662</v>
          </cell>
          <cell r="B8228" t="str">
            <v>见我们？</v>
          </cell>
        </row>
        <row r="8229">
          <cell r="A8229">
            <v>4100663</v>
          </cell>
          <cell r="B8229" t="str">
            <v>你们就是救了我的雇佣兵？果然是没见过的生面孔，我听索尔说你们实力很强。</v>
          </cell>
        </row>
        <row r="8230">
          <cell r="A8230">
            <v>4100664</v>
          </cell>
          <cell r="B8230" t="str">
            <v>公主客气了。</v>
          </cell>
        </row>
        <row r="8231">
          <cell r="A8231">
            <v>4100665</v>
          </cell>
          <cell r="B8231" t="str">
            <v>索尔你先下去吧，我想跟几位好好聊聊。</v>
          </cell>
        </row>
        <row r="8232">
          <cell r="A8232">
            <v>4100666</v>
          </cell>
          <cell r="B8232" t="str">
            <v>是。</v>
          </cell>
        </row>
        <row r="8233">
          <cell r="A8233">
            <v>4100667</v>
          </cell>
          <cell r="B8233" t="str">
            <v>公主，是有什么事要委托我们吗？</v>
          </cell>
        </row>
        <row r="8234">
          <cell r="A8234">
            <v>4100668</v>
          </cell>
          <cell r="B8234" t="str">
            <v>不错，你们收钱办事，我可以出比索尔更高的报酬。</v>
          </cell>
        </row>
        <row r="8235">
          <cell r="A8235">
            <v>4100669</v>
          </cell>
          <cell r="B8235" t="str">
            <v>公主希望我们做什么？</v>
          </cell>
        </row>
        <row r="8236">
          <cell r="A8236">
            <v>4100670</v>
          </cell>
          <cell r="B8236" t="str">
            <v>我在寒冰牢狱受了伤，祭祀大典即将举行，我要尽快好起来，我需要海怪的眼球做药引。</v>
          </cell>
        </row>
        <row r="8237">
          <cell r="A8237">
            <v>4100671</v>
          </cell>
          <cell r="B8237" t="str">
            <v>你们去杀死海怪，取回他的眼球给我。</v>
          </cell>
        </row>
        <row r="8238">
          <cell r="A8238">
            <v>4100672</v>
          </cell>
          <cell r="B8238" t="str">
            <v>这种事，更应该交给索尔长官吧？</v>
          </cell>
        </row>
        <row r="8239">
          <cell r="A8239">
            <v>4100673</v>
          </cell>
          <cell r="B8239" t="str">
            <v>他当然会跟你们一起去，这又是我另一件委托了，我要你们在路上杀了索尔。</v>
          </cell>
        </row>
        <row r="8240">
          <cell r="A8240">
            <v>4100674</v>
          </cell>
          <cell r="B8240" t="str">
            <v>什么？！索尔长官不是公主的属下吗？</v>
          </cell>
        </row>
        <row r="8241">
          <cell r="A8241">
            <v>4100675</v>
          </cell>
          <cell r="B8241" t="str">
            <v>我的属下，可是心却在我妹妹那里呢，我不需要不忠诚的属下，他会破坏我的计划。</v>
          </cell>
        </row>
        <row r="8242">
          <cell r="A8242">
            <v>4100676</v>
          </cell>
          <cell r="B8242" t="str">
            <v>作为交换，你们办好这件事，我不止给你们金钱，还满足你们一个愿望。</v>
          </cell>
        </row>
        <row r="8243">
          <cell r="A8243">
            <v>4100677</v>
          </cell>
          <cell r="B8243" t="str">
            <v>我们接下这两个任务，公主殿下请等候我们的好消息吧。</v>
          </cell>
        </row>
        <row r="8244">
          <cell r="A8244">
            <v>4100678</v>
          </cell>
          <cell r="B8244" t="str">
            <v>穿过传送阵就到冰原了，你们要小心，冰元素非常狡猾。</v>
          </cell>
        </row>
        <row r="8245">
          <cell r="A8245">
            <v>4100679</v>
          </cell>
          <cell r="B8245" t="str">
            <v>大家小心，冰桥垮塌了，看来冰元素已经知道我们来了，看，那就是冰之宫殿的大门。</v>
          </cell>
        </row>
        <row r="8246">
          <cell r="A8246">
            <v>4100680</v>
          </cell>
          <cell r="B8246" t="str">
            <v>索尔人挺好的，莎罗居然想要他的命。</v>
          </cell>
        </row>
        <row r="8247">
          <cell r="A8247">
            <v>4100681</v>
          </cell>
          <cell r="B8247" t="str">
            <v>按我们说好的，先取任务物品。</v>
          </cell>
        </row>
        <row r="8248">
          <cell r="A8248">
            <v>4100682</v>
          </cell>
          <cell r="B8248" t="str">
            <v>冰之宫殿的大门怎么自己打开了，太诡异了。</v>
          </cell>
        </row>
        <row r="8249">
          <cell r="A8249">
            <v>4100683</v>
          </cell>
          <cell r="B8249" t="str">
            <v>肯定是陷阱，我们要小心点。</v>
          </cell>
        </row>
        <row r="8250">
          <cell r="A8250">
            <v>4100684</v>
          </cell>
          <cell r="B8250" t="str">
            <v>既然他们都开门邀请了，我们也不能太失礼，走吧。</v>
          </cell>
        </row>
        <row r="8251">
          <cell r="A8251">
            <v>4100685</v>
          </cell>
          <cell r="B8251" t="str">
            <v>冰元素这个迷阵绕得人眼晕，穿过这个迷阵就是海怪所在了吧。</v>
          </cell>
        </row>
        <row r="8252">
          <cell r="A8252">
            <v>4100686</v>
          </cell>
          <cell r="B8252" t="str">
            <v>戒备！是海怪！大家小心，躲到我后面来！</v>
          </cell>
        </row>
        <row r="8253">
          <cell r="A8253">
            <v>4100687</v>
          </cell>
          <cell r="B8253" t="str">
            <v>拿到眼球了，海怪太难缠了，快回去向莎罗公主复命吧......布莱克你做什么！</v>
          </cell>
        </row>
        <row r="8254">
          <cell r="A8254">
            <v>4100688</v>
          </cell>
          <cell r="B8254" t="str">
            <v>要向莎罗公主复命，我们还需要你的人头。</v>
          </cell>
        </row>
        <row r="8255">
          <cell r="A8255">
            <v>4100689</v>
          </cell>
          <cell r="B8255" t="str">
            <v>是莎罗公主要你们杀我的？这一天还是来了，我忠于海族王室却被这样对待。</v>
          </cell>
        </row>
        <row r="8256">
          <cell r="A8256">
            <v>4100690</v>
          </cell>
          <cell r="B8256" t="str">
            <v>莎罗公主说了，你忠诚的并不是王室，而是她的妹妹，她认为你会破坏祭祀。</v>
          </cell>
        </row>
        <row r="8257">
          <cell r="A8257">
            <v>4100691</v>
          </cell>
          <cell r="B8257" t="str">
            <v>是，我是更认可诺爱尔公主，诺爱尔公主只是没有自信，但是她善良诚恳，莎罗公主和女王已经疯了，我不能让海族毁在他们手里，巨妖绝不能被唤醒！</v>
          </cell>
        </row>
        <row r="8258">
          <cell r="A8258">
            <v>4100692</v>
          </cell>
          <cell r="B8258" t="str">
            <v>你不后悔？好。</v>
          </cell>
        </row>
        <row r="8259">
          <cell r="A8259">
            <v>4100693</v>
          </cell>
          <cell r="B8259" t="str">
            <v>你们到底想干什么？</v>
          </cell>
        </row>
        <row r="8260">
          <cell r="A8260">
            <v>4100694</v>
          </cell>
          <cell r="B8260" t="str">
            <v>我们是诺爱尔的朋友，受她之托来阻止祭祀活动。</v>
          </cell>
        </row>
        <row r="8261">
          <cell r="A8261">
            <v>4100695</v>
          </cell>
          <cell r="B8261" t="str">
            <v>小公主的朋友？</v>
          </cell>
        </row>
        <row r="8262">
          <cell r="A8262">
            <v>4100696</v>
          </cell>
          <cell r="B8262" t="str">
            <v>诺爱尔以魔女的长发为代价交换魔女帮助我们来到海底，她现在拿着通讯设备在魔女的巢穴等我们，如果你不相信，可以跟她通话试试。</v>
          </cell>
        </row>
        <row r="8263">
          <cell r="A8263">
            <v>4100697</v>
          </cell>
          <cell r="B8263" t="str">
            <v>这是潮汐神殿宝物库的钥匙，诺爱尔给我的。</v>
          </cell>
        </row>
        <row r="8264">
          <cell r="A8264">
            <v>4100698</v>
          </cell>
          <cell r="B8264" t="str">
            <v>果然是诺爱尔公主的钥匙，既然你们是公主的朋友，为了阻止祭祀仪式而来，那么，我愿意帮助你们，即便是献出我的生命。</v>
          </cell>
        </row>
        <row r="8265">
          <cell r="A8265">
            <v>4100699</v>
          </cell>
          <cell r="B8265" t="str">
            <v>不，不需要你的生命，只需要你的头盔，让我们拿回去应付莎罗。</v>
          </cell>
        </row>
        <row r="8266">
          <cell r="A8266">
            <v>4100700</v>
          </cell>
          <cell r="B8266" t="str">
            <v>你需要暂时躲起来，可以去找诺爱尔。</v>
          </cell>
        </row>
        <row r="8267">
          <cell r="A8267">
            <v>4100701</v>
          </cell>
          <cell r="B8267" t="str">
            <v>敢于抗争的勇士，我诚挚地期待你们的好消息。</v>
          </cell>
        </row>
        <row r="8268">
          <cell r="A8268">
            <v>4100702</v>
          </cell>
          <cell r="B8268" t="str">
            <v>尊贵的莎罗公主，我们已经圆满完成你的嘱托，这是海怪的眼球和索尔的头盔。</v>
          </cell>
        </row>
        <row r="8269">
          <cell r="A8269">
            <v>4100703</v>
          </cell>
          <cell r="B8269" t="str">
            <v>你们做得很好。</v>
          </cell>
        </row>
        <row r="8270">
          <cell r="A8270">
            <v>4100704</v>
          </cell>
          <cell r="B8270" t="str">
            <v>公主曾经答应满足我们一个愿望。</v>
          </cell>
        </row>
        <row r="8271">
          <cell r="A8271">
            <v>4100705</v>
          </cell>
          <cell r="B8271" t="str">
            <v>说吧，想要什么？</v>
          </cell>
        </row>
        <row r="8272">
          <cell r="A8272">
            <v>4100706</v>
          </cell>
          <cell r="B8272" t="str">
            <v>听说潮汐神殿会举行祭祀仪式，到时候会唤醒深海巨妖，但只有贵族才能参加，我们想体验一下贵族的待遇。</v>
          </cell>
        </row>
        <row r="8273">
          <cell r="A8273">
            <v>4100707</v>
          </cell>
          <cell r="B8273" t="str">
            <v>就这？这有什么难的，你们回去等着吧，我会让人给你们送去邀请函的。</v>
          </cell>
        </row>
        <row r="8274">
          <cell r="A8274">
            <v>4100708</v>
          </cell>
          <cell r="B8274" t="str">
            <v>我们只有明天一次机会，千万不能失败，在仪式举行之前一定要救出村民。</v>
          </cell>
        </row>
        <row r="8275">
          <cell r="A8275">
            <v>4100709</v>
          </cell>
          <cell r="B8275" t="str">
            <v>我们一定可以救出所有人的。</v>
          </cell>
        </row>
        <row r="8276">
          <cell r="A8276">
            <v>4100710</v>
          </cell>
          <cell r="B8276" t="str">
            <v>第二天，潮汐神殿</v>
          </cell>
        </row>
        <row r="8277">
          <cell r="A8277">
            <v>4100711</v>
          </cell>
          <cell r="B8277" t="str">
            <v>贵族还不少，祭祀仪式来这么多人。</v>
          </cell>
        </row>
        <row r="8278">
          <cell r="A8278">
            <v>4100712</v>
          </cell>
          <cell r="B8278" t="str">
            <v>不一定都是贵族，还有同样支持女王的，走了别的途径进来的。</v>
          </cell>
        </row>
        <row r="8279">
          <cell r="A8279">
            <v>4100713</v>
          </cell>
          <cell r="B8279" t="str">
            <v>我们先转一圈摸清这里地形，小心不要引起别人注意。</v>
          </cell>
        </row>
        <row r="8280">
          <cell r="A8280">
            <v>4100714</v>
          </cell>
          <cell r="B8280" t="str">
            <v>你们是来参加祭祀仪式的宾客吗？这是宝物库，你们不能进去。</v>
          </cell>
        </row>
        <row r="8281">
          <cell r="A8281">
            <v>4100715</v>
          </cell>
          <cell r="B8281" t="str">
            <v>你看那边！</v>
          </cell>
        </row>
        <row r="8282">
          <cell r="A8282">
            <v>4100716</v>
          </cell>
          <cell r="B8282" t="str">
            <v>白痴，只有他一个，打就好了！</v>
          </cell>
        </row>
        <row r="8283">
          <cell r="A8283">
            <v>4100717</v>
          </cell>
          <cell r="B8283" t="str">
            <v>这个宝物库挺大的，我们分头找。</v>
          </cell>
        </row>
        <row r="8284">
          <cell r="A8284">
            <v>4100718</v>
          </cell>
          <cell r="B8284" t="str">
            <v>这里面怎么黑乎乎的，哎呀，这墙......</v>
          </cell>
        </row>
        <row r="8285">
          <cell r="A8285">
            <v>4100719</v>
          </cell>
          <cell r="B8285" t="str">
            <v>我找到了，这就是魔女的长发。</v>
          </cell>
        </row>
        <row r="8286">
          <cell r="A8286">
            <v>4100720</v>
          </cell>
          <cell r="B8286" t="str">
            <v>那我们快出去，还要去救村民。</v>
          </cell>
        </row>
        <row r="8287">
          <cell r="A8287">
            <v>4100721</v>
          </cell>
          <cell r="B8287" t="str">
            <v>等等，你们来看看这个墙，好像是个机关。</v>
          </cell>
        </row>
        <row r="8288">
          <cell r="A8288">
            <v>4100722</v>
          </cell>
          <cell r="B8288" t="str">
            <v>果然是个机关，墙后有一条暗道。</v>
          </cell>
        </row>
        <row r="8289">
          <cell r="A8289">
            <v>4100723</v>
          </cell>
          <cell r="B8289" t="str">
            <v>我们还要去救村民，就别探险了。</v>
          </cell>
        </row>
        <row r="8290">
          <cell r="A8290">
            <v>4100724</v>
          </cell>
          <cell r="B8290" t="str">
            <v>等等，诺爱尔曾经私下跟我提过，宝物库里有一条通往水牢的暗门，我们去看看。</v>
          </cell>
        </row>
        <row r="8291">
          <cell r="A8291">
            <v>4100725</v>
          </cell>
          <cell r="B8291" t="str">
            <v>他们真的被关在这里！那是凯！</v>
          </cell>
        </row>
        <row r="8292">
          <cell r="A8292">
            <v>4100726</v>
          </cell>
          <cell r="B8292" t="str">
            <v>这里居然没有人看守，海族也太大意了吧。</v>
          </cell>
        </row>
        <row r="8293">
          <cell r="A8293">
            <v>4100727</v>
          </cell>
          <cell r="B8293" t="str">
            <v>这可是在深海里，就算不关押他们，他们也不敢出去啊，潮汐神殿有特殊装置，他们在这还能活。</v>
          </cell>
        </row>
        <row r="8294">
          <cell r="A8294">
            <v>4100728</v>
          </cell>
          <cell r="B8294" t="str">
            <v>&lt;color=#47d110&gt;#PlayerName&lt;/color&gt;！你们来救我们的吗？</v>
          </cell>
        </row>
        <row r="8295">
          <cell r="A8295">
            <v>4100729</v>
          </cell>
          <cell r="B8295" t="str">
            <v>当然，大家都在这儿吗？有受伤吗？</v>
          </cell>
        </row>
        <row r="8296">
          <cell r="A8296">
            <v>4100730</v>
          </cell>
          <cell r="B8296" t="str">
            <v>人都在这里，没受伤，就是一直被关着。</v>
          </cell>
        </row>
        <row r="8297">
          <cell r="A8297">
            <v>4100731</v>
          </cell>
          <cell r="B8297" t="str">
            <v>你们现在得快点跟我们出去。</v>
          </cell>
        </row>
        <row r="8298">
          <cell r="A8298">
            <v>4100732</v>
          </cell>
          <cell r="B8298" t="str">
            <v>你们围过来，离我近一些，我现在联系诺爱尔发动法阵。</v>
          </cell>
        </row>
        <row r="8299">
          <cell r="A8299">
            <v>4100733</v>
          </cell>
          <cell r="B8299" t="str">
            <v>凯，你拿着这个，这是魔女的长发，你把这个交给诺爱尔。</v>
          </cell>
        </row>
        <row r="8300">
          <cell r="A8300">
            <v>4100734</v>
          </cell>
          <cell r="B8300" t="str">
            <v>诺爱尔，我们已经找到村民，也拿到魔女的长发了，现在可以发动阵法传送离开了。</v>
          </cell>
        </row>
        <row r="8301">
          <cell r="A8301">
            <v>4100735</v>
          </cell>
          <cell r="B8301" t="str">
            <v>你们都平安太好了，露维娜，激活阵法吧。</v>
          </cell>
        </row>
        <row r="8302">
          <cell r="A8302">
            <v>4100736</v>
          </cell>
          <cell r="B8302" t="str">
            <v>你们都在，我就放心了，&lt;color=#47d110&gt;#PlayerName&lt;/color&gt;，你送他们回村里吧。</v>
          </cell>
        </row>
        <row r="8303">
          <cell r="A8303">
            <v>4100737</v>
          </cell>
          <cell r="B8303" t="str">
            <v>诺爱尔你不跟我们一起走吗？</v>
          </cell>
        </row>
        <row r="8304">
          <cell r="A8304">
            <v>4100738</v>
          </cell>
          <cell r="B8304" t="str">
            <v>我要回去，拯救我的子民，即使母亲不谅解我也没关系，索尔会跟我回去，你们放心。</v>
          </cell>
        </row>
        <row r="8305">
          <cell r="A8305">
            <v>4100739</v>
          </cell>
          <cell r="B8305" t="str">
            <v>这怎么能放心呢，我们跟你一起去！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{,}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85"/>
  <sheetViews>
    <sheetView tabSelected="1" workbookViewId="0">
      <selection activeCell="J6" sqref="J6:J85"/>
    </sheetView>
  </sheetViews>
  <sheetFormatPr defaultColWidth="9" defaultRowHeight="16.5" x14ac:dyDescent="0.15"/>
  <cols>
    <col min="1" max="1" width="15.875" style="1" customWidth="1"/>
    <col min="2" max="2" width="19.25" style="1" customWidth="1"/>
    <col min="3" max="3" width="29.875" style="1" customWidth="1"/>
    <col min="4" max="4" width="12.875" style="1" customWidth="1"/>
    <col min="5" max="5" width="27.375" style="1" customWidth="1"/>
    <col min="6" max="6" width="26.375" style="1" customWidth="1"/>
    <col min="7" max="7" width="16.625" style="1" bestFit="1" customWidth="1"/>
    <col min="8" max="8" width="16.125" style="1" bestFit="1" customWidth="1"/>
    <col min="9" max="9" width="14" style="1" bestFit="1" customWidth="1"/>
    <col min="10" max="10" width="14" style="1" customWidth="1"/>
    <col min="11" max="11" width="16.125" style="1" bestFit="1" customWidth="1"/>
    <col min="12" max="12" width="21.625" style="1" customWidth="1"/>
    <col min="13" max="13" width="22.75" style="1" bestFit="1" customWidth="1"/>
    <col min="14" max="14" width="17.375" style="1" bestFit="1" customWidth="1"/>
    <col min="15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630</v>
      </c>
    </row>
    <row r="2" spans="1:12" x14ac:dyDescent="0.15">
      <c r="A2" s="1" t="s">
        <v>8</v>
      </c>
      <c r="B2" s="1" t="s">
        <v>8</v>
      </c>
      <c r="C2" s="1" t="s">
        <v>8</v>
      </c>
      <c r="E2" s="1" t="s">
        <v>26</v>
      </c>
      <c r="I2" s="1" t="s">
        <v>27</v>
      </c>
      <c r="K2" s="1" t="s">
        <v>87</v>
      </c>
    </row>
    <row r="3" spans="1:12" x14ac:dyDescent="0.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631</v>
      </c>
    </row>
    <row r="4" spans="1:12" x14ac:dyDescent="0.15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20</v>
      </c>
      <c r="H4" s="1" t="s">
        <v>20</v>
      </c>
      <c r="I4" s="1" t="s">
        <v>19</v>
      </c>
      <c r="J4" s="1" t="s">
        <v>632</v>
      </c>
    </row>
    <row r="5" spans="1:12" x14ac:dyDescent="0.15">
      <c r="A5" s="1" t="s">
        <v>21</v>
      </c>
      <c r="B5" s="1" t="s">
        <v>21</v>
      </c>
      <c r="C5" s="1" t="s">
        <v>21</v>
      </c>
      <c r="D5" s="1" t="s">
        <v>21</v>
      </c>
      <c r="E5" s="1" t="s">
        <v>22</v>
      </c>
      <c r="F5" s="1" t="s">
        <v>21</v>
      </c>
      <c r="G5" s="1" t="s">
        <v>23</v>
      </c>
      <c r="H5" s="1" t="s">
        <v>21</v>
      </c>
      <c r="I5" s="1" t="s">
        <v>21</v>
      </c>
      <c r="J5" s="1" t="s">
        <v>633</v>
      </c>
    </row>
    <row r="6" spans="1:12" x14ac:dyDescent="0.15">
      <c r="A6" s="1">
        <v>1</v>
      </c>
      <c r="B6" s="1">
        <v>0</v>
      </c>
      <c r="C6" s="1">
        <v>1</v>
      </c>
      <c r="D6" s="1">
        <v>1</v>
      </c>
      <c r="E6" s="1" t="s">
        <v>24</v>
      </c>
      <c r="F6" s="1">
        <v>2000</v>
      </c>
      <c r="G6" s="1" t="s">
        <v>507</v>
      </c>
      <c r="H6" s="1">
        <f>VLOOKUP(K6,Sheet3!$S$8:$U$87,3,0)</f>
        <v>780031</v>
      </c>
      <c r="I6">
        <v>6000001</v>
      </c>
      <c r="J6">
        <v>8621</v>
      </c>
      <c r="K6" s="1" t="str">
        <f>VLOOKUP(G6,Sheet3!$R$8:$S$87,2,0)</f>
        <v>战士1级头部位装备</v>
      </c>
      <c r="L6" s="1" t="e">
        <f>VLOOKUP(H6,[1]Sheet1!$A$8226:$B$8305,2,FALSE)</f>
        <v>#N/A</v>
      </c>
    </row>
    <row r="7" spans="1:12" x14ac:dyDescent="0.15">
      <c r="A7" s="1">
        <v>2</v>
      </c>
      <c r="B7" s="1">
        <v>1</v>
      </c>
      <c r="C7" s="1">
        <v>1</v>
      </c>
      <c r="D7" s="1">
        <v>1</v>
      </c>
      <c r="E7" s="1" t="s">
        <v>24</v>
      </c>
      <c r="F7" s="1">
        <v>2000</v>
      </c>
      <c r="G7" s="1" t="s">
        <v>508</v>
      </c>
      <c r="H7" s="1">
        <f>VLOOKUP(K7,Sheet3!$S$8:$U$87,3,0)</f>
        <v>780021</v>
      </c>
      <c r="I7">
        <v>6000002</v>
      </c>
      <c r="J7">
        <v>8621</v>
      </c>
      <c r="K7" s="1" t="str">
        <f>VLOOKUP(G7,Sheet3!$R$8:$S$87,2,0)</f>
        <v>战士1级身部位装备</v>
      </c>
      <c r="L7" s="1" t="e">
        <f>VLOOKUP(H7,[1]Sheet1!$A$8226:$B$8305,2,FALSE)</f>
        <v>#N/A</v>
      </c>
    </row>
    <row r="8" spans="1:12" x14ac:dyDescent="0.15">
      <c r="A8" s="1">
        <v>3</v>
      </c>
      <c r="B8" s="1">
        <v>2</v>
      </c>
      <c r="C8" s="1">
        <v>1</v>
      </c>
      <c r="D8" s="1">
        <v>1</v>
      </c>
      <c r="E8" s="1" t="s">
        <v>24</v>
      </c>
      <c r="F8" s="1">
        <v>2000</v>
      </c>
      <c r="G8" s="1" t="s">
        <v>509</v>
      </c>
      <c r="H8" s="1">
        <f>VLOOKUP(K8,Sheet3!$S$8:$U$87,3,0)</f>
        <v>780036</v>
      </c>
      <c r="I8">
        <v>6000003</v>
      </c>
      <c r="J8">
        <v>8621</v>
      </c>
      <c r="K8" s="1" t="str">
        <f>VLOOKUP(G8,Sheet3!$R$8:$S$87,2,0)</f>
        <v>战士1级手部位装备</v>
      </c>
      <c r="L8" s="1" t="e">
        <f>VLOOKUP(H8,[1]Sheet1!$A$8226:$B$8305,2,FALSE)</f>
        <v>#N/A</v>
      </c>
    </row>
    <row r="9" spans="1:12" x14ac:dyDescent="0.15">
      <c r="A9" s="1">
        <v>4</v>
      </c>
      <c r="B9" s="1">
        <v>3</v>
      </c>
      <c r="C9" s="1">
        <v>1</v>
      </c>
      <c r="D9" s="1">
        <v>1</v>
      </c>
      <c r="E9" s="1" t="s">
        <v>24</v>
      </c>
      <c r="F9" s="1">
        <v>2000</v>
      </c>
      <c r="G9" s="1" t="s">
        <v>510</v>
      </c>
      <c r="H9" s="1">
        <f>VLOOKUP(K9,Sheet3!$S$8:$U$87,3,0)</f>
        <v>780026</v>
      </c>
      <c r="I9">
        <v>6000004</v>
      </c>
      <c r="J9">
        <v>8621</v>
      </c>
      <c r="K9" s="1" t="str">
        <f>VLOOKUP(G9,Sheet3!$R$8:$S$87,2,0)</f>
        <v>战士1级足部位装备</v>
      </c>
      <c r="L9" s="1" t="e">
        <f>VLOOKUP(H9,[1]Sheet1!$A$8226:$B$8305,2,FALSE)</f>
        <v>#N/A</v>
      </c>
    </row>
    <row r="10" spans="1:12" x14ac:dyDescent="0.15">
      <c r="A10" s="1">
        <v>5</v>
      </c>
      <c r="B10" s="1">
        <v>0</v>
      </c>
      <c r="C10" s="1">
        <v>2</v>
      </c>
      <c r="D10" s="1">
        <v>1</v>
      </c>
      <c r="E10" s="1" t="s">
        <v>24</v>
      </c>
      <c r="F10" s="1">
        <v>2000</v>
      </c>
      <c r="G10" s="1" t="s">
        <v>511</v>
      </c>
      <c r="H10" s="1">
        <f>VLOOKUP(K10,Sheet3!$S$8:$U$87,3,0)</f>
        <v>780071</v>
      </c>
      <c r="I10">
        <v>6000005</v>
      </c>
      <c r="J10">
        <v>8621</v>
      </c>
      <c r="K10" s="1" t="str">
        <f>VLOOKUP(G10,Sheet3!$R$8:$S$87,2,0)</f>
        <v>坦克1级头部位装备</v>
      </c>
      <c r="L10" s="1" t="e">
        <f>VLOOKUP(H10,[1]Sheet1!$A$8226:$B$8305,2,FALSE)</f>
        <v>#N/A</v>
      </c>
    </row>
    <row r="11" spans="1:12" x14ac:dyDescent="0.15">
      <c r="A11" s="1">
        <v>6</v>
      </c>
      <c r="B11" s="1">
        <v>1</v>
      </c>
      <c r="C11" s="1">
        <v>2</v>
      </c>
      <c r="D11" s="1">
        <v>1</v>
      </c>
      <c r="E11" s="1" t="s">
        <v>24</v>
      </c>
      <c r="F11" s="1">
        <v>2000</v>
      </c>
      <c r="G11" s="1" t="s">
        <v>512</v>
      </c>
      <c r="H11" s="1">
        <f>VLOOKUP(K11,Sheet3!$S$8:$U$87,3,0)</f>
        <v>780061</v>
      </c>
      <c r="I11">
        <v>6000006</v>
      </c>
      <c r="J11">
        <v>8621</v>
      </c>
      <c r="K11" s="1" t="str">
        <f>VLOOKUP(G11,Sheet3!$R$8:$S$87,2,0)</f>
        <v>坦克1级身部位装备</v>
      </c>
      <c r="L11" s="1" t="e">
        <f>VLOOKUP(H11,[1]Sheet1!$A$8226:$B$8305,2,FALSE)</f>
        <v>#N/A</v>
      </c>
    </row>
    <row r="12" spans="1:12" x14ac:dyDescent="0.15">
      <c r="A12" s="1">
        <v>7</v>
      </c>
      <c r="B12" s="1">
        <v>2</v>
      </c>
      <c r="C12" s="1">
        <v>2</v>
      </c>
      <c r="D12" s="1">
        <v>1</v>
      </c>
      <c r="E12" s="1" t="s">
        <v>24</v>
      </c>
      <c r="F12" s="1">
        <v>2000</v>
      </c>
      <c r="G12" s="1" t="s">
        <v>513</v>
      </c>
      <c r="H12" s="1">
        <f>VLOOKUP(K12,Sheet3!$S$8:$U$87,3,0)</f>
        <v>780076</v>
      </c>
      <c r="I12">
        <v>6000007</v>
      </c>
      <c r="J12">
        <v>8621</v>
      </c>
      <c r="K12" s="1" t="str">
        <f>VLOOKUP(G12,Sheet3!$R$8:$S$87,2,0)</f>
        <v>坦克1级手部位装备</v>
      </c>
      <c r="L12" s="1" t="e">
        <f>VLOOKUP(H12,[1]Sheet1!$A$8226:$B$8305,2,FALSE)</f>
        <v>#N/A</v>
      </c>
    </row>
    <row r="13" spans="1:12" x14ac:dyDescent="0.15">
      <c r="A13" s="1">
        <v>8</v>
      </c>
      <c r="B13" s="1">
        <v>3</v>
      </c>
      <c r="C13" s="1">
        <v>2</v>
      </c>
      <c r="D13" s="1">
        <v>1</v>
      </c>
      <c r="E13" s="1" t="s">
        <v>24</v>
      </c>
      <c r="F13" s="1">
        <v>2000</v>
      </c>
      <c r="G13" s="1" t="s">
        <v>514</v>
      </c>
      <c r="H13" s="1">
        <f>VLOOKUP(K13,Sheet3!$S$8:$U$87,3,0)</f>
        <v>780066</v>
      </c>
      <c r="I13">
        <v>6000008</v>
      </c>
      <c r="J13">
        <v>8621</v>
      </c>
      <c r="K13" s="1" t="str">
        <f>VLOOKUP(G13,Sheet3!$R$8:$S$87,2,0)</f>
        <v>坦克1级足部位装备</v>
      </c>
      <c r="L13" s="1" t="e">
        <f>VLOOKUP(H13,[1]Sheet1!$A$8226:$B$8305,2,FALSE)</f>
        <v>#N/A</v>
      </c>
    </row>
    <row r="14" spans="1:12" x14ac:dyDescent="0.15">
      <c r="A14" s="1">
        <v>9</v>
      </c>
      <c r="B14" s="1">
        <v>0</v>
      </c>
      <c r="C14" s="1">
        <v>3</v>
      </c>
      <c r="D14" s="1">
        <v>1</v>
      </c>
      <c r="E14" s="1" t="s">
        <v>24</v>
      </c>
      <c r="F14" s="1">
        <v>2000</v>
      </c>
      <c r="G14" s="1" t="s">
        <v>515</v>
      </c>
      <c r="H14" s="1">
        <f>VLOOKUP(K14,Sheet3!$S$8:$U$87,3,0)</f>
        <v>780051</v>
      </c>
      <c r="I14">
        <v>6000009</v>
      </c>
      <c r="J14">
        <v>8621</v>
      </c>
      <c r="K14" s="1" t="str">
        <f>VLOOKUP(G14,Sheet3!$R$8:$S$87,2,0)</f>
        <v>辅助1级头部位装备</v>
      </c>
      <c r="L14" s="1" t="e">
        <f>VLOOKUP(H14,[1]Sheet1!$A$8226:$B$8305,2,FALSE)</f>
        <v>#N/A</v>
      </c>
    </row>
    <row r="15" spans="1:12" x14ac:dyDescent="0.15">
      <c r="A15" s="1">
        <v>10</v>
      </c>
      <c r="B15" s="1">
        <v>1</v>
      </c>
      <c r="C15" s="1">
        <v>3</v>
      </c>
      <c r="D15" s="1">
        <v>1</v>
      </c>
      <c r="E15" s="1" t="s">
        <v>24</v>
      </c>
      <c r="F15" s="1">
        <v>2000</v>
      </c>
      <c r="G15" s="1" t="s">
        <v>516</v>
      </c>
      <c r="H15" s="1">
        <f>VLOOKUP(K15,Sheet3!$S$8:$U$87,3,0)</f>
        <v>780041</v>
      </c>
      <c r="I15">
        <v>6000010</v>
      </c>
      <c r="J15">
        <v>8621</v>
      </c>
      <c r="K15" s="1" t="str">
        <f>VLOOKUP(G15,Sheet3!$R$8:$S$87,2,0)</f>
        <v>辅助1级身部位装备</v>
      </c>
      <c r="L15" s="1" t="e">
        <f>VLOOKUP(H15,[1]Sheet1!$A$8226:$B$8305,2,FALSE)</f>
        <v>#N/A</v>
      </c>
    </row>
    <row r="16" spans="1:12" x14ac:dyDescent="0.15">
      <c r="A16" s="1">
        <v>11</v>
      </c>
      <c r="B16" s="1">
        <v>2</v>
      </c>
      <c r="C16" s="1">
        <v>3</v>
      </c>
      <c r="D16" s="1">
        <v>1</v>
      </c>
      <c r="E16" s="1" t="s">
        <v>24</v>
      </c>
      <c r="F16" s="1">
        <v>2000</v>
      </c>
      <c r="G16" s="1" t="s">
        <v>517</v>
      </c>
      <c r="H16" s="1">
        <f>VLOOKUP(K16,Sheet3!$S$8:$U$87,3,0)</f>
        <v>780056</v>
      </c>
      <c r="I16">
        <v>6000011</v>
      </c>
      <c r="J16">
        <v>8621</v>
      </c>
      <c r="K16" s="1" t="str">
        <f>VLOOKUP(G16,Sheet3!$R$8:$S$87,2,0)</f>
        <v>辅助1级手部位装备</v>
      </c>
      <c r="L16" s="1" t="e">
        <f>VLOOKUP(H16,[1]Sheet1!$A$8226:$B$8305,2,FALSE)</f>
        <v>#N/A</v>
      </c>
    </row>
    <row r="17" spans="1:12" x14ac:dyDescent="0.15">
      <c r="A17" s="1">
        <v>12</v>
      </c>
      <c r="B17" s="1">
        <v>3</v>
      </c>
      <c r="C17" s="1">
        <v>3</v>
      </c>
      <c r="D17" s="1">
        <v>1</v>
      </c>
      <c r="E17" s="1" t="s">
        <v>24</v>
      </c>
      <c r="F17" s="1">
        <v>2000</v>
      </c>
      <c r="G17" s="1" t="s">
        <v>518</v>
      </c>
      <c r="H17" s="1">
        <f>VLOOKUP(K17,Sheet3!$S$8:$U$87,3,0)</f>
        <v>780046</v>
      </c>
      <c r="I17">
        <v>6000012</v>
      </c>
      <c r="J17">
        <v>8621</v>
      </c>
      <c r="K17" s="1" t="str">
        <f>VLOOKUP(G17,Sheet3!$R$8:$S$87,2,0)</f>
        <v>辅助1级足部位装备</v>
      </c>
      <c r="L17" s="1" t="e">
        <f>VLOOKUP(H17,[1]Sheet1!$A$8226:$B$8305,2,FALSE)</f>
        <v>#N/A</v>
      </c>
    </row>
    <row r="18" spans="1:12" x14ac:dyDescent="0.15">
      <c r="A18" s="1">
        <v>13</v>
      </c>
      <c r="B18" s="1">
        <v>0</v>
      </c>
      <c r="C18" s="1">
        <v>4</v>
      </c>
      <c r="D18" s="1">
        <v>1</v>
      </c>
      <c r="E18" s="1" t="s">
        <v>24</v>
      </c>
      <c r="F18" s="1">
        <v>2000</v>
      </c>
      <c r="G18" s="1" t="s">
        <v>519</v>
      </c>
      <c r="H18" s="1">
        <f>VLOOKUP(K18,Sheet3!$S$8:$U$87,3,0)</f>
        <v>780011</v>
      </c>
      <c r="I18">
        <v>6000013</v>
      </c>
      <c r="J18">
        <v>8621</v>
      </c>
      <c r="K18" s="1" t="str">
        <f>VLOOKUP(G18,Sheet3!$R$8:$S$87,2,0)</f>
        <v>射手1级头部位装备</v>
      </c>
      <c r="L18" s="1" t="e">
        <f>VLOOKUP(H18,[1]Sheet1!$A$8226:$B$8305,2,FALSE)</f>
        <v>#N/A</v>
      </c>
    </row>
    <row r="19" spans="1:12" x14ac:dyDescent="0.15">
      <c r="A19" s="1">
        <v>14</v>
      </c>
      <c r="B19" s="1">
        <v>1</v>
      </c>
      <c r="C19" s="1">
        <v>4</v>
      </c>
      <c r="D19" s="1">
        <v>1</v>
      </c>
      <c r="E19" s="1" t="s">
        <v>24</v>
      </c>
      <c r="F19" s="1">
        <v>2000</v>
      </c>
      <c r="G19" s="1" t="s">
        <v>520</v>
      </c>
      <c r="H19" s="1">
        <f>VLOOKUP(K19,Sheet3!$S$8:$U$87,3,0)</f>
        <v>780001</v>
      </c>
      <c r="I19">
        <v>6000014</v>
      </c>
      <c r="J19">
        <v>8621</v>
      </c>
      <c r="K19" s="1" t="str">
        <f>VLOOKUP(G19,Sheet3!$R$8:$S$87,2,0)</f>
        <v>射手1级身部位装备</v>
      </c>
      <c r="L19" s="1" t="e">
        <f>VLOOKUP(H19,[1]Sheet1!$A$8226:$B$8305,2,FALSE)</f>
        <v>#N/A</v>
      </c>
    </row>
    <row r="20" spans="1:12" x14ac:dyDescent="0.15">
      <c r="A20" s="1">
        <v>15</v>
      </c>
      <c r="B20" s="1">
        <v>2</v>
      </c>
      <c r="C20" s="1">
        <v>4</v>
      </c>
      <c r="D20" s="1">
        <v>1</v>
      </c>
      <c r="E20" s="1" t="s">
        <v>24</v>
      </c>
      <c r="F20" s="1">
        <v>2000</v>
      </c>
      <c r="G20" s="1" t="s">
        <v>521</v>
      </c>
      <c r="H20" s="1">
        <f>VLOOKUP(K20,Sheet3!$S$8:$U$87,3,0)</f>
        <v>780016</v>
      </c>
      <c r="I20">
        <v>6000015</v>
      </c>
      <c r="J20">
        <v>8621</v>
      </c>
      <c r="K20" s="1" t="str">
        <f>VLOOKUP(G20,Sheet3!$R$8:$S$87,2,0)</f>
        <v>射手1级手部位装备</v>
      </c>
      <c r="L20" s="1" t="e">
        <f>VLOOKUP(H20,[1]Sheet1!$A$8226:$B$8305,2,FALSE)</f>
        <v>#N/A</v>
      </c>
    </row>
    <row r="21" spans="1:12" x14ac:dyDescent="0.15">
      <c r="A21" s="1">
        <v>16</v>
      </c>
      <c r="B21" s="1">
        <v>3</v>
      </c>
      <c r="C21" s="1">
        <v>4</v>
      </c>
      <c r="D21" s="1">
        <v>1</v>
      </c>
      <c r="E21" s="1" t="s">
        <v>24</v>
      </c>
      <c r="F21" s="1">
        <v>2000</v>
      </c>
      <c r="G21" s="1" t="s">
        <v>522</v>
      </c>
      <c r="H21" s="1">
        <f>VLOOKUP(K21,Sheet3!$S$8:$U$87,3,0)</f>
        <v>780006</v>
      </c>
      <c r="I21">
        <v>6000016</v>
      </c>
      <c r="J21">
        <v>8621</v>
      </c>
      <c r="K21" s="1" t="str">
        <f>VLOOKUP(G21,Sheet3!$R$8:$S$87,2,0)</f>
        <v>射手1级足部位装备</v>
      </c>
      <c r="L21" s="1" t="e">
        <f>VLOOKUP(H21,[1]Sheet1!$A$8226:$B$8305,2,FALSE)</f>
        <v>#N/A</v>
      </c>
    </row>
    <row r="22" spans="1:12" x14ac:dyDescent="0.15">
      <c r="A22" s="1">
        <v>17</v>
      </c>
      <c r="B22" s="1">
        <v>0</v>
      </c>
      <c r="C22" s="1">
        <v>1</v>
      </c>
      <c r="D22" s="1">
        <v>3</v>
      </c>
      <c r="E22" s="1" t="s">
        <v>588</v>
      </c>
      <c r="F22" s="1">
        <v>5000</v>
      </c>
      <c r="G22" s="1" t="s">
        <v>523</v>
      </c>
      <c r="H22" s="1">
        <f>VLOOKUP(K22,Sheet3!$S$8:$U$87,3,0)</f>
        <v>780032</v>
      </c>
      <c r="I22">
        <v>6000017</v>
      </c>
      <c r="J22">
        <v>8621</v>
      </c>
      <c r="K22" s="1" t="str">
        <f>VLOOKUP(G22,Sheet3!$R$8:$S$87,2,0)</f>
        <v>战士2级头部位装备</v>
      </c>
      <c r="L22" s="1" t="e">
        <f>VLOOKUP(H22,[1]Sheet1!$A$8226:$B$8305,2,FALSE)</f>
        <v>#N/A</v>
      </c>
    </row>
    <row r="23" spans="1:12" x14ac:dyDescent="0.15">
      <c r="A23" s="1">
        <v>18</v>
      </c>
      <c r="B23" s="1">
        <v>1</v>
      </c>
      <c r="C23" s="1">
        <v>1</v>
      </c>
      <c r="D23" s="1">
        <v>3</v>
      </c>
      <c r="E23" s="1" t="s">
        <v>589</v>
      </c>
      <c r="F23" s="1">
        <v>5000</v>
      </c>
      <c r="G23" s="1" t="s">
        <v>524</v>
      </c>
      <c r="H23" s="1">
        <f>VLOOKUP(K23,Sheet3!$S$8:$U$87,3,0)</f>
        <v>780022</v>
      </c>
      <c r="I23">
        <v>6000018</v>
      </c>
      <c r="J23">
        <v>8621</v>
      </c>
      <c r="K23" s="1" t="str">
        <f>VLOOKUP(G23,Sheet3!$R$8:$S$87,2,0)</f>
        <v>战士2级身部位装备</v>
      </c>
      <c r="L23" s="1" t="e">
        <f>VLOOKUP(H23,[1]Sheet1!$A$8226:$B$8305,2,FALSE)</f>
        <v>#N/A</v>
      </c>
    </row>
    <row r="24" spans="1:12" x14ac:dyDescent="0.15">
      <c r="A24" s="1">
        <v>19</v>
      </c>
      <c r="B24" s="1">
        <v>2</v>
      </c>
      <c r="C24" s="1">
        <v>1</v>
      </c>
      <c r="D24" s="1">
        <v>3</v>
      </c>
      <c r="E24" s="1" t="s">
        <v>486</v>
      </c>
      <c r="F24" s="1">
        <v>5000</v>
      </c>
      <c r="G24" s="1" t="s">
        <v>525</v>
      </c>
      <c r="H24" s="1">
        <f>VLOOKUP(K24,Sheet3!$S$8:$U$87,3,0)</f>
        <v>780037</v>
      </c>
      <c r="I24">
        <v>6000019</v>
      </c>
      <c r="J24">
        <v>8621</v>
      </c>
      <c r="K24" s="1" t="str">
        <f>VLOOKUP(G24,Sheet3!$R$8:$S$87,2,0)</f>
        <v>战士2级手部位装备</v>
      </c>
      <c r="L24" s="1" t="e">
        <f>VLOOKUP(H24,[1]Sheet1!$A$8226:$B$8305,2,FALSE)</f>
        <v>#N/A</v>
      </c>
    </row>
    <row r="25" spans="1:12" x14ac:dyDescent="0.15">
      <c r="A25" s="1">
        <v>20</v>
      </c>
      <c r="B25" s="1">
        <v>3</v>
      </c>
      <c r="C25" s="1">
        <v>1</v>
      </c>
      <c r="D25" s="1">
        <v>3</v>
      </c>
      <c r="E25" s="1" t="s">
        <v>487</v>
      </c>
      <c r="F25" s="1">
        <v>5000</v>
      </c>
      <c r="G25" s="1" t="s">
        <v>526</v>
      </c>
      <c r="H25" s="1">
        <f>VLOOKUP(K25,Sheet3!$S$8:$U$87,3,0)</f>
        <v>780027</v>
      </c>
      <c r="I25">
        <v>6000020</v>
      </c>
      <c r="J25">
        <v>8621</v>
      </c>
      <c r="K25" s="1" t="str">
        <f>VLOOKUP(G25,Sheet3!$R$8:$S$87,2,0)</f>
        <v>战士2级足部位装备</v>
      </c>
      <c r="L25" s="1" t="e">
        <f>VLOOKUP(H25,[1]Sheet1!$A$8226:$B$8305,2,FALSE)</f>
        <v>#N/A</v>
      </c>
    </row>
    <row r="26" spans="1:12" x14ac:dyDescent="0.15">
      <c r="A26" s="1">
        <v>21</v>
      </c>
      <c r="B26" s="1">
        <v>0</v>
      </c>
      <c r="C26" s="1">
        <v>2</v>
      </c>
      <c r="D26" s="1">
        <v>3</v>
      </c>
      <c r="E26" s="1" t="s">
        <v>590</v>
      </c>
      <c r="F26" s="1">
        <v>5000</v>
      </c>
      <c r="G26" s="1" t="s">
        <v>527</v>
      </c>
      <c r="H26" s="1">
        <f>VLOOKUP(K26,Sheet3!$S$8:$U$87,3,0)</f>
        <v>780072</v>
      </c>
      <c r="I26">
        <v>6000021</v>
      </c>
      <c r="J26">
        <v>8621</v>
      </c>
      <c r="K26" s="1" t="str">
        <f>VLOOKUP(G26,Sheet3!$R$8:$S$87,2,0)</f>
        <v>坦克2级头部位装备</v>
      </c>
      <c r="L26" s="1" t="e">
        <f>VLOOKUP(H26,[1]Sheet1!$A$8226:$B$8305,2,FALSE)</f>
        <v>#N/A</v>
      </c>
    </row>
    <row r="27" spans="1:12" x14ac:dyDescent="0.15">
      <c r="A27" s="1">
        <v>22</v>
      </c>
      <c r="B27" s="1">
        <v>1</v>
      </c>
      <c r="C27" s="1">
        <v>2</v>
      </c>
      <c r="D27" s="1">
        <v>3</v>
      </c>
      <c r="E27" s="1" t="s">
        <v>488</v>
      </c>
      <c r="F27" s="1">
        <v>5000</v>
      </c>
      <c r="G27" s="1" t="s">
        <v>528</v>
      </c>
      <c r="H27" s="1">
        <f>VLOOKUP(K27,Sheet3!$S$8:$U$87,3,0)</f>
        <v>780062</v>
      </c>
      <c r="I27">
        <v>6000022</v>
      </c>
      <c r="J27">
        <v>8621</v>
      </c>
      <c r="K27" s="1" t="str">
        <f>VLOOKUP(G27,Sheet3!$R$8:$S$87,2,0)</f>
        <v>坦克2级身部位装备</v>
      </c>
      <c r="L27" s="1" t="e">
        <f>VLOOKUP(H27,[1]Sheet1!$A$8226:$B$8305,2,FALSE)</f>
        <v>#N/A</v>
      </c>
    </row>
    <row r="28" spans="1:12" x14ac:dyDescent="0.15">
      <c r="A28" s="1">
        <v>23</v>
      </c>
      <c r="B28" s="1">
        <v>2</v>
      </c>
      <c r="C28" s="1">
        <v>2</v>
      </c>
      <c r="D28" s="1">
        <v>3</v>
      </c>
      <c r="E28" s="1" t="s">
        <v>591</v>
      </c>
      <c r="F28" s="1">
        <v>5000</v>
      </c>
      <c r="G28" s="1" t="s">
        <v>529</v>
      </c>
      <c r="H28" s="1">
        <f>VLOOKUP(K28,Sheet3!$S$8:$U$87,3,0)</f>
        <v>780077</v>
      </c>
      <c r="I28">
        <v>6000023</v>
      </c>
      <c r="J28">
        <v>8621</v>
      </c>
      <c r="K28" s="1" t="str">
        <f>VLOOKUP(G28,Sheet3!$R$8:$S$87,2,0)</f>
        <v>坦克2级手部位装备</v>
      </c>
      <c r="L28" s="1" t="e">
        <f>VLOOKUP(H28,[1]Sheet1!$A$8226:$B$8305,2,FALSE)</f>
        <v>#N/A</v>
      </c>
    </row>
    <row r="29" spans="1:12" x14ac:dyDescent="0.15">
      <c r="A29" s="1">
        <v>24</v>
      </c>
      <c r="B29" s="1">
        <v>3</v>
      </c>
      <c r="C29" s="1">
        <v>2</v>
      </c>
      <c r="D29" s="1">
        <v>3</v>
      </c>
      <c r="E29" s="1" t="s">
        <v>592</v>
      </c>
      <c r="F29" s="1">
        <v>5000</v>
      </c>
      <c r="G29" s="1" t="s">
        <v>530</v>
      </c>
      <c r="H29" s="1">
        <f>VLOOKUP(K29,Sheet3!$S$8:$U$87,3,0)</f>
        <v>780067</v>
      </c>
      <c r="I29">
        <v>6000024</v>
      </c>
      <c r="J29">
        <v>8621</v>
      </c>
      <c r="K29" s="1" t="str">
        <f>VLOOKUP(G29,Sheet3!$R$8:$S$87,2,0)</f>
        <v>坦克2级足部位装备</v>
      </c>
      <c r="L29" s="1" t="e">
        <f>VLOOKUP(H29,[1]Sheet1!$A$8226:$B$8305,2,FALSE)</f>
        <v>#N/A</v>
      </c>
    </row>
    <row r="30" spans="1:12" x14ac:dyDescent="0.15">
      <c r="A30" s="1">
        <v>25</v>
      </c>
      <c r="B30" s="1">
        <v>0</v>
      </c>
      <c r="C30" s="1">
        <v>3</v>
      </c>
      <c r="D30" s="1">
        <v>3</v>
      </c>
      <c r="E30" s="1" t="s">
        <v>593</v>
      </c>
      <c r="F30" s="1">
        <v>5000</v>
      </c>
      <c r="G30" s="1" t="s">
        <v>531</v>
      </c>
      <c r="H30" s="1">
        <f>VLOOKUP(K30,Sheet3!$S$8:$U$87,3,0)</f>
        <v>780052</v>
      </c>
      <c r="I30">
        <v>6000025</v>
      </c>
      <c r="J30">
        <v>8621</v>
      </c>
      <c r="K30" s="1" t="str">
        <f>VLOOKUP(G30,Sheet3!$R$8:$S$87,2,0)</f>
        <v>辅助2级头部位装备</v>
      </c>
      <c r="L30" s="1" t="e">
        <f>VLOOKUP(H30,[1]Sheet1!$A$8226:$B$8305,2,FALSE)</f>
        <v>#N/A</v>
      </c>
    </row>
    <row r="31" spans="1:12" x14ac:dyDescent="0.15">
      <c r="A31" s="1">
        <v>26</v>
      </c>
      <c r="B31" s="1">
        <v>1</v>
      </c>
      <c r="C31" s="1">
        <v>3</v>
      </c>
      <c r="D31" s="1">
        <v>3</v>
      </c>
      <c r="E31" s="1" t="s">
        <v>594</v>
      </c>
      <c r="F31" s="1">
        <v>5000</v>
      </c>
      <c r="G31" s="1" t="s">
        <v>532</v>
      </c>
      <c r="H31" s="1">
        <f>VLOOKUP(K31,Sheet3!$S$8:$U$87,3,0)</f>
        <v>780042</v>
      </c>
      <c r="I31">
        <v>6000026</v>
      </c>
      <c r="J31">
        <v>8621</v>
      </c>
      <c r="K31" s="1" t="str">
        <f>VLOOKUP(G31,Sheet3!$R$8:$S$87,2,0)</f>
        <v>辅助2级身部位装备</v>
      </c>
      <c r="L31" s="1" t="e">
        <f>VLOOKUP(H31,[1]Sheet1!$A$8226:$B$8305,2,FALSE)</f>
        <v>#N/A</v>
      </c>
    </row>
    <row r="32" spans="1:12" x14ac:dyDescent="0.15">
      <c r="A32" s="1">
        <v>27</v>
      </c>
      <c r="B32" s="1">
        <v>2</v>
      </c>
      <c r="C32" s="1">
        <v>3</v>
      </c>
      <c r="D32" s="1">
        <v>3</v>
      </c>
      <c r="E32" s="1" t="s">
        <v>489</v>
      </c>
      <c r="F32" s="1">
        <v>5000</v>
      </c>
      <c r="G32" s="1" t="s">
        <v>533</v>
      </c>
      <c r="H32" s="1">
        <f>VLOOKUP(K32,Sheet3!$S$8:$U$87,3,0)</f>
        <v>780057</v>
      </c>
      <c r="I32">
        <v>6000027</v>
      </c>
      <c r="J32">
        <v>8621</v>
      </c>
      <c r="K32" s="1" t="str">
        <f>VLOOKUP(G32,Sheet3!$R$8:$S$87,2,0)</f>
        <v>辅助2级手部位装备</v>
      </c>
      <c r="L32" s="1" t="e">
        <f>VLOOKUP(H32,[1]Sheet1!$A$8226:$B$8305,2,FALSE)</f>
        <v>#N/A</v>
      </c>
    </row>
    <row r="33" spans="1:12" x14ac:dyDescent="0.15">
      <c r="A33" s="1">
        <v>28</v>
      </c>
      <c r="B33" s="1">
        <v>3</v>
      </c>
      <c r="C33" s="1">
        <v>3</v>
      </c>
      <c r="D33" s="1">
        <v>3</v>
      </c>
      <c r="E33" s="1" t="s">
        <v>595</v>
      </c>
      <c r="F33" s="1">
        <v>5000</v>
      </c>
      <c r="G33" s="1" t="s">
        <v>534</v>
      </c>
      <c r="H33" s="1">
        <f>VLOOKUP(K33,Sheet3!$S$8:$U$87,3,0)</f>
        <v>780047</v>
      </c>
      <c r="I33">
        <v>6000028</v>
      </c>
      <c r="J33">
        <v>8621</v>
      </c>
      <c r="K33" s="1" t="str">
        <f>VLOOKUP(G33,Sheet3!$R$8:$S$87,2,0)</f>
        <v>辅助2级足部位装备</v>
      </c>
      <c r="L33" s="1" t="e">
        <f>VLOOKUP(H33,[1]Sheet1!$A$8226:$B$8305,2,FALSE)</f>
        <v>#N/A</v>
      </c>
    </row>
    <row r="34" spans="1:12" x14ac:dyDescent="0.15">
      <c r="A34" s="1">
        <v>29</v>
      </c>
      <c r="B34" s="1">
        <v>0</v>
      </c>
      <c r="C34" s="1">
        <v>4</v>
      </c>
      <c r="D34" s="1">
        <v>3</v>
      </c>
      <c r="E34" s="1" t="s">
        <v>596</v>
      </c>
      <c r="F34" s="1">
        <v>5000</v>
      </c>
      <c r="G34" s="1" t="s">
        <v>535</v>
      </c>
      <c r="H34" s="1">
        <f>VLOOKUP(K34,Sheet3!$S$8:$U$87,3,0)</f>
        <v>780012</v>
      </c>
      <c r="I34">
        <v>6000029</v>
      </c>
      <c r="J34">
        <v>8621</v>
      </c>
      <c r="K34" s="1" t="str">
        <f>VLOOKUP(G34,Sheet3!$R$8:$S$87,2,0)</f>
        <v>射手2级头部位装备</v>
      </c>
      <c r="L34" s="1" t="e">
        <f>VLOOKUP(H34,[1]Sheet1!$A$8226:$B$8305,2,FALSE)</f>
        <v>#N/A</v>
      </c>
    </row>
    <row r="35" spans="1:12" x14ac:dyDescent="0.15">
      <c r="A35" s="1">
        <v>30</v>
      </c>
      <c r="B35" s="1">
        <v>1</v>
      </c>
      <c r="C35" s="1">
        <v>4</v>
      </c>
      <c r="D35" s="1">
        <v>3</v>
      </c>
      <c r="E35" s="1" t="s">
        <v>597</v>
      </c>
      <c r="F35" s="1">
        <v>5000</v>
      </c>
      <c r="G35" s="1" t="s">
        <v>536</v>
      </c>
      <c r="H35" s="1">
        <f>VLOOKUP(K35,Sheet3!$S$8:$U$87,3,0)</f>
        <v>780002</v>
      </c>
      <c r="I35">
        <v>6000030</v>
      </c>
      <c r="J35">
        <v>8621</v>
      </c>
      <c r="K35" s="1" t="str">
        <f>VLOOKUP(G35,Sheet3!$R$8:$S$87,2,0)</f>
        <v>射手2级身部位装备</v>
      </c>
      <c r="L35" s="1" t="e">
        <f>VLOOKUP(H35,[1]Sheet1!$A$8226:$B$8305,2,FALSE)</f>
        <v>#N/A</v>
      </c>
    </row>
    <row r="36" spans="1:12" x14ac:dyDescent="0.15">
      <c r="A36" s="1">
        <v>31</v>
      </c>
      <c r="B36" s="1">
        <v>2</v>
      </c>
      <c r="C36" s="1">
        <v>4</v>
      </c>
      <c r="D36" s="1">
        <v>3</v>
      </c>
      <c r="E36" s="1" t="s">
        <v>598</v>
      </c>
      <c r="F36" s="1">
        <v>5000</v>
      </c>
      <c r="G36" s="1" t="s">
        <v>537</v>
      </c>
      <c r="H36" s="1">
        <f>VLOOKUP(K36,Sheet3!$S$8:$U$87,3,0)</f>
        <v>780017</v>
      </c>
      <c r="I36">
        <v>6000031</v>
      </c>
      <c r="J36">
        <v>8621</v>
      </c>
      <c r="K36" s="1" t="str">
        <f>VLOOKUP(G36,Sheet3!$R$8:$S$87,2,0)</f>
        <v>射手2级手部位装备</v>
      </c>
      <c r="L36" s="1" t="e">
        <f>VLOOKUP(H36,[1]Sheet1!$A$8226:$B$8305,2,FALSE)</f>
        <v>#N/A</v>
      </c>
    </row>
    <row r="37" spans="1:12" x14ac:dyDescent="0.15">
      <c r="A37" s="1">
        <v>32</v>
      </c>
      <c r="B37" s="1">
        <v>3</v>
      </c>
      <c r="C37" s="1">
        <v>4</v>
      </c>
      <c r="D37" s="1">
        <v>3</v>
      </c>
      <c r="E37" s="1" t="s">
        <v>587</v>
      </c>
      <c r="F37" s="1">
        <v>5000</v>
      </c>
      <c r="G37" s="1" t="s">
        <v>538</v>
      </c>
      <c r="H37" s="1">
        <f>VLOOKUP(K37,Sheet3!$S$8:$U$87,3,0)</f>
        <v>780007</v>
      </c>
      <c r="I37">
        <v>6000032</v>
      </c>
      <c r="J37">
        <v>8621</v>
      </c>
      <c r="K37" s="1" t="str">
        <f>VLOOKUP(G37,Sheet3!$R$8:$S$87,2,0)</f>
        <v>射手2级足部位装备</v>
      </c>
      <c r="L37" s="1" t="e">
        <f>VLOOKUP(H37,[1]Sheet1!$A$8226:$B$8305,2,FALSE)</f>
        <v>#N/A</v>
      </c>
    </row>
    <row r="38" spans="1:12" x14ac:dyDescent="0.15">
      <c r="A38" s="1">
        <v>33</v>
      </c>
      <c r="B38" s="1">
        <v>0</v>
      </c>
      <c r="C38" s="1">
        <v>1</v>
      </c>
      <c r="D38" s="1">
        <v>5</v>
      </c>
      <c r="E38" s="1" t="s">
        <v>599</v>
      </c>
      <c r="F38" s="1">
        <v>14000</v>
      </c>
      <c r="G38" s="1" t="s">
        <v>539</v>
      </c>
      <c r="H38" s="1">
        <f>VLOOKUP(K38,Sheet3!$S$8:$U$87,3,0)</f>
        <v>780033</v>
      </c>
      <c r="I38">
        <v>6000033</v>
      </c>
      <c r="J38">
        <v>8621</v>
      </c>
      <c r="K38" s="1" t="str">
        <f>VLOOKUP(G38,Sheet3!$R$8:$S$87,2,0)</f>
        <v>战士3级头部位装备</v>
      </c>
      <c r="L38" s="1" t="e">
        <f>VLOOKUP(H38,[1]Sheet1!$A$8226:$B$8305,2,FALSE)</f>
        <v>#N/A</v>
      </c>
    </row>
    <row r="39" spans="1:12" x14ac:dyDescent="0.15">
      <c r="A39" s="1">
        <v>34</v>
      </c>
      <c r="B39" s="1">
        <v>1</v>
      </c>
      <c r="C39" s="1">
        <v>1</v>
      </c>
      <c r="D39" s="1">
        <v>5</v>
      </c>
      <c r="E39" s="1" t="s">
        <v>608</v>
      </c>
      <c r="F39" s="1">
        <v>14000</v>
      </c>
      <c r="G39" s="1" t="s">
        <v>540</v>
      </c>
      <c r="H39" s="1">
        <f>VLOOKUP(K39,Sheet3!$S$8:$U$87,3,0)</f>
        <v>780023</v>
      </c>
      <c r="I39">
        <v>6000034</v>
      </c>
      <c r="J39">
        <v>8621</v>
      </c>
      <c r="K39" s="1" t="str">
        <f>VLOOKUP(G39,Sheet3!$R$8:$S$87,2,0)</f>
        <v>战士3级身部位装备</v>
      </c>
      <c r="L39" s="1" t="e">
        <f>VLOOKUP(H39,[1]Sheet1!$A$8226:$B$8305,2,FALSE)</f>
        <v>#N/A</v>
      </c>
    </row>
    <row r="40" spans="1:12" x14ac:dyDescent="0.15">
      <c r="A40" s="1">
        <v>35</v>
      </c>
      <c r="B40" s="1">
        <v>2</v>
      </c>
      <c r="C40" s="1">
        <v>1</v>
      </c>
      <c r="D40" s="1">
        <v>5</v>
      </c>
      <c r="E40" s="1" t="s">
        <v>600</v>
      </c>
      <c r="F40" s="1">
        <v>14000</v>
      </c>
      <c r="G40" s="1" t="s">
        <v>541</v>
      </c>
      <c r="H40" s="1">
        <f>VLOOKUP(K40,Sheet3!$S$8:$U$87,3,0)</f>
        <v>780038</v>
      </c>
      <c r="I40">
        <v>6000035</v>
      </c>
      <c r="J40">
        <v>8621</v>
      </c>
      <c r="K40" s="1" t="str">
        <f>VLOOKUP(G40,Sheet3!$R$8:$S$87,2,0)</f>
        <v>战士3级手部位装备</v>
      </c>
      <c r="L40" s="1" t="e">
        <f>VLOOKUP(H40,[1]Sheet1!$A$8226:$B$8305,2,FALSE)</f>
        <v>#N/A</v>
      </c>
    </row>
    <row r="41" spans="1:12" x14ac:dyDescent="0.15">
      <c r="A41" s="1">
        <v>36</v>
      </c>
      <c r="B41" s="1">
        <v>3</v>
      </c>
      <c r="C41" s="1">
        <v>1</v>
      </c>
      <c r="D41" s="1">
        <v>5</v>
      </c>
      <c r="E41" s="1" t="s">
        <v>609</v>
      </c>
      <c r="F41" s="1">
        <v>14000</v>
      </c>
      <c r="G41" s="1" t="s">
        <v>542</v>
      </c>
      <c r="H41" s="1">
        <f>VLOOKUP(K41,Sheet3!$S$8:$U$87,3,0)</f>
        <v>780028</v>
      </c>
      <c r="I41">
        <v>6000036</v>
      </c>
      <c r="J41">
        <v>8621</v>
      </c>
      <c r="K41" s="1" t="str">
        <f>VLOOKUP(G41,Sheet3!$R$8:$S$87,2,0)</f>
        <v>战士3级足部位装备</v>
      </c>
      <c r="L41" s="1" t="e">
        <f>VLOOKUP(H41,[1]Sheet1!$A$8226:$B$8305,2,FALSE)</f>
        <v>#N/A</v>
      </c>
    </row>
    <row r="42" spans="1:12" x14ac:dyDescent="0.15">
      <c r="A42" s="1">
        <v>37</v>
      </c>
      <c r="B42" s="1">
        <v>0</v>
      </c>
      <c r="C42" s="1">
        <v>2</v>
      </c>
      <c r="D42" s="1">
        <v>5</v>
      </c>
      <c r="E42" s="1" t="s">
        <v>601</v>
      </c>
      <c r="F42" s="1">
        <v>14000</v>
      </c>
      <c r="G42" s="1" t="s">
        <v>543</v>
      </c>
      <c r="H42" s="1">
        <f>VLOOKUP(K42,Sheet3!$S$8:$U$87,3,0)</f>
        <v>780073</v>
      </c>
      <c r="I42">
        <v>6000037</v>
      </c>
      <c r="J42">
        <v>8621</v>
      </c>
      <c r="K42" s="1" t="str">
        <f>VLOOKUP(G42,Sheet3!$R$8:$S$87,2,0)</f>
        <v>坦克3级头部位装备</v>
      </c>
      <c r="L42" s="1" t="e">
        <f>VLOOKUP(H42,[1]Sheet1!$A$8226:$B$8305,2,FALSE)</f>
        <v>#N/A</v>
      </c>
    </row>
    <row r="43" spans="1:12" x14ac:dyDescent="0.15">
      <c r="A43" s="1">
        <v>38</v>
      </c>
      <c r="B43" s="1">
        <v>1</v>
      </c>
      <c r="C43" s="1">
        <v>2</v>
      </c>
      <c r="D43" s="1">
        <v>5</v>
      </c>
      <c r="E43" s="1" t="s">
        <v>610</v>
      </c>
      <c r="F43" s="1">
        <v>14000</v>
      </c>
      <c r="G43" s="1" t="s">
        <v>544</v>
      </c>
      <c r="H43" s="1">
        <f>VLOOKUP(K43,Sheet3!$S$8:$U$87,3,0)</f>
        <v>780063</v>
      </c>
      <c r="I43">
        <v>6000038</v>
      </c>
      <c r="J43">
        <v>8621</v>
      </c>
      <c r="K43" s="1" t="str">
        <f>VLOOKUP(G43,Sheet3!$R$8:$S$87,2,0)</f>
        <v>坦克3级身部位装备</v>
      </c>
      <c r="L43" s="1" t="e">
        <f>VLOOKUP(H43,[1]Sheet1!$A$8226:$B$8305,2,FALSE)</f>
        <v>#N/A</v>
      </c>
    </row>
    <row r="44" spans="1:12" x14ac:dyDescent="0.15">
      <c r="A44" s="1">
        <v>39</v>
      </c>
      <c r="B44" s="1">
        <v>2</v>
      </c>
      <c r="C44" s="1">
        <v>2</v>
      </c>
      <c r="D44" s="1">
        <v>5</v>
      </c>
      <c r="E44" s="1" t="s">
        <v>611</v>
      </c>
      <c r="F44" s="1">
        <v>14000</v>
      </c>
      <c r="G44" s="1" t="s">
        <v>545</v>
      </c>
      <c r="H44" s="1">
        <f>VLOOKUP(K44,Sheet3!$S$8:$U$87,3,0)</f>
        <v>780078</v>
      </c>
      <c r="I44">
        <v>6000039</v>
      </c>
      <c r="J44">
        <v>8621</v>
      </c>
      <c r="K44" s="1" t="str">
        <f>VLOOKUP(G44,Sheet3!$R$8:$S$87,2,0)</f>
        <v>坦克3级手部位装备</v>
      </c>
      <c r="L44" s="1" t="e">
        <f>VLOOKUP(H44,[1]Sheet1!$A$8226:$B$8305,2,FALSE)</f>
        <v>#N/A</v>
      </c>
    </row>
    <row r="45" spans="1:12" x14ac:dyDescent="0.15">
      <c r="A45" s="1">
        <v>40</v>
      </c>
      <c r="B45" s="1">
        <v>3</v>
      </c>
      <c r="C45" s="1">
        <v>2</v>
      </c>
      <c r="D45" s="1">
        <v>5</v>
      </c>
      <c r="E45" s="1" t="s">
        <v>602</v>
      </c>
      <c r="F45" s="1">
        <v>14000</v>
      </c>
      <c r="G45" s="1" t="s">
        <v>546</v>
      </c>
      <c r="H45" s="1">
        <f>VLOOKUP(K45,Sheet3!$S$8:$U$87,3,0)</f>
        <v>780068</v>
      </c>
      <c r="I45">
        <v>6000040</v>
      </c>
      <c r="J45">
        <v>8621</v>
      </c>
      <c r="K45" s="1" t="str">
        <f>VLOOKUP(G45,Sheet3!$R$8:$S$87,2,0)</f>
        <v>坦克3级足部位装备</v>
      </c>
      <c r="L45" s="1" t="e">
        <f>VLOOKUP(H45,[1]Sheet1!$A$8226:$B$8305,2,FALSE)</f>
        <v>#N/A</v>
      </c>
    </row>
    <row r="46" spans="1:12" x14ac:dyDescent="0.15">
      <c r="A46" s="1">
        <v>41</v>
      </c>
      <c r="B46" s="1">
        <v>0</v>
      </c>
      <c r="C46" s="1">
        <v>3</v>
      </c>
      <c r="D46" s="1">
        <v>5</v>
      </c>
      <c r="E46" s="1" t="s">
        <v>603</v>
      </c>
      <c r="F46" s="1">
        <v>14000</v>
      </c>
      <c r="G46" s="1" t="s">
        <v>547</v>
      </c>
      <c r="H46" s="1">
        <f>VLOOKUP(K46,Sheet3!$S$8:$U$87,3,0)</f>
        <v>780053</v>
      </c>
      <c r="I46">
        <v>6000041</v>
      </c>
      <c r="J46">
        <v>8621</v>
      </c>
      <c r="K46" s="1" t="str">
        <f>VLOOKUP(G46,Sheet3!$R$8:$S$87,2,0)</f>
        <v>辅助3级头部位装备</v>
      </c>
      <c r="L46" s="1" t="e">
        <f>VLOOKUP(H46,[1]Sheet1!$A$8226:$B$8305,2,FALSE)</f>
        <v>#N/A</v>
      </c>
    </row>
    <row r="47" spans="1:12" x14ac:dyDescent="0.15">
      <c r="A47" s="1">
        <v>42</v>
      </c>
      <c r="B47" s="1">
        <v>1</v>
      </c>
      <c r="C47" s="1">
        <v>3</v>
      </c>
      <c r="D47" s="1">
        <v>5</v>
      </c>
      <c r="E47" s="1" t="s">
        <v>604</v>
      </c>
      <c r="F47" s="1">
        <v>14000</v>
      </c>
      <c r="G47" s="1" t="s">
        <v>548</v>
      </c>
      <c r="H47" s="1">
        <f>VLOOKUP(K47,Sheet3!$S$8:$U$87,3,0)</f>
        <v>780043</v>
      </c>
      <c r="I47">
        <v>6000042</v>
      </c>
      <c r="J47">
        <v>8621</v>
      </c>
      <c r="K47" s="1" t="str">
        <f>VLOOKUP(G47,Sheet3!$R$8:$S$87,2,0)</f>
        <v>辅助3级身部位装备</v>
      </c>
      <c r="L47" s="1" t="e">
        <f>VLOOKUP(H47,[1]Sheet1!$A$8226:$B$8305,2,FALSE)</f>
        <v>#N/A</v>
      </c>
    </row>
    <row r="48" spans="1:12" x14ac:dyDescent="0.15">
      <c r="A48" s="1">
        <v>43</v>
      </c>
      <c r="B48" s="1">
        <v>2</v>
      </c>
      <c r="C48" s="1">
        <v>3</v>
      </c>
      <c r="D48" s="1">
        <v>5</v>
      </c>
      <c r="E48" s="1" t="s">
        <v>605</v>
      </c>
      <c r="F48" s="1">
        <v>14000</v>
      </c>
      <c r="G48" s="1" t="s">
        <v>549</v>
      </c>
      <c r="H48" s="1">
        <f>VLOOKUP(K48,Sheet3!$S$8:$U$87,3,0)</f>
        <v>780058</v>
      </c>
      <c r="I48">
        <v>6000043</v>
      </c>
      <c r="J48">
        <v>8621</v>
      </c>
      <c r="K48" s="1" t="str">
        <f>VLOOKUP(G48,Sheet3!$R$8:$S$87,2,0)</f>
        <v>辅助3级手部位装备</v>
      </c>
      <c r="L48" s="1" t="e">
        <f>VLOOKUP(H48,[1]Sheet1!$A$8226:$B$8305,2,FALSE)</f>
        <v>#N/A</v>
      </c>
    </row>
    <row r="49" spans="1:12" x14ac:dyDescent="0.15">
      <c r="A49" s="1">
        <v>44</v>
      </c>
      <c r="B49" s="1">
        <v>3</v>
      </c>
      <c r="C49" s="1">
        <v>3</v>
      </c>
      <c r="D49" s="1">
        <v>5</v>
      </c>
      <c r="E49" s="1" t="s">
        <v>490</v>
      </c>
      <c r="F49" s="1">
        <v>14000</v>
      </c>
      <c r="G49" s="1" t="s">
        <v>550</v>
      </c>
      <c r="H49" s="1">
        <f>VLOOKUP(K49,Sheet3!$S$8:$U$87,3,0)</f>
        <v>780048</v>
      </c>
      <c r="I49">
        <v>6000044</v>
      </c>
      <c r="J49">
        <v>8621</v>
      </c>
      <c r="K49" s="1" t="str">
        <f>VLOOKUP(G49,Sheet3!$R$8:$S$87,2,0)</f>
        <v>辅助3级足部位装备</v>
      </c>
      <c r="L49" s="1" t="e">
        <f>VLOOKUP(H49,[1]Sheet1!$A$8226:$B$8305,2,FALSE)</f>
        <v>#N/A</v>
      </c>
    </row>
    <row r="50" spans="1:12" x14ac:dyDescent="0.15">
      <c r="A50" s="1">
        <v>45</v>
      </c>
      <c r="B50" s="1">
        <v>0</v>
      </c>
      <c r="C50" s="1">
        <v>4</v>
      </c>
      <c r="D50" s="1">
        <v>5</v>
      </c>
      <c r="E50" s="1" t="s">
        <v>606</v>
      </c>
      <c r="F50" s="1">
        <v>14000</v>
      </c>
      <c r="G50" s="1" t="s">
        <v>551</v>
      </c>
      <c r="H50" s="1">
        <f>VLOOKUP(K50,Sheet3!$S$8:$U$87,3,0)</f>
        <v>780013</v>
      </c>
      <c r="I50">
        <v>6000045</v>
      </c>
      <c r="J50">
        <v>8621</v>
      </c>
      <c r="K50" s="1" t="str">
        <f>VLOOKUP(G50,Sheet3!$R$8:$S$87,2,0)</f>
        <v>射手3级头部位装备</v>
      </c>
      <c r="L50" s="1" t="e">
        <f>VLOOKUP(H50,[1]Sheet1!$A$8226:$B$8305,2,FALSE)</f>
        <v>#N/A</v>
      </c>
    </row>
    <row r="51" spans="1:12" x14ac:dyDescent="0.15">
      <c r="A51" s="1">
        <v>46</v>
      </c>
      <c r="B51" s="1">
        <v>1</v>
      </c>
      <c r="C51" s="1">
        <v>4</v>
      </c>
      <c r="D51" s="1">
        <v>5</v>
      </c>
      <c r="E51" s="1" t="s">
        <v>612</v>
      </c>
      <c r="F51" s="1">
        <v>14000</v>
      </c>
      <c r="G51" s="1" t="s">
        <v>552</v>
      </c>
      <c r="H51" s="1">
        <f>VLOOKUP(K51,Sheet3!$S$8:$U$87,3,0)</f>
        <v>780003</v>
      </c>
      <c r="I51">
        <v>6000046</v>
      </c>
      <c r="J51">
        <v>8621</v>
      </c>
      <c r="K51" s="1" t="str">
        <f>VLOOKUP(G51,Sheet3!$R$8:$S$87,2,0)</f>
        <v>射手3级身部位装备</v>
      </c>
      <c r="L51" s="1" t="e">
        <f>VLOOKUP(H51,[1]Sheet1!$A$8226:$B$8305,2,FALSE)</f>
        <v>#N/A</v>
      </c>
    </row>
    <row r="52" spans="1:12" x14ac:dyDescent="0.15">
      <c r="A52" s="1">
        <v>47</v>
      </c>
      <c r="B52" s="1">
        <v>2</v>
      </c>
      <c r="C52" s="1">
        <v>4</v>
      </c>
      <c r="D52" s="1">
        <v>5</v>
      </c>
      <c r="E52" s="1" t="s">
        <v>491</v>
      </c>
      <c r="F52" s="1">
        <v>14000</v>
      </c>
      <c r="G52" s="1" t="s">
        <v>553</v>
      </c>
      <c r="H52" s="1">
        <f>VLOOKUP(K52,Sheet3!$S$8:$U$87,3,0)</f>
        <v>780018</v>
      </c>
      <c r="I52">
        <v>6000047</v>
      </c>
      <c r="J52">
        <v>8621</v>
      </c>
      <c r="K52" s="1" t="str">
        <f>VLOOKUP(G52,Sheet3!$R$8:$S$87,2,0)</f>
        <v>射手3级手部位装备</v>
      </c>
      <c r="L52" s="1" t="e">
        <f>VLOOKUP(H52,[1]Sheet1!$A$8226:$B$8305,2,FALSE)</f>
        <v>#N/A</v>
      </c>
    </row>
    <row r="53" spans="1:12" x14ac:dyDescent="0.15">
      <c r="A53" s="1">
        <v>48</v>
      </c>
      <c r="B53" s="1">
        <v>3</v>
      </c>
      <c r="C53" s="1">
        <v>4</v>
      </c>
      <c r="D53" s="1">
        <v>5</v>
      </c>
      <c r="E53" s="1" t="s">
        <v>607</v>
      </c>
      <c r="F53" s="1">
        <v>14000</v>
      </c>
      <c r="G53" s="1" t="s">
        <v>554</v>
      </c>
      <c r="H53" s="1">
        <f>VLOOKUP(K53,Sheet3!$S$8:$U$87,3,0)</f>
        <v>780008</v>
      </c>
      <c r="I53">
        <v>6000048</v>
      </c>
      <c r="J53">
        <v>8621</v>
      </c>
      <c r="K53" s="1" t="str">
        <f>VLOOKUP(G53,Sheet3!$R$8:$S$87,2,0)</f>
        <v>射手3级足部位装备</v>
      </c>
      <c r="L53" s="1" t="e">
        <f>VLOOKUP(H53,[1]Sheet1!$A$8226:$B$8305,2,FALSE)</f>
        <v>#N/A</v>
      </c>
    </row>
    <row r="54" spans="1:12" x14ac:dyDescent="0.15">
      <c r="A54" s="1">
        <v>49</v>
      </c>
      <c r="B54" s="1">
        <v>0</v>
      </c>
      <c r="C54" s="1">
        <v>1</v>
      </c>
      <c r="D54" s="1">
        <v>7</v>
      </c>
      <c r="E54" s="1" t="s">
        <v>492</v>
      </c>
      <c r="F54" s="1">
        <v>44000</v>
      </c>
      <c r="G54" s="1" t="s">
        <v>555</v>
      </c>
      <c r="H54" s="1">
        <f>VLOOKUP(K54,Sheet3!$S$8:$U$87,3,0)</f>
        <v>780034</v>
      </c>
      <c r="I54">
        <v>6000049</v>
      </c>
      <c r="J54">
        <v>8621</v>
      </c>
      <c r="K54" s="1" t="str">
        <f>VLOOKUP(G54,Sheet3!$R$8:$S$87,2,0)</f>
        <v>战士4级头部位装备</v>
      </c>
      <c r="L54" s="1" t="e">
        <f>VLOOKUP(H54,[1]Sheet1!$A$8226:$B$8305,2,FALSE)</f>
        <v>#N/A</v>
      </c>
    </row>
    <row r="55" spans="1:12" x14ac:dyDescent="0.15">
      <c r="A55" s="1">
        <v>50</v>
      </c>
      <c r="B55" s="1">
        <v>1</v>
      </c>
      <c r="C55" s="1">
        <v>1</v>
      </c>
      <c r="D55" s="1">
        <v>7</v>
      </c>
      <c r="E55" s="1" t="s">
        <v>619</v>
      </c>
      <c r="F55" s="1">
        <v>44000</v>
      </c>
      <c r="G55" s="1" t="s">
        <v>556</v>
      </c>
      <c r="H55" s="1">
        <f>VLOOKUP(K55,Sheet3!$S$8:$U$87,3,0)</f>
        <v>780024</v>
      </c>
      <c r="I55">
        <v>6000050</v>
      </c>
      <c r="J55">
        <v>8621</v>
      </c>
      <c r="K55" s="1" t="str">
        <f>VLOOKUP(G55,Sheet3!$R$8:$S$87,2,0)</f>
        <v>战士4级身部位装备</v>
      </c>
      <c r="L55" s="1" t="e">
        <f>VLOOKUP(H55,[1]Sheet1!$A$8226:$B$8305,2,FALSE)</f>
        <v>#N/A</v>
      </c>
    </row>
    <row r="56" spans="1:12" x14ac:dyDescent="0.15">
      <c r="A56" s="1">
        <v>51</v>
      </c>
      <c r="B56" s="1">
        <v>2</v>
      </c>
      <c r="C56" s="1">
        <v>1</v>
      </c>
      <c r="D56" s="1">
        <v>7</v>
      </c>
      <c r="E56" s="1" t="s">
        <v>493</v>
      </c>
      <c r="F56" s="1">
        <v>44000</v>
      </c>
      <c r="G56" s="1" t="s">
        <v>557</v>
      </c>
      <c r="H56" s="1">
        <f>VLOOKUP(K56,Sheet3!$S$8:$U$87,3,0)</f>
        <v>780039</v>
      </c>
      <c r="I56">
        <v>6000051</v>
      </c>
      <c r="J56">
        <v>8621</v>
      </c>
      <c r="K56" s="1" t="str">
        <f>VLOOKUP(G56,Sheet3!$R$8:$S$87,2,0)</f>
        <v>战士4级手部位装备</v>
      </c>
      <c r="L56" s="1" t="e">
        <f>VLOOKUP(H56,[1]Sheet1!$A$8226:$B$8305,2,FALSE)</f>
        <v>#N/A</v>
      </c>
    </row>
    <row r="57" spans="1:12" x14ac:dyDescent="0.15">
      <c r="A57" s="1">
        <v>52</v>
      </c>
      <c r="B57" s="1">
        <v>3</v>
      </c>
      <c r="C57" s="1">
        <v>1</v>
      </c>
      <c r="D57" s="1">
        <v>7</v>
      </c>
      <c r="E57" s="1" t="s">
        <v>613</v>
      </c>
      <c r="F57" s="1">
        <v>44000</v>
      </c>
      <c r="G57" s="1" t="s">
        <v>558</v>
      </c>
      <c r="H57" s="1">
        <f>VLOOKUP(K57,Sheet3!$S$8:$U$87,3,0)</f>
        <v>780029</v>
      </c>
      <c r="I57">
        <v>6000052</v>
      </c>
      <c r="J57">
        <v>8621</v>
      </c>
      <c r="K57" s="1" t="str">
        <f>VLOOKUP(G57,Sheet3!$R$8:$S$87,2,0)</f>
        <v>战士4级足部位装备</v>
      </c>
      <c r="L57" s="1" t="e">
        <f>VLOOKUP(H57,[1]Sheet1!$A$8226:$B$8305,2,FALSE)</f>
        <v>#N/A</v>
      </c>
    </row>
    <row r="58" spans="1:12" x14ac:dyDescent="0.15">
      <c r="A58" s="1">
        <v>53</v>
      </c>
      <c r="B58" s="1">
        <v>0</v>
      </c>
      <c r="C58" s="1">
        <v>2</v>
      </c>
      <c r="D58" s="1">
        <v>7</v>
      </c>
      <c r="E58" s="1" t="s">
        <v>614</v>
      </c>
      <c r="F58" s="1">
        <v>44000</v>
      </c>
      <c r="G58" s="1" t="s">
        <v>559</v>
      </c>
      <c r="H58" s="1">
        <f>VLOOKUP(K58,Sheet3!$S$8:$U$87,3,0)</f>
        <v>780074</v>
      </c>
      <c r="I58">
        <v>6000053</v>
      </c>
      <c r="J58">
        <v>8621</v>
      </c>
      <c r="K58" s="1" t="str">
        <f>VLOOKUP(G58,Sheet3!$R$8:$S$87,2,0)</f>
        <v>坦克4级头部位装备</v>
      </c>
      <c r="L58" s="1" t="e">
        <f>VLOOKUP(H58,[1]Sheet1!$A$8226:$B$8305,2,FALSE)</f>
        <v>#N/A</v>
      </c>
    </row>
    <row r="59" spans="1:12" x14ac:dyDescent="0.15">
      <c r="A59" s="1">
        <v>54</v>
      </c>
      <c r="B59" s="1">
        <v>1</v>
      </c>
      <c r="C59" s="1">
        <v>2</v>
      </c>
      <c r="D59" s="1">
        <v>7</v>
      </c>
      <c r="E59" s="1" t="s">
        <v>620</v>
      </c>
      <c r="F59" s="1">
        <v>44000</v>
      </c>
      <c r="G59" s="1" t="s">
        <v>560</v>
      </c>
      <c r="H59" s="1">
        <f>VLOOKUP(K59,Sheet3!$S$8:$U$87,3,0)</f>
        <v>780064</v>
      </c>
      <c r="I59">
        <v>6000054</v>
      </c>
      <c r="J59">
        <v>8621</v>
      </c>
      <c r="K59" s="1" t="str">
        <f>VLOOKUP(G59,Sheet3!$R$8:$S$87,2,0)</f>
        <v>坦克4级身部位装备</v>
      </c>
      <c r="L59" s="1" t="e">
        <f>VLOOKUP(H59,[1]Sheet1!$A$8226:$B$8305,2,FALSE)</f>
        <v>#N/A</v>
      </c>
    </row>
    <row r="60" spans="1:12" x14ac:dyDescent="0.15">
      <c r="A60" s="1">
        <v>55</v>
      </c>
      <c r="B60" s="1">
        <v>2</v>
      </c>
      <c r="C60" s="1">
        <v>2</v>
      </c>
      <c r="D60" s="1">
        <v>7</v>
      </c>
      <c r="E60" s="1" t="s">
        <v>494</v>
      </c>
      <c r="F60" s="1">
        <v>44000</v>
      </c>
      <c r="G60" s="1" t="s">
        <v>561</v>
      </c>
      <c r="H60" s="1">
        <f>VLOOKUP(K60,Sheet3!$S$8:$U$87,3,0)</f>
        <v>780079</v>
      </c>
      <c r="I60">
        <v>6000055</v>
      </c>
      <c r="J60">
        <v>8621</v>
      </c>
      <c r="K60" s="1" t="str">
        <f>VLOOKUP(G60,Sheet3!$R$8:$S$87,2,0)</f>
        <v>坦克4级手部位装备</v>
      </c>
      <c r="L60" s="1" t="e">
        <f>VLOOKUP(H60,[1]Sheet1!$A$8226:$B$8305,2,FALSE)</f>
        <v>#N/A</v>
      </c>
    </row>
    <row r="61" spans="1:12" x14ac:dyDescent="0.15">
      <c r="A61" s="1">
        <v>56</v>
      </c>
      <c r="B61" s="1">
        <v>3</v>
      </c>
      <c r="C61" s="1">
        <v>2</v>
      </c>
      <c r="D61" s="1">
        <v>7</v>
      </c>
      <c r="E61" s="1" t="s">
        <v>615</v>
      </c>
      <c r="F61" s="1">
        <v>44000</v>
      </c>
      <c r="G61" s="1" t="s">
        <v>562</v>
      </c>
      <c r="H61" s="1">
        <f>VLOOKUP(K61,Sheet3!$S$8:$U$87,3,0)</f>
        <v>780069</v>
      </c>
      <c r="I61">
        <v>6000056</v>
      </c>
      <c r="J61">
        <v>8621</v>
      </c>
      <c r="K61" s="1" t="str">
        <f>VLOOKUP(G61,Sheet3!$R$8:$S$87,2,0)</f>
        <v>坦克4级足部位装备</v>
      </c>
      <c r="L61" s="1" t="e">
        <f>VLOOKUP(H61,[1]Sheet1!$A$8226:$B$8305,2,FALSE)</f>
        <v>#N/A</v>
      </c>
    </row>
    <row r="62" spans="1:12" x14ac:dyDescent="0.15">
      <c r="A62" s="1">
        <v>57</v>
      </c>
      <c r="B62" s="1">
        <v>0</v>
      </c>
      <c r="C62" s="1">
        <v>3</v>
      </c>
      <c r="D62" s="1">
        <v>7</v>
      </c>
      <c r="E62" s="1" t="s">
        <v>495</v>
      </c>
      <c r="F62" s="1">
        <v>44000</v>
      </c>
      <c r="G62" s="1" t="s">
        <v>563</v>
      </c>
      <c r="H62" s="1">
        <f>VLOOKUP(K62,Sheet3!$S$8:$U$87,3,0)</f>
        <v>780054</v>
      </c>
      <c r="I62">
        <v>6000057</v>
      </c>
      <c r="J62">
        <v>8621</v>
      </c>
      <c r="K62" s="1" t="str">
        <f>VLOOKUP(G62,Sheet3!$R$8:$S$87,2,0)</f>
        <v>辅助4级头部位装备</v>
      </c>
      <c r="L62" s="1" t="e">
        <f>VLOOKUP(H62,[1]Sheet1!$A$8226:$B$8305,2,FALSE)</f>
        <v>#N/A</v>
      </c>
    </row>
    <row r="63" spans="1:12" x14ac:dyDescent="0.15">
      <c r="A63" s="1">
        <v>58</v>
      </c>
      <c r="B63" s="1">
        <v>1</v>
      </c>
      <c r="C63" s="1">
        <v>3</v>
      </c>
      <c r="D63" s="1">
        <v>7</v>
      </c>
      <c r="E63" s="1" t="s">
        <v>616</v>
      </c>
      <c r="F63" s="1">
        <v>44000</v>
      </c>
      <c r="G63" s="1" t="s">
        <v>564</v>
      </c>
      <c r="H63" s="1">
        <f>VLOOKUP(K63,Sheet3!$S$8:$U$87,3,0)</f>
        <v>780044</v>
      </c>
      <c r="I63">
        <v>6000058</v>
      </c>
      <c r="J63">
        <v>8621</v>
      </c>
      <c r="K63" s="1" t="str">
        <f>VLOOKUP(G63,Sheet3!$R$8:$S$87,2,0)</f>
        <v>辅助4级身部位装备</v>
      </c>
      <c r="L63" s="1" t="e">
        <f>VLOOKUP(H63,[1]Sheet1!$A$8226:$B$8305,2,FALSE)</f>
        <v>#N/A</v>
      </c>
    </row>
    <row r="64" spans="1:12" x14ac:dyDescent="0.15">
      <c r="A64" s="1">
        <v>59</v>
      </c>
      <c r="B64" s="1">
        <v>2</v>
      </c>
      <c r="C64" s="1">
        <v>3</v>
      </c>
      <c r="D64" s="1">
        <v>7</v>
      </c>
      <c r="E64" s="1" t="s">
        <v>496</v>
      </c>
      <c r="F64" s="1">
        <v>44000</v>
      </c>
      <c r="G64" s="1" t="s">
        <v>565</v>
      </c>
      <c r="H64" s="1">
        <f>VLOOKUP(K64,Sheet3!$S$8:$U$87,3,0)</f>
        <v>780059</v>
      </c>
      <c r="I64">
        <v>6000059</v>
      </c>
      <c r="J64">
        <v>8621</v>
      </c>
      <c r="K64" s="1" t="str">
        <f>VLOOKUP(G64,Sheet3!$R$8:$S$87,2,0)</f>
        <v>辅助4级手部位装备</v>
      </c>
      <c r="L64" s="1" t="e">
        <f>VLOOKUP(H64,[1]Sheet1!$A$8226:$B$8305,2,FALSE)</f>
        <v>#N/A</v>
      </c>
    </row>
    <row r="65" spans="1:12" x14ac:dyDescent="0.15">
      <c r="A65" s="1">
        <v>60</v>
      </c>
      <c r="B65" s="1">
        <v>3</v>
      </c>
      <c r="C65" s="1">
        <v>3</v>
      </c>
      <c r="D65" s="1">
        <v>7</v>
      </c>
      <c r="E65" s="1" t="s">
        <v>497</v>
      </c>
      <c r="F65" s="1">
        <v>44000</v>
      </c>
      <c r="G65" s="1" t="s">
        <v>566</v>
      </c>
      <c r="H65" s="1">
        <f>VLOOKUP(K65,Sheet3!$S$8:$U$87,3,0)</f>
        <v>780049</v>
      </c>
      <c r="I65">
        <v>6000060</v>
      </c>
      <c r="J65">
        <v>8621</v>
      </c>
      <c r="K65" s="1" t="str">
        <f>VLOOKUP(G65,Sheet3!$R$8:$S$87,2,0)</f>
        <v>辅助4级足部位装备</v>
      </c>
      <c r="L65" s="1" t="e">
        <f>VLOOKUP(H65,[1]Sheet1!$A$8226:$B$8305,2,FALSE)</f>
        <v>#N/A</v>
      </c>
    </row>
    <row r="66" spans="1:12" x14ac:dyDescent="0.15">
      <c r="A66" s="1">
        <v>61</v>
      </c>
      <c r="B66" s="1">
        <v>0</v>
      </c>
      <c r="C66" s="1">
        <v>4</v>
      </c>
      <c r="D66" s="1">
        <v>7</v>
      </c>
      <c r="E66" s="1" t="s">
        <v>621</v>
      </c>
      <c r="F66" s="1">
        <v>44000</v>
      </c>
      <c r="G66" s="1" t="s">
        <v>567</v>
      </c>
      <c r="H66" s="1">
        <f>VLOOKUP(K66,Sheet3!$S$8:$U$87,3,0)</f>
        <v>780014</v>
      </c>
      <c r="I66">
        <v>6000061</v>
      </c>
      <c r="J66">
        <v>8621</v>
      </c>
      <c r="K66" s="1" t="str">
        <f>VLOOKUP(G66,Sheet3!$R$8:$S$87,2,0)</f>
        <v>射手4级头部位装备</v>
      </c>
      <c r="L66" s="1" t="e">
        <f>VLOOKUP(H66,[1]Sheet1!$A$8226:$B$8305,2,FALSE)</f>
        <v>#N/A</v>
      </c>
    </row>
    <row r="67" spans="1:12" x14ac:dyDescent="0.15">
      <c r="A67" s="1">
        <v>62</v>
      </c>
      <c r="B67" s="1">
        <v>1</v>
      </c>
      <c r="C67" s="1">
        <v>4</v>
      </c>
      <c r="D67" s="1">
        <v>7</v>
      </c>
      <c r="E67" s="1" t="s">
        <v>617</v>
      </c>
      <c r="F67" s="1">
        <v>44000</v>
      </c>
      <c r="G67" s="1" t="s">
        <v>568</v>
      </c>
      <c r="H67" s="1">
        <f>VLOOKUP(K67,Sheet3!$S$8:$U$87,3,0)</f>
        <v>780004</v>
      </c>
      <c r="I67">
        <v>6000062</v>
      </c>
      <c r="J67">
        <v>8621</v>
      </c>
      <c r="K67" s="1" t="str">
        <f>VLOOKUP(G67,Sheet3!$R$8:$S$87,2,0)</f>
        <v>射手4级身部位装备</v>
      </c>
      <c r="L67" s="1" t="e">
        <f>VLOOKUP(H67,[1]Sheet1!$A$8226:$B$8305,2,FALSE)</f>
        <v>#N/A</v>
      </c>
    </row>
    <row r="68" spans="1:12" x14ac:dyDescent="0.15">
      <c r="A68" s="1">
        <v>63</v>
      </c>
      <c r="B68" s="1">
        <v>2</v>
      </c>
      <c r="C68" s="1">
        <v>4</v>
      </c>
      <c r="D68" s="1">
        <v>7</v>
      </c>
      <c r="E68" s="1" t="s">
        <v>618</v>
      </c>
      <c r="F68" s="1">
        <v>44000</v>
      </c>
      <c r="G68" s="1" t="s">
        <v>569</v>
      </c>
      <c r="H68" s="1">
        <f>VLOOKUP(K68,Sheet3!$S$8:$U$87,3,0)</f>
        <v>780019</v>
      </c>
      <c r="I68">
        <v>6000063</v>
      </c>
      <c r="J68">
        <v>8621</v>
      </c>
      <c r="K68" s="1" t="str">
        <f>VLOOKUP(G68,Sheet3!$R$8:$S$87,2,0)</f>
        <v>射手4级手部位装备</v>
      </c>
      <c r="L68" s="1" t="e">
        <f>VLOOKUP(H68,[1]Sheet1!$A$8226:$B$8305,2,FALSE)</f>
        <v>#N/A</v>
      </c>
    </row>
    <row r="69" spans="1:12" x14ac:dyDescent="0.15">
      <c r="A69" s="1">
        <v>64</v>
      </c>
      <c r="B69" s="1">
        <v>3</v>
      </c>
      <c r="C69" s="1">
        <v>4</v>
      </c>
      <c r="D69" s="1">
        <v>7</v>
      </c>
      <c r="E69" s="1" t="s">
        <v>498</v>
      </c>
      <c r="F69" s="1">
        <v>44000</v>
      </c>
      <c r="G69" s="1" t="s">
        <v>570</v>
      </c>
      <c r="H69" s="1">
        <f>VLOOKUP(K69,Sheet3!$S$8:$U$87,3,0)</f>
        <v>780009</v>
      </c>
      <c r="I69">
        <v>6000064</v>
      </c>
      <c r="J69">
        <v>8621</v>
      </c>
      <c r="K69" s="1" t="str">
        <f>VLOOKUP(G69,Sheet3!$R$8:$S$87,2,0)</f>
        <v>射手4级足部位装备</v>
      </c>
      <c r="L69" s="1" t="e">
        <f>VLOOKUP(H69,[1]Sheet1!$A$8226:$B$8305,2,FALSE)</f>
        <v>#N/A</v>
      </c>
    </row>
    <row r="70" spans="1:12" x14ac:dyDescent="0.15">
      <c r="A70" s="1">
        <v>65</v>
      </c>
      <c r="B70" s="1">
        <v>0</v>
      </c>
      <c r="C70" s="1">
        <v>1</v>
      </c>
      <c r="D70" s="1">
        <v>9</v>
      </c>
      <c r="E70" s="1" t="s">
        <v>624</v>
      </c>
      <c r="F70" s="1">
        <v>150000</v>
      </c>
      <c r="G70" s="1" t="s">
        <v>571</v>
      </c>
      <c r="H70" s="1">
        <f>VLOOKUP(K70,Sheet3!$S$8:$U$87,3,0)</f>
        <v>780035</v>
      </c>
      <c r="I70">
        <v>6000065</v>
      </c>
      <c r="J70">
        <v>8621</v>
      </c>
      <c r="K70" s="1" t="str">
        <f>VLOOKUP(G70,Sheet3!$R$8:$S$87,2,0)</f>
        <v>战士5级头部位装备</v>
      </c>
      <c r="L70" s="1" t="e">
        <f>VLOOKUP(H70,[1]Sheet1!$A$8226:$B$8305,2,FALSE)</f>
        <v>#N/A</v>
      </c>
    </row>
    <row r="71" spans="1:12" x14ac:dyDescent="0.15">
      <c r="A71" s="1">
        <v>66</v>
      </c>
      <c r="B71" s="1">
        <v>1</v>
      </c>
      <c r="C71" s="1">
        <v>1</v>
      </c>
      <c r="D71" s="1">
        <v>9</v>
      </c>
      <c r="E71" s="1" t="s">
        <v>625</v>
      </c>
      <c r="F71" s="1">
        <v>150000</v>
      </c>
      <c r="G71" s="1" t="s">
        <v>572</v>
      </c>
      <c r="H71" s="1">
        <f>VLOOKUP(K71,Sheet3!$S$8:$U$87,3,0)</f>
        <v>780025</v>
      </c>
      <c r="I71">
        <v>6000066</v>
      </c>
      <c r="J71">
        <v>8621</v>
      </c>
      <c r="K71" s="1" t="str">
        <f>VLOOKUP(G71,Sheet3!$R$8:$S$87,2,0)</f>
        <v>战士5级身部位装备</v>
      </c>
      <c r="L71" s="1" t="e">
        <f>VLOOKUP(H71,[1]Sheet1!$A$8226:$B$8305,2,FALSE)</f>
        <v>#N/A</v>
      </c>
    </row>
    <row r="72" spans="1:12" x14ac:dyDescent="0.15">
      <c r="A72" s="1">
        <v>67</v>
      </c>
      <c r="B72" s="1">
        <v>2</v>
      </c>
      <c r="C72" s="1">
        <v>1</v>
      </c>
      <c r="D72" s="1">
        <v>9</v>
      </c>
      <c r="E72" s="1" t="s">
        <v>499</v>
      </c>
      <c r="F72" s="1">
        <v>150000</v>
      </c>
      <c r="G72" s="1" t="s">
        <v>573</v>
      </c>
      <c r="H72" s="1">
        <f>VLOOKUP(K72,Sheet3!$S$8:$U$87,3,0)</f>
        <v>780040</v>
      </c>
      <c r="I72">
        <v>6000067</v>
      </c>
      <c r="J72">
        <v>8621</v>
      </c>
      <c r="K72" s="1" t="str">
        <f>VLOOKUP(G72,Sheet3!$R$8:$S$87,2,0)</f>
        <v>战士5级手部位装备</v>
      </c>
      <c r="L72" s="1" t="e">
        <f>VLOOKUP(H72,[1]Sheet1!$A$8226:$B$8305,2,FALSE)</f>
        <v>#N/A</v>
      </c>
    </row>
    <row r="73" spans="1:12" x14ac:dyDescent="0.15">
      <c r="A73" s="1">
        <v>68</v>
      </c>
      <c r="B73" s="1">
        <v>3</v>
      </c>
      <c r="C73" s="1">
        <v>1</v>
      </c>
      <c r="D73" s="1">
        <v>9</v>
      </c>
      <c r="E73" s="1" t="s">
        <v>500</v>
      </c>
      <c r="F73" s="1">
        <v>150000</v>
      </c>
      <c r="G73" s="1" t="s">
        <v>574</v>
      </c>
      <c r="H73" s="1">
        <f>VLOOKUP(K73,Sheet3!$S$8:$U$87,3,0)</f>
        <v>780030</v>
      </c>
      <c r="I73">
        <v>6000068</v>
      </c>
      <c r="J73">
        <v>8621</v>
      </c>
      <c r="K73" s="1" t="str">
        <f>VLOOKUP(G73,Sheet3!$R$8:$S$87,2,0)</f>
        <v>战士5级足部位装备</v>
      </c>
      <c r="L73" s="1" t="e">
        <f>VLOOKUP(H73,[1]Sheet1!$A$8226:$B$8305,2,FALSE)</f>
        <v>#N/A</v>
      </c>
    </row>
    <row r="74" spans="1:12" x14ac:dyDescent="0.15">
      <c r="A74" s="1">
        <v>69</v>
      </c>
      <c r="B74" s="1">
        <v>0</v>
      </c>
      <c r="C74" s="1">
        <v>2</v>
      </c>
      <c r="D74" s="1">
        <v>9</v>
      </c>
      <c r="E74" s="1" t="s">
        <v>626</v>
      </c>
      <c r="F74" s="1">
        <v>150000</v>
      </c>
      <c r="G74" s="1" t="s">
        <v>575</v>
      </c>
      <c r="H74" s="1">
        <f>VLOOKUP(K74,Sheet3!$S$8:$U$87,3,0)</f>
        <v>780075</v>
      </c>
      <c r="I74">
        <v>6000069</v>
      </c>
      <c r="J74">
        <v>8621</v>
      </c>
      <c r="K74" s="1" t="str">
        <f>VLOOKUP(G74,Sheet3!$R$8:$S$87,2,0)</f>
        <v>坦克5级头部位装备</v>
      </c>
      <c r="L74" s="1" t="e">
        <f>VLOOKUP(H74,[1]Sheet1!$A$8226:$B$8305,2,FALSE)</f>
        <v>#N/A</v>
      </c>
    </row>
    <row r="75" spans="1:12" x14ac:dyDescent="0.15">
      <c r="A75" s="1">
        <v>70</v>
      </c>
      <c r="B75" s="1">
        <v>1</v>
      </c>
      <c r="C75" s="1">
        <v>2</v>
      </c>
      <c r="D75" s="1">
        <v>9</v>
      </c>
      <c r="E75" s="1" t="s">
        <v>501</v>
      </c>
      <c r="F75" s="1">
        <v>150000</v>
      </c>
      <c r="G75" s="1" t="s">
        <v>576</v>
      </c>
      <c r="H75" s="1">
        <f>VLOOKUP(K75,Sheet3!$S$8:$U$87,3,0)</f>
        <v>780065</v>
      </c>
      <c r="I75">
        <v>6000070</v>
      </c>
      <c r="J75">
        <v>8621</v>
      </c>
      <c r="K75" s="1" t="str">
        <f>VLOOKUP(G75,Sheet3!$R$8:$S$87,2,0)</f>
        <v>坦克5级身部位装备</v>
      </c>
      <c r="L75" s="1" t="e">
        <f>VLOOKUP(H75,[1]Sheet1!$A$8226:$B$8305,2,FALSE)</f>
        <v>#N/A</v>
      </c>
    </row>
    <row r="76" spans="1:12" x14ac:dyDescent="0.15">
      <c r="A76" s="1">
        <v>71</v>
      </c>
      <c r="B76" s="1">
        <v>2</v>
      </c>
      <c r="C76" s="1">
        <v>2</v>
      </c>
      <c r="D76" s="1">
        <v>9</v>
      </c>
      <c r="E76" s="1" t="s">
        <v>502</v>
      </c>
      <c r="F76" s="1">
        <v>150000</v>
      </c>
      <c r="G76" s="1" t="s">
        <v>577</v>
      </c>
      <c r="H76" s="1">
        <f>VLOOKUP(K76,Sheet3!$S$8:$U$87,3,0)</f>
        <v>780080</v>
      </c>
      <c r="I76">
        <v>6000071</v>
      </c>
      <c r="J76">
        <v>8621</v>
      </c>
      <c r="K76" s="1" t="str">
        <f>VLOOKUP(G76,Sheet3!$R$8:$S$87,2,0)</f>
        <v>坦克5级手部位装备</v>
      </c>
      <c r="L76" s="1" t="e">
        <f>VLOOKUP(H76,[1]Sheet1!$A$8226:$B$8305,2,FALSE)</f>
        <v>#N/A</v>
      </c>
    </row>
    <row r="77" spans="1:12" x14ac:dyDescent="0.15">
      <c r="A77" s="1">
        <v>72</v>
      </c>
      <c r="B77" s="1">
        <v>3</v>
      </c>
      <c r="C77" s="1">
        <v>2</v>
      </c>
      <c r="D77" s="1">
        <v>9</v>
      </c>
      <c r="E77" s="1" t="s">
        <v>622</v>
      </c>
      <c r="F77" s="1">
        <v>150000</v>
      </c>
      <c r="G77" s="1" t="s">
        <v>578</v>
      </c>
      <c r="H77" s="1">
        <f>VLOOKUP(K77,Sheet3!$S$8:$U$87,3,0)</f>
        <v>780070</v>
      </c>
      <c r="I77">
        <v>6000072</v>
      </c>
      <c r="J77">
        <v>8621</v>
      </c>
      <c r="K77" s="1" t="str">
        <f>VLOOKUP(G77,Sheet3!$R$8:$S$87,2,0)</f>
        <v>坦克5级足部位装备</v>
      </c>
      <c r="L77" s="1" t="e">
        <f>VLOOKUP(H77,[1]Sheet1!$A$8226:$B$8305,2,FALSE)</f>
        <v>#N/A</v>
      </c>
    </row>
    <row r="78" spans="1:12" x14ac:dyDescent="0.15">
      <c r="A78" s="1">
        <v>73</v>
      </c>
      <c r="B78" s="1">
        <v>0</v>
      </c>
      <c r="C78" s="1">
        <v>3</v>
      </c>
      <c r="D78" s="1">
        <v>9</v>
      </c>
      <c r="E78" s="1" t="s">
        <v>627</v>
      </c>
      <c r="F78" s="1">
        <v>150000</v>
      </c>
      <c r="G78" s="1" t="s">
        <v>579</v>
      </c>
      <c r="H78" s="1">
        <f>VLOOKUP(K78,Sheet3!$S$8:$U$87,3,0)</f>
        <v>780055</v>
      </c>
      <c r="I78">
        <v>6000073</v>
      </c>
      <c r="J78">
        <v>8621</v>
      </c>
      <c r="K78" s="1" t="str">
        <f>VLOOKUP(G78,Sheet3!$R$8:$S$87,2,0)</f>
        <v>辅助5级头部位装备</v>
      </c>
      <c r="L78" s="1" t="e">
        <f>VLOOKUP(H78,[1]Sheet1!$A$8226:$B$8305,2,FALSE)</f>
        <v>#N/A</v>
      </c>
    </row>
    <row r="79" spans="1:12" x14ac:dyDescent="0.15">
      <c r="A79" s="1">
        <v>74</v>
      </c>
      <c r="B79" s="1">
        <v>1</v>
      </c>
      <c r="C79" s="1">
        <v>3</v>
      </c>
      <c r="D79" s="1">
        <v>9</v>
      </c>
      <c r="E79" s="1" t="s">
        <v>503</v>
      </c>
      <c r="F79" s="1">
        <v>150000</v>
      </c>
      <c r="G79" s="1" t="s">
        <v>580</v>
      </c>
      <c r="H79" s="1">
        <f>VLOOKUP(K79,Sheet3!$S$8:$U$87,3,0)</f>
        <v>780045</v>
      </c>
      <c r="I79">
        <v>6000074</v>
      </c>
      <c r="J79">
        <v>8621</v>
      </c>
      <c r="K79" s="1" t="str">
        <f>VLOOKUP(G79,Sheet3!$R$8:$S$87,2,0)</f>
        <v>辅助5级身部位装备</v>
      </c>
      <c r="L79" s="1" t="e">
        <f>VLOOKUP(H79,[1]Sheet1!$A$8226:$B$8305,2,FALSE)</f>
        <v>#N/A</v>
      </c>
    </row>
    <row r="80" spans="1:12" x14ac:dyDescent="0.15">
      <c r="A80" s="1">
        <v>75</v>
      </c>
      <c r="B80" s="1">
        <v>2</v>
      </c>
      <c r="C80" s="1">
        <v>3</v>
      </c>
      <c r="D80" s="1">
        <v>9</v>
      </c>
      <c r="E80" s="1" t="s">
        <v>504</v>
      </c>
      <c r="F80" s="1">
        <v>150000</v>
      </c>
      <c r="G80" s="1" t="s">
        <v>581</v>
      </c>
      <c r="H80" s="1">
        <f>VLOOKUP(K80,Sheet3!$S$8:$U$87,3,0)</f>
        <v>780060</v>
      </c>
      <c r="I80">
        <v>6000075</v>
      </c>
      <c r="J80">
        <v>8621</v>
      </c>
      <c r="K80" s="1" t="str">
        <f>VLOOKUP(G80,Sheet3!$R$8:$S$87,2,0)</f>
        <v>辅助5级手部位装备</v>
      </c>
      <c r="L80" s="1" t="e">
        <f>VLOOKUP(H80,[1]Sheet1!$A$8226:$B$8305,2,FALSE)</f>
        <v>#N/A</v>
      </c>
    </row>
    <row r="81" spans="1:12" x14ac:dyDescent="0.15">
      <c r="A81" s="1">
        <v>76</v>
      </c>
      <c r="B81" s="1">
        <v>3</v>
      </c>
      <c r="C81" s="1">
        <v>3</v>
      </c>
      <c r="D81" s="1">
        <v>9</v>
      </c>
      <c r="E81" s="1" t="s">
        <v>505</v>
      </c>
      <c r="F81" s="1">
        <v>150000</v>
      </c>
      <c r="G81" s="1" t="s">
        <v>582</v>
      </c>
      <c r="H81" s="1">
        <f>VLOOKUP(K81,Sheet3!$S$8:$U$87,3,0)</f>
        <v>780050</v>
      </c>
      <c r="I81">
        <v>6000076</v>
      </c>
      <c r="J81">
        <v>8621</v>
      </c>
      <c r="K81" s="1" t="str">
        <f>VLOOKUP(G81,Sheet3!$R$8:$S$87,2,0)</f>
        <v>辅助5级足部位装备</v>
      </c>
      <c r="L81" s="1" t="e">
        <f>VLOOKUP(H81,[1]Sheet1!$A$8226:$B$8305,2,FALSE)</f>
        <v>#N/A</v>
      </c>
    </row>
    <row r="82" spans="1:12" x14ac:dyDescent="0.15">
      <c r="A82" s="1">
        <v>77</v>
      </c>
      <c r="B82" s="1">
        <v>0</v>
      </c>
      <c r="C82" s="1">
        <v>4</v>
      </c>
      <c r="D82" s="1">
        <v>9</v>
      </c>
      <c r="E82" s="1" t="s">
        <v>506</v>
      </c>
      <c r="F82" s="1">
        <v>150000</v>
      </c>
      <c r="G82" s="1" t="s">
        <v>583</v>
      </c>
      <c r="H82" s="1">
        <f>VLOOKUP(K82,Sheet3!$S$8:$U$87,3,0)</f>
        <v>780015</v>
      </c>
      <c r="I82">
        <v>6000077</v>
      </c>
      <c r="J82">
        <v>8621</v>
      </c>
      <c r="K82" s="1" t="str">
        <f>VLOOKUP(G82,Sheet3!$R$8:$S$87,2,0)</f>
        <v>射手5级头部位装备</v>
      </c>
      <c r="L82" s="1" t="e">
        <f>VLOOKUP(H82,[1]Sheet1!$A$8226:$B$8305,2,FALSE)</f>
        <v>#N/A</v>
      </c>
    </row>
    <row r="83" spans="1:12" x14ac:dyDescent="0.15">
      <c r="A83" s="1">
        <v>78</v>
      </c>
      <c r="B83" s="1">
        <v>1</v>
      </c>
      <c r="C83" s="1">
        <v>4</v>
      </c>
      <c r="D83" s="1">
        <v>9</v>
      </c>
      <c r="E83" s="1" t="s">
        <v>623</v>
      </c>
      <c r="F83" s="1">
        <v>150000</v>
      </c>
      <c r="G83" s="1" t="s">
        <v>584</v>
      </c>
      <c r="H83" s="1">
        <f>VLOOKUP(K83,Sheet3!$S$8:$U$87,3,0)</f>
        <v>780005</v>
      </c>
      <c r="I83">
        <v>6000078</v>
      </c>
      <c r="J83">
        <v>8621</v>
      </c>
      <c r="K83" s="1" t="str">
        <f>VLOOKUP(G83,Sheet3!$R$8:$S$87,2,0)</f>
        <v>射手5级身部位装备</v>
      </c>
      <c r="L83" s="1" t="e">
        <f>VLOOKUP(H83,[1]Sheet1!$A$8226:$B$8305,2,FALSE)</f>
        <v>#N/A</v>
      </c>
    </row>
    <row r="84" spans="1:12" x14ac:dyDescent="0.15">
      <c r="A84" s="1">
        <v>79</v>
      </c>
      <c r="B84" s="1">
        <v>2</v>
      </c>
      <c r="C84" s="1">
        <v>4</v>
      </c>
      <c r="D84" s="1">
        <v>9</v>
      </c>
      <c r="E84" s="1" t="s">
        <v>628</v>
      </c>
      <c r="F84" s="1">
        <v>150000</v>
      </c>
      <c r="G84" s="1" t="s">
        <v>585</v>
      </c>
      <c r="H84" s="1">
        <f>VLOOKUP(K84,Sheet3!$S$8:$U$87,3,0)</f>
        <v>780020</v>
      </c>
      <c r="I84">
        <v>6000079</v>
      </c>
      <c r="J84">
        <v>8621</v>
      </c>
      <c r="K84" s="1" t="str">
        <f>VLOOKUP(G84,Sheet3!$R$8:$S$87,2,0)</f>
        <v>射手5级手部位装备</v>
      </c>
      <c r="L84" s="1" t="e">
        <f>VLOOKUP(H84,[1]Sheet1!$A$8226:$B$8305,2,FALSE)</f>
        <v>#N/A</v>
      </c>
    </row>
    <row r="85" spans="1:12" x14ac:dyDescent="0.15">
      <c r="A85" s="1">
        <v>80</v>
      </c>
      <c r="B85" s="1">
        <v>3</v>
      </c>
      <c r="C85" s="1">
        <v>4</v>
      </c>
      <c r="D85" s="1">
        <v>9</v>
      </c>
      <c r="E85" s="1" t="s">
        <v>629</v>
      </c>
      <c r="F85" s="1">
        <v>150000</v>
      </c>
      <c r="G85" s="1" t="s">
        <v>586</v>
      </c>
      <c r="H85" s="1">
        <f>VLOOKUP(K85,Sheet3!$S$8:$U$87,3,0)</f>
        <v>780010</v>
      </c>
      <c r="I85">
        <v>6000080</v>
      </c>
      <c r="J85">
        <v>8621</v>
      </c>
      <c r="K85" s="1" t="str">
        <f>VLOOKUP(G85,Sheet3!$R$8:$S$87,2,0)</f>
        <v>射手5级足部位装备</v>
      </c>
      <c r="L85" s="1" t="e">
        <f>VLOOKUP(H85,[1]Sheet1!$A$8226:$B$8305,2,FALSE)</f>
        <v>#N/A</v>
      </c>
    </row>
  </sheetData>
  <phoneticPr fontId="4" type="noConversion"/>
  <pageMargins left="0.7" right="0.7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H5:R69"/>
  <sheetViews>
    <sheetView workbookViewId="0">
      <selection activeCell="R6" sqref="R6:R69"/>
    </sheetView>
  </sheetViews>
  <sheetFormatPr defaultColWidth="9" defaultRowHeight="13.5" x14ac:dyDescent="0.15"/>
  <cols>
    <col min="17" max="17" width="32.75" bestFit="1" customWidth="1"/>
    <col min="18" max="18" width="25" bestFit="1" customWidth="1"/>
  </cols>
  <sheetData>
    <row r="5" spans="8:18" x14ac:dyDescent="0.15">
      <c r="H5">
        <v>1</v>
      </c>
      <c r="I5">
        <v>2</v>
      </c>
      <c r="J5">
        <v>3</v>
      </c>
      <c r="K5">
        <v>4</v>
      </c>
      <c r="M5">
        <v>1</v>
      </c>
      <c r="N5">
        <v>2</v>
      </c>
      <c r="O5">
        <v>3</v>
      </c>
      <c r="P5">
        <v>4</v>
      </c>
    </row>
    <row r="6" spans="8:18" x14ac:dyDescent="0.15">
      <c r="H6">
        <v>9</v>
      </c>
      <c r="I6">
        <v>12</v>
      </c>
      <c r="J6">
        <v>5</v>
      </c>
      <c r="M6" t="str">
        <f>IF(H6="",0,"{"&amp;H6&amp;",1}")</f>
        <v>{9,1}</v>
      </c>
      <c r="N6" t="str">
        <f t="shared" ref="N6:P6" si="0">IF(I6="",0,"{"&amp;I6&amp;",1}")</f>
        <v>{12,1}</v>
      </c>
      <c r="O6" t="str">
        <f t="shared" si="0"/>
        <v>{5,1}</v>
      </c>
      <c r="P6">
        <f t="shared" si="0"/>
        <v>0</v>
      </c>
      <c r="Q6" t="e" cm="1">
        <f t="array" aca="1" ref="Q6" ca="1">[2]!LKnum(M6:P6)</f>
        <v>#NAME?</v>
      </c>
      <c r="R6" t="s">
        <v>423</v>
      </c>
    </row>
    <row r="7" spans="8:18" x14ac:dyDescent="0.15">
      <c r="H7">
        <v>4</v>
      </c>
      <c r="I7">
        <v>12</v>
      </c>
      <c r="M7" t="str">
        <f t="shared" ref="M7:M69" si="1">IF(H7="",0,"{"&amp;H7&amp;",1}")</f>
        <v>{4,1}</v>
      </c>
      <c r="N7" t="str">
        <f t="shared" ref="N7:N69" si="2">IF(I7="",0,"{"&amp;I7&amp;",1}")</f>
        <v>{12,1}</v>
      </c>
      <c r="O7">
        <f t="shared" ref="O7:O69" si="3">IF(J7="",0,"{"&amp;J7&amp;",1}")</f>
        <v>0</v>
      </c>
      <c r="P7">
        <f t="shared" ref="P7:P69" si="4">IF(K7="",0,"{"&amp;K7&amp;",1}")</f>
        <v>0</v>
      </c>
      <c r="Q7" t="e" cm="1">
        <f t="array" aca="1" ref="Q7" ca="1">[2]!LKnum(M7:P7)</f>
        <v>#NAME?</v>
      </c>
      <c r="R7" t="s">
        <v>424</v>
      </c>
    </row>
    <row r="8" spans="8:18" x14ac:dyDescent="0.15">
      <c r="H8">
        <v>2</v>
      </c>
      <c r="I8">
        <v>14</v>
      </c>
      <c r="M8" t="str">
        <f t="shared" si="1"/>
        <v>{2,1}</v>
      </c>
      <c r="N8" t="str">
        <f t="shared" si="2"/>
        <v>{14,1}</v>
      </c>
      <c r="O8">
        <f t="shared" si="3"/>
        <v>0</v>
      </c>
      <c r="P8">
        <f t="shared" si="4"/>
        <v>0</v>
      </c>
      <c r="Q8" t="e" cm="1">
        <f t="array" aca="1" ref="Q8" ca="1">[2]!LKnum(M8:P8)</f>
        <v>#NAME?</v>
      </c>
      <c r="R8" t="s">
        <v>425</v>
      </c>
    </row>
    <row r="9" spans="8:18" x14ac:dyDescent="0.15">
      <c r="H9">
        <v>11</v>
      </c>
      <c r="I9">
        <v>15</v>
      </c>
      <c r="M9" t="str">
        <f t="shared" si="1"/>
        <v>{11,1}</v>
      </c>
      <c r="N9" t="str">
        <f t="shared" si="2"/>
        <v>{15,1}</v>
      </c>
      <c r="O9">
        <f t="shared" si="3"/>
        <v>0</v>
      </c>
      <c r="P9">
        <f t="shared" si="4"/>
        <v>0</v>
      </c>
      <c r="Q9" t="e" cm="1">
        <f t="array" aca="1" ref="Q9" ca="1">[2]!LKnum(M9:P9)</f>
        <v>#NAME?</v>
      </c>
      <c r="R9" t="s">
        <v>426</v>
      </c>
    </row>
    <row r="10" spans="8:18" x14ac:dyDescent="0.15">
      <c r="H10">
        <v>14</v>
      </c>
      <c r="I10">
        <v>7</v>
      </c>
      <c r="M10" t="str">
        <f t="shared" si="1"/>
        <v>{14,1}</v>
      </c>
      <c r="N10" t="str">
        <f t="shared" si="2"/>
        <v>{7,1}</v>
      </c>
      <c r="O10">
        <f t="shared" si="3"/>
        <v>0</v>
      </c>
      <c r="P10">
        <f t="shared" si="4"/>
        <v>0</v>
      </c>
      <c r="Q10" t="e" cm="1">
        <f t="array" aca="1" ref="Q10" ca="1">[2]!LKnum(M10:P10)</f>
        <v>#NAME?</v>
      </c>
      <c r="R10" t="s">
        <v>427</v>
      </c>
    </row>
    <row r="11" spans="8:18" x14ac:dyDescent="0.15">
      <c r="H11">
        <v>3</v>
      </c>
      <c r="I11">
        <v>11</v>
      </c>
      <c r="M11" t="str">
        <f t="shared" si="1"/>
        <v>{3,1}</v>
      </c>
      <c r="N11" t="str">
        <f t="shared" si="2"/>
        <v>{11,1}</v>
      </c>
      <c r="O11">
        <f t="shared" si="3"/>
        <v>0</v>
      </c>
      <c r="P11">
        <f t="shared" si="4"/>
        <v>0</v>
      </c>
      <c r="Q11" t="e" cm="1">
        <f t="array" aca="1" ref="Q11" ca="1">[2]!LKnum(M11:P11)</f>
        <v>#NAME?</v>
      </c>
      <c r="R11" t="s">
        <v>428</v>
      </c>
    </row>
    <row r="12" spans="8:18" x14ac:dyDescent="0.15">
      <c r="H12">
        <v>16</v>
      </c>
      <c r="I12">
        <v>8</v>
      </c>
      <c r="M12" t="str">
        <f t="shared" si="1"/>
        <v>{16,1}</v>
      </c>
      <c r="N12" t="str">
        <f t="shared" si="2"/>
        <v>{8,1}</v>
      </c>
      <c r="O12">
        <f t="shared" si="3"/>
        <v>0</v>
      </c>
      <c r="P12">
        <f t="shared" si="4"/>
        <v>0</v>
      </c>
      <c r="Q12" t="e" cm="1">
        <f t="array" aca="1" ref="Q12" ca="1">[2]!LKnum(M12:P12)</f>
        <v>#NAME?</v>
      </c>
      <c r="R12" t="s">
        <v>429</v>
      </c>
    </row>
    <row r="13" spans="8:18" x14ac:dyDescent="0.15">
      <c r="H13">
        <v>10</v>
      </c>
      <c r="I13">
        <v>13</v>
      </c>
      <c r="M13" t="str">
        <f t="shared" si="1"/>
        <v>{10,1}</v>
      </c>
      <c r="N13" t="str">
        <f t="shared" si="2"/>
        <v>{13,1}</v>
      </c>
      <c r="O13">
        <f t="shared" si="3"/>
        <v>0</v>
      </c>
      <c r="P13">
        <f t="shared" si="4"/>
        <v>0</v>
      </c>
      <c r="Q13" t="e" cm="1">
        <f t="array" aca="1" ref="Q13" ca="1">[2]!LKnum(M13:P13)</f>
        <v>#NAME?</v>
      </c>
      <c r="R13" t="s">
        <v>430</v>
      </c>
    </row>
    <row r="14" spans="8:18" x14ac:dyDescent="0.15">
      <c r="H14">
        <v>1</v>
      </c>
      <c r="I14">
        <v>6</v>
      </c>
      <c r="J14">
        <v>12</v>
      </c>
      <c r="M14" t="str">
        <f t="shared" si="1"/>
        <v>{1,1}</v>
      </c>
      <c r="N14" t="str">
        <f t="shared" si="2"/>
        <v>{6,1}</v>
      </c>
      <c r="O14" t="str">
        <f t="shared" si="3"/>
        <v>{12,1}</v>
      </c>
      <c r="P14">
        <f t="shared" si="4"/>
        <v>0</v>
      </c>
      <c r="Q14" t="e" cm="1">
        <f t="array" aca="1" ref="Q14" ca="1">[2]!LKnum(M14:P14)</f>
        <v>#NAME?</v>
      </c>
      <c r="R14" t="s">
        <v>431</v>
      </c>
    </row>
    <row r="15" spans="8:18" x14ac:dyDescent="0.15">
      <c r="H15">
        <v>6</v>
      </c>
      <c r="I15">
        <v>9</v>
      </c>
      <c r="M15" t="str">
        <f t="shared" si="1"/>
        <v>{6,1}</v>
      </c>
      <c r="N15" t="str">
        <f t="shared" si="2"/>
        <v>{9,1}</v>
      </c>
      <c r="O15">
        <f t="shared" si="3"/>
        <v>0</v>
      </c>
      <c r="P15">
        <f t="shared" si="4"/>
        <v>0</v>
      </c>
      <c r="Q15" t="e" cm="1">
        <f t="array" aca="1" ref="Q15" ca="1">[2]!LKnum(M15:P15)</f>
        <v>#NAME?</v>
      </c>
      <c r="R15" t="s">
        <v>432</v>
      </c>
    </row>
    <row r="16" spans="8:18" x14ac:dyDescent="0.15">
      <c r="H16">
        <v>3</v>
      </c>
      <c r="I16">
        <v>15</v>
      </c>
      <c r="M16" t="str">
        <f t="shared" si="1"/>
        <v>{3,1}</v>
      </c>
      <c r="N16" t="str">
        <f t="shared" si="2"/>
        <v>{15,1}</v>
      </c>
      <c r="O16">
        <f t="shared" si="3"/>
        <v>0</v>
      </c>
      <c r="P16">
        <f t="shared" si="4"/>
        <v>0</v>
      </c>
      <c r="Q16" t="e" cm="1">
        <f t="array" aca="1" ref="Q16" ca="1">[2]!LKnum(M16:P16)</f>
        <v>#NAME?</v>
      </c>
      <c r="R16" t="s">
        <v>28</v>
      </c>
    </row>
    <row r="17" spans="8:18" x14ac:dyDescent="0.15">
      <c r="H17">
        <v>7</v>
      </c>
      <c r="I17">
        <v>4</v>
      </c>
      <c r="M17" t="str">
        <f t="shared" si="1"/>
        <v>{7,1}</v>
      </c>
      <c r="N17" t="str">
        <f t="shared" si="2"/>
        <v>{4,1}</v>
      </c>
      <c r="O17">
        <f t="shared" si="3"/>
        <v>0</v>
      </c>
      <c r="P17">
        <f t="shared" si="4"/>
        <v>0</v>
      </c>
      <c r="Q17" t="e" cm="1">
        <f t="array" aca="1" ref="Q17" ca="1">[2]!LKnum(M17:P17)</f>
        <v>#NAME?</v>
      </c>
      <c r="R17" t="s">
        <v>433</v>
      </c>
    </row>
    <row r="18" spans="8:18" x14ac:dyDescent="0.15">
      <c r="H18">
        <v>10</v>
      </c>
      <c r="I18">
        <v>16</v>
      </c>
      <c r="M18" t="str">
        <f t="shared" si="1"/>
        <v>{10,1}</v>
      </c>
      <c r="N18" t="str">
        <f t="shared" si="2"/>
        <v>{16,1}</v>
      </c>
      <c r="O18">
        <f t="shared" si="3"/>
        <v>0</v>
      </c>
      <c r="P18">
        <f t="shared" si="4"/>
        <v>0</v>
      </c>
      <c r="Q18" t="e" cm="1">
        <f t="array" aca="1" ref="Q18" ca="1">[2]!LKnum(M18:P18)</f>
        <v>#NAME?</v>
      </c>
      <c r="R18" t="s">
        <v>434</v>
      </c>
    </row>
    <row r="19" spans="8:18" x14ac:dyDescent="0.15">
      <c r="H19">
        <v>2</v>
      </c>
      <c r="I19">
        <v>5</v>
      </c>
      <c r="M19" t="str">
        <f t="shared" si="1"/>
        <v>{2,1}</v>
      </c>
      <c r="N19" t="str">
        <f t="shared" si="2"/>
        <v>{5,1}</v>
      </c>
      <c r="O19">
        <f t="shared" si="3"/>
        <v>0</v>
      </c>
      <c r="P19">
        <f t="shared" si="4"/>
        <v>0</v>
      </c>
      <c r="Q19" t="e" cm="1">
        <f t="array" aca="1" ref="Q19" ca="1">[2]!LKnum(M19:P19)</f>
        <v>#NAME?</v>
      </c>
      <c r="R19" t="s">
        <v>435</v>
      </c>
    </row>
    <row r="20" spans="8:18" x14ac:dyDescent="0.15">
      <c r="H20">
        <v>2</v>
      </c>
      <c r="I20">
        <v>1</v>
      </c>
      <c r="J20">
        <v>1</v>
      </c>
      <c r="M20" t="str">
        <f t="shared" si="1"/>
        <v>{2,1}</v>
      </c>
      <c r="N20" t="str">
        <f t="shared" si="2"/>
        <v>{1,1}</v>
      </c>
      <c r="O20" t="str">
        <f t="shared" si="3"/>
        <v>{1,1}</v>
      </c>
      <c r="P20">
        <f t="shared" si="4"/>
        <v>0</v>
      </c>
      <c r="Q20" t="e" cm="1">
        <f t="array" aca="1" ref="Q20" ca="1">[2]!LKnum(M20:P20)</f>
        <v>#NAME?</v>
      </c>
      <c r="R20" t="s">
        <v>436</v>
      </c>
    </row>
    <row r="21" spans="8:18" x14ac:dyDescent="0.15">
      <c r="H21">
        <v>13</v>
      </c>
      <c r="I21">
        <v>8</v>
      </c>
      <c r="M21" t="str">
        <f t="shared" si="1"/>
        <v>{13,1}</v>
      </c>
      <c r="N21" t="str">
        <f t="shared" si="2"/>
        <v>{8,1}</v>
      </c>
      <c r="O21">
        <f t="shared" si="3"/>
        <v>0</v>
      </c>
      <c r="P21">
        <f t="shared" si="4"/>
        <v>0</v>
      </c>
      <c r="Q21" t="e" cm="1">
        <f t="array" aca="1" ref="Q21" ca="1">[2]!LKnum(M21:P21)</f>
        <v>#NAME?</v>
      </c>
      <c r="R21" t="s">
        <v>437</v>
      </c>
    </row>
    <row r="22" spans="8:18" x14ac:dyDescent="0.15">
      <c r="H22">
        <v>27</v>
      </c>
      <c r="I22">
        <v>30</v>
      </c>
      <c r="J22">
        <v>31</v>
      </c>
      <c r="M22" t="str">
        <f t="shared" si="1"/>
        <v>{27,1}</v>
      </c>
      <c r="N22" t="str">
        <f t="shared" si="2"/>
        <v>{30,1}</v>
      </c>
      <c r="O22" t="str">
        <f t="shared" si="3"/>
        <v>{31,1}</v>
      </c>
      <c r="P22">
        <f t="shared" si="4"/>
        <v>0</v>
      </c>
      <c r="Q22" t="e" cm="1">
        <f t="array" aca="1" ref="Q22" ca="1">[2]!LKnum(M22:P22)</f>
        <v>#NAME?</v>
      </c>
      <c r="R22" t="s">
        <v>438</v>
      </c>
    </row>
    <row r="23" spans="8:18" x14ac:dyDescent="0.15">
      <c r="H23">
        <v>26</v>
      </c>
      <c r="I23">
        <v>24</v>
      </c>
      <c r="M23" t="str">
        <f t="shared" si="1"/>
        <v>{26,1}</v>
      </c>
      <c r="N23" t="str">
        <f t="shared" si="2"/>
        <v>{24,1}</v>
      </c>
      <c r="O23">
        <f t="shared" si="3"/>
        <v>0</v>
      </c>
      <c r="P23">
        <f t="shared" si="4"/>
        <v>0</v>
      </c>
      <c r="Q23" t="e" cm="1">
        <f t="array" aca="1" ref="Q23" ca="1">[2]!LKnum(M23:P23)</f>
        <v>#NAME?</v>
      </c>
      <c r="R23" t="s">
        <v>439</v>
      </c>
    </row>
    <row r="24" spans="8:18" x14ac:dyDescent="0.15">
      <c r="H24">
        <v>25</v>
      </c>
      <c r="I24">
        <v>29</v>
      </c>
      <c r="J24">
        <v>18</v>
      </c>
      <c r="M24" t="str">
        <f t="shared" si="1"/>
        <v>{25,1}</v>
      </c>
      <c r="N24" t="str">
        <f t="shared" si="2"/>
        <v>{29,1}</v>
      </c>
      <c r="O24" t="str">
        <f t="shared" si="3"/>
        <v>{18,1}</v>
      </c>
      <c r="P24">
        <f t="shared" si="4"/>
        <v>0</v>
      </c>
      <c r="Q24" t="e" cm="1">
        <f t="array" aca="1" ref="Q24" ca="1">[2]!LKnum(M24:P24)</f>
        <v>#NAME?</v>
      </c>
      <c r="R24" t="s">
        <v>440</v>
      </c>
    </row>
    <row r="25" spans="8:18" x14ac:dyDescent="0.15">
      <c r="H25">
        <v>30</v>
      </c>
      <c r="I25">
        <v>20</v>
      </c>
      <c r="J25">
        <v>18</v>
      </c>
      <c r="M25" t="str">
        <f t="shared" si="1"/>
        <v>{30,1}</v>
      </c>
      <c r="N25" t="str">
        <f t="shared" si="2"/>
        <v>{20,1}</v>
      </c>
      <c r="O25" t="str">
        <f t="shared" si="3"/>
        <v>{18,1}</v>
      </c>
      <c r="P25">
        <f t="shared" si="4"/>
        <v>0</v>
      </c>
      <c r="Q25" t="e" cm="1">
        <f t="array" aca="1" ref="Q25" ca="1">[2]!LKnum(M25:P25)</f>
        <v>#NAME?</v>
      </c>
      <c r="R25" t="s">
        <v>441</v>
      </c>
    </row>
    <row r="26" spans="8:18" x14ac:dyDescent="0.15">
      <c r="H26">
        <v>18</v>
      </c>
      <c r="I26">
        <v>21</v>
      </c>
      <c r="J26">
        <v>28</v>
      </c>
      <c r="M26" t="str">
        <f t="shared" si="1"/>
        <v>{18,1}</v>
      </c>
      <c r="N26" t="str">
        <f t="shared" si="2"/>
        <v>{21,1}</v>
      </c>
      <c r="O26" t="str">
        <f t="shared" si="3"/>
        <v>{28,1}</v>
      </c>
      <c r="P26">
        <f t="shared" si="4"/>
        <v>0</v>
      </c>
      <c r="Q26" t="e" cm="1">
        <f t="array" aca="1" ref="Q26" ca="1">[2]!LKnum(M26:P26)</f>
        <v>#NAME?</v>
      </c>
      <c r="R26" t="s">
        <v>442</v>
      </c>
    </row>
    <row r="27" spans="8:18" x14ac:dyDescent="0.15">
      <c r="H27">
        <v>17</v>
      </c>
      <c r="I27">
        <v>25</v>
      </c>
      <c r="J27">
        <v>27</v>
      </c>
      <c r="M27" t="str">
        <f t="shared" si="1"/>
        <v>{17,1}</v>
      </c>
      <c r="N27" t="str">
        <f t="shared" si="2"/>
        <v>{25,1}</v>
      </c>
      <c r="O27" t="str">
        <f t="shared" si="3"/>
        <v>{27,1}</v>
      </c>
      <c r="P27">
        <f t="shared" si="4"/>
        <v>0</v>
      </c>
      <c r="Q27" t="e" cm="1">
        <f t="array" aca="1" ref="Q27" ca="1">[2]!LKnum(M27:P27)</f>
        <v>#NAME?</v>
      </c>
      <c r="R27" t="s">
        <v>443</v>
      </c>
    </row>
    <row r="28" spans="8:18" x14ac:dyDescent="0.15">
      <c r="H28">
        <v>18</v>
      </c>
      <c r="I28">
        <v>32</v>
      </c>
      <c r="M28" t="str">
        <f t="shared" si="1"/>
        <v>{18,1}</v>
      </c>
      <c r="N28" t="str">
        <f t="shared" si="2"/>
        <v>{32,1}</v>
      </c>
      <c r="O28">
        <f t="shared" si="3"/>
        <v>0</v>
      </c>
      <c r="P28">
        <f t="shared" si="4"/>
        <v>0</v>
      </c>
      <c r="Q28" t="e" cm="1">
        <f t="array" aca="1" ref="Q28" ca="1">[2]!LKnum(M28:P28)</f>
        <v>#NAME?</v>
      </c>
      <c r="R28" t="s">
        <v>444</v>
      </c>
    </row>
    <row r="29" spans="8:18" x14ac:dyDescent="0.15">
      <c r="H29">
        <v>22</v>
      </c>
      <c r="I29">
        <v>23</v>
      </c>
      <c r="M29" t="str">
        <f t="shared" si="1"/>
        <v>{22,1}</v>
      </c>
      <c r="N29" t="str">
        <f t="shared" si="2"/>
        <v>{23,1}</v>
      </c>
      <c r="O29">
        <f t="shared" si="3"/>
        <v>0</v>
      </c>
      <c r="P29">
        <f t="shared" si="4"/>
        <v>0</v>
      </c>
      <c r="Q29" t="e" cm="1">
        <f t="array" aca="1" ref="Q29" ca="1">[2]!LKnum(M29:P29)</f>
        <v>#NAME?</v>
      </c>
      <c r="R29" t="s">
        <v>445</v>
      </c>
    </row>
    <row r="30" spans="8:18" x14ac:dyDescent="0.15">
      <c r="H30">
        <v>28</v>
      </c>
      <c r="I30">
        <v>23</v>
      </c>
      <c r="M30" t="str">
        <f t="shared" si="1"/>
        <v>{28,1}</v>
      </c>
      <c r="N30" t="str">
        <f t="shared" si="2"/>
        <v>{23,1}</v>
      </c>
      <c r="O30">
        <f t="shared" si="3"/>
        <v>0</v>
      </c>
      <c r="P30">
        <f t="shared" si="4"/>
        <v>0</v>
      </c>
      <c r="Q30" t="e" cm="1">
        <f t="array" aca="1" ref="Q30" ca="1">[2]!LKnum(M30:P30)</f>
        <v>#NAME?</v>
      </c>
      <c r="R30" t="s">
        <v>446</v>
      </c>
    </row>
    <row r="31" spans="8:18" x14ac:dyDescent="0.15">
      <c r="H31">
        <v>22</v>
      </c>
      <c r="I31">
        <v>20</v>
      </c>
      <c r="M31" t="str">
        <f t="shared" si="1"/>
        <v>{22,1}</v>
      </c>
      <c r="N31" t="str">
        <f t="shared" si="2"/>
        <v>{20,1}</v>
      </c>
      <c r="O31">
        <f t="shared" si="3"/>
        <v>0</v>
      </c>
      <c r="P31">
        <f t="shared" si="4"/>
        <v>0</v>
      </c>
      <c r="Q31" t="e" cm="1">
        <f t="array" aca="1" ref="Q31" ca="1">[2]!LKnum(M31:P31)</f>
        <v>#NAME?</v>
      </c>
      <c r="R31" t="s">
        <v>447</v>
      </c>
    </row>
    <row r="32" spans="8:18" x14ac:dyDescent="0.15">
      <c r="H32">
        <v>32</v>
      </c>
      <c r="I32">
        <v>19</v>
      </c>
      <c r="M32" t="str">
        <f t="shared" si="1"/>
        <v>{32,1}</v>
      </c>
      <c r="N32" t="str">
        <f t="shared" si="2"/>
        <v>{19,1}</v>
      </c>
      <c r="O32">
        <f t="shared" si="3"/>
        <v>0</v>
      </c>
      <c r="P32">
        <f t="shared" si="4"/>
        <v>0</v>
      </c>
      <c r="Q32" t="e" cm="1">
        <f t="array" aca="1" ref="Q32" ca="1">[2]!LKnum(M32:P32)</f>
        <v>#NAME?</v>
      </c>
      <c r="R32" t="s">
        <v>448</v>
      </c>
    </row>
    <row r="33" spans="8:18" x14ac:dyDescent="0.15">
      <c r="H33">
        <v>17</v>
      </c>
      <c r="I33">
        <v>18</v>
      </c>
      <c r="J33">
        <v>26</v>
      </c>
      <c r="M33" t="str">
        <f t="shared" si="1"/>
        <v>{17,1}</v>
      </c>
      <c r="N33" t="str">
        <f t="shared" si="2"/>
        <v>{18,1}</v>
      </c>
      <c r="O33" t="str">
        <f t="shared" si="3"/>
        <v>{26,1}</v>
      </c>
      <c r="P33">
        <f t="shared" si="4"/>
        <v>0</v>
      </c>
      <c r="Q33" t="e" cm="1">
        <f t="array" aca="1" ref="Q33" ca="1">[2]!LKnum(M33:P33)</f>
        <v>#NAME?</v>
      </c>
      <c r="R33" t="s">
        <v>449</v>
      </c>
    </row>
    <row r="34" spans="8:18" x14ac:dyDescent="0.15">
      <c r="H34">
        <v>24</v>
      </c>
      <c r="I34">
        <v>25</v>
      </c>
      <c r="J34">
        <v>21</v>
      </c>
      <c r="M34" t="str">
        <f t="shared" si="1"/>
        <v>{24,1}</v>
      </c>
      <c r="N34" t="str">
        <f t="shared" si="2"/>
        <v>{25,1}</v>
      </c>
      <c r="O34" t="str">
        <f t="shared" si="3"/>
        <v>{21,1}</v>
      </c>
      <c r="P34">
        <f t="shared" si="4"/>
        <v>0</v>
      </c>
      <c r="Q34" t="e" cm="1">
        <f t="array" aca="1" ref="Q34" ca="1">[2]!LKnum(M34:P34)</f>
        <v>#NAME?</v>
      </c>
      <c r="R34" t="s">
        <v>450</v>
      </c>
    </row>
    <row r="35" spans="8:18" x14ac:dyDescent="0.15">
      <c r="H35">
        <v>19</v>
      </c>
      <c r="I35">
        <v>31</v>
      </c>
      <c r="M35" t="str">
        <f t="shared" si="1"/>
        <v>{19,1}</v>
      </c>
      <c r="N35" t="str">
        <f t="shared" si="2"/>
        <v>{31,1}</v>
      </c>
      <c r="O35">
        <f t="shared" si="3"/>
        <v>0</v>
      </c>
      <c r="P35">
        <f t="shared" si="4"/>
        <v>0</v>
      </c>
      <c r="Q35" t="e" cm="1">
        <f t="array" aca="1" ref="Q35" ca="1">[2]!LKnum(M35:P35)</f>
        <v>#NAME?</v>
      </c>
      <c r="R35" t="s">
        <v>451</v>
      </c>
    </row>
    <row r="36" spans="8:18" x14ac:dyDescent="0.15">
      <c r="H36">
        <v>20</v>
      </c>
      <c r="I36">
        <v>29</v>
      </c>
      <c r="M36" t="str">
        <f t="shared" si="1"/>
        <v>{20,1}</v>
      </c>
      <c r="N36" t="str">
        <f t="shared" si="2"/>
        <v>{29,1}</v>
      </c>
      <c r="O36">
        <f t="shared" si="3"/>
        <v>0</v>
      </c>
      <c r="P36">
        <f t="shared" si="4"/>
        <v>0</v>
      </c>
      <c r="Q36" t="e" cm="1">
        <f t="array" aca="1" ref="Q36" ca="1">[2]!LKnum(M36:P36)</f>
        <v>#NAME?</v>
      </c>
      <c r="R36" t="s">
        <v>452</v>
      </c>
    </row>
    <row r="37" spans="8:18" x14ac:dyDescent="0.15">
      <c r="H37">
        <v>32</v>
      </c>
      <c r="I37">
        <v>32</v>
      </c>
      <c r="M37" t="str">
        <f t="shared" si="1"/>
        <v>{32,1}</v>
      </c>
      <c r="N37" t="str">
        <f t="shared" si="2"/>
        <v>{32,1}</v>
      </c>
      <c r="O37">
        <f t="shared" si="3"/>
        <v>0</v>
      </c>
      <c r="P37">
        <f t="shared" si="4"/>
        <v>0</v>
      </c>
      <c r="Q37" t="e" cm="1">
        <f t="array" aca="1" ref="Q37" ca="1">[2]!LKnum(M37:P37)</f>
        <v>#NAME?</v>
      </c>
      <c r="R37" t="s">
        <v>453</v>
      </c>
    </row>
    <row r="38" spans="8:18" x14ac:dyDescent="0.15">
      <c r="H38">
        <v>34</v>
      </c>
      <c r="I38">
        <v>48</v>
      </c>
      <c r="J38">
        <v>38</v>
      </c>
      <c r="K38">
        <v>47</v>
      </c>
      <c r="M38" t="str">
        <f t="shared" si="1"/>
        <v>{34,1}</v>
      </c>
      <c r="N38" t="str">
        <f t="shared" si="2"/>
        <v>{48,1}</v>
      </c>
      <c r="O38" t="str">
        <f t="shared" si="3"/>
        <v>{38,1}</v>
      </c>
      <c r="P38" t="str">
        <f t="shared" si="4"/>
        <v>{47,1}</v>
      </c>
      <c r="Q38" t="e" cm="1">
        <f t="array" aca="1" ref="Q38" ca="1">[2]!LKnum(M38:P38)</f>
        <v>#NAME?</v>
      </c>
      <c r="R38" t="s">
        <v>454</v>
      </c>
    </row>
    <row r="39" spans="8:18" x14ac:dyDescent="0.15">
      <c r="H39">
        <v>47</v>
      </c>
      <c r="I39">
        <v>47</v>
      </c>
      <c r="J39">
        <v>47</v>
      </c>
      <c r="K39">
        <v>43</v>
      </c>
      <c r="M39" t="str">
        <f t="shared" si="1"/>
        <v>{47,1}</v>
      </c>
      <c r="N39" t="str">
        <f t="shared" si="2"/>
        <v>{47,1}</v>
      </c>
      <c r="O39" t="str">
        <f t="shared" si="3"/>
        <v>{47,1}</v>
      </c>
      <c r="P39" t="str">
        <f t="shared" si="4"/>
        <v>{43,1}</v>
      </c>
      <c r="Q39" t="e" cm="1">
        <f t="array" aca="1" ref="Q39" ca="1">[2]!LKnum(M39:P39)</f>
        <v>#NAME?</v>
      </c>
      <c r="R39" t="s">
        <v>455</v>
      </c>
    </row>
    <row r="40" spans="8:18" x14ac:dyDescent="0.15">
      <c r="H40">
        <v>46</v>
      </c>
      <c r="I40">
        <v>34</v>
      </c>
      <c r="J40">
        <v>33</v>
      </c>
      <c r="M40" t="str">
        <f t="shared" si="1"/>
        <v>{46,1}</v>
      </c>
      <c r="N40" t="str">
        <f t="shared" si="2"/>
        <v>{34,1}</v>
      </c>
      <c r="O40" t="str">
        <f t="shared" si="3"/>
        <v>{33,1}</v>
      </c>
      <c r="P40">
        <f t="shared" si="4"/>
        <v>0</v>
      </c>
      <c r="Q40" t="e" cm="1">
        <f t="array" aca="1" ref="Q40" ca="1">[2]!LKnum(M40:P40)</f>
        <v>#NAME?</v>
      </c>
      <c r="R40" t="s">
        <v>456</v>
      </c>
    </row>
    <row r="41" spans="8:18" x14ac:dyDescent="0.15">
      <c r="H41">
        <v>44</v>
      </c>
      <c r="I41">
        <v>40</v>
      </c>
      <c r="J41">
        <v>39</v>
      </c>
      <c r="M41" t="str">
        <f t="shared" si="1"/>
        <v>{44,1}</v>
      </c>
      <c r="N41" t="str">
        <f t="shared" si="2"/>
        <v>{40,1}</v>
      </c>
      <c r="O41" t="str">
        <f t="shared" si="3"/>
        <v>{39,1}</v>
      </c>
      <c r="P41">
        <f t="shared" si="4"/>
        <v>0</v>
      </c>
      <c r="Q41" t="e" cm="1">
        <f t="array" aca="1" ref="Q41" ca="1">[2]!LKnum(M41:P41)</f>
        <v>#NAME?</v>
      </c>
      <c r="R41" t="s">
        <v>457</v>
      </c>
    </row>
    <row r="42" spans="8:18" x14ac:dyDescent="0.15">
      <c r="H42">
        <v>45</v>
      </c>
      <c r="I42">
        <v>40</v>
      </c>
      <c r="J42">
        <v>35</v>
      </c>
      <c r="M42" t="str">
        <f t="shared" si="1"/>
        <v>{45,1}</v>
      </c>
      <c r="N42" t="str">
        <f t="shared" si="2"/>
        <v>{40,1}</v>
      </c>
      <c r="O42" t="str">
        <f t="shared" si="3"/>
        <v>{35,1}</v>
      </c>
      <c r="P42">
        <f t="shared" si="4"/>
        <v>0</v>
      </c>
      <c r="Q42" t="e" cm="1">
        <f t="array" aca="1" ref="Q42" ca="1">[2]!LKnum(M42:P42)</f>
        <v>#NAME?</v>
      </c>
      <c r="R42" t="s">
        <v>458</v>
      </c>
    </row>
    <row r="43" spans="8:18" x14ac:dyDescent="0.15">
      <c r="H43">
        <v>33</v>
      </c>
      <c r="I43">
        <v>43</v>
      </c>
      <c r="J43">
        <v>43</v>
      </c>
      <c r="M43" t="str">
        <f t="shared" si="1"/>
        <v>{33,1}</v>
      </c>
      <c r="N43" t="str">
        <f t="shared" si="2"/>
        <v>{43,1}</v>
      </c>
      <c r="O43" t="str">
        <f t="shared" si="3"/>
        <v>{43,1}</v>
      </c>
      <c r="P43">
        <f t="shared" si="4"/>
        <v>0</v>
      </c>
      <c r="Q43" t="e" cm="1">
        <f t="array" aca="1" ref="Q43" ca="1">[2]!LKnum(M43:P43)</f>
        <v>#NAME?</v>
      </c>
      <c r="R43" t="s">
        <v>459</v>
      </c>
    </row>
    <row r="44" spans="8:18" x14ac:dyDescent="0.15">
      <c r="H44">
        <v>42</v>
      </c>
      <c r="I44">
        <v>39</v>
      </c>
      <c r="J44">
        <v>48</v>
      </c>
      <c r="M44" t="str">
        <f t="shared" si="1"/>
        <v>{42,1}</v>
      </c>
      <c r="N44" t="str">
        <f t="shared" si="2"/>
        <v>{39,1}</v>
      </c>
      <c r="O44" t="str">
        <f t="shared" si="3"/>
        <v>{48,1}</v>
      </c>
      <c r="P44">
        <f t="shared" si="4"/>
        <v>0</v>
      </c>
      <c r="Q44" t="e" cm="1">
        <f t="array" aca="1" ref="Q44" ca="1">[2]!LKnum(M44:P44)</f>
        <v>#NAME?</v>
      </c>
      <c r="R44" t="s">
        <v>460</v>
      </c>
    </row>
    <row r="45" spans="8:18" x14ac:dyDescent="0.15">
      <c r="H45">
        <v>34</v>
      </c>
      <c r="I45">
        <v>36</v>
      </c>
      <c r="J45">
        <v>36</v>
      </c>
      <c r="K45">
        <v>47</v>
      </c>
      <c r="M45" t="str">
        <f t="shared" si="1"/>
        <v>{34,1}</v>
      </c>
      <c r="N45" t="str">
        <f t="shared" si="2"/>
        <v>{36,1}</v>
      </c>
      <c r="O45" t="str">
        <f t="shared" si="3"/>
        <v>{36,1}</v>
      </c>
      <c r="P45" t="str">
        <f t="shared" si="4"/>
        <v>{47,1}</v>
      </c>
      <c r="Q45" t="e" cm="1">
        <f t="array" aca="1" ref="Q45" ca="1">[2]!LKnum(M45:P45)</f>
        <v>#NAME?</v>
      </c>
      <c r="R45" t="s">
        <v>461</v>
      </c>
    </row>
    <row r="46" spans="8:18" x14ac:dyDescent="0.15">
      <c r="H46">
        <v>44</v>
      </c>
      <c r="I46">
        <v>33</v>
      </c>
      <c r="J46">
        <v>37</v>
      </c>
      <c r="M46" t="str">
        <f t="shared" si="1"/>
        <v>{44,1}</v>
      </c>
      <c r="N46" t="str">
        <f t="shared" si="2"/>
        <v>{33,1}</v>
      </c>
      <c r="O46" t="str">
        <f t="shared" si="3"/>
        <v>{37,1}</v>
      </c>
      <c r="P46">
        <f t="shared" si="4"/>
        <v>0</v>
      </c>
      <c r="Q46" t="e" cm="1">
        <f t="array" aca="1" ref="Q46" ca="1">[2]!LKnum(M46:P46)</f>
        <v>#NAME?</v>
      </c>
      <c r="R46" t="s">
        <v>462</v>
      </c>
    </row>
    <row r="47" spans="8:18" x14ac:dyDescent="0.15">
      <c r="H47">
        <v>44</v>
      </c>
      <c r="I47">
        <v>40</v>
      </c>
      <c r="J47">
        <v>37</v>
      </c>
      <c r="M47" t="str">
        <f t="shared" si="1"/>
        <v>{44,1}</v>
      </c>
      <c r="N47" t="str">
        <f t="shared" si="2"/>
        <v>{40,1}</v>
      </c>
      <c r="O47" t="str">
        <f t="shared" si="3"/>
        <v>{37,1}</v>
      </c>
      <c r="P47">
        <f t="shared" si="4"/>
        <v>0</v>
      </c>
      <c r="Q47" t="e" cm="1">
        <f t="array" aca="1" ref="Q47" ca="1">[2]!LKnum(M47:P47)</f>
        <v>#NAME?</v>
      </c>
      <c r="R47" t="s">
        <v>463</v>
      </c>
    </row>
    <row r="48" spans="8:18" x14ac:dyDescent="0.15">
      <c r="H48">
        <v>33</v>
      </c>
      <c r="I48">
        <v>43</v>
      </c>
      <c r="J48">
        <v>48</v>
      </c>
      <c r="K48">
        <v>45</v>
      </c>
      <c r="M48" t="str">
        <f t="shared" si="1"/>
        <v>{33,1}</v>
      </c>
      <c r="N48" t="str">
        <f t="shared" si="2"/>
        <v>{43,1}</v>
      </c>
      <c r="O48" t="str">
        <f t="shared" si="3"/>
        <v>{48,1}</v>
      </c>
      <c r="P48" t="str">
        <f t="shared" si="4"/>
        <v>{45,1}</v>
      </c>
      <c r="Q48" t="e" cm="1">
        <f t="array" aca="1" ref="Q48" ca="1">[2]!LKnum(M48:P48)</f>
        <v>#NAME?</v>
      </c>
      <c r="R48" t="s">
        <v>464</v>
      </c>
    </row>
    <row r="49" spans="8:18" x14ac:dyDescent="0.15">
      <c r="H49">
        <v>35</v>
      </c>
      <c r="I49">
        <v>37</v>
      </c>
      <c r="J49">
        <v>46</v>
      </c>
      <c r="M49" t="str">
        <f t="shared" si="1"/>
        <v>{35,1}</v>
      </c>
      <c r="N49" t="str">
        <f t="shared" si="2"/>
        <v>{37,1}</v>
      </c>
      <c r="O49" t="str">
        <f t="shared" si="3"/>
        <v>{46,1}</v>
      </c>
      <c r="P49">
        <f t="shared" si="4"/>
        <v>0</v>
      </c>
      <c r="Q49" t="e" cm="1">
        <f t="array" aca="1" ref="Q49" ca="1">[2]!LKnum(M49:P49)</f>
        <v>#NAME?</v>
      </c>
      <c r="R49" t="s">
        <v>465</v>
      </c>
    </row>
    <row r="50" spans="8:18" x14ac:dyDescent="0.15">
      <c r="H50">
        <v>41</v>
      </c>
      <c r="I50">
        <v>41</v>
      </c>
      <c r="J50">
        <v>43</v>
      </c>
      <c r="M50" t="str">
        <f t="shared" si="1"/>
        <v>{41,1}</v>
      </c>
      <c r="N50" t="str">
        <f t="shared" si="2"/>
        <v>{41,1}</v>
      </c>
      <c r="O50" t="str">
        <f t="shared" si="3"/>
        <v>{43,1}</v>
      </c>
      <c r="P50">
        <f t="shared" si="4"/>
        <v>0</v>
      </c>
      <c r="Q50" t="e" cm="1">
        <f t="array" aca="1" ref="Q50" ca="1">[2]!LKnum(M50:P50)</f>
        <v>#NAME?</v>
      </c>
      <c r="R50" t="s">
        <v>466</v>
      </c>
    </row>
    <row r="51" spans="8:18" x14ac:dyDescent="0.15">
      <c r="H51">
        <v>47</v>
      </c>
      <c r="I51">
        <v>38</v>
      </c>
      <c r="J51">
        <v>38</v>
      </c>
      <c r="K51">
        <v>42</v>
      </c>
      <c r="M51" t="str">
        <f t="shared" si="1"/>
        <v>{47,1}</v>
      </c>
      <c r="N51" t="str">
        <f t="shared" si="2"/>
        <v>{38,1}</v>
      </c>
      <c r="O51" t="str">
        <f t="shared" si="3"/>
        <v>{38,1}</v>
      </c>
      <c r="P51" t="str">
        <f t="shared" si="4"/>
        <v>{42,1}</v>
      </c>
      <c r="Q51" t="e" cm="1">
        <f t="array" aca="1" ref="Q51" ca="1">[2]!LKnum(M51:P51)</f>
        <v>#NAME?</v>
      </c>
      <c r="R51" t="s">
        <v>467</v>
      </c>
    </row>
    <row r="52" spans="8:18" x14ac:dyDescent="0.15">
      <c r="H52">
        <v>35</v>
      </c>
      <c r="I52">
        <v>46</v>
      </c>
      <c r="J52">
        <v>45</v>
      </c>
      <c r="M52" t="str">
        <f t="shared" si="1"/>
        <v>{35,1}</v>
      </c>
      <c r="N52" t="str">
        <f t="shared" si="2"/>
        <v>{46,1}</v>
      </c>
      <c r="O52" t="str">
        <f t="shared" si="3"/>
        <v>{45,1}</v>
      </c>
      <c r="P52">
        <f t="shared" si="4"/>
        <v>0</v>
      </c>
      <c r="Q52" t="e" cm="1">
        <f t="array" aca="1" ref="Q52" ca="1">[2]!LKnum(M52:P52)</f>
        <v>#NAME?</v>
      </c>
      <c r="R52" t="s">
        <v>468</v>
      </c>
    </row>
    <row r="53" spans="8:18" x14ac:dyDescent="0.15">
      <c r="H53">
        <v>40</v>
      </c>
      <c r="I53">
        <v>36</v>
      </c>
      <c r="J53">
        <v>35</v>
      </c>
      <c r="M53" t="str">
        <f t="shared" si="1"/>
        <v>{40,1}</v>
      </c>
      <c r="N53" t="str">
        <f t="shared" si="2"/>
        <v>{36,1}</v>
      </c>
      <c r="O53" t="str">
        <f t="shared" si="3"/>
        <v>{35,1}</v>
      </c>
      <c r="P53">
        <f t="shared" si="4"/>
        <v>0</v>
      </c>
      <c r="Q53" t="e" cm="1">
        <f t="array" aca="1" ref="Q53" ca="1">[2]!LKnum(M53:P53)</f>
        <v>#NAME?</v>
      </c>
      <c r="R53" t="s">
        <v>469</v>
      </c>
    </row>
    <row r="54" spans="8:18" x14ac:dyDescent="0.15">
      <c r="H54">
        <v>57</v>
      </c>
      <c r="I54">
        <v>53</v>
      </c>
      <c r="J54">
        <v>62</v>
      </c>
      <c r="K54">
        <v>55</v>
      </c>
      <c r="M54" t="str">
        <f t="shared" si="1"/>
        <v>{57,1}</v>
      </c>
      <c r="N54" t="str">
        <f t="shared" si="2"/>
        <v>{53,1}</v>
      </c>
      <c r="O54" t="str">
        <f t="shared" si="3"/>
        <v>{62,1}</v>
      </c>
      <c r="P54" t="str">
        <f t="shared" si="4"/>
        <v>{55,1}</v>
      </c>
      <c r="Q54" t="e" cm="1">
        <f t="array" aca="1" ref="Q54" ca="1">[2]!LKnum(M54:P54)</f>
        <v>#NAME?</v>
      </c>
      <c r="R54" t="s">
        <v>470</v>
      </c>
    </row>
    <row r="55" spans="8:18" x14ac:dyDescent="0.15">
      <c r="H55">
        <v>51</v>
      </c>
      <c r="I55">
        <v>50</v>
      </c>
      <c r="J55">
        <v>59</v>
      </c>
      <c r="K55">
        <v>54</v>
      </c>
      <c r="M55" t="str">
        <f t="shared" si="1"/>
        <v>{51,1}</v>
      </c>
      <c r="N55" t="str">
        <f t="shared" si="2"/>
        <v>{50,1}</v>
      </c>
      <c r="O55" t="str">
        <f t="shared" si="3"/>
        <v>{59,1}</v>
      </c>
      <c r="P55" t="str">
        <f t="shared" si="4"/>
        <v>{54,1}</v>
      </c>
      <c r="Q55" t="e" cm="1">
        <f t="array" aca="1" ref="Q55" ca="1">[2]!LKnum(M55:P55)</f>
        <v>#NAME?</v>
      </c>
      <c r="R55" t="s">
        <v>471</v>
      </c>
    </row>
    <row r="56" spans="8:18" x14ac:dyDescent="0.15">
      <c r="H56">
        <v>61</v>
      </c>
      <c r="I56">
        <v>63</v>
      </c>
      <c r="J56">
        <v>54</v>
      </c>
      <c r="K56">
        <v>64</v>
      </c>
      <c r="M56" t="str">
        <f t="shared" si="1"/>
        <v>{61,1}</v>
      </c>
      <c r="N56" t="str">
        <f t="shared" si="2"/>
        <v>{63,1}</v>
      </c>
      <c r="O56" t="str">
        <f t="shared" si="3"/>
        <v>{54,1}</v>
      </c>
      <c r="P56" t="str">
        <f t="shared" si="4"/>
        <v>{64,1}</v>
      </c>
      <c r="Q56" t="e" cm="1">
        <f t="array" aca="1" ref="Q56" ca="1">[2]!LKnum(M56:P56)</f>
        <v>#NAME?</v>
      </c>
      <c r="R56" t="s">
        <v>472</v>
      </c>
    </row>
    <row r="57" spans="8:18" x14ac:dyDescent="0.15">
      <c r="H57">
        <v>50</v>
      </c>
      <c r="I57">
        <v>54</v>
      </c>
      <c r="J57">
        <v>51</v>
      </c>
      <c r="M57" t="str">
        <f t="shared" si="1"/>
        <v>{50,1}</v>
      </c>
      <c r="N57" t="str">
        <f t="shared" si="2"/>
        <v>{54,1}</v>
      </c>
      <c r="O57" t="str">
        <f t="shared" si="3"/>
        <v>{51,1}</v>
      </c>
      <c r="P57">
        <f t="shared" si="4"/>
        <v>0</v>
      </c>
      <c r="Q57" t="e" cm="1">
        <f t="array" aca="1" ref="Q57" ca="1">[2]!LKnum(M57:P57)</f>
        <v>#NAME?</v>
      </c>
      <c r="R57" t="s">
        <v>473</v>
      </c>
    </row>
    <row r="58" spans="8:18" x14ac:dyDescent="0.15">
      <c r="H58">
        <v>52</v>
      </c>
      <c r="I58">
        <v>49</v>
      </c>
      <c r="J58">
        <v>55</v>
      </c>
      <c r="M58" t="str">
        <f t="shared" si="1"/>
        <v>{52,1}</v>
      </c>
      <c r="N58" t="str">
        <f t="shared" si="2"/>
        <v>{49,1}</v>
      </c>
      <c r="O58" t="str">
        <f t="shared" si="3"/>
        <v>{55,1}</v>
      </c>
      <c r="P58">
        <f t="shared" si="4"/>
        <v>0</v>
      </c>
      <c r="Q58" t="e" cm="1">
        <f t="array" aca="1" ref="Q58" ca="1">[2]!LKnum(M58:P58)</f>
        <v>#NAME?</v>
      </c>
      <c r="R58" t="s">
        <v>474</v>
      </c>
    </row>
    <row r="59" spans="8:18" x14ac:dyDescent="0.15">
      <c r="H59">
        <v>58</v>
      </c>
      <c r="I59">
        <v>61</v>
      </c>
      <c r="J59">
        <v>58</v>
      </c>
      <c r="K59">
        <v>63</v>
      </c>
      <c r="M59" t="str">
        <f t="shared" si="1"/>
        <v>{58,1}</v>
      </c>
      <c r="N59" t="str">
        <f t="shared" si="2"/>
        <v>{61,1}</v>
      </c>
      <c r="O59" t="str">
        <f t="shared" si="3"/>
        <v>{58,1}</v>
      </c>
      <c r="P59" t="str">
        <f t="shared" si="4"/>
        <v>{63,1}</v>
      </c>
      <c r="Q59" t="e" cm="1">
        <f t="array" aca="1" ref="Q59" ca="1">[2]!LKnum(M59:P59)</f>
        <v>#NAME?</v>
      </c>
      <c r="R59" t="s">
        <v>475</v>
      </c>
    </row>
    <row r="60" spans="8:18" x14ac:dyDescent="0.15">
      <c r="H60">
        <v>53</v>
      </c>
      <c r="I60">
        <v>54</v>
      </c>
      <c r="J60">
        <v>49</v>
      </c>
      <c r="K60">
        <v>64</v>
      </c>
      <c r="M60" t="str">
        <f t="shared" si="1"/>
        <v>{53,1}</v>
      </c>
      <c r="N60" t="str">
        <f t="shared" si="2"/>
        <v>{54,1}</v>
      </c>
      <c r="O60" t="str">
        <f t="shared" si="3"/>
        <v>{49,1}</v>
      </c>
      <c r="P60" t="str">
        <f t="shared" si="4"/>
        <v>{64,1}</v>
      </c>
      <c r="Q60" t="e" cm="1">
        <f t="array" aca="1" ref="Q60" ca="1">[2]!LKnum(M60:P60)</f>
        <v>#NAME?</v>
      </c>
      <c r="R60" t="s">
        <v>476</v>
      </c>
    </row>
    <row r="61" spans="8:18" x14ac:dyDescent="0.15">
      <c r="H61">
        <v>57</v>
      </c>
      <c r="I61">
        <v>56</v>
      </c>
      <c r="J61">
        <v>63</v>
      </c>
      <c r="K61">
        <v>64</v>
      </c>
      <c r="M61" t="str">
        <f t="shared" si="1"/>
        <v>{57,1}</v>
      </c>
      <c r="N61" t="str">
        <f t="shared" si="2"/>
        <v>{56,1}</v>
      </c>
      <c r="O61" t="str">
        <f t="shared" si="3"/>
        <v>{63,1}</v>
      </c>
      <c r="P61" t="str">
        <f t="shared" si="4"/>
        <v>{64,1}</v>
      </c>
      <c r="Q61" t="e" cm="1">
        <f t="array" aca="1" ref="Q61" ca="1">[2]!LKnum(M61:P61)</f>
        <v>#NAME?</v>
      </c>
      <c r="R61" t="s">
        <v>477</v>
      </c>
    </row>
    <row r="62" spans="8:18" x14ac:dyDescent="0.15">
      <c r="H62">
        <v>49</v>
      </c>
      <c r="I62">
        <v>62</v>
      </c>
      <c r="J62">
        <v>59</v>
      </c>
      <c r="K62">
        <v>64</v>
      </c>
      <c r="M62" t="str">
        <f t="shared" si="1"/>
        <v>{49,1}</v>
      </c>
      <c r="N62" t="str">
        <f t="shared" si="2"/>
        <v>{62,1}</v>
      </c>
      <c r="O62" t="str">
        <f t="shared" si="3"/>
        <v>{59,1}</v>
      </c>
      <c r="P62" t="str">
        <f t="shared" si="4"/>
        <v>{64,1}</v>
      </c>
      <c r="Q62" t="e" cm="1">
        <f t="array" aca="1" ref="Q62" ca="1">[2]!LKnum(M62:P62)</f>
        <v>#NAME?</v>
      </c>
      <c r="R62" t="s">
        <v>478</v>
      </c>
    </row>
    <row r="63" spans="8:18" x14ac:dyDescent="0.15">
      <c r="H63">
        <v>52</v>
      </c>
      <c r="I63">
        <v>49</v>
      </c>
      <c r="J63">
        <v>60</v>
      </c>
      <c r="K63">
        <v>60</v>
      </c>
      <c r="M63" t="str">
        <f t="shared" si="1"/>
        <v>{52,1}</v>
      </c>
      <c r="N63" t="str">
        <f t="shared" si="2"/>
        <v>{49,1}</v>
      </c>
      <c r="O63" t="str">
        <f t="shared" si="3"/>
        <v>{60,1}</v>
      </c>
      <c r="P63" t="str">
        <f t="shared" si="4"/>
        <v>{60,1}</v>
      </c>
      <c r="Q63" t="e" cm="1">
        <f t="array" aca="1" ref="Q63" ca="1">[2]!LKnum(M63:P63)</f>
        <v>#NAME?</v>
      </c>
      <c r="R63" t="s">
        <v>479</v>
      </c>
    </row>
    <row r="64" spans="8:18" x14ac:dyDescent="0.15">
      <c r="H64">
        <v>61</v>
      </c>
      <c r="I64">
        <v>63</v>
      </c>
      <c r="J64">
        <v>52</v>
      </c>
      <c r="K64">
        <v>58</v>
      </c>
      <c r="M64" t="str">
        <f t="shared" si="1"/>
        <v>{61,1}</v>
      </c>
      <c r="N64" t="str">
        <f t="shared" si="2"/>
        <v>{63,1}</v>
      </c>
      <c r="O64" t="str">
        <f t="shared" si="3"/>
        <v>{52,1}</v>
      </c>
      <c r="P64" t="str">
        <f t="shared" si="4"/>
        <v>{58,1}</v>
      </c>
      <c r="Q64" t="e" cm="1">
        <f t="array" aca="1" ref="Q64" ca="1">[2]!LKnum(M64:P64)</f>
        <v>#NAME?</v>
      </c>
      <c r="R64" t="s">
        <v>480</v>
      </c>
    </row>
    <row r="65" spans="8:18" x14ac:dyDescent="0.15">
      <c r="H65">
        <v>56</v>
      </c>
      <c r="I65">
        <v>50</v>
      </c>
      <c r="J65">
        <v>56</v>
      </c>
      <c r="M65" t="str">
        <f t="shared" si="1"/>
        <v>{56,1}</v>
      </c>
      <c r="N65" t="str">
        <f t="shared" si="2"/>
        <v>{50,1}</v>
      </c>
      <c r="O65" t="str">
        <f t="shared" si="3"/>
        <v>{56,1}</v>
      </c>
      <c r="P65">
        <f t="shared" si="4"/>
        <v>0</v>
      </c>
      <c r="Q65" t="e" cm="1">
        <f t="array" aca="1" ref="Q65" ca="1">[2]!LKnum(M65:P65)</f>
        <v>#NAME?</v>
      </c>
      <c r="R65" t="s">
        <v>481</v>
      </c>
    </row>
    <row r="66" spans="8:18" x14ac:dyDescent="0.15">
      <c r="H66">
        <v>59</v>
      </c>
      <c r="I66">
        <v>50</v>
      </c>
      <c r="J66">
        <v>63</v>
      </c>
      <c r="K66">
        <v>60</v>
      </c>
      <c r="M66" t="str">
        <f t="shared" si="1"/>
        <v>{59,1}</v>
      </c>
      <c r="N66" t="str">
        <f t="shared" si="2"/>
        <v>{50,1}</v>
      </c>
      <c r="O66" t="str">
        <f t="shared" si="3"/>
        <v>{63,1}</v>
      </c>
      <c r="P66" t="str">
        <f t="shared" si="4"/>
        <v>{60,1}</v>
      </c>
      <c r="Q66" t="e" cm="1">
        <f t="array" aca="1" ref="Q66" ca="1">[2]!LKnum(M66:P66)</f>
        <v>#NAME?</v>
      </c>
      <c r="R66" t="s">
        <v>482</v>
      </c>
    </row>
    <row r="67" spans="8:18" x14ac:dyDescent="0.15">
      <c r="H67">
        <v>60</v>
      </c>
      <c r="I67">
        <v>50</v>
      </c>
      <c r="J67">
        <v>49</v>
      </c>
      <c r="M67" t="str">
        <f t="shared" si="1"/>
        <v>{60,1}</v>
      </c>
      <c r="N67" t="str">
        <f t="shared" si="2"/>
        <v>{50,1}</v>
      </c>
      <c r="O67" t="str">
        <f t="shared" si="3"/>
        <v>{49,1}</v>
      </c>
      <c r="P67">
        <f t="shared" si="4"/>
        <v>0</v>
      </c>
      <c r="Q67" t="e" cm="1">
        <f t="array" aca="1" ref="Q67" ca="1">[2]!LKnum(M67:P67)</f>
        <v>#NAME?</v>
      </c>
      <c r="R67" t="s">
        <v>483</v>
      </c>
    </row>
    <row r="68" spans="8:18" x14ac:dyDescent="0.15">
      <c r="H68">
        <v>57</v>
      </c>
      <c r="I68">
        <v>53</v>
      </c>
      <c r="J68">
        <v>54</v>
      </c>
      <c r="K68">
        <v>62</v>
      </c>
      <c r="M68" t="str">
        <f t="shared" si="1"/>
        <v>{57,1}</v>
      </c>
      <c r="N68" t="str">
        <f t="shared" si="2"/>
        <v>{53,1}</v>
      </c>
      <c r="O68" t="str">
        <f t="shared" si="3"/>
        <v>{54,1}</v>
      </c>
      <c r="P68" t="str">
        <f t="shared" si="4"/>
        <v>{62,1}</v>
      </c>
      <c r="Q68" t="e" cm="1">
        <f t="array" aca="1" ref="Q68" ca="1">[2]!LKnum(M68:P68)</f>
        <v>#NAME?</v>
      </c>
      <c r="R68" t="s">
        <v>484</v>
      </c>
    </row>
    <row r="69" spans="8:18" x14ac:dyDescent="0.15">
      <c r="H69">
        <v>51</v>
      </c>
      <c r="I69">
        <v>53</v>
      </c>
      <c r="J69">
        <v>56</v>
      </c>
      <c r="K69">
        <v>55</v>
      </c>
      <c r="M69" t="str">
        <f t="shared" si="1"/>
        <v>{51,1}</v>
      </c>
      <c r="N69" t="str">
        <f t="shared" si="2"/>
        <v>{53,1}</v>
      </c>
      <c r="O69" t="str">
        <f t="shared" si="3"/>
        <v>{56,1}</v>
      </c>
      <c r="P69" t="str">
        <f t="shared" si="4"/>
        <v>{55,1}</v>
      </c>
      <c r="Q69" t="e" cm="1">
        <f t="array" aca="1" ref="Q69" ca="1">[2]!LKnum(M69:P69)</f>
        <v>#NAME?</v>
      </c>
      <c r="R69" t="s">
        <v>485</v>
      </c>
    </row>
  </sheetData>
  <phoneticPr fontId="4" type="noConversion"/>
  <pageMargins left="0.7" right="0.7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D3:U87"/>
  <sheetViews>
    <sheetView topLeftCell="B1" workbookViewId="0">
      <selection activeCell="U8" sqref="U8:U87"/>
    </sheetView>
  </sheetViews>
  <sheetFormatPr defaultColWidth="9" defaultRowHeight="13.5" x14ac:dyDescent="0.15"/>
  <cols>
    <col min="6" max="6" width="15.25" bestFit="1" customWidth="1"/>
    <col min="7" max="7" width="17.25" bestFit="1" customWidth="1"/>
    <col min="18" max="18" width="23.875" bestFit="1" customWidth="1"/>
    <col min="19" max="19" width="18.375" bestFit="1" customWidth="1"/>
  </cols>
  <sheetData>
    <row r="3" spans="4:21" x14ac:dyDescent="0.15">
      <c r="D3">
        <v>1</v>
      </c>
      <c r="E3" t="s">
        <v>71</v>
      </c>
      <c r="F3" s="2" t="s">
        <v>83</v>
      </c>
      <c r="J3">
        <v>0</v>
      </c>
      <c r="K3" t="s">
        <v>69</v>
      </c>
      <c r="L3" s="2" t="s">
        <v>79</v>
      </c>
    </row>
    <row r="4" spans="4:21" x14ac:dyDescent="0.15">
      <c r="D4">
        <v>2</v>
      </c>
      <c r="E4" t="s">
        <v>73</v>
      </c>
      <c r="F4" s="2" t="s">
        <v>84</v>
      </c>
      <c r="J4">
        <v>1</v>
      </c>
      <c r="K4" t="s">
        <v>62</v>
      </c>
      <c r="L4" s="2" t="s">
        <v>80</v>
      </c>
    </row>
    <row r="5" spans="4:21" x14ac:dyDescent="0.15">
      <c r="D5">
        <v>3</v>
      </c>
      <c r="E5" t="s">
        <v>72</v>
      </c>
      <c r="F5" s="2" t="s">
        <v>85</v>
      </c>
      <c r="J5">
        <v>2</v>
      </c>
      <c r="K5" t="s">
        <v>70</v>
      </c>
      <c r="L5" s="2" t="s">
        <v>81</v>
      </c>
    </row>
    <row r="6" spans="4:21" x14ac:dyDescent="0.15">
      <c r="D6">
        <v>4</v>
      </c>
      <c r="E6" t="s">
        <v>61</v>
      </c>
      <c r="F6" s="2" t="s">
        <v>86</v>
      </c>
      <c r="J6">
        <v>3</v>
      </c>
      <c r="K6" t="s">
        <v>68</v>
      </c>
      <c r="L6" s="2" t="s">
        <v>82</v>
      </c>
    </row>
    <row r="7" spans="4:21" x14ac:dyDescent="0.15">
      <c r="L7" s="2" t="s">
        <v>75</v>
      </c>
      <c r="M7" s="2" t="s">
        <v>76</v>
      </c>
      <c r="N7" s="2" t="s">
        <v>77</v>
      </c>
      <c r="O7" s="2" t="s">
        <v>75</v>
      </c>
      <c r="P7" s="2" t="s">
        <v>76</v>
      </c>
      <c r="Q7" s="2" t="s">
        <v>77</v>
      </c>
      <c r="R7" s="2" t="s">
        <v>74</v>
      </c>
    </row>
    <row r="8" spans="4:21" ht="16.5" x14ac:dyDescent="0.15">
      <c r="L8">
        <f>INDEX($D$3:$D$6,MATCH(O8,$E$3:$E$6,0))</f>
        <v>4</v>
      </c>
      <c r="M8">
        <f t="shared" ref="M8:M39" si="0">INDEX($J$3:$J$6,MATCH(P8,$K$3:$K$6,0))</f>
        <v>1</v>
      </c>
      <c r="N8">
        <v>1</v>
      </c>
      <c r="O8" s="2" t="s">
        <v>78</v>
      </c>
      <c r="P8" t="s">
        <v>62</v>
      </c>
      <c r="Q8" t="s">
        <v>63</v>
      </c>
      <c r="R8" t="str">
        <f>O8&amp;$R$7&amp;P8&amp;$R$7&amp;LEFT(Q8,1)</f>
        <v>archer_body_1</v>
      </c>
      <c r="S8" t="str">
        <f>VLOOKUP(O8,$E$3:$F$6,2,0)&amp;N8&amp;"级"&amp;VLOOKUP(P8,$K$3:$L$6,2,0)&amp;"部位装备"</f>
        <v>射手1级身部位装备</v>
      </c>
      <c r="T8" s="2" t="s">
        <v>343</v>
      </c>
      <c r="U8" s="1">
        <v>780001</v>
      </c>
    </row>
    <row r="9" spans="4:21" ht="16.5" x14ac:dyDescent="0.15">
      <c r="L9">
        <f t="shared" ref="L9:L72" si="1">INDEX($D$3:$D$6,MATCH(O9,$E$3:$E$6,0))</f>
        <v>4</v>
      </c>
      <c r="M9">
        <f t="shared" si="0"/>
        <v>1</v>
      </c>
      <c r="N9">
        <v>2</v>
      </c>
      <c r="O9" t="s">
        <v>61</v>
      </c>
      <c r="P9" t="s">
        <v>62</v>
      </c>
      <c r="Q9" t="s">
        <v>64</v>
      </c>
      <c r="R9" t="str">
        <f t="shared" ref="R9:R72" si="2">O9&amp;$R$7&amp;P9&amp;$R$7&amp;LEFT(Q9,1)</f>
        <v>archer_body_2</v>
      </c>
      <c r="S9" t="str">
        <f t="shared" ref="S9:S72" si="3">VLOOKUP(O9,$E$3:$F$6,2,0)&amp;N9&amp;"级"&amp;VLOOKUP(P9,$K$3:$L$6,2,0)&amp;"部位装备"</f>
        <v>射手2级身部位装备</v>
      </c>
      <c r="T9" s="2" t="s">
        <v>344</v>
      </c>
      <c r="U9" s="1">
        <v>780002</v>
      </c>
    </row>
    <row r="10" spans="4:21" ht="16.5" x14ac:dyDescent="0.15">
      <c r="L10">
        <f t="shared" si="1"/>
        <v>4</v>
      </c>
      <c r="M10">
        <f t="shared" si="0"/>
        <v>1</v>
      </c>
      <c r="N10">
        <v>3</v>
      </c>
      <c r="O10" t="s">
        <v>61</v>
      </c>
      <c r="P10" t="s">
        <v>62</v>
      </c>
      <c r="Q10" t="s">
        <v>65</v>
      </c>
      <c r="R10" t="str">
        <f t="shared" si="2"/>
        <v>archer_body_3</v>
      </c>
      <c r="S10" t="str">
        <f t="shared" si="3"/>
        <v>射手3级身部位装备</v>
      </c>
      <c r="T10" s="2" t="s">
        <v>345</v>
      </c>
      <c r="U10" s="1">
        <v>780003</v>
      </c>
    </row>
    <row r="11" spans="4:21" ht="16.5" x14ac:dyDescent="0.15">
      <c r="L11">
        <f t="shared" si="1"/>
        <v>4</v>
      </c>
      <c r="M11">
        <f t="shared" si="0"/>
        <v>1</v>
      </c>
      <c r="N11">
        <v>4</v>
      </c>
      <c r="O11" t="s">
        <v>61</v>
      </c>
      <c r="P11" t="s">
        <v>62</v>
      </c>
      <c r="Q11" t="s">
        <v>66</v>
      </c>
      <c r="R11" t="str">
        <f t="shared" si="2"/>
        <v>archer_body_4</v>
      </c>
      <c r="S11" t="str">
        <f t="shared" si="3"/>
        <v>射手4级身部位装备</v>
      </c>
      <c r="T11" s="2" t="s">
        <v>346</v>
      </c>
      <c r="U11" s="1">
        <v>780004</v>
      </c>
    </row>
    <row r="12" spans="4:21" ht="16.5" x14ac:dyDescent="0.15">
      <c r="L12">
        <f t="shared" si="1"/>
        <v>4</v>
      </c>
      <c r="M12">
        <f t="shared" si="0"/>
        <v>1</v>
      </c>
      <c r="N12">
        <v>5</v>
      </c>
      <c r="O12" t="s">
        <v>61</v>
      </c>
      <c r="P12" t="s">
        <v>62</v>
      </c>
      <c r="Q12" t="s">
        <v>67</v>
      </c>
      <c r="R12" t="str">
        <f t="shared" si="2"/>
        <v>archer_body_5</v>
      </c>
      <c r="S12" t="str">
        <f t="shared" si="3"/>
        <v>射手5级身部位装备</v>
      </c>
      <c r="T12" s="2" t="s">
        <v>347</v>
      </c>
      <c r="U12" s="1">
        <v>780005</v>
      </c>
    </row>
    <row r="13" spans="4:21" ht="16.5" x14ac:dyDescent="0.15">
      <c r="F13" t="s">
        <v>29</v>
      </c>
      <c r="G13" t="s">
        <v>30</v>
      </c>
      <c r="L13">
        <f t="shared" si="1"/>
        <v>4</v>
      </c>
      <c r="M13">
        <f t="shared" si="0"/>
        <v>3</v>
      </c>
      <c r="N13">
        <v>1</v>
      </c>
      <c r="O13" t="s">
        <v>61</v>
      </c>
      <c r="P13" t="s">
        <v>68</v>
      </c>
      <c r="Q13" t="s">
        <v>63</v>
      </c>
      <c r="R13" t="str">
        <f t="shared" si="2"/>
        <v>archer_boots_1</v>
      </c>
      <c r="S13" t="str">
        <f t="shared" si="3"/>
        <v>射手1级足部位装备</v>
      </c>
      <c r="T13" s="2" t="s">
        <v>348</v>
      </c>
      <c r="U13" s="1">
        <v>780006</v>
      </c>
    </row>
    <row r="14" spans="4:21" ht="16.5" x14ac:dyDescent="0.15">
      <c r="F14" t="s">
        <v>31</v>
      </c>
      <c r="G14" t="s">
        <v>32</v>
      </c>
      <c r="L14">
        <f t="shared" si="1"/>
        <v>4</v>
      </c>
      <c r="M14">
        <f t="shared" si="0"/>
        <v>3</v>
      </c>
      <c r="N14">
        <v>2</v>
      </c>
      <c r="O14" t="s">
        <v>61</v>
      </c>
      <c r="P14" t="s">
        <v>68</v>
      </c>
      <c r="Q14" t="s">
        <v>64</v>
      </c>
      <c r="R14" t="str">
        <f t="shared" si="2"/>
        <v>archer_boots_2</v>
      </c>
      <c r="S14" t="str">
        <f t="shared" si="3"/>
        <v>射手2级足部位装备</v>
      </c>
      <c r="T14" s="2" t="s">
        <v>349</v>
      </c>
      <c r="U14" s="1">
        <v>780007</v>
      </c>
    </row>
    <row r="15" spans="4:21" ht="16.5" x14ac:dyDescent="0.15">
      <c r="F15" t="s">
        <v>33</v>
      </c>
      <c r="G15" t="s">
        <v>34</v>
      </c>
      <c r="L15">
        <f t="shared" si="1"/>
        <v>4</v>
      </c>
      <c r="M15">
        <f t="shared" si="0"/>
        <v>3</v>
      </c>
      <c r="N15">
        <v>3</v>
      </c>
      <c r="O15" t="s">
        <v>61</v>
      </c>
      <c r="P15" t="s">
        <v>68</v>
      </c>
      <c r="Q15" t="s">
        <v>65</v>
      </c>
      <c r="R15" t="str">
        <f t="shared" si="2"/>
        <v>archer_boots_3</v>
      </c>
      <c r="S15" t="str">
        <f t="shared" si="3"/>
        <v>射手3级足部位装备</v>
      </c>
      <c r="T15" s="2" t="s">
        <v>350</v>
      </c>
      <c r="U15" s="1">
        <v>780008</v>
      </c>
    </row>
    <row r="16" spans="4:21" ht="16.5" x14ac:dyDescent="0.15">
      <c r="F16" t="s">
        <v>35</v>
      </c>
      <c r="G16" t="s">
        <v>36</v>
      </c>
      <c r="L16">
        <f t="shared" si="1"/>
        <v>4</v>
      </c>
      <c r="M16">
        <f t="shared" si="0"/>
        <v>3</v>
      </c>
      <c r="N16">
        <v>4</v>
      </c>
      <c r="O16" t="s">
        <v>61</v>
      </c>
      <c r="P16" t="s">
        <v>68</v>
      </c>
      <c r="Q16" t="s">
        <v>66</v>
      </c>
      <c r="R16" t="str">
        <f t="shared" si="2"/>
        <v>archer_boots_4</v>
      </c>
      <c r="S16" t="str">
        <f t="shared" si="3"/>
        <v>射手4级足部位装备</v>
      </c>
      <c r="T16" s="2" t="s">
        <v>351</v>
      </c>
      <c r="U16" s="1">
        <v>780009</v>
      </c>
    </row>
    <row r="17" spans="6:21" ht="16.5" x14ac:dyDescent="0.15">
      <c r="F17" t="s">
        <v>37</v>
      </c>
      <c r="G17" t="s">
        <v>38</v>
      </c>
      <c r="L17">
        <f t="shared" si="1"/>
        <v>4</v>
      </c>
      <c r="M17">
        <f t="shared" si="0"/>
        <v>3</v>
      </c>
      <c r="N17">
        <v>5</v>
      </c>
      <c r="O17" t="s">
        <v>61</v>
      </c>
      <c r="P17" t="s">
        <v>68</v>
      </c>
      <c r="Q17" t="s">
        <v>67</v>
      </c>
      <c r="R17" t="str">
        <f t="shared" si="2"/>
        <v>archer_boots_5</v>
      </c>
      <c r="S17" t="str">
        <f t="shared" si="3"/>
        <v>射手5级足部位装备</v>
      </c>
      <c r="T17" s="2" t="s">
        <v>352</v>
      </c>
      <c r="U17" s="1">
        <v>780010</v>
      </c>
    </row>
    <row r="18" spans="6:21" ht="16.5" x14ac:dyDescent="0.15">
      <c r="F18" t="s">
        <v>39</v>
      </c>
      <c r="G18" t="s">
        <v>40</v>
      </c>
      <c r="L18">
        <f t="shared" si="1"/>
        <v>4</v>
      </c>
      <c r="M18">
        <f t="shared" si="0"/>
        <v>0</v>
      </c>
      <c r="N18">
        <v>1</v>
      </c>
      <c r="O18" t="s">
        <v>61</v>
      </c>
      <c r="P18" t="s">
        <v>69</v>
      </c>
      <c r="Q18" t="s">
        <v>63</v>
      </c>
      <c r="R18" t="str">
        <f t="shared" si="2"/>
        <v>archer_head_1</v>
      </c>
      <c r="S18" t="str">
        <f t="shared" si="3"/>
        <v>射手1级头部位装备</v>
      </c>
      <c r="T18" s="2" t="s">
        <v>353</v>
      </c>
      <c r="U18" s="1">
        <v>780011</v>
      </c>
    </row>
    <row r="19" spans="6:21" ht="16.5" x14ac:dyDescent="0.15">
      <c r="F19" t="s">
        <v>41</v>
      </c>
      <c r="G19" t="s">
        <v>42</v>
      </c>
      <c r="L19">
        <f t="shared" si="1"/>
        <v>4</v>
      </c>
      <c r="M19">
        <f t="shared" si="0"/>
        <v>0</v>
      </c>
      <c r="N19">
        <v>2</v>
      </c>
      <c r="O19" t="s">
        <v>61</v>
      </c>
      <c r="P19" t="s">
        <v>69</v>
      </c>
      <c r="Q19" t="s">
        <v>64</v>
      </c>
      <c r="R19" t="str">
        <f t="shared" si="2"/>
        <v>archer_head_2</v>
      </c>
      <c r="S19" t="str">
        <f t="shared" si="3"/>
        <v>射手2级头部位装备</v>
      </c>
      <c r="T19" s="2" t="s">
        <v>354</v>
      </c>
      <c r="U19" s="1">
        <v>780012</v>
      </c>
    </row>
    <row r="20" spans="6:21" ht="16.5" x14ac:dyDescent="0.15">
      <c r="F20" t="s">
        <v>43</v>
      </c>
      <c r="G20" t="s">
        <v>44</v>
      </c>
      <c r="L20">
        <f t="shared" si="1"/>
        <v>4</v>
      </c>
      <c r="M20">
        <f t="shared" si="0"/>
        <v>0</v>
      </c>
      <c r="N20">
        <v>3</v>
      </c>
      <c r="O20" t="s">
        <v>61</v>
      </c>
      <c r="P20" t="s">
        <v>69</v>
      </c>
      <c r="Q20" t="s">
        <v>65</v>
      </c>
      <c r="R20" t="str">
        <f t="shared" si="2"/>
        <v>archer_head_3</v>
      </c>
      <c r="S20" t="str">
        <f t="shared" si="3"/>
        <v>射手3级头部位装备</v>
      </c>
      <c r="T20" s="2" t="s">
        <v>355</v>
      </c>
      <c r="U20" s="1">
        <v>780013</v>
      </c>
    </row>
    <row r="21" spans="6:21" ht="16.5" x14ac:dyDescent="0.15">
      <c r="F21" t="s">
        <v>45</v>
      </c>
      <c r="G21" t="s">
        <v>46</v>
      </c>
      <c r="L21">
        <f t="shared" si="1"/>
        <v>4</v>
      </c>
      <c r="M21">
        <f t="shared" si="0"/>
        <v>0</v>
      </c>
      <c r="N21">
        <v>4</v>
      </c>
      <c r="O21" t="s">
        <v>61</v>
      </c>
      <c r="P21" t="s">
        <v>69</v>
      </c>
      <c r="Q21" t="s">
        <v>66</v>
      </c>
      <c r="R21" t="str">
        <f t="shared" si="2"/>
        <v>archer_head_4</v>
      </c>
      <c r="S21" t="str">
        <f t="shared" si="3"/>
        <v>射手4级头部位装备</v>
      </c>
      <c r="T21" s="2" t="s">
        <v>356</v>
      </c>
      <c r="U21" s="1">
        <v>780014</v>
      </c>
    </row>
    <row r="22" spans="6:21" ht="16.5" x14ac:dyDescent="0.15">
      <c r="F22" t="s">
        <v>47</v>
      </c>
      <c r="G22" t="s">
        <v>48</v>
      </c>
      <c r="L22">
        <f t="shared" si="1"/>
        <v>4</v>
      </c>
      <c r="M22">
        <f t="shared" si="0"/>
        <v>0</v>
      </c>
      <c r="N22">
        <v>5</v>
      </c>
      <c r="O22" t="s">
        <v>61</v>
      </c>
      <c r="P22" t="s">
        <v>69</v>
      </c>
      <c r="Q22" t="s">
        <v>67</v>
      </c>
      <c r="R22" t="str">
        <f t="shared" si="2"/>
        <v>archer_head_5</v>
      </c>
      <c r="S22" t="str">
        <f t="shared" si="3"/>
        <v>射手5级头部位装备</v>
      </c>
      <c r="T22" s="2" t="s">
        <v>357</v>
      </c>
      <c r="U22" s="1">
        <v>780015</v>
      </c>
    </row>
    <row r="23" spans="6:21" ht="16.5" x14ac:dyDescent="0.15">
      <c r="F23" t="s">
        <v>49</v>
      </c>
      <c r="G23" t="s">
        <v>50</v>
      </c>
      <c r="L23">
        <f t="shared" si="1"/>
        <v>4</v>
      </c>
      <c r="M23">
        <f t="shared" si="0"/>
        <v>2</v>
      </c>
      <c r="N23">
        <v>1</v>
      </c>
      <c r="O23" t="s">
        <v>61</v>
      </c>
      <c r="P23" t="s">
        <v>70</v>
      </c>
      <c r="Q23" t="s">
        <v>63</v>
      </c>
      <c r="R23" t="str">
        <f t="shared" si="2"/>
        <v>archer_weapon_1</v>
      </c>
      <c r="S23" t="str">
        <f t="shared" si="3"/>
        <v>射手1级手部位装备</v>
      </c>
      <c r="T23" s="2" t="s">
        <v>358</v>
      </c>
      <c r="U23" s="1">
        <v>780016</v>
      </c>
    </row>
    <row r="24" spans="6:21" ht="16.5" x14ac:dyDescent="0.15">
      <c r="F24" t="s">
        <v>51</v>
      </c>
      <c r="G24" t="s">
        <v>52</v>
      </c>
      <c r="L24">
        <f t="shared" si="1"/>
        <v>4</v>
      </c>
      <c r="M24">
        <f t="shared" si="0"/>
        <v>2</v>
      </c>
      <c r="N24">
        <v>2</v>
      </c>
      <c r="O24" t="s">
        <v>61</v>
      </c>
      <c r="P24" t="s">
        <v>70</v>
      </c>
      <c r="Q24" t="s">
        <v>64</v>
      </c>
      <c r="R24" t="str">
        <f t="shared" si="2"/>
        <v>archer_weapon_2</v>
      </c>
      <c r="S24" t="str">
        <f t="shared" si="3"/>
        <v>射手2级手部位装备</v>
      </c>
      <c r="T24" s="2" t="s">
        <v>359</v>
      </c>
      <c r="U24" s="1">
        <v>780017</v>
      </c>
    </row>
    <row r="25" spans="6:21" ht="16.5" x14ac:dyDescent="0.15">
      <c r="F25" t="s">
        <v>53</v>
      </c>
      <c r="G25" t="s">
        <v>54</v>
      </c>
      <c r="L25">
        <f t="shared" si="1"/>
        <v>4</v>
      </c>
      <c r="M25">
        <f t="shared" si="0"/>
        <v>2</v>
      </c>
      <c r="N25">
        <v>3</v>
      </c>
      <c r="O25" t="s">
        <v>61</v>
      </c>
      <c r="P25" t="s">
        <v>70</v>
      </c>
      <c r="Q25" t="s">
        <v>65</v>
      </c>
      <c r="R25" t="str">
        <f t="shared" si="2"/>
        <v>archer_weapon_3</v>
      </c>
      <c r="S25" t="str">
        <f t="shared" si="3"/>
        <v>射手3级手部位装备</v>
      </c>
      <c r="T25" s="2" t="s">
        <v>360</v>
      </c>
      <c r="U25" s="1">
        <v>780018</v>
      </c>
    </row>
    <row r="26" spans="6:21" ht="16.5" x14ac:dyDescent="0.15">
      <c r="F26" t="s">
        <v>55</v>
      </c>
      <c r="G26" t="s">
        <v>56</v>
      </c>
      <c r="L26">
        <f t="shared" si="1"/>
        <v>4</v>
      </c>
      <c r="M26">
        <f t="shared" si="0"/>
        <v>2</v>
      </c>
      <c r="N26">
        <v>4</v>
      </c>
      <c r="O26" t="s">
        <v>61</v>
      </c>
      <c r="P26" t="s">
        <v>70</v>
      </c>
      <c r="Q26" t="s">
        <v>66</v>
      </c>
      <c r="R26" t="str">
        <f t="shared" si="2"/>
        <v>archer_weapon_4</v>
      </c>
      <c r="S26" t="str">
        <f t="shared" si="3"/>
        <v>射手4级手部位装备</v>
      </c>
      <c r="T26" s="2" t="s">
        <v>361</v>
      </c>
      <c r="U26" s="1">
        <v>780019</v>
      </c>
    </row>
    <row r="27" spans="6:21" ht="16.5" x14ac:dyDescent="0.15">
      <c r="F27" t="s">
        <v>57</v>
      </c>
      <c r="G27" t="s">
        <v>58</v>
      </c>
      <c r="L27">
        <f t="shared" si="1"/>
        <v>4</v>
      </c>
      <c r="M27">
        <f t="shared" si="0"/>
        <v>2</v>
      </c>
      <c r="N27">
        <v>5</v>
      </c>
      <c r="O27" t="s">
        <v>61</v>
      </c>
      <c r="P27" t="s">
        <v>70</v>
      </c>
      <c r="Q27" t="s">
        <v>67</v>
      </c>
      <c r="R27" t="str">
        <f t="shared" si="2"/>
        <v>archer_weapon_5</v>
      </c>
      <c r="S27" t="str">
        <f t="shared" si="3"/>
        <v>射手5级手部位装备</v>
      </c>
      <c r="T27" s="2" t="s">
        <v>362</v>
      </c>
      <c r="U27" s="1">
        <v>780020</v>
      </c>
    </row>
    <row r="28" spans="6:21" ht="16.5" x14ac:dyDescent="0.15">
      <c r="F28" t="s">
        <v>59</v>
      </c>
      <c r="G28" t="s">
        <v>60</v>
      </c>
      <c r="L28">
        <f t="shared" si="1"/>
        <v>1</v>
      </c>
      <c r="M28">
        <f t="shared" si="0"/>
        <v>1</v>
      </c>
      <c r="N28">
        <v>1</v>
      </c>
      <c r="O28" t="s">
        <v>71</v>
      </c>
      <c r="P28" t="s">
        <v>62</v>
      </c>
      <c r="Q28" t="s">
        <v>63</v>
      </c>
      <c r="R28" t="str">
        <f t="shared" si="2"/>
        <v>soldierr_body_1</v>
      </c>
      <c r="S28" t="str">
        <f t="shared" si="3"/>
        <v>战士1级身部位装备</v>
      </c>
      <c r="T28" s="2" t="s">
        <v>363</v>
      </c>
      <c r="U28" s="1">
        <v>780021</v>
      </c>
    </row>
    <row r="29" spans="6:21" ht="16.5" x14ac:dyDescent="0.15">
      <c r="L29">
        <f t="shared" si="1"/>
        <v>1</v>
      </c>
      <c r="M29">
        <f t="shared" si="0"/>
        <v>1</v>
      </c>
      <c r="N29">
        <v>2</v>
      </c>
      <c r="O29" t="s">
        <v>71</v>
      </c>
      <c r="P29" t="s">
        <v>62</v>
      </c>
      <c r="Q29" t="s">
        <v>64</v>
      </c>
      <c r="R29" t="str">
        <f t="shared" si="2"/>
        <v>soldierr_body_2</v>
      </c>
      <c r="S29" t="str">
        <f t="shared" si="3"/>
        <v>战士2级身部位装备</v>
      </c>
      <c r="T29" s="2" t="s">
        <v>364</v>
      </c>
      <c r="U29" s="1">
        <v>780022</v>
      </c>
    </row>
    <row r="30" spans="6:21" ht="16.5" x14ac:dyDescent="0.15">
      <c r="L30">
        <f t="shared" si="1"/>
        <v>1</v>
      </c>
      <c r="M30">
        <f t="shared" si="0"/>
        <v>1</v>
      </c>
      <c r="N30">
        <v>3</v>
      </c>
      <c r="O30" t="s">
        <v>71</v>
      </c>
      <c r="P30" t="s">
        <v>62</v>
      </c>
      <c r="Q30" t="s">
        <v>65</v>
      </c>
      <c r="R30" t="str">
        <f t="shared" si="2"/>
        <v>soldierr_body_3</v>
      </c>
      <c r="S30" t="str">
        <f t="shared" si="3"/>
        <v>战士3级身部位装备</v>
      </c>
      <c r="T30" s="2" t="s">
        <v>365</v>
      </c>
      <c r="U30" s="1">
        <v>780023</v>
      </c>
    </row>
    <row r="31" spans="6:21" ht="16.5" x14ac:dyDescent="0.15">
      <c r="L31">
        <f t="shared" si="1"/>
        <v>1</v>
      </c>
      <c r="M31">
        <f t="shared" si="0"/>
        <v>1</v>
      </c>
      <c r="N31">
        <v>4</v>
      </c>
      <c r="O31" t="s">
        <v>71</v>
      </c>
      <c r="P31" t="s">
        <v>62</v>
      </c>
      <c r="Q31" t="s">
        <v>66</v>
      </c>
      <c r="R31" t="str">
        <f t="shared" si="2"/>
        <v>soldierr_body_4</v>
      </c>
      <c r="S31" t="str">
        <f t="shared" si="3"/>
        <v>战士4级身部位装备</v>
      </c>
      <c r="T31" s="2" t="s">
        <v>366</v>
      </c>
      <c r="U31" s="1">
        <v>780024</v>
      </c>
    </row>
    <row r="32" spans="6:21" ht="16.5" x14ac:dyDescent="0.15">
      <c r="L32">
        <f t="shared" si="1"/>
        <v>1</v>
      </c>
      <c r="M32">
        <f t="shared" si="0"/>
        <v>1</v>
      </c>
      <c r="N32">
        <v>5</v>
      </c>
      <c r="O32" t="s">
        <v>71</v>
      </c>
      <c r="P32" t="s">
        <v>62</v>
      </c>
      <c r="Q32" t="s">
        <v>67</v>
      </c>
      <c r="R32" t="str">
        <f t="shared" si="2"/>
        <v>soldierr_body_5</v>
      </c>
      <c r="S32" t="str">
        <f t="shared" si="3"/>
        <v>战士5级身部位装备</v>
      </c>
      <c r="T32" s="2" t="s">
        <v>367</v>
      </c>
      <c r="U32" s="1">
        <v>780025</v>
      </c>
    </row>
    <row r="33" spans="12:21" ht="16.5" x14ac:dyDescent="0.15">
      <c r="L33">
        <f t="shared" si="1"/>
        <v>1</v>
      </c>
      <c r="M33">
        <f t="shared" si="0"/>
        <v>3</v>
      </c>
      <c r="N33">
        <v>1</v>
      </c>
      <c r="O33" t="s">
        <v>71</v>
      </c>
      <c r="P33" t="s">
        <v>68</v>
      </c>
      <c r="Q33" t="s">
        <v>63</v>
      </c>
      <c r="R33" t="str">
        <f t="shared" si="2"/>
        <v>soldierr_boots_1</v>
      </c>
      <c r="S33" t="str">
        <f t="shared" si="3"/>
        <v>战士1级足部位装备</v>
      </c>
      <c r="T33" s="2" t="s">
        <v>368</v>
      </c>
      <c r="U33" s="1">
        <v>780026</v>
      </c>
    </row>
    <row r="34" spans="12:21" ht="16.5" x14ac:dyDescent="0.15">
      <c r="L34">
        <f t="shared" si="1"/>
        <v>1</v>
      </c>
      <c r="M34">
        <f t="shared" si="0"/>
        <v>3</v>
      </c>
      <c r="N34">
        <v>2</v>
      </c>
      <c r="O34" t="s">
        <v>71</v>
      </c>
      <c r="P34" t="s">
        <v>68</v>
      </c>
      <c r="Q34" t="s">
        <v>64</v>
      </c>
      <c r="R34" t="str">
        <f t="shared" si="2"/>
        <v>soldierr_boots_2</v>
      </c>
      <c r="S34" t="str">
        <f t="shared" si="3"/>
        <v>战士2级足部位装备</v>
      </c>
      <c r="T34" s="2" t="s">
        <v>369</v>
      </c>
      <c r="U34" s="1">
        <v>780027</v>
      </c>
    </row>
    <row r="35" spans="12:21" ht="16.5" x14ac:dyDescent="0.15">
      <c r="L35">
        <f t="shared" si="1"/>
        <v>1</v>
      </c>
      <c r="M35">
        <f t="shared" si="0"/>
        <v>3</v>
      </c>
      <c r="N35">
        <v>3</v>
      </c>
      <c r="O35" t="s">
        <v>71</v>
      </c>
      <c r="P35" t="s">
        <v>68</v>
      </c>
      <c r="Q35" t="s">
        <v>65</v>
      </c>
      <c r="R35" t="str">
        <f t="shared" si="2"/>
        <v>soldierr_boots_3</v>
      </c>
      <c r="S35" t="str">
        <f t="shared" si="3"/>
        <v>战士3级足部位装备</v>
      </c>
      <c r="T35" s="2" t="s">
        <v>370</v>
      </c>
      <c r="U35" s="1">
        <v>780028</v>
      </c>
    </row>
    <row r="36" spans="12:21" ht="16.5" x14ac:dyDescent="0.15">
      <c r="L36">
        <f t="shared" si="1"/>
        <v>1</v>
      </c>
      <c r="M36">
        <f t="shared" si="0"/>
        <v>3</v>
      </c>
      <c r="N36">
        <v>4</v>
      </c>
      <c r="O36" t="s">
        <v>71</v>
      </c>
      <c r="P36" t="s">
        <v>68</v>
      </c>
      <c r="Q36" t="s">
        <v>66</v>
      </c>
      <c r="R36" t="str">
        <f t="shared" si="2"/>
        <v>soldierr_boots_4</v>
      </c>
      <c r="S36" t="str">
        <f t="shared" si="3"/>
        <v>战士4级足部位装备</v>
      </c>
      <c r="T36" s="2" t="s">
        <v>371</v>
      </c>
      <c r="U36" s="1">
        <v>780029</v>
      </c>
    </row>
    <row r="37" spans="12:21" ht="16.5" x14ac:dyDescent="0.15">
      <c r="L37">
        <f t="shared" si="1"/>
        <v>1</v>
      </c>
      <c r="M37">
        <f t="shared" si="0"/>
        <v>3</v>
      </c>
      <c r="N37">
        <v>5</v>
      </c>
      <c r="O37" t="s">
        <v>71</v>
      </c>
      <c r="P37" t="s">
        <v>68</v>
      </c>
      <c r="Q37" t="s">
        <v>67</v>
      </c>
      <c r="R37" t="str">
        <f t="shared" si="2"/>
        <v>soldierr_boots_5</v>
      </c>
      <c r="S37" t="str">
        <f t="shared" si="3"/>
        <v>战士5级足部位装备</v>
      </c>
      <c r="T37" s="2" t="s">
        <v>372</v>
      </c>
      <c r="U37" s="1">
        <v>780030</v>
      </c>
    </row>
    <row r="38" spans="12:21" ht="16.5" x14ac:dyDescent="0.15">
      <c r="L38">
        <f t="shared" si="1"/>
        <v>1</v>
      </c>
      <c r="M38">
        <f t="shared" si="0"/>
        <v>0</v>
      </c>
      <c r="N38">
        <v>1</v>
      </c>
      <c r="O38" t="s">
        <v>71</v>
      </c>
      <c r="P38" t="s">
        <v>69</v>
      </c>
      <c r="Q38" t="s">
        <v>63</v>
      </c>
      <c r="R38" t="str">
        <f t="shared" si="2"/>
        <v>soldierr_head_1</v>
      </c>
      <c r="S38" t="str">
        <f t="shared" si="3"/>
        <v>战士1级头部位装备</v>
      </c>
      <c r="T38" t="s">
        <v>373</v>
      </c>
      <c r="U38" s="1">
        <v>780031</v>
      </c>
    </row>
    <row r="39" spans="12:21" ht="16.5" x14ac:dyDescent="0.15">
      <c r="L39">
        <f t="shared" si="1"/>
        <v>1</v>
      </c>
      <c r="M39">
        <f t="shared" si="0"/>
        <v>0</v>
      </c>
      <c r="N39">
        <v>2</v>
      </c>
      <c r="O39" t="s">
        <v>71</v>
      </c>
      <c r="P39" t="s">
        <v>69</v>
      </c>
      <c r="Q39" t="s">
        <v>64</v>
      </c>
      <c r="R39" t="str">
        <f t="shared" si="2"/>
        <v>soldierr_head_2</v>
      </c>
      <c r="S39" t="str">
        <f t="shared" si="3"/>
        <v>战士2级头部位装备</v>
      </c>
      <c r="T39" t="s">
        <v>374</v>
      </c>
      <c r="U39" s="1">
        <v>780032</v>
      </c>
    </row>
    <row r="40" spans="12:21" ht="16.5" x14ac:dyDescent="0.15">
      <c r="L40">
        <f t="shared" si="1"/>
        <v>1</v>
      </c>
      <c r="M40">
        <f t="shared" ref="M40:M71" si="4">INDEX($J$3:$J$6,MATCH(P40,$K$3:$K$6,0))</f>
        <v>0</v>
      </c>
      <c r="N40">
        <v>3</v>
      </c>
      <c r="O40" t="s">
        <v>71</v>
      </c>
      <c r="P40" t="s">
        <v>69</v>
      </c>
      <c r="Q40" t="s">
        <v>65</v>
      </c>
      <c r="R40" t="str">
        <f t="shared" si="2"/>
        <v>soldierr_head_3</v>
      </c>
      <c r="S40" t="str">
        <f t="shared" si="3"/>
        <v>战士3级头部位装备</v>
      </c>
      <c r="T40" t="s">
        <v>375</v>
      </c>
      <c r="U40" s="1">
        <v>780033</v>
      </c>
    </row>
    <row r="41" spans="12:21" ht="16.5" x14ac:dyDescent="0.15">
      <c r="L41">
        <f t="shared" si="1"/>
        <v>1</v>
      </c>
      <c r="M41">
        <f t="shared" si="4"/>
        <v>0</v>
      </c>
      <c r="N41">
        <v>4</v>
      </c>
      <c r="O41" t="s">
        <v>71</v>
      </c>
      <c r="P41" t="s">
        <v>69</v>
      </c>
      <c r="Q41" t="s">
        <v>66</v>
      </c>
      <c r="R41" t="str">
        <f t="shared" si="2"/>
        <v>soldierr_head_4</v>
      </c>
      <c r="S41" t="str">
        <f t="shared" si="3"/>
        <v>战士4级头部位装备</v>
      </c>
      <c r="T41" t="s">
        <v>376</v>
      </c>
      <c r="U41" s="1">
        <v>780034</v>
      </c>
    </row>
    <row r="42" spans="12:21" ht="16.5" x14ac:dyDescent="0.15">
      <c r="L42">
        <f t="shared" si="1"/>
        <v>1</v>
      </c>
      <c r="M42">
        <f t="shared" si="4"/>
        <v>0</v>
      </c>
      <c r="N42">
        <v>5</v>
      </c>
      <c r="O42" t="s">
        <v>71</v>
      </c>
      <c r="P42" t="s">
        <v>69</v>
      </c>
      <c r="Q42" t="s">
        <v>67</v>
      </c>
      <c r="R42" t="str">
        <f t="shared" si="2"/>
        <v>soldierr_head_5</v>
      </c>
      <c r="S42" t="str">
        <f t="shared" si="3"/>
        <v>战士5级头部位装备</v>
      </c>
      <c r="T42" t="s">
        <v>377</v>
      </c>
      <c r="U42" s="1">
        <v>780035</v>
      </c>
    </row>
    <row r="43" spans="12:21" ht="16.5" x14ac:dyDescent="0.15">
      <c r="L43">
        <f t="shared" si="1"/>
        <v>1</v>
      </c>
      <c r="M43">
        <f t="shared" si="4"/>
        <v>2</v>
      </c>
      <c r="N43">
        <v>1</v>
      </c>
      <c r="O43" t="s">
        <v>71</v>
      </c>
      <c r="P43" t="s">
        <v>70</v>
      </c>
      <c r="Q43" t="s">
        <v>63</v>
      </c>
      <c r="R43" t="str">
        <f t="shared" si="2"/>
        <v>soldierr_weapon_1</v>
      </c>
      <c r="S43" t="str">
        <f t="shared" si="3"/>
        <v>战士1级手部位装备</v>
      </c>
      <c r="T43" t="s">
        <v>378</v>
      </c>
      <c r="U43" s="1">
        <v>780036</v>
      </c>
    </row>
    <row r="44" spans="12:21" ht="16.5" x14ac:dyDescent="0.15">
      <c r="L44">
        <f t="shared" si="1"/>
        <v>1</v>
      </c>
      <c r="M44">
        <f t="shared" si="4"/>
        <v>2</v>
      </c>
      <c r="N44">
        <v>2</v>
      </c>
      <c r="O44" t="s">
        <v>71</v>
      </c>
      <c r="P44" t="s">
        <v>70</v>
      </c>
      <c r="Q44" t="s">
        <v>64</v>
      </c>
      <c r="R44" t="str">
        <f t="shared" si="2"/>
        <v>soldierr_weapon_2</v>
      </c>
      <c r="S44" t="str">
        <f t="shared" si="3"/>
        <v>战士2级手部位装备</v>
      </c>
      <c r="T44" t="s">
        <v>379</v>
      </c>
      <c r="U44" s="1">
        <v>780037</v>
      </c>
    </row>
    <row r="45" spans="12:21" ht="16.5" x14ac:dyDescent="0.15">
      <c r="L45">
        <f t="shared" si="1"/>
        <v>1</v>
      </c>
      <c r="M45">
        <f t="shared" si="4"/>
        <v>2</v>
      </c>
      <c r="N45">
        <v>3</v>
      </c>
      <c r="O45" t="s">
        <v>71</v>
      </c>
      <c r="P45" t="s">
        <v>70</v>
      </c>
      <c r="Q45" t="s">
        <v>65</v>
      </c>
      <c r="R45" t="str">
        <f t="shared" si="2"/>
        <v>soldierr_weapon_3</v>
      </c>
      <c r="S45" t="str">
        <f t="shared" si="3"/>
        <v>战士3级手部位装备</v>
      </c>
      <c r="T45" t="s">
        <v>380</v>
      </c>
      <c r="U45" s="1">
        <v>780038</v>
      </c>
    </row>
    <row r="46" spans="12:21" ht="16.5" x14ac:dyDescent="0.15">
      <c r="L46">
        <f t="shared" si="1"/>
        <v>1</v>
      </c>
      <c r="M46">
        <f t="shared" si="4"/>
        <v>2</v>
      </c>
      <c r="N46">
        <v>4</v>
      </c>
      <c r="O46" t="s">
        <v>71</v>
      </c>
      <c r="P46" t="s">
        <v>70</v>
      </c>
      <c r="Q46" t="s">
        <v>66</v>
      </c>
      <c r="R46" t="str">
        <f t="shared" si="2"/>
        <v>soldierr_weapon_4</v>
      </c>
      <c r="S46" t="str">
        <f t="shared" si="3"/>
        <v>战士4级手部位装备</v>
      </c>
      <c r="T46" t="s">
        <v>381</v>
      </c>
      <c r="U46" s="1">
        <v>780039</v>
      </c>
    </row>
    <row r="47" spans="12:21" ht="16.5" x14ac:dyDescent="0.15">
      <c r="L47">
        <f t="shared" si="1"/>
        <v>1</v>
      </c>
      <c r="M47">
        <f t="shared" si="4"/>
        <v>2</v>
      </c>
      <c r="N47">
        <v>5</v>
      </c>
      <c r="O47" t="s">
        <v>71</v>
      </c>
      <c r="P47" t="s">
        <v>70</v>
      </c>
      <c r="Q47" t="s">
        <v>67</v>
      </c>
      <c r="R47" t="str">
        <f t="shared" si="2"/>
        <v>soldierr_weapon_5</v>
      </c>
      <c r="S47" t="str">
        <f t="shared" si="3"/>
        <v>战士5级手部位装备</v>
      </c>
      <c r="T47" t="s">
        <v>382</v>
      </c>
      <c r="U47" s="1">
        <v>780040</v>
      </c>
    </row>
    <row r="48" spans="12:21" ht="16.5" x14ac:dyDescent="0.15">
      <c r="L48">
        <f t="shared" si="1"/>
        <v>3</v>
      </c>
      <c r="M48">
        <f t="shared" si="4"/>
        <v>1</v>
      </c>
      <c r="N48">
        <v>1</v>
      </c>
      <c r="O48" t="s">
        <v>72</v>
      </c>
      <c r="P48" t="s">
        <v>62</v>
      </c>
      <c r="Q48" t="s">
        <v>63</v>
      </c>
      <c r="R48" t="str">
        <f t="shared" si="2"/>
        <v>support_body_1</v>
      </c>
      <c r="S48" t="str">
        <f t="shared" si="3"/>
        <v>辅助1级身部位装备</v>
      </c>
      <c r="T48" t="s">
        <v>383</v>
      </c>
      <c r="U48" s="1">
        <v>780041</v>
      </c>
    </row>
    <row r="49" spans="12:21" ht="16.5" x14ac:dyDescent="0.15">
      <c r="L49">
        <f t="shared" si="1"/>
        <v>3</v>
      </c>
      <c r="M49">
        <f t="shared" si="4"/>
        <v>1</v>
      </c>
      <c r="N49">
        <v>2</v>
      </c>
      <c r="O49" t="s">
        <v>72</v>
      </c>
      <c r="P49" t="s">
        <v>62</v>
      </c>
      <c r="Q49" t="s">
        <v>64</v>
      </c>
      <c r="R49" t="str">
        <f t="shared" si="2"/>
        <v>support_body_2</v>
      </c>
      <c r="S49" t="str">
        <f t="shared" si="3"/>
        <v>辅助2级身部位装备</v>
      </c>
      <c r="T49" s="2" t="s">
        <v>384</v>
      </c>
      <c r="U49" s="1">
        <v>780042</v>
      </c>
    </row>
    <row r="50" spans="12:21" ht="16.5" x14ac:dyDescent="0.15">
      <c r="L50">
        <f t="shared" si="1"/>
        <v>3</v>
      </c>
      <c r="M50">
        <f t="shared" si="4"/>
        <v>1</v>
      </c>
      <c r="N50">
        <v>3</v>
      </c>
      <c r="O50" t="s">
        <v>72</v>
      </c>
      <c r="P50" t="s">
        <v>62</v>
      </c>
      <c r="Q50" t="s">
        <v>65</v>
      </c>
      <c r="R50" t="str">
        <f t="shared" si="2"/>
        <v>support_body_3</v>
      </c>
      <c r="S50" t="str">
        <f t="shared" si="3"/>
        <v>辅助3级身部位装备</v>
      </c>
      <c r="T50" s="2" t="s">
        <v>385</v>
      </c>
      <c r="U50" s="1">
        <v>780043</v>
      </c>
    </row>
    <row r="51" spans="12:21" ht="16.5" x14ac:dyDescent="0.15">
      <c r="L51">
        <f t="shared" si="1"/>
        <v>3</v>
      </c>
      <c r="M51">
        <f t="shared" si="4"/>
        <v>1</v>
      </c>
      <c r="N51">
        <v>4</v>
      </c>
      <c r="O51" t="s">
        <v>72</v>
      </c>
      <c r="P51" t="s">
        <v>62</v>
      </c>
      <c r="Q51" t="s">
        <v>66</v>
      </c>
      <c r="R51" t="str">
        <f t="shared" si="2"/>
        <v>support_body_4</v>
      </c>
      <c r="S51" t="str">
        <f t="shared" si="3"/>
        <v>辅助4级身部位装备</v>
      </c>
      <c r="T51" s="2" t="s">
        <v>386</v>
      </c>
      <c r="U51" s="1">
        <v>780044</v>
      </c>
    </row>
    <row r="52" spans="12:21" ht="16.5" x14ac:dyDescent="0.15">
      <c r="L52">
        <f t="shared" si="1"/>
        <v>3</v>
      </c>
      <c r="M52">
        <f t="shared" si="4"/>
        <v>1</v>
      </c>
      <c r="N52">
        <v>5</v>
      </c>
      <c r="O52" t="s">
        <v>72</v>
      </c>
      <c r="P52" t="s">
        <v>62</v>
      </c>
      <c r="Q52" t="s">
        <v>67</v>
      </c>
      <c r="R52" t="str">
        <f t="shared" si="2"/>
        <v>support_body_5</v>
      </c>
      <c r="S52" t="str">
        <f t="shared" si="3"/>
        <v>辅助5级身部位装备</v>
      </c>
      <c r="T52" s="2" t="s">
        <v>387</v>
      </c>
      <c r="U52" s="1">
        <v>780045</v>
      </c>
    </row>
    <row r="53" spans="12:21" ht="16.5" x14ac:dyDescent="0.15">
      <c r="L53">
        <f t="shared" si="1"/>
        <v>3</v>
      </c>
      <c r="M53">
        <f t="shared" si="4"/>
        <v>3</v>
      </c>
      <c r="N53">
        <v>1</v>
      </c>
      <c r="O53" t="s">
        <v>72</v>
      </c>
      <c r="P53" t="s">
        <v>68</v>
      </c>
      <c r="Q53" t="s">
        <v>63</v>
      </c>
      <c r="R53" t="str">
        <f t="shared" si="2"/>
        <v>support_boots_1</v>
      </c>
      <c r="S53" t="str">
        <f t="shared" si="3"/>
        <v>辅助1级足部位装备</v>
      </c>
      <c r="T53" t="s">
        <v>388</v>
      </c>
      <c r="U53" s="1">
        <v>780046</v>
      </c>
    </row>
    <row r="54" spans="12:21" ht="16.5" x14ac:dyDescent="0.15">
      <c r="L54">
        <f t="shared" si="1"/>
        <v>3</v>
      </c>
      <c r="M54">
        <f t="shared" si="4"/>
        <v>3</v>
      </c>
      <c r="N54">
        <v>2</v>
      </c>
      <c r="O54" t="s">
        <v>72</v>
      </c>
      <c r="P54" t="s">
        <v>68</v>
      </c>
      <c r="Q54" t="s">
        <v>64</v>
      </c>
      <c r="R54" t="str">
        <f t="shared" si="2"/>
        <v>support_boots_2</v>
      </c>
      <c r="S54" t="str">
        <f t="shared" si="3"/>
        <v>辅助2级足部位装备</v>
      </c>
      <c r="T54" s="2" t="s">
        <v>389</v>
      </c>
      <c r="U54" s="1">
        <v>780047</v>
      </c>
    </row>
    <row r="55" spans="12:21" ht="16.5" x14ac:dyDescent="0.15">
      <c r="L55">
        <f t="shared" si="1"/>
        <v>3</v>
      </c>
      <c r="M55">
        <f t="shared" si="4"/>
        <v>3</v>
      </c>
      <c r="N55">
        <v>3</v>
      </c>
      <c r="O55" t="s">
        <v>72</v>
      </c>
      <c r="P55" t="s">
        <v>68</v>
      </c>
      <c r="Q55" t="s">
        <v>65</v>
      </c>
      <c r="R55" t="str">
        <f t="shared" si="2"/>
        <v>support_boots_3</v>
      </c>
      <c r="S55" t="str">
        <f t="shared" si="3"/>
        <v>辅助3级足部位装备</v>
      </c>
      <c r="T55" s="2" t="s">
        <v>390</v>
      </c>
      <c r="U55" s="1">
        <v>780048</v>
      </c>
    </row>
    <row r="56" spans="12:21" ht="16.5" x14ac:dyDescent="0.15">
      <c r="L56">
        <f t="shared" si="1"/>
        <v>3</v>
      </c>
      <c r="M56">
        <f t="shared" si="4"/>
        <v>3</v>
      </c>
      <c r="N56">
        <v>4</v>
      </c>
      <c r="O56" t="s">
        <v>72</v>
      </c>
      <c r="P56" t="s">
        <v>68</v>
      </c>
      <c r="Q56" t="s">
        <v>66</v>
      </c>
      <c r="R56" t="str">
        <f t="shared" si="2"/>
        <v>support_boots_4</v>
      </c>
      <c r="S56" t="str">
        <f t="shared" si="3"/>
        <v>辅助4级足部位装备</v>
      </c>
      <c r="T56" s="2" t="s">
        <v>391</v>
      </c>
      <c r="U56" s="1">
        <v>780049</v>
      </c>
    </row>
    <row r="57" spans="12:21" ht="16.5" x14ac:dyDescent="0.15">
      <c r="L57">
        <f t="shared" si="1"/>
        <v>3</v>
      </c>
      <c r="M57">
        <f t="shared" si="4"/>
        <v>3</v>
      </c>
      <c r="N57">
        <v>5</v>
      </c>
      <c r="O57" t="s">
        <v>72</v>
      </c>
      <c r="P57" t="s">
        <v>68</v>
      </c>
      <c r="Q57" t="s">
        <v>67</v>
      </c>
      <c r="R57" t="str">
        <f t="shared" si="2"/>
        <v>support_boots_5</v>
      </c>
      <c r="S57" t="str">
        <f t="shared" si="3"/>
        <v>辅助5级足部位装备</v>
      </c>
      <c r="T57" s="2" t="s">
        <v>392</v>
      </c>
      <c r="U57" s="1">
        <v>780050</v>
      </c>
    </row>
    <row r="58" spans="12:21" ht="16.5" x14ac:dyDescent="0.15">
      <c r="L58">
        <f t="shared" si="1"/>
        <v>3</v>
      </c>
      <c r="M58">
        <f t="shared" si="4"/>
        <v>0</v>
      </c>
      <c r="N58">
        <v>1</v>
      </c>
      <c r="O58" t="s">
        <v>72</v>
      </c>
      <c r="P58" t="s">
        <v>69</v>
      </c>
      <c r="Q58" t="s">
        <v>63</v>
      </c>
      <c r="R58" t="str">
        <f t="shared" si="2"/>
        <v>support_head_1</v>
      </c>
      <c r="S58" t="str">
        <f t="shared" si="3"/>
        <v>辅助1级头部位装备</v>
      </c>
      <c r="T58" t="s">
        <v>393</v>
      </c>
      <c r="U58" s="1">
        <v>780051</v>
      </c>
    </row>
    <row r="59" spans="12:21" ht="16.5" x14ac:dyDescent="0.15">
      <c r="L59">
        <f t="shared" si="1"/>
        <v>3</v>
      </c>
      <c r="M59">
        <f t="shared" si="4"/>
        <v>0</v>
      </c>
      <c r="N59">
        <v>2</v>
      </c>
      <c r="O59" t="s">
        <v>72</v>
      </c>
      <c r="P59" t="s">
        <v>69</v>
      </c>
      <c r="Q59" t="s">
        <v>64</v>
      </c>
      <c r="R59" t="str">
        <f t="shared" si="2"/>
        <v>support_head_2</v>
      </c>
      <c r="S59" t="str">
        <f t="shared" si="3"/>
        <v>辅助2级头部位装备</v>
      </c>
      <c r="T59" s="2" t="s">
        <v>394</v>
      </c>
      <c r="U59" s="1">
        <v>780052</v>
      </c>
    </row>
    <row r="60" spans="12:21" ht="16.5" x14ac:dyDescent="0.15">
      <c r="L60">
        <f t="shared" si="1"/>
        <v>3</v>
      </c>
      <c r="M60">
        <f t="shared" si="4"/>
        <v>0</v>
      </c>
      <c r="N60">
        <v>3</v>
      </c>
      <c r="O60" t="s">
        <v>72</v>
      </c>
      <c r="P60" t="s">
        <v>69</v>
      </c>
      <c r="Q60" t="s">
        <v>65</v>
      </c>
      <c r="R60" t="str">
        <f t="shared" si="2"/>
        <v>support_head_3</v>
      </c>
      <c r="S60" t="str">
        <f t="shared" si="3"/>
        <v>辅助3级头部位装备</v>
      </c>
      <c r="T60" s="2" t="s">
        <v>395</v>
      </c>
      <c r="U60" s="1">
        <v>780053</v>
      </c>
    </row>
    <row r="61" spans="12:21" ht="16.5" x14ac:dyDescent="0.15">
      <c r="L61">
        <f t="shared" si="1"/>
        <v>3</v>
      </c>
      <c r="M61">
        <f t="shared" si="4"/>
        <v>0</v>
      </c>
      <c r="N61">
        <v>4</v>
      </c>
      <c r="O61" t="s">
        <v>72</v>
      </c>
      <c r="P61" t="s">
        <v>69</v>
      </c>
      <c r="Q61" t="s">
        <v>66</v>
      </c>
      <c r="R61" t="str">
        <f t="shared" si="2"/>
        <v>support_head_4</v>
      </c>
      <c r="S61" t="str">
        <f t="shared" si="3"/>
        <v>辅助4级头部位装备</v>
      </c>
      <c r="T61" s="2" t="s">
        <v>396</v>
      </c>
      <c r="U61" s="1">
        <v>780054</v>
      </c>
    </row>
    <row r="62" spans="12:21" ht="16.5" x14ac:dyDescent="0.15">
      <c r="L62">
        <f t="shared" si="1"/>
        <v>3</v>
      </c>
      <c r="M62">
        <f t="shared" si="4"/>
        <v>0</v>
      </c>
      <c r="N62">
        <v>5</v>
      </c>
      <c r="O62" t="s">
        <v>72</v>
      </c>
      <c r="P62" t="s">
        <v>69</v>
      </c>
      <c r="Q62" t="s">
        <v>67</v>
      </c>
      <c r="R62" t="str">
        <f t="shared" si="2"/>
        <v>support_head_5</v>
      </c>
      <c r="S62" t="str">
        <f t="shared" si="3"/>
        <v>辅助5级头部位装备</v>
      </c>
      <c r="T62" s="2" t="s">
        <v>397</v>
      </c>
      <c r="U62" s="1">
        <v>780055</v>
      </c>
    </row>
    <row r="63" spans="12:21" ht="16.5" x14ac:dyDescent="0.15">
      <c r="L63">
        <f t="shared" si="1"/>
        <v>3</v>
      </c>
      <c r="M63">
        <f t="shared" si="4"/>
        <v>2</v>
      </c>
      <c r="N63">
        <v>1</v>
      </c>
      <c r="O63" t="s">
        <v>72</v>
      </c>
      <c r="P63" t="s">
        <v>70</v>
      </c>
      <c r="Q63" t="s">
        <v>63</v>
      </c>
      <c r="R63" t="str">
        <f t="shared" si="2"/>
        <v>support_weapon_1</v>
      </c>
      <c r="S63" t="str">
        <f t="shared" si="3"/>
        <v>辅助1级手部位装备</v>
      </c>
      <c r="T63" t="s">
        <v>398</v>
      </c>
      <c r="U63" s="1">
        <v>780056</v>
      </c>
    </row>
    <row r="64" spans="12:21" ht="16.5" x14ac:dyDescent="0.15">
      <c r="L64">
        <f t="shared" si="1"/>
        <v>3</v>
      </c>
      <c r="M64">
        <f t="shared" si="4"/>
        <v>2</v>
      </c>
      <c r="N64">
        <v>2</v>
      </c>
      <c r="O64" t="s">
        <v>72</v>
      </c>
      <c r="P64" t="s">
        <v>70</v>
      </c>
      <c r="Q64" t="s">
        <v>64</v>
      </c>
      <c r="R64" t="str">
        <f t="shared" si="2"/>
        <v>support_weapon_2</v>
      </c>
      <c r="S64" t="str">
        <f t="shared" si="3"/>
        <v>辅助2级手部位装备</v>
      </c>
      <c r="T64" s="2" t="s">
        <v>399</v>
      </c>
      <c r="U64" s="1">
        <v>780057</v>
      </c>
    </row>
    <row r="65" spans="12:21" ht="16.5" x14ac:dyDescent="0.15">
      <c r="L65">
        <f t="shared" si="1"/>
        <v>3</v>
      </c>
      <c r="M65">
        <f t="shared" si="4"/>
        <v>2</v>
      </c>
      <c r="N65">
        <v>3</v>
      </c>
      <c r="O65" t="s">
        <v>72</v>
      </c>
      <c r="P65" t="s">
        <v>70</v>
      </c>
      <c r="Q65" t="s">
        <v>65</v>
      </c>
      <c r="R65" t="str">
        <f t="shared" si="2"/>
        <v>support_weapon_3</v>
      </c>
      <c r="S65" t="str">
        <f t="shared" si="3"/>
        <v>辅助3级手部位装备</v>
      </c>
      <c r="T65" s="2" t="s">
        <v>400</v>
      </c>
      <c r="U65" s="1">
        <v>780058</v>
      </c>
    </row>
    <row r="66" spans="12:21" ht="16.5" x14ac:dyDescent="0.15">
      <c r="L66">
        <f t="shared" si="1"/>
        <v>3</v>
      </c>
      <c r="M66">
        <f t="shared" si="4"/>
        <v>2</v>
      </c>
      <c r="N66">
        <v>4</v>
      </c>
      <c r="O66" t="s">
        <v>72</v>
      </c>
      <c r="P66" t="s">
        <v>70</v>
      </c>
      <c r="Q66" t="s">
        <v>66</v>
      </c>
      <c r="R66" t="str">
        <f t="shared" si="2"/>
        <v>support_weapon_4</v>
      </c>
      <c r="S66" t="str">
        <f t="shared" si="3"/>
        <v>辅助4级手部位装备</v>
      </c>
      <c r="T66" s="2" t="s">
        <v>401</v>
      </c>
      <c r="U66" s="1">
        <v>780059</v>
      </c>
    </row>
    <row r="67" spans="12:21" ht="16.5" x14ac:dyDescent="0.15">
      <c r="L67">
        <f t="shared" si="1"/>
        <v>3</v>
      </c>
      <c r="M67">
        <f t="shared" si="4"/>
        <v>2</v>
      </c>
      <c r="N67">
        <v>5</v>
      </c>
      <c r="O67" t="s">
        <v>72</v>
      </c>
      <c r="P67" t="s">
        <v>70</v>
      </c>
      <c r="Q67" t="s">
        <v>67</v>
      </c>
      <c r="R67" t="str">
        <f t="shared" si="2"/>
        <v>support_weapon_5</v>
      </c>
      <c r="S67" t="str">
        <f t="shared" si="3"/>
        <v>辅助5级手部位装备</v>
      </c>
      <c r="T67" s="2" t="s">
        <v>402</v>
      </c>
      <c r="U67" s="1">
        <v>780060</v>
      </c>
    </row>
    <row r="68" spans="12:21" ht="16.5" x14ac:dyDescent="0.15">
      <c r="L68">
        <f t="shared" si="1"/>
        <v>2</v>
      </c>
      <c r="M68">
        <f t="shared" si="4"/>
        <v>1</v>
      </c>
      <c r="N68">
        <v>1</v>
      </c>
      <c r="O68" t="s">
        <v>73</v>
      </c>
      <c r="P68" t="s">
        <v>62</v>
      </c>
      <c r="Q68" t="s">
        <v>63</v>
      </c>
      <c r="R68" t="str">
        <f t="shared" si="2"/>
        <v>tank_body_1</v>
      </c>
      <c r="S68" t="str">
        <f t="shared" si="3"/>
        <v>坦克1级身部位装备</v>
      </c>
      <c r="T68" s="2" t="s">
        <v>403</v>
      </c>
      <c r="U68" s="1">
        <v>780061</v>
      </c>
    </row>
    <row r="69" spans="12:21" ht="16.5" x14ac:dyDescent="0.15">
      <c r="L69">
        <f t="shared" si="1"/>
        <v>2</v>
      </c>
      <c r="M69">
        <f t="shared" si="4"/>
        <v>1</v>
      </c>
      <c r="N69">
        <v>2</v>
      </c>
      <c r="O69" t="s">
        <v>73</v>
      </c>
      <c r="P69" t="s">
        <v>62</v>
      </c>
      <c r="Q69" t="s">
        <v>64</v>
      </c>
      <c r="R69" t="str">
        <f t="shared" si="2"/>
        <v>tank_body_2</v>
      </c>
      <c r="S69" t="str">
        <f t="shared" si="3"/>
        <v>坦克2级身部位装备</v>
      </c>
      <c r="T69" s="2" t="s">
        <v>404</v>
      </c>
      <c r="U69" s="1">
        <v>780062</v>
      </c>
    </row>
    <row r="70" spans="12:21" ht="16.5" x14ac:dyDescent="0.15">
      <c r="L70">
        <f t="shared" si="1"/>
        <v>2</v>
      </c>
      <c r="M70">
        <f t="shared" si="4"/>
        <v>1</v>
      </c>
      <c r="N70">
        <v>3</v>
      </c>
      <c r="O70" t="s">
        <v>73</v>
      </c>
      <c r="P70" t="s">
        <v>62</v>
      </c>
      <c r="Q70" t="s">
        <v>65</v>
      </c>
      <c r="R70" t="str">
        <f t="shared" si="2"/>
        <v>tank_body_3</v>
      </c>
      <c r="S70" t="str">
        <f t="shared" si="3"/>
        <v>坦克3级身部位装备</v>
      </c>
      <c r="T70" s="2" t="s">
        <v>405</v>
      </c>
      <c r="U70" s="1">
        <v>780063</v>
      </c>
    </row>
    <row r="71" spans="12:21" ht="16.5" x14ac:dyDescent="0.15">
      <c r="L71">
        <f t="shared" si="1"/>
        <v>2</v>
      </c>
      <c r="M71">
        <f t="shared" si="4"/>
        <v>1</v>
      </c>
      <c r="N71">
        <v>4</v>
      </c>
      <c r="O71" t="s">
        <v>73</v>
      </c>
      <c r="P71" t="s">
        <v>62</v>
      </c>
      <c r="Q71" t="s">
        <v>66</v>
      </c>
      <c r="R71" t="str">
        <f t="shared" si="2"/>
        <v>tank_body_4</v>
      </c>
      <c r="S71" t="str">
        <f t="shared" si="3"/>
        <v>坦克4级身部位装备</v>
      </c>
      <c r="T71" s="2" t="s">
        <v>406</v>
      </c>
      <c r="U71" s="1">
        <v>780064</v>
      </c>
    </row>
    <row r="72" spans="12:21" ht="16.5" x14ac:dyDescent="0.15">
      <c r="L72">
        <f t="shared" si="1"/>
        <v>2</v>
      </c>
      <c r="M72">
        <f t="shared" ref="M72:M87" si="5">INDEX($J$3:$J$6,MATCH(P72,$K$3:$K$6,0))</f>
        <v>1</v>
      </c>
      <c r="N72">
        <v>5</v>
      </c>
      <c r="O72" t="s">
        <v>73</v>
      </c>
      <c r="P72" t="s">
        <v>62</v>
      </c>
      <c r="Q72" t="s">
        <v>67</v>
      </c>
      <c r="R72" t="str">
        <f t="shared" si="2"/>
        <v>tank_body_5</v>
      </c>
      <c r="S72" t="str">
        <f t="shared" si="3"/>
        <v>坦克5级身部位装备</v>
      </c>
      <c r="T72" s="2" t="s">
        <v>407</v>
      </c>
      <c r="U72" s="1">
        <v>780065</v>
      </c>
    </row>
    <row r="73" spans="12:21" ht="16.5" x14ac:dyDescent="0.15">
      <c r="L73">
        <f t="shared" ref="L73:L87" si="6">INDEX($D$3:$D$6,MATCH(O73,$E$3:$E$6,0))</f>
        <v>2</v>
      </c>
      <c r="M73">
        <f t="shared" si="5"/>
        <v>3</v>
      </c>
      <c r="N73">
        <v>1</v>
      </c>
      <c r="O73" t="s">
        <v>73</v>
      </c>
      <c r="P73" t="s">
        <v>68</v>
      </c>
      <c r="Q73" t="s">
        <v>63</v>
      </c>
      <c r="R73" t="str">
        <f t="shared" ref="R73:R87" si="7">O73&amp;$R$7&amp;P73&amp;$R$7&amp;LEFT(Q73,1)</f>
        <v>tank_boots_1</v>
      </c>
      <c r="S73" t="str">
        <f t="shared" ref="S73:S87" si="8">VLOOKUP(O73,$E$3:$F$6,2,0)&amp;N73&amp;"级"&amp;VLOOKUP(P73,$K$3:$L$6,2,0)&amp;"部位装备"</f>
        <v>坦克1级足部位装备</v>
      </c>
      <c r="T73" s="2" t="s">
        <v>408</v>
      </c>
      <c r="U73" s="1">
        <v>780066</v>
      </c>
    </row>
    <row r="74" spans="12:21" ht="16.5" x14ac:dyDescent="0.15">
      <c r="L74">
        <f t="shared" si="6"/>
        <v>2</v>
      </c>
      <c r="M74">
        <f t="shared" si="5"/>
        <v>3</v>
      </c>
      <c r="N74">
        <v>2</v>
      </c>
      <c r="O74" t="s">
        <v>73</v>
      </c>
      <c r="P74" t="s">
        <v>68</v>
      </c>
      <c r="Q74" t="s">
        <v>64</v>
      </c>
      <c r="R74" t="str">
        <f t="shared" si="7"/>
        <v>tank_boots_2</v>
      </c>
      <c r="S74" t="str">
        <f t="shared" si="8"/>
        <v>坦克2级足部位装备</v>
      </c>
      <c r="T74" s="2" t="s">
        <v>409</v>
      </c>
      <c r="U74" s="1">
        <v>780067</v>
      </c>
    </row>
    <row r="75" spans="12:21" ht="16.5" x14ac:dyDescent="0.15">
      <c r="L75">
        <f t="shared" si="6"/>
        <v>2</v>
      </c>
      <c r="M75">
        <f t="shared" si="5"/>
        <v>3</v>
      </c>
      <c r="N75">
        <v>3</v>
      </c>
      <c r="O75" t="s">
        <v>73</v>
      </c>
      <c r="P75" t="s">
        <v>68</v>
      </c>
      <c r="Q75" t="s">
        <v>65</v>
      </c>
      <c r="R75" t="str">
        <f t="shared" si="7"/>
        <v>tank_boots_3</v>
      </c>
      <c r="S75" t="str">
        <f t="shared" si="8"/>
        <v>坦克3级足部位装备</v>
      </c>
      <c r="T75" s="2" t="s">
        <v>410</v>
      </c>
      <c r="U75" s="1">
        <v>780068</v>
      </c>
    </row>
    <row r="76" spans="12:21" ht="16.5" x14ac:dyDescent="0.15">
      <c r="L76">
        <f t="shared" si="6"/>
        <v>2</v>
      </c>
      <c r="M76">
        <f t="shared" si="5"/>
        <v>3</v>
      </c>
      <c r="N76">
        <v>4</v>
      </c>
      <c r="O76" t="s">
        <v>73</v>
      </c>
      <c r="P76" t="s">
        <v>68</v>
      </c>
      <c r="Q76" t="s">
        <v>66</v>
      </c>
      <c r="R76" t="str">
        <f t="shared" si="7"/>
        <v>tank_boots_4</v>
      </c>
      <c r="S76" t="str">
        <f t="shared" si="8"/>
        <v>坦克4级足部位装备</v>
      </c>
      <c r="T76" s="2" t="s">
        <v>411</v>
      </c>
      <c r="U76" s="1">
        <v>780069</v>
      </c>
    </row>
    <row r="77" spans="12:21" ht="16.5" x14ac:dyDescent="0.15">
      <c r="L77">
        <f t="shared" si="6"/>
        <v>2</v>
      </c>
      <c r="M77">
        <f t="shared" si="5"/>
        <v>3</v>
      </c>
      <c r="N77">
        <v>5</v>
      </c>
      <c r="O77" t="s">
        <v>73</v>
      </c>
      <c r="P77" t="s">
        <v>68</v>
      </c>
      <c r="Q77" t="s">
        <v>67</v>
      </c>
      <c r="R77" t="str">
        <f t="shared" si="7"/>
        <v>tank_boots_5</v>
      </c>
      <c r="S77" t="str">
        <f t="shared" si="8"/>
        <v>坦克5级足部位装备</v>
      </c>
      <c r="T77" s="2" t="s">
        <v>412</v>
      </c>
      <c r="U77" s="1">
        <v>780070</v>
      </c>
    </row>
    <row r="78" spans="12:21" ht="16.5" x14ac:dyDescent="0.15">
      <c r="L78">
        <f t="shared" si="6"/>
        <v>2</v>
      </c>
      <c r="M78">
        <f t="shared" si="5"/>
        <v>0</v>
      </c>
      <c r="N78">
        <v>1</v>
      </c>
      <c r="O78" t="s">
        <v>73</v>
      </c>
      <c r="P78" t="s">
        <v>69</v>
      </c>
      <c r="Q78" t="s">
        <v>63</v>
      </c>
      <c r="R78" t="str">
        <f t="shared" si="7"/>
        <v>tank_head_1</v>
      </c>
      <c r="S78" t="str">
        <f t="shared" si="8"/>
        <v>坦克1级头部位装备</v>
      </c>
      <c r="T78" s="2" t="s">
        <v>413</v>
      </c>
      <c r="U78" s="1">
        <v>780071</v>
      </c>
    </row>
    <row r="79" spans="12:21" ht="16.5" x14ac:dyDescent="0.15">
      <c r="L79">
        <f t="shared" si="6"/>
        <v>2</v>
      </c>
      <c r="M79">
        <f t="shared" si="5"/>
        <v>0</v>
      </c>
      <c r="N79">
        <v>2</v>
      </c>
      <c r="O79" t="s">
        <v>73</v>
      </c>
      <c r="P79" t="s">
        <v>69</v>
      </c>
      <c r="Q79" t="s">
        <v>64</v>
      </c>
      <c r="R79" t="str">
        <f t="shared" si="7"/>
        <v>tank_head_2</v>
      </c>
      <c r="S79" t="str">
        <f t="shared" si="8"/>
        <v>坦克2级头部位装备</v>
      </c>
      <c r="T79" s="2" t="s">
        <v>414</v>
      </c>
      <c r="U79" s="1">
        <v>780072</v>
      </c>
    </row>
    <row r="80" spans="12:21" ht="16.5" x14ac:dyDescent="0.15">
      <c r="L80">
        <f t="shared" si="6"/>
        <v>2</v>
      </c>
      <c r="M80">
        <f t="shared" si="5"/>
        <v>0</v>
      </c>
      <c r="N80">
        <v>3</v>
      </c>
      <c r="O80" t="s">
        <v>73</v>
      </c>
      <c r="P80" t="s">
        <v>69</v>
      </c>
      <c r="Q80" t="s">
        <v>65</v>
      </c>
      <c r="R80" t="str">
        <f t="shared" si="7"/>
        <v>tank_head_3</v>
      </c>
      <c r="S80" t="str">
        <f t="shared" si="8"/>
        <v>坦克3级头部位装备</v>
      </c>
      <c r="T80" s="2" t="s">
        <v>415</v>
      </c>
      <c r="U80" s="1">
        <v>780073</v>
      </c>
    </row>
    <row r="81" spans="12:21" ht="16.5" x14ac:dyDescent="0.15">
      <c r="L81">
        <f t="shared" si="6"/>
        <v>2</v>
      </c>
      <c r="M81">
        <f t="shared" si="5"/>
        <v>0</v>
      </c>
      <c r="N81">
        <v>4</v>
      </c>
      <c r="O81" t="s">
        <v>73</v>
      </c>
      <c r="P81" t="s">
        <v>69</v>
      </c>
      <c r="Q81" t="s">
        <v>66</v>
      </c>
      <c r="R81" t="str">
        <f t="shared" si="7"/>
        <v>tank_head_4</v>
      </c>
      <c r="S81" t="str">
        <f t="shared" si="8"/>
        <v>坦克4级头部位装备</v>
      </c>
      <c r="T81" s="2" t="s">
        <v>416</v>
      </c>
      <c r="U81" s="1">
        <v>780074</v>
      </c>
    </row>
    <row r="82" spans="12:21" ht="16.5" x14ac:dyDescent="0.15">
      <c r="L82">
        <f t="shared" si="6"/>
        <v>2</v>
      </c>
      <c r="M82">
        <f t="shared" si="5"/>
        <v>0</v>
      </c>
      <c r="N82">
        <v>5</v>
      </c>
      <c r="O82" t="s">
        <v>73</v>
      </c>
      <c r="P82" t="s">
        <v>69</v>
      </c>
      <c r="Q82" t="s">
        <v>67</v>
      </c>
      <c r="R82" t="str">
        <f t="shared" si="7"/>
        <v>tank_head_5</v>
      </c>
      <c r="S82" t="str">
        <f t="shared" si="8"/>
        <v>坦克5级头部位装备</v>
      </c>
      <c r="T82" s="2" t="s">
        <v>417</v>
      </c>
      <c r="U82" s="1">
        <v>780075</v>
      </c>
    </row>
    <row r="83" spans="12:21" ht="16.5" x14ac:dyDescent="0.15">
      <c r="L83">
        <f t="shared" si="6"/>
        <v>2</v>
      </c>
      <c r="M83">
        <f t="shared" si="5"/>
        <v>2</v>
      </c>
      <c r="N83">
        <v>1</v>
      </c>
      <c r="O83" t="s">
        <v>73</v>
      </c>
      <c r="P83" t="s">
        <v>70</v>
      </c>
      <c r="Q83" t="s">
        <v>63</v>
      </c>
      <c r="R83" t="str">
        <f t="shared" si="7"/>
        <v>tank_weapon_1</v>
      </c>
      <c r="S83" t="str">
        <f t="shared" si="8"/>
        <v>坦克1级手部位装备</v>
      </c>
      <c r="T83" s="2" t="s">
        <v>418</v>
      </c>
      <c r="U83" s="1">
        <v>780076</v>
      </c>
    </row>
    <row r="84" spans="12:21" ht="16.5" x14ac:dyDescent="0.15">
      <c r="L84">
        <f t="shared" si="6"/>
        <v>2</v>
      </c>
      <c r="M84">
        <f t="shared" si="5"/>
        <v>2</v>
      </c>
      <c r="N84">
        <v>2</v>
      </c>
      <c r="O84" t="s">
        <v>73</v>
      </c>
      <c r="P84" t="s">
        <v>70</v>
      </c>
      <c r="Q84" t="s">
        <v>64</v>
      </c>
      <c r="R84" t="str">
        <f t="shared" si="7"/>
        <v>tank_weapon_2</v>
      </c>
      <c r="S84" t="str">
        <f t="shared" si="8"/>
        <v>坦克2级手部位装备</v>
      </c>
      <c r="T84" s="2" t="s">
        <v>419</v>
      </c>
      <c r="U84" s="1">
        <v>780077</v>
      </c>
    </row>
    <row r="85" spans="12:21" ht="16.5" x14ac:dyDescent="0.15">
      <c r="L85">
        <f t="shared" si="6"/>
        <v>2</v>
      </c>
      <c r="M85">
        <f t="shared" si="5"/>
        <v>2</v>
      </c>
      <c r="N85">
        <v>3</v>
      </c>
      <c r="O85" t="s">
        <v>73</v>
      </c>
      <c r="P85" t="s">
        <v>70</v>
      </c>
      <c r="Q85" t="s">
        <v>65</v>
      </c>
      <c r="R85" t="str">
        <f t="shared" si="7"/>
        <v>tank_weapon_3</v>
      </c>
      <c r="S85" t="str">
        <f t="shared" si="8"/>
        <v>坦克3级手部位装备</v>
      </c>
      <c r="T85" s="2" t="s">
        <v>420</v>
      </c>
      <c r="U85" s="1">
        <v>780078</v>
      </c>
    </row>
    <row r="86" spans="12:21" ht="16.5" x14ac:dyDescent="0.15">
      <c r="L86">
        <f t="shared" si="6"/>
        <v>2</v>
      </c>
      <c r="M86">
        <f t="shared" si="5"/>
        <v>2</v>
      </c>
      <c r="N86">
        <v>4</v>
      </c>
      <c r="O86" t="s">
        <v>73</v>
      </c>
      <c r="P86" t="s">
        <v>70</v>
      </c>
      <c r="Q86" t="s">
        <v>66</v>
      </c>
      <c r="R86" t="str">
        <f t="shared" si="7"/>
        <v>tank_weapon_4</v>
      </c>
      <c r="S86" t="str">
        <f t="shared" si="8"/>
        <v>坦克4级手部位装备</v>
      </c>
      <c r="T86" s="2" t="s">
        <v>421</v>
      </c>
      <c r="U86" s="1">
        <v>780079</v>
      </c>
    </row>
    <row r="87" spans="12:21" ht="16.5" x14ac:dyDescent="0.15">
      <c r="L87">
        <f t="shared" si="6"/>
        <v>2</v>
      </c>
      <c r="M87">
        <f t="shared" si="5"/>
        <v>2</v>
      </c>
      <c r="N87">
        <v>5</v>
      </c>
      <c r="O87" t="s">
        <v>73</v>
      </c>
      <c r="P87" t="s">
        <v>70</v>
      </c>
      <c r="Q87" t="s">
        <v>67</v>
      </c>
      <c r="R87" t="str">
        <f t="shared" si="7"/>
        <v>tank_weapon_5</v>
      </c>
      <c r="S87" t="str">
        <f t="shared" si="8"/>
        <v>坦克5级手部位装备</v>
      </c>
      <c r="T87" s="2" t="s">
        <v>422</v>
      </c>
      <c r="U87" s="1">
        <v>780080</v>
      </c>
    </row>
  </sheetData>
  <phoneticPr fontId="4" type="noConversion"/>
  <pageMargins left="0.7" right="0.7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9:P59"/>
  <sheetViews>
    <sheetView workbookViewId="0">
      <selection activeCell="P46" sqref="P46"/>
    </sheetView>
  </sheetViews>
  <sheetFormatPr defaultRowHeight="13.5" x14ac:dyDescent="0.15"/>
  <cols>
    <col min="11" max="11" width="19.25" bestFit="1" customWidth="1"/>
    <col min="13" max="13" width="21.375" bestFit="1" customWidth="1"/>
    <col min="14" max="14" width="19.25" bestFit="1" customWidth="1"/>
    <col min="15" max="15" width="21.375" bestFit="1" customWidth="1"/>
    <col min="16" max="16" width="19.25" bestFit="1" customWidth="1"/>
  </cols>
  <sheetData>
    <row r="9" spans="11:16" x14ac:dyDescent="0.15">
      <c r="K9" t="s">
        <v>291</v>
      </c>
      <c r="M9" t="s">
        <v>88</v>
      </c>
      <c r="N9" t="s">
        <v>137</v>
      </c>
      <c r="O9" t="s">
        <v>188</v>
      </c>
      <c r="P9" t="s">
        <v>238</v>
      </c>
    </row>
    <row r="10" spans="11:16" x14ac:dyDescent="0.15">
      <c r="K10" t="s">
        <v>292</v>
      </c>
      <c r="M10" t="s">
        <v>89</v>
      </c>
      <c r="N10" t="s">
        <v>138</v>
      </c>
      <c r="O10" t="s">
        <v>189</v>
      </c>
      <c r="P10" t="s">
        <v>239</v>
      </c>
    </row>
    <row r="11" spans="11:16" x14ac:dyDescent="0.15">
      <c r="K11" t="s">
        <v>293</v>
      </c>
      <c r="M11" t="s">
        <v>90</v>
      </c>
      <c r="N11" t="s">
        <v>139</v>
      </c>
      <c r="O11" t="s">
        <v>190</v>
      </c>
      <c r="P11" t="s">
        <v>240</v>
      </c>
    </row>
    <row r="12" spans="11:16" x14ac:dyDescent="0.15">
      <c r="K12" t="s">
        <v>294</v>
      </c>
      <c r="M12" t="s">
        <v>91</v>
      </c>
      <c r="N12" t="s">
        <v>140</v>
      </c>
      <c r="O12" t="s">
        <v>191</v>
      </c>
      <c r="P12" t="s">
        <v>241</v>
      </c>
    </row>
    <row r="13" spans="11:16" x14ac:dyDescent="0.15">
      <c r="K13" t="s">
        <v>295</v>
      </c>
      <c r="M13" t="s">
        <v>92</v>
      </c>
      <c r="N13" t="s">
        <v>141</v>
      </c>
      <c r="O13" t="s">
        <v>192</v>
      </c>
      <c r="P13" t="s">
        <v>242</v>
      </c>
    </row>
    <row r="14" spans="11:16" x14ac:dyDescent="0.15">
      <c r="K14" t="s">
        <v>296</v>
      </c>
      <c r="M14" t="s">
        <v>93</v>
      </c>
      <c r="N14" t="s">
        <v>142</v>
      </c>
      <c r="O14" t="s">
        <v>193</v>
      </c>
      <c r="P14" t="s">
        <v>243</v>
      </c>
    </row>
    <row r="15" spans="11:16" x14ac:dyDescent="0.15">
      <c r="K15" t="s">
        <v>297</v>
      </c>
      <c r="M15" t="s">
        <v>94</v>
      </c>
      <c r="N15" t="s">
        <v>143</v>
      </c>
      <c r="O15" t="s">
        <v>194</v>
      </c>
      <c r="P15" t="s">
        <v>244</v>
      </c>
    </row>
    <row r="16" spans="11:16" x14ac:dyDescent="0.15">
      <c r="K16" t="s">
        <v>298</v>
      </c>
      <c r="M16" t="s">
        <v>95</v>
      </c>
      <c r="N16" t="s">
        <v>144</v>
      </c>
      <c r="O16" t="s">
        <v>195</v>
      </c>
      <c r="P16" t="s">
        <v>245</v>
      </c>
    </row>
    <row r="17" spans="11:16" x14ac:dyDescent="0.15">
      <c r="K17" t="s">
        <v>299</v>
      </c>
      <c r="M17" t="s">
        <v>96</v>
      </c>
      <c r="N17" t="s">
        <v>145</v>
      </c>
      <c r="O17" t="s">
        <v>196</v>
      </c>
      <c r="P17" t="s">
        <v>246</v>
      </c>
    </row>
    <row r="18" spans="11:16" x14ac:dyDescent="0.15">
      <c r="K18" t="s">
        <v>300</v>
      </c>
      <c r="M18" t="s">
        <v>97</v>
      </c>
      <c r="N18" t="s">
        <v>146</v>
      </c>
      <c r="O18" t="s">
        <v>197</v>
      </c>
      <c r="P18" t="s">
        <v>247</v>
      </c>
    </row>
    <row r="19" spans="11:16" x14ac:dyDescent="0.15">
      <c r="K19" t="s">
        <v>301</v>
      </c>
      <c r="M19" s="2" t="s">
        <v>289</v>
      </c>
      <c r="N19" t="s">
        <v>147</v>
      </c>
      <c r="O19" t="s">
        <v>198</v>
      </c>
      <c r="P19" t="s">
        <v>248</v>
      </c>
    </row>
    <row r="20" spans="11:16" x14ac:dyDescent="0.15">
      <c r="K20" t="s">
        <v>302</v>
      </c>
      <c r="M20" t="s">
        <v>98</v>
      </c>
      <c r="N20" t="s">
        <v>148</v>
      </c>
      <c r="O20" t="s">
        <v>199</v>
      </c>
      <c r="P20" t="s">
        <v>249</v>
      </c>
    </row>
    <row r="21" spans="11:16" x14ac:dyDescent="0.15">
      <c r="K21" t="s">
        <v>303</v>
      </c>
      <c r="M21" t="s">
        <v>99</v>
      </c>
      <c r="N21" t="s">
        <v>149</v>
      </c>
      <c r="O21" t="s">
        <v>200</v>
      </c>
      <c r="P21" t="s">
        <v>250</v>
      </c>
    </row>
    <row r="22" spans="11:16" x14ac:dyDescent="0.15">
      <c r="K22" t="s">
        <v>304</v>
      </c>
      <c r="M22" t="s">
        <v>100</v>
      </c>
      <c r="N22" t="s">
        <v>150</v>
      </c>
      <c r="O22" t="s">
        <v>201</v>
      </c>
      <c r="P22" t="s">
        <v>251</v>
      </c>
    </row>
    <row r="23" spans="11:16" x14ac:dyDescent="0.15">
      <c r="K23" t="s">
        <v>305</v>
      </c>
      <c r="M23" t="s">
        <v>101</v>
      </c>
      <c r="N23" t="s">
        <v>151</v>
      </c>
      <c r="O23" t="s">
        <v>202</v>
      </c>
      <c r="P23" t="s">
        <v>252</v>
      </c>
    </row>
    <row r="24" spans="11:16" x14ac:dyDescent="0.15">
      <c r="K24" t="s">
        <v>306</v>
      </c>
      <c r="M24" t="s">
        <v>102</v>
      </c>
      <c r="N24" t="s">
        <v>152</v>
      </c>
      <c r="O24" t="s">
        <v>203</v>
      </c>
      <c r="P24" t="s">
        <v>253</v>
      </c>
    </row>
    <row r="25" spans="11:16" x14ac:dyDescent="0.15">
      <c r="K25" t="s">
        <v>307</v>
      </c>
      <c r="M25" t="s">
        <v>103</v>
      </c>
      <c r="N25" t="s">
        <v>153</v>
      </c>
      <c r="O25" t="s">
        <v>204</v>
      </c>
      <c r="P25" t="s">
        <v>254</v>
      </c>
    </row>
    <row r="26" spans="11:16" x14ac:dyDescent="0.15">
      <c r="K26" t="s">
        <v>308</v>
      </c>
      <c r="M26" t="s">
        <v>104</v>
      </c>
      <c r="N26" t="s">
        <v>154</v>
      </c>
      <c r="O26" t="s">
        <v>205</v>
      </c>
      <c r="P26" t="s">
        <v>255</v>
      </c>
    </row>
    <row r="27" spans="11:16" x14ac:dyDescent="0.15">
      <c r="K27" t="s">
        <v>309</v>
      </c>
      <c r="M27" t="s">
        <v>105</v>
      </c>
      <c r="N27" t="s">
        <v>155</v>
      </c>
      <c r="O27" t="s">
        <v>206</v>
      </c>
      <c r="P27" t="s">
        <v>256</v>
      </c>
    </row>
    <row r="28" spans="11:16" x14ac:dyDescent="0.15">
      <c r="K28" t="s">
        <v>310</v>
      </c>
      <c r="M28" t="s">
        <v>106</v>
      </c>
      <c r="N28" t="s">
        <v>156</v>
      </c>
      <c r="O28" t="s">
        <v>207</v>
      </c>
      <c r="P28" t="s">
        <v>257</v>
      </c>
    </row>
    <row r="29" spans="11:16" x14ac:dyDescent="0.15">
      <c r="K29" t="s">
        <v>311</v>
      </c>
      <c r="M29" t="s">
        <v>107</v>
      </c>
      <c r="N29" t="s">
        <v>157</v>
      </c>
      <c r="O29" t="s">
        <v>208</v>
      </c>
      <c r="P29" t="s">
        <v>258</v>
      </c>
    </row>
    <row r="30" spans="11:16" x14ac:dyDescent="0.15">
      <c r="K30" t="s">
        <v>312</v>
      </c>
      <c r="M30" s="2" t="s">
        <v>288</v>
      </c>
      <c r="N30" t="s">
        <v>158</v>
      </c>
      <c r="O30" t="s">
        <v>209</v>
      </c>
      <c r="P30" t="s">
        <v>259</v>
      </c>
    </row>
    <row r="31" spans="11:16" x14ac:dyDescent="0.15">
      <c r="K31" t="s">
        <v>313</v>
      </c>
      <c r="M31" t="s">
        <v>108</v>
      </c>
      <c r="N31" t="s">
        <v>159</v>
      </c>
      <c r="O31" t="s">
        <v>210</v>
      </c>
      <c r="P31" t="s">
        <v>260</v>
      </c>
    </row>
    <row r="32" spans="11:16" x14ac:dyDescent="0.15">
      <c r="K32" t="s">
        <v>314</v>
      </c>
      <c r="M32" t="s">
        <v>109</v>
      </c>
      <c r="N32" t="s">
        <v>160</v>
      </c>
      <c r="O32" t="s">
        <v>211</v>
      </c>
      <c r="P32" t="s">
        <v>261</v>
      </c>
    </row>
    <row r="33" spans="11:16" x14ac:dyDescent="0.15">
      <c r="K33" t="s">
        <v>315</v>
      </c>
      <c r="M33" t="s">
        <v>110</v>
      </c>
      <c r="N33" t="s">
        <v>161</v>
      </c>
      <c r="O33" t="s">
        <v>212</v>
      </c>
      <c r="P33" t="s">
        <v>262</v>
      </c>
    </row>
    <row r="34" spans="11:16" x14ac:dyDescent="0.15">
      <c r="K34" t="s">
        <v>316</v>
      </c>
      <c r="M34" t="s">
        <v>111</v>
      </c>
      <c r="N34" t="s">
        <v>162</v>
      </c>
      <c r="O34" t="s">
        <v>213</v>
      </c>
      <c r="P34" t="s">
        <v>263</v>
      </c>
    </row>
    <row r="35" spans="11:16" x14ac:dyDescent="0.15">
      <c r="K35" t="s">
        <v>317</v>
      </c>
      <c r="M35" t="s">
        <v>112</v>
      </c>
      <c r="N35" t="s">
        <v>163</v>
      </c>
      <c r="O35" t="s">
        <v>214</v>
      </c>
      <c r="P35" t="s">
        <v>264</v>
      </c>
    </row>
    <row r="36" spans="11:16" x14ac:dyDescent="0.15">
      <c r="K36" t="s">
        <v>318</v>
      </c>
      <c r="M36" t="s">
        <v>113</v>
      </c>
      <c r="N36" t="s">
        <v>164</v>
      </c>
      <c r="O36" t="s">
        <v>215</v>
      </c>
      <c r="P36" t="s">
        <v>265</v>
      </c>
    </row>
    <row r="37" spans="11:16" x14ac:dyDescent="0.15">
      <c r="K37" t="s">
        <v>319</v>
      </c>
      <c r="M37" t="s">
        <v>114</v>
      </c>
      <c r="N37" t="s">
        <v>165</v>
      </c>
      <c r="O37" t="s">
        <v>216</v>
      </c>
      <c r="P37" t="s">
        <v>266</v>
      </c>
    </row>
    <row r="38" spans="11:16" x14ac:dyDescent="0.15">
      <c r="K38" t="s">
        <v>320</v>
      </c>
      <c r="M38" t="s">
        <v>115</v>
      </c>
      <c r="N38" t="s">
        <v>166</v>
      </c>
      <c r="O38" t="s">
        <v>217</v>
      </c>
      <c r="P38" t="s">
        <v>267</v>
      </c>
    </row>
    <row r="39" spans="11:16" x14ac:dyDescent="0.15">
      <c r="K39" t="s">
        <v>321</v>
      </c>
      <c r="M39" t="s">
        <v>116</v>
      </c>
      <c r="N39" t="s">
        <v>167</v>
      </c>
      <c r="O39" t="s">
        <v>218</v>
      </c>
      <c r="P39" t="s">
        <v>268</v>
      </c>
    </row>
    <row r="40" spans="11:16" x14ac:dyDescent="0.15">
      <c r="K40" t="s">
        <v>322</v>
      </c>
      <c r="M40" t="s">
        <v>117</v>
      </c>
      <c r="N40" t="s">
        <v>168</v>
      </c>
      <c r="O40" t="s">
        <v>219</v>
      </c>
      <c r="P40" t="s">
        <v>269</v>
      </c>
    </row>
    <row r="41" spans="11:16" x14ac:dyDescent="0.15">
      <c r="K41" t="s">
        <v>323</v>
      </c>
      <c r="M41" t="s">
        <v>118</v>
      </c>
      <c r="N41" t="s">
        <v>169</v>
      </c>
      <c r="O41" t="s">
        <v>220</v>
      </c>
      <c r="P41" t="s">
        <v>270</v>
      </c>
    </row>
    <row r="42" spans="11:16" x14ac:dyDescent="0.15">
      <c r="K42" t="s">
        <v>324</v>
      </c>
      <c r="M42" t="s">
        <v>119</v>
      </c>
      <c r="N42" t="s">
        <v>170</v>
      </c>
      <c r="O42" s="2" t="s">
        <v>290</v>
      </c>
      <c r="P42" t="s">
        <v>271</v>
      </c>
    </row>
    <row r="43" spans="11:16" x14ac:dyDescent="0.15">
      <c r="K43" t="s">
        <v>325</v>
      </c>
      <c r="M43" t="s">
        <v>120</v>
      </c>
      <c r="N43" t="s">
        <v>171</v>
      </c>
      <c r="O43" t="s">
        <v>221</v>
      </c>
      <c r="P43" t="s">
        <v>272</v>
      </c>
    </row>
    <row r="44" spans="11:16" x14ac:dyDescent="0.15">
      <c r="K44" t="s">
        <v>326</v>
      </c>
      <c r="M44" t="s">
        <v>121</v>
      </c>
      <c r="N44" t="s">
        <v>172</v>
      </c>
      <c r="O44" t="s">
        <v>222</v>
      </c>
      <c r="P44" t="s">
        <v>273</v>
      </c>
    </row>
    <row r="45" spans="11:16" x14ac:dyDescent="0.15">
      <c r="K45" t="s">
        <v>327</v>
      </c>
      <c r="M45" t="s">
        <v>122</v>
      </c>
      <c r="N45" t="s">
        <v>173</v>
      </c>
      <c r="O45" t="s">
        <v>223</v>
      </c>
      <c r="P45" t="s">
        <v>274</v>
      </c>
    </row>
    <row r="46" spans="11:16" x14ac:dyDescent="0.15">
      <c r="K46" t="s">
        <v>328</v>
      </c>
      <c r="M46" t="s">
        <v>123</v>
      </c>
      <c r="N46" t="s">
        <v>174</v>
      </c>
      <c r="O46" t="s">
        <v>224</v>
      </c>
      <c r="P46" s="2" t="s">
        <v>342</v>
      </c>
    </row>
    <row r="47" spans="11:16" x14ac:dyDescent="0.15">
      <c r="K47" t="s">
        <v>329</v>
      </c>
      <c r="M47" t="s">
        <v>124</v>
      </c>
      <c r="N47" t="s">
        <v>175</v>
      </c>
      <c r="O47" t="s">
        <v>225</v>
      </c>
      <c r="P47" t="s">
        <v>275</v>
      </c>
    </row>
    <row r="48" spans="11:16" x14ac:dyDescent="0.15">
      <c r="K48" t="s">
        <v>330</v>
      </c>
      <c r="M48" t="s">
        <v>125</v>
      </c>
      <c r="N48" t="s">
        <v>176</v>
      </c>
      <c r="O48" t="s">
        <v>226</v>
      </c>
      <c r="P48" t="s">
        <v>276</v>
      </c>
    </row>
    <row r="49" spans="11:16" x14ac:dyDescent="0.15">
      <c r="K49" t="s">
        <v>331</v>
      </c>
      <c r="M49" t="s">
        <v>126</v>
      </c>
      <c r="N49" t="s">
        <v>177</v>
      </c>
      <c r="O49" t="s">
        <v>227</v>
      </c>
      <c r="P49" t="s">
        <v>277</v>
      </c>
    </row>
    <row r="50" spans="11:16" x14ac:dyDescent="0.15">
      <c r="K50" t="s">
        <v>332</v>
      </c>
      <c r="M50" t="s">
        <v>127</v>
      </c>
      <c r="N50" t="s">
        <v>178</v>
      </c>
      <c r="O50" t="s">
        <v>228</v>
      </c>
      <c r="P50" t="s">
        <v>278</v>
      </c>
    </row>
    <row r="51" spans="11:16" x14ac:dyDescent="0.15">
      <c r="K51" t="s">
        <v>333</v>
      </c>
      <c r="M51" t="s">
        <v>128</v>
      </c>
      <c r="N51" t="s">
        <v>179</v>
      </c>
      <c r="O51" t="s">
        <v>229</v>
      </c>
      <c r="P51" t="s">
        <v>279</v>
      </c>
    </row>
    <row r="52" spans="11:16" x14ac:dyDescent="0.15">
      <c r="K52" t="s">
        <v>334</v>
      </c>
      <c r="M52" t="s">
        <v>129</v>
      </c>
      <c r="N52" t="s">
        <v>180</v>
      </c>
      <c r="O52" t="s">
        <v>230</v>
      </c>
      <c r="P52" t="s">
        <v>280</v>
      </c>
    </row>
    <row r="53" spans="11:16" x14ac:dyDescent="0.15">
      <c r="K53" t="s">
        <v>335</v>
      </c>
      <c r="M53" t="s">
        <v>130</v>
      </c>
      <c r="N53" t="s">
        <v>181</v>
      </c>
      <c r="O53" t="s">
        <v>231</v>
      </c>
      <c r="P53" t="s">
        <v>281</v>
      </c>
    </row>
    <row r="54" spans="11:16" x14ac:dyDescent="0.15">
      <c r="K54" t="s">
        <v>336</v>
      </c>
      <c r="M54" t="s">
        <v>131</v>
      </c>
      <c r="N54" t="s">
        <v>182</v>
      </c>
      <c r="O54" t="s">
        <v>232</v>
      </c>
      <c r="P54" t="s">
        <v>282</v>
      </c>
    </row>
    <row r="55" spans="11:16" x14ac:dyDescent="0.15">
      <c r="K55" t="s">
        <v>337</v>
      </c>
      <c r="M55" t="s">
        <v>132</v>
      </c>
      <c r="N55" t="s">
        <v>183</v>
      </c>
      <c r="O55" t="s">
        <v>233</v>
      </c>
      <c r="P55" t="s">
        <v>283</v>
      </c>
    </row>
    <row r="56" spans="11:16" x14ac:dyDescent="0.15">
      <c r="K56" t="s">
        <v>338</v>
      </c>
      <c r="M56" t="s">
        <v>133</v>
      </c>
      <c r="N56" t="s">
        <v>184</v>
      </c>
      <c r="O56" t="s">
        <v>234</v>
      </c>
      <c r="P56" t="s">
        <v>284</v>
      </c>
    </row>
    <row r="57" spans="11:16" x14ac:dyDescent="0.15">
      <c r="K57" t="s">
        <v>339</v>
      </c>
      <c r="M57" t="s">
        <v>134</v>
      </c>
      <c r="N57" t="s">
        <v>185</v>
      </c>
      <c r="O57" t="s">
        <v>235</v>
      </c>
      <c r="P57" t="s">
        <v>285</v>
      </c>
    </row>
    <row r="58" spans="11:16" x14ac:dyDescent="0.15">
      <c r="K58" t="s">
        <v>340</v>
      </c>
      <c r="M58" t="s">
        <v>135</v>
      </c>
      <c r="N58" t="s">
        <v>186</v>
      </c>
      <c r="O58" t="s">
        <v>236</v>
      </c>
      <c r="P58" t="s">
        <v>286</v>
      </c>
    </row>
    <row r="59" spans="11:16" x14ac:dyDescent="0.15">
      <c r="K59" t="s">
        <v>341</v>
      </c>
      <c r="M59" t="s">
        <v>136</v>
      </c>
      <c r="N59" t="s">
        <v>187</v>
      </c>
      <c r="O59" t="s">
        <v>237</v>
      </c>
      <c r="P59" t="s">
        <v>287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2021-02-26T01:51:21Z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