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<sst xmlns="http://schemas.openxmlformats.org/spreadsheetml/2006/main" count="324" uniqueCount="186">
  <si>
    <t>编号</t>
  </si>
  <si>
    <t>总经验</t>
  </si>
  <si>
    <t>标题</t>
  </si>
  <si>
    <t>描述</t>
  </si>
  <si>
    <t>宠物背包扩充</t>
  </si>
  <si>
    <t>符文背包扩充</t>
  </si>
  <si>
    <t>等级礼包</t>
  </si>
  <si>
    <t>金币兑换加成</t>
  </si>
  <si>
    <t>金币兑换次数上限</t>
  </si>
  <si>
    <t>挂机产出加成</t>
  </si>
  <si>
    <t>宠物委托每日可完成次数</t>
  </si>
  <si>
    <t>虚空秘境免费复活次数</t>
  </si>
  <si>
    <t>增加可购买资源副本的次数</t>
  </si>
  <si>
    <t>每日快速挂机次数上限</t>
  </si>
  <si>
    <t>迷雾森林获取额外资源点千分比</t>
  </si>
  <si>
    <t>精品商城属性次数限制</t>
  </si>
  <si>
    <t>契约者试炼复活次数</t>
  </si>
  <si>
    <t>竞技场购买门票上限</t>
  </si>
  <si>
    <t>抓鬼免费次数</t>
  </si>
  <si>
    <t>挂机时间</t>
  </si>
  <si>
    <t>资源副本加成百分比</t>
  </si>
  <si>
    <t>风暴之塔次数增加</t>
  </si>
  <si>
    <t>矿区每日奖励限制加成</t>
  </si>
  <si>
    <t>矿区奖励加成*1000</t>
  </si>
  <si>
    <t>boss塔挑战次数</t>
  </si>
  <si>
    <t>vip普通特殊抽卡增加次数</t>
  </si>
  <si>
    <t>高级特殊抽卡奖池</t>
  </si>
  <si>
    <t>好友数量上限</t>
  </si>
  <si>
    <t>友情卡每日获取上限</t>
  </si>
  <si>
    <t>购买等级礼包价格</t>
  </si>
  <si>
    <t>组队/擂台幻境集结玩法每周可购买复活次数</t>
  </si>
  <si>
    <t>组队/擂台幻境集结玩法每周可购买的次数</t>
  </si>
  <si>
    <t>石头峡谷刷新购买上限</t>
  </si>
  <si>
    <t>石头峡谷偷取买上限</t>
  </si>
  <si>
    <t>vip等级</t>
  </si>
  <si>
    <t>预留字段</t>
  </si>
  <si>
    <t>相对于前一等级，直接填扩充数量</t>
  </si>
  <si>
    <t>加成系数（百分之），不要%</t>
  </si>
  <si>
    <t>直接填能兑换多少次</t>
  </si>
  <si>
    <t>百分比{生命石，金币}</t>
  </si>
  <si>
    <t>直接填可以完成多少次</t>
  </si>
  <si>
    <t>直接填可以复活多少次</t>
  </si>
  <si>
    <t>cs</t>
  </si>
  <si>
    <t>单层但难度增加</t>
  </si>
  <si>
    <t>千分比</t>
  </si>
  <si>
    <t>直接填总的能挑战多少次(总挑战次数增加)</t>
  </si>
  <si>
    <t>DrawCommonCardConfig.xlsx</t>
  </si>
  <si>
    <t>ID</t>
  </si>
  <si>
    <t>needTotalExp</t>
  </si>
  <si>
    <t>Name</t>
  </si>
  <si>
    <t>DESC</t>
  </si>
  <si>
    <t>petBagImprove</t>
  </si>
  <si>
    <t>runeBagImprove</t>
  </si>
  <si>
    <t>LvGiftBag</t>
  </si>
  <si>
    <t>glodExAddtion</t>
  </si>
  <si>
    <t>goldExUpperLimit</t>
  </si>
  <si>
    <t>onHookExAddtion</t>
  </si>
  <si>
    <t>petMissionDailyTimes</t>
  </si>
  <si>
    <t>patrolRebornTimes</t>
  </si>
  <si>
    <t>buyResCopyLimit</t>
  </si>
  <si>
    <t>quickOnhookTimes</t>
  </si>
  <si>
    <t>gainMistBagExtraRate</t>
  </si>
  <si>
    <t>boutiqueManualRefreshLimit</t>
  </si>
  <si>
    <t>braveChallengeRebornTimes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</si>
  <si>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renaTicketBuyLimit</t>
    </r>
  </si>
  <si>
    <t>ghostBusterFreeCount</t>
  </si>
  <si>
    <t>onHookTime</t>
  </si>
  <si>
    <t>resCopyExAddtion</t>
  </si>
  <si>
    <t>plusBoosTowerTimes</t>
  </si>
  <si>
    <t>mineDailyRewardExRate</t>
  </si>
  <si>
    <t>mineExAddition</t>
  </si>
  <si>
    <t>bossTowerChallengeTimes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</si>
  <si>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ommonD</t>
    </r>
    <r>
      <rPr>
        <sz val="11"/>
        <color theme="1"/>
        <rFont val="宋体"/>
        <charset val="134"/>
        <scheme val="minor"/>
      </rPr>
      <t>rawSpecialTimes</t>
    </r>
  </si>
  <si>
    <t>commonSpecialDrawPool</t>
  </si>
  <si>
    <t>friendLimit</t>
  </si>
  <si>
    <t>friendItemGainLimit</t>
  </si>
  <si>
    <t>buyLvlGiftPrice</t>
  </si>
  <si>
    <t>cpDailyRevive</t>
  </si>
  <si>
    <t>cpWeeklyBuyCount</t>
  </si>
  <si>
    <t>stonrRiftRefreshLimitBuy</t>
  </si>
  <si>
    <t>stonrRiftStealLimitBuy</t>
  </si>
  <si>
    <t>csk</t>
  </si>
  <si>
    <t>c</t>
  </si>
  <si>
    <t>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</si>
  <si>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s</t>
    </r>
  </si>
  <si>
    <t>sc</t>
  </si>
  <si>
    <t>int</t>
  </si>
  <si>
    <t>intList</t>
  </si>
  <si>
    <t>intList2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</si>
  <si>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</si>
  <si>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{}</t>
  </si>
  <si>
    <t>{{}}</t>
  </si>
  <si>
    <t>{70201,70301,70401,70701,70801,70901,71001,71201,71301,71501,71701,5004022}</t>
  </si>
  <si>
    <t>{{3,1005,20}|{3,1018,500}|{3,1067,1}}</t>
  </si>
  <si>
    <t>{{2,0,2688}|{2,0,13440}}</t>
  </si>
  <si>
    <t>{70202,70302,70402,70702,70802,70902,71002,71202,71302,71502,71702,5004024}</t>
  </si>
  <si>
    <t>{{3,1006,10}|{3,1014,1000000}|{3,1068,1}}</t>
  </si>
  <si>
    <t>{{2,0,3288}|{2,0,16440}}</t>
  </si>
  <si>
    <t>{70203,70303,70403,70703,70803,70903,71003,71203,71303,71503,71703,5004024}</t>
  </si>
  <si>
    <t>{{4,94024,50}|{3,1113,100}|{3,1069,1}}</t>
  </si>
  <si>
    <t>{{2,0,5188}|{2,0,25940}}</t>
  </si>
  <si>
    <t>{70204,70304,70404,70704,70804,70904,71004,71204,71304,71504,71704,5004024}</t>
  </si>
  <si>
    <t>{{4,94024,50}|{3,1301,70}|{3,1069,1}}</t>
  </si>
  <si>
    <t>{{2,0,5788}|{2,0,28940}}</t>
  </si>
  <si>
    <t>{70205,70305,70405,70705,70805,70905,71005,71205,71305,71505,71705,5004024}</t>
  </si>
  <si>
    <t>{{4,94024,50}|{3,1301,120}|{3,1070,1}}</t>
  </si>
  <si>
    <t>{{2,0,6488}|{2,0,32440}}</t>
  </si>
  <si>
    <t>{70206,70306,70406,70706,70806,70906,71006,71206,71306,71506,71706,5004024}</t>
  </si>
  <si>
    <t>{{4,94024,50}|{3,1301,190}|{5,6001,1}|{13,9,1}}</t>
  </si>
  <si>
    <t>{{2,0,8288}|{2,0,41440}}</t>
  </si>
  <si>
    <t>{70207,70307,70407,70707,70807,70907,71007,71207,71307,71507,71707,5004024}</t>
  </si>
  <si>
    <t>{{4,94024,50}|{3,2026,1}|{5,6002,1}}</t>
  </si>
  <si>
    <t>{{2,0,9088}|{2,0,45440}}</t>
  </si>
  <si>
    <t>{70208,70308,70408,70708,70808,70908,71008,71208,71308,71508,71708,5004024}</t>
  </si>
  <si>
    <t>{{4,94024,50}|{3,1006,10}|{5,6003,1}}</t>
  </si>
  <si>
    <t>{{2,0,14388}|{2,0,71940}}</t>
  </si>
  <si>
    <t>{70209,70309,70409,70709,70809,70909,71009,71209,71309,71509,71709,5004024}</t>
  </si>
  <si>
    <t>{{4,94024,50}|{3,1006,15}|{5,6004,1}|{13,10,1}}</t>
  </si>
  <si>
    <t>{{2,0,20688}|{2,0,103440}}</t>
  </si>
  <si>
    <t>{70210,70310,70410,70710,70810,70910,71010,71210,71310,71510,71710,5004024}</t>
  </si>
  <si>
    <t>{{3,2027,1}|{3,1306,100}|{5,6005,1}}</t>
  </si>
  <si>
    <t>{{2,0,28288}|{2,0,141440}}</t>
  </si>
  <si>
    <t>{70211,70311,70411,70711,70811,70911,71011,71211,71311,71511,71711,5004024}</t>
  </si>
  <si>
    <t>{{3,2027,1}|{3,1306,150}|{5,6006,1}}</t>
  </si>
  <si>
    <t>{{2,0,32188}|{2,0,160940}}</t>
  </si>
  <si>
    <t>{70212,70312,70412,70712,70812,70912,71012,71212,71312,71512,71712,5004024}</t>
  </si>
  <si>
    <t>{{3,2028,1}|{3,1307,120}|{5,6007,1}|{13,11,1}}</t>
  </si>
  <si>
    <t>{{2,0,49988}|{2,0,249940}}</t>
  </si>
  <si>
    <t>{70213,70313,70413,70713,70813,70913,71013,71213,71313,71513,71713,5004024}</t>
  </si>
  <si>
    <t>{{3,2029,1}|{3,1306,260}|{5,6008,1}}</t>
  </si>
  <si>
    <t>{{2,0,84488}|{2,0,422440}}</t>
  </si>
  <si>
    <t>{70214,70314,70414,70714,70814,70914,71014,71214,71314,71514,71714,5004024}</t>
  </si>
  <si>
    <t>{{3,2029,1}|{3,1318,1}|{3,1308,150}}</t>
  </si>
  <si>
    <t>{{2,0,199688}|{2,0,998440}}</t>
  </si>
  <si>
    <t>{70215,70315,70415,70715,70815,70915,71015,71215,71315,71515,71715,5004025}</t>
  </si>
  <si>
    <t>{{3,2029,1}|{3,1320,1}|{3,1309,180}}</t>
  </si>
  <si>
    <t>{{2,0,265088}|{2,0,1325440}}</t>
  </si>
  <si>
    <t>收集50个碎片可召唤雷兽</t>
  </si>
  <si>
    <t>收集50個碎片可召喚雷獸</t>
  </si>
  <si>
    <t>Collect 50 shards to summon Xingtian</t>
  </si>
  <si>
    <t>收集50个碎片可召唤克莱诺</t>
  </si>
  <si>
    <t>收集50個碎片可召喚克萊諾</t>
  </si>
  <si>
    <t>雷兽碎片</t>
  </si>
  <si>
    <t>雷獸碎片</t>
  </si>
  <si>
    <t>克莱诺碎片</t>
  </si>
  <si>
    <t>克萊諾碎片</t>
  </si>
  <si>
    <t>{4,94024,25}</t>
  </si>
  <si>
    <t>{3,1068,1}</t>
  </si>
  <si>
    <t>{1,0,100000}</t>
  </si>
  <si>
    <t>{3,1014,100000}</t>
  </si>
  <si>
    <t>{3,1018,1200}</t>
  </si>
  <si>
    <t>{4,94024,50}</t>
  </si>
  <si>
    <t>{3,1069,1}</t>
  </si>
  <si>
    <t>{1,0,300000}</t>
  </si>
  <si>
    <t>{3,1014,300000}</t>
  </si>
  <si>
    <t>{3,1018,2000}</t>
  </si>
  <si>
    <t>{4,94037,50}</t>
  </si>
  <si>
    <t>{1,0,600000}</t>
  </si>
  <si>
    <t>{3,1014,600000}</t>
  </si>
  <si>
    <t>{3,1018,3000}</t>
  </si>
  <si>
    <t>{13,9,1}</t>
  </si>
  <si>
    <t>{3,1070,1}</t>
  </si>
  <si>
    <t>{3,1018,5000}</t>
  </si>
  <si>
    <t>{1,0,1200000}</t>
  </si>
  <si>
    <t>{3,1014,1200000}</t>
  </si>
  <si>
    <t>{3,1018,8000}</t>
  </si>
  <si>
    <t>{4,94039,50}</t>
  </si>
  <si>
    <t>{3,1071,1}</t>
  </si>
  <si>
    <t>{1,0,2000000}</t>
  </si>
  <si>
    <t>{3,1014,2000000}</t>
  </si>
  <si>
    <t>{13,10,1}</t>
  </si>
  <si>
    <t>{1,0,3000000}</t>
  </si>
  <si>
    <t>{3,1014,3000000}</t>
  </si>
  <si>
    <t>{3,1018,10000}</t>
  </si>
  <si>
    <t>{13,11,1}</t>
  </si>
  <si>
    <t>{1,0,3600000}</t>
  </si>
  <si>
    <t>{3,1014,3600000}</t>
  </si>
  <si>
    <t>{3,1018,20000}</t>
  </si>
  <si>
    <t>{4,94041,50}</t>
  </si>
  <si>
    <t>{3,1018,30000}</t>
  </si>
  <si>
    <t>{4,94042,200}</t>
  </si>
  <si>
    <t>{3,1018,50000}</t>
  </si>
  <si>
    <t>{111,112,113,114,115,117}</t>
  </si>
  <si>
    <t>{111,112,113,114,115,117,118}</t>
  </si>
  <si>
    <t>{111,112,113,114,115,117,118,119}</t>
  </si>
  <si>
    <t>{111,112,113,114,115,117,118,119,120}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</si>
</sst>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171A1D"/>
      <name val="Segoe UI"/>
      <charset val="134"/>
    </font>
    <font>
      <b/>
      <sz val="11"/>
      <color theme="0" tint="-0.149998474074526"/>
      <name val="宋体"/>
      <charset val="134"/>
      <scheme val="minor"/>
    </font>
    <font>
      <sz val="11"/>
      <color theme="0" tint="-0.149998474074526"/>
      <name val="Segoe UI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Adobe 黑体 Std R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horizontal="center" vertical="center"/>
    </xf>
    <xf numFmtId="1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4" fillId="4" borderId="0" xfId="31" applyAlignment="1">
      <alignment horizontal="center" vertical="center"/>
    </xf>
    <xf numFmtId="49" fontId="4" fillId="4" borderId="0" xfId="3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4" borderId="0" xfId="31" applyAlignment="1">
      <alignment horizontal="center"/>
    </xf>
    <xf numFmtId="0" fontId="2" fillId="4" borderId="0" xfId="3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"/>
  <sheetViews>
    <sheetView tabSelected="1" workbookViewId="0">
      <pane xSplit="1" topLeftCell="B1" activePane="topRight" state="frozen"/>
      <selection/>
      <selection pane="topRight" activeCell="D23" sqref="D23"/>
    </sheetView>
  </sheetViews>
  <sheetFormatPr defaultColWidth="9" defaultRowHeight="13.5"/>
  <cols>
    <col min="1" max="1" width="9" style="3" customWidth="1"/>
    <col min="2" max="2" width="13.875" style="3" customWidth="1"/>
    <col min="3" max="3" width="7.875" style="3" customWidth="1"/>
    <col min="4" max="4" width="121.5" style="3" customWidth="1"/>
    <col min="5" max="5" width="18.625" style="3" customWidth="1"/>
    <col min="6" max="6" width="12" style="3" customWidth="1"/>
    <col min="7" max="7" width="101.875" style="3" customWidth="1"/>
    <col min="8" max="8" width="16.5" style="3" customWidth="1"/>
    <col min="9" max="9" width="14" style="3" customWidth="1"/>
    <col min="10" max="10" width="38.125" style="2" customWidth="1"/>
    <col min="11" max="11" width="27.625" style="3" customWidth="1"/>
    <col min="12" max="12" width="21.375" style="2" customWidth="1"/>
    <col min="13" max="13" width="25.5" style="12" customWidth="1"/>
    <col min="14" max="14" width="22.25" style="2" customWidth="1"/>
    <col min="15" max="15" width="27.5" style="2" customWidth="1"/>
    <col min="16" max="16" width="27.25" style="3" customWidth="1"/>
    <col min="17" max="17" width="20.75" style="2" customWidth="1"/>
    <col min="18" max="18" width="23.25" style="2" customWidth="1"/>
    <col min="19" max="19" width="24.125" style="2" customWidth="1"/>
    <col min="20" max="20" width="28.875" style="2" customWidth="1"/>
    <col min="21" max="21" width="19.625" style="2" customWidth="1"/>
    <col min="22" max="23" width="25.375" style="2" customWidth="1"/>
    <col min="24" max="24" width="16.125" style="2" customWidth="1"/>
    <col min="25" max="26" width="27.5" style="3" customWidth="1"/>
    <col min="27" max="27" width="34.875" style="13" customWidth="1"/>
    <col min="28" max="28" width="19.625" style="3" customWidth="1"/>
    <col min="29" max="29" width="23" style="3" customWidth="1"/>
    <col min="30" max="30" width="21.125" style="2" customWidth="1"/>
    <col min="31" max="31" width="41.25" style="2" customWidth="1"/>
    <col min="32" max="32" width="39.125" style="2" customWidth="1"/>
    <col min="33" max="33" width="27.625" style="2" customWidth="1"/>
    <col min="34" max="34" width="25.5" style="2" customWidth="1"/>
    <col min="35" max="16384" width="9" style="2"/>
  </cols>
  <sheetData>
    <row r="1" customFormat="1" ht="16.5" spans="1:3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25" t="s">
        <v>9</v>
      </c>
      <c r="K1" s="14" t="s">
        <v>10</v>
      </c>
      <c r="L1" s="26" t="s">
        <v>11</v>
      </c>
      <c r="M1" s="26" t="s">
        <v>12</v>
      </c>
      <c r="N1" s="25" t="s">
        <v>13</v>
      </c>
      <c r="O1" s="25" t="s">
        <v>14</v>
      </c>
      <c r="P1" s="14" t="s">
        <v>15</v>
      </c>
      <c r="Q1" s="31" t="s">
        <v>16</v>
      </c>
      <c r="R1" s="25" t="s">
        <v>17</v>
      </c>
      <c r="S1" s="27" t="s">
        <v>18</v>
      </c>
      <c r="T1" s="27" t="s">
        <v>19</v>
      </c>
      <c r="U1" s="25" t="s">
        <v>20</v>
      </c>
      <c r="V1" s="31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33" t="s">
        <v>29</v>
      </c>
      <c r="AE1" s="34" t="s">
        <v>30</v>
      </c>
      <c r="AF1" s="34" t="s">
        <v>31</v>
      </c>
      <c r="AG1" t="s">
        <v>32</v>
      </c>
      <c r="AH1" t="s">
        <v>33</v>
      </c>
    </row>
    <row r="2" customFormat="1" spans="1:30">
      <c r="A2" s="16" t="s">
        <v>34</v>
      </c>
      <c r="B2" s="16" t="s">
        <v>1</v>
      </c>
      <c r="C2" s="16"/>
      <c r="D2" s="16" t="s">
        <v>35</v>
      </c>
      <c r="E2" s="16" t="s">
        <v>36</v>
      </c>
      <c r="F2" s="16" t="s">
        <v>36</v>
      </c>
      <c r="G2" s="16"/>
      <c r="H2" s="17" t="s">
        <v>37</v>
      </c>
      <c r="I2" s="17" t="s">
        <v>38</v>
      </c>
      <c r="J2" s="27" t="s">
        <v>39</v>
      </c>
      <c r="K2" s="16" t="s">
        <v>40</v>
      </c>
      <c r="L2" s="28" t="s">
        <v>41</v>
      </c>
      <c r="M2" s="28" t="s">
        <v>42</v>
      </c>
      <c r="N2" s="16" t="s">
        <v>42</v>
      </c>
      <c r="O2" s="16" t="s">
        <v>42</v>
      </c>
      <c r="P2" s="16"/>
      <c r="Q2" s="16" t="s">
        <v>42</v>
      </c>
      <c r="R2" s="16"/>
      <c r="S2" s="32"/>
      <c r="T2" s="32"/>
      <c r="U2" s="16"/>
      <c r="V2" s="16" t="s">
        <v>43</v>
      </c>
      <c r="W2" s="16" t="s">
        <v>44</v>
      </c>
      <c r="X2" s="32"/>
      <c r="Y2" s="27" t="s">
        <v>45</v>
      </c>
      <c r="Z2" s="27"/>
      <c r="AA2" s="27" t="s">
        <v>46</v>
      </c>
      <c r="AB2" s="16"/>
      <c r="AC2" s="16"/>
      <c r="AD2" s="35"/>
    </row>
    <row r="3" customFormat="1" ht="16.5" spans="1:34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  <c r="F3" s="16" t="s">
        <v>52</v>
      </c>
      <c r="G3" s="16" t="s">
        <v>53</v>
      </c>
      <c r="H3" s="17" t="s">
        <v>54</v>
      </c>
      <c r="I3" s="17" t="s">
        <v>55</v>
      </c>
      <c r="J3" s="16" t="s">
        <v>56</v>
      </c>
      <c r="K3" s="16" t="s">
        <v>57</v>
      </c>
      <c r="L3" s="28" t="s">
        <v>58</v>
      </c>
      <c r="M3" s="28" t="s">
        <v>59</v>
      </c>
      <c r="N3" s="16" t="s">
        <v>60</v>
      </c>
      <c r="O3" s="16" t="s">
        <v>61</v>
      </c>
      <c r="P3" s="16" t="s">
        <v>62</v>
      </c>
      <c r="Q3" s="16" t="s">
        <v>63</v>
      </c>
      <c r="R3" s="27" t="s">
        <v>64</v>
      </c>
      <c r="S3" s="32" t="s">
        <v>65</v>
      </c>
      <c r="T3" s="32" t="s">
        <v>66</v>
      </c>
      <c r="U3" s="27" t="s">
        <v>67</v>
      </c>
      <c r="V3" s="32" t="s">
        <v>68</v>
      </c>
      <c r="W3" s="32" t="s">
        <v>69</v>
      </c>
      <c r="X3" s="32" t="s">
        <v>70</v>
      </c>
      <c r="Y3" s="32" t="s">
        <v>71</v>
      </c>
      <c r="Z3" s="36" t="s">
        <v>72</v>
      </c>
      <c r="AA3" s="36" t="s">
        <v>73</v>
      </c>
      <c r="AB3" s="36" t="s">
        <v>74</v>
      </c>
      <c r="AC3" s="36" t="s">
        <v>75</v>
      </c>
      <c r="AD3" s="33" t="s">
        <v>76</v>
      </c>
      <c r="AE3" t="s">
        <v>77</v>
      </c>
      <c r="AF3" t="s">
        <v>78</v>
      </c>
      <c r="AG3" t="s">
        <v>79</v>
      </c>
      <c r="AH3" t="s">
        <v>80</v>
      </c>
    </row>
    <row r="4" customFormat="1" ht="16.5" spans="1:34">
      <c r="A4" s="16" t="s">
        <v>81</v>
      </c>
      <c r="B4" s="16" t="s">
        <v>42</v>
      </c>
      <c r="C4" s="16" t="s">
        <v>82</v>
      </c>
      <c r="D4" s="16" t="s">
        <v>82</v>
      </c>
      <c r="E4" s="16" t="s">
        <v>83</v>
      </c>
      <c r="F4" s="16" t="s">
        <v>83</v>
      </c>
      <c r="G4" s="16" t="s">
        <v>42</v>
      </c>
      <c r="H4" s="17" t="s">
        <v>42</v>
      </c>
      <c r="I4" s="17" t="s">
        <v>42</v>
      </c>
      <c r="J4" s="17" t="s">
        <v>42</v>
      </c>
      <c r="K4" s="16" t="s">
        <v>42</v>
      </c>
      <c r="L4" s="28" t="s">
        <v>42</v>
      </c>
      <c r="M4" s="28" t="s">
        <v>42</v>
      </c>
      <c r="N4" s="16" t="s">
        <v>42</v>
      </c>
      <c r="O4" s="16" t="s">
        <v>42</v>
      </c>
      <c r="P4" s="16" t="s">
        <v>42</v>
      </c>
      <c r="Q4" s="16" t="s">
        <v>42</v>
      </c>
      <c r="R4" s="27" t="s">
        <v>84</v>
      </c>
      <c r="S4" s="32" t="s">
        <v>42</v>
      </c>
      <c r="T4" s="32" t="s">
        <v>42</v>
      </c>
      <c r="U4" s="27" t="s">
        <v>42</v>
      </c>
      <c r="V4" s="27" t="s">
        <v>84</v>
      </c>
      <c r="W4" s="27" t="s">
        <v>84</v>
      </c>
      <c r="X4" s="27" t="s">
        <v>42</v>
      </c>
      <c r="Y4" s="27" t="s">
        <v>42</v>
      </c>
      <c r="Z4" s="27" t="s">
        <v>83</v>
      </c>
      <c r="AA4" s="27" t="s">
        <v>83</v>
      </c>
      <c r="AB4" s="27" t="s">
        <v>42</v>
      </c>
      <c r="AC4" s="27" t="s">
        <v>42</v>
      </c>
      <c r="AD4" s="33" t="s">
        <v>42</v>
      </c>
      <c r="AE4" t="s">
        <v>85</v>
      </c>
      <c r="AF4" t="s">
        <v>85</v>
      </c>
      <c r="AG4" t="s">
        <v>85</v>
      </c>
      <c r="AH4" t="s">
        <v>85</v>
      </c>
    </row>
    <row r="5" customFormat="1" ht="16.5" spans="1:34">
      <c r="A5" s="16" t="s">
        <v>86</v>
      </c>
      <c r="B5" s="16" t="s">
        <v>86</v>
      </c>
      <c r="C5" s="16" t="s">
        <v>86</v>
      </c>
      <c r="D5" s="16" t="s">
        <v>87</v>
      </c>
      <c r="E5" s="16" t="s">
        <v>86</v>
      </c>
      <c r="F5" s="16" t="s">
        <v>86</v>
      </c>
      <c r="G5" s="16" t="s">
        <v>88</v>
      </c>
      <c r="H5" s="17" t="s">
        <v>86</v>
      </c>
      <c r="I5" s="17" t="s">
        <v>86</v>
      </c>
      <c r="J5" s="17" t="s">
        <v>88</v>
      </c>
      <c r="K5" s="16" t="s">
        <v>86</v>
      </c>
      <c r="L5" s="28" t="s">
        <v>86</v>
      </c>
      <c r="M5" s="28" t="s">
        <v>86</v>
      </c>
      <c r="N5" s="16" t="s">
        <v>86</v>
      </c>
      <c r="O5" s="16" t="s">
        <v>86</v>
      </c>
      <c r="P5" s="16" t="s">
        <v>86</v>
      </c>
      <c r="Q5" s="16" t="s">
        <v>86</v>
      </c>
      <c r="R5" s="27" t="s">
        <v>89</v>
      </c>
      <c r="S5" s="32" t="s">
        <v>86</v>
      </c>
      <c r="T5" s="32" t="s">
        <v>86</v>
      </c>
      <c r="U5" s="27" t="s">
        <v>86</v>
      </c>
      <c r="V5" s="27" t="s">
        <v>89</v>
      </c>
      <c r="W5" s="27" t="s">
        <v>89</v>
      </c>
      <c r="X5" s="27" t="s">
        <v>86</v>
      </c>
      <c r="Y5" s="27" t="s">
        <v>89</v>
      </c>
      <c r="Z5" s="27" t="s">
        <v>89</v>
      </c>
      <c r="AA5" s="27" t="s">
        <v>87</v>
      </c>
      <c r="AB5" s="27" t="s">
        <v>86</v>
      </c>
      <c r="AC5" s="27" t="s">
        <v>86</v>
      </c>
      <c r="AD5" s="33" t="s">
        <v>88</v>
      </c>
      <c r="AE5" t="s">
        <v>86</v>
      </c>
      <c r="AF5" t="s">
        <v>86</v>
      </c>
      <c r="AG5" t="s">
        <v>86</v>
      </c>
      <c r="AH5" t="s">
        <v>86</v>
      </c>
    </row>
    <row r="6" s="7" customFormat="1" ht="16.5" spans="1:34">
      <c r="A6" s="18">
        <v>0</v>
      </c>
      <c r="B6" s="19">
        <v>0</v>
      </c>
      <c r="C6" s="19"/>
      <c r="D6" s="18">
        <v>0</v>
      </c>
      <c r="E6" s="18">
        <v>0</v>
      </c>
      <c r="F6" s="18">
        <v>0</v>
      </c>
      <c r="G6" s="18" t="s">
        <v>90</v>
      </c>
      <c r="H6" s="19">
        <v>0</v>
      </c>
      <c r="I6" s="19">
        <v>2</v>
      </c>
      <c r="J6" s="29" t="s">
        <v>90</v>
      </c>
      <c r="K6" s="18">
        <v>3</v>
      </c>
      <c r="L6" s="18">
        <v>1</v>
      </c>
      <c r="M6" s="18">
        <v>1</v>
      </c>
      <c r="N6" s="19">
        <v>2</v>
      </c>
      <c r="O6" s="19">
        <v>0</v>
      </c>
      <c r="P6" s="18">
        <v>0</v>
      </c>
      <c r="Q6" s="18">
        <v>1</v>
      </c>
      <c r="R6" s="19">
        <v>3</v>
      </c>
      <c r="S6" s="19">
        <v>3</v>
      </c>
      <c r="T6" s="19">
        <v>12</v>
      </c>
      <c r="U6" s="19">
        <v>0</v>
      </c>
      <c r="V6" s="19">
        <v>0</v>
      </c>
      <c r="W6" s="19">
        <v>0</v>
      </c>
      <c r="X6" s="19">
        <v>0</v>
      </c>
      <c r="Y6" s="18">
        <v>3</v>
      </c>
      <c r="Z6" s="18">
        <v>0</v>
      </c>
      <c r="AA6" s="37" t="s">
        <v>90</v>
      </c>
      <c r="AB6" s="18">
        <v>50</v>
      </c>
      <c r="AC6" s="18">
        <v>50</v>
      </c>
      <c r="AD6" s="38" t="s">
        <v>91</v>
      </c>
      <c r="AE6" s="18">
        <v>1</v>
      </c>
      <c r="AF6" s="18">
        <v>1</v>
      </c>
      <c r="AG6" s="18">
        <v>1</v>
      </c>
      <c r="AH6" s="18">
        <v>1</v>
      </c>
    </row>
    <row r="7" s="8" customFormat="1" ht="16.5" spans="1:34">
      <c r="A7" s="20">
        <v>1</v>
      </c>
      <c r="B7" s="21">
        <v>600</v>
      </c>
      <c r="C7" s="20">
        <v>70001</v>
      </c>
      <c r="D7" s="22" t="s">
        <v>92</v>
      </c>
      <c r="E7" s="20">
        <v>2</v>
      </c>
      <c r="F7" s="20">
        <v>5</v>
      </c>
      <c r="G7" s="23" t="s">
        <v>93</v>
      </c>
      <c r="H7" s="21">
        <v>10</v>
      </c>
      <c r="I7" s="20">
        <v>2</v>
      </c>
      <c r="J7" s="30" t="s">
        <v>90</v>
      </c>
      <c r="K7" s="20">
        <v>3</v>
      </c>
      <c r="L7" s="20">
        <v>2</v>
      </c>
      <c r="M7" s="20">
        <v>1</v>
      </c>
      <c r="N7" s="21">
        <v>2</v>
      </c>
      <c r="O7" s="21">
        <v>0</v>
      </c>
      <c r="P7" s="20">
        <v>0</v>
      </c>
      <c r="Q7" s="20">
        <v>2</v>
      </c>
      <c r="R7" s="21">
        <v>4</v>
      </c>
      <c r="S7" s="21">
        <v>4</v>
      </c>
      <c r="T7" s="21">
        <v>12</v>
      </c>
      <c r="U7" s="21">
        <v>0</v>
      </c>
      <c r="V7" s="21">
        <v>0</v>
      </c>
      <c r="W7" s="21">
        <v>0</v>
      </c>
      <c r="X7" s="21">
        <v>0</v>
      </c>
      <c r="Y7" s="23">
        <v>3</v>
      </c>
      <c r="Z7" s="23">
        <v>0</v>
      </c>
      <c r="AA7" s="9" t="s">
        <v>90</v>
      </c>
      <c r="AB7" s="20">
        <v>50</v>
      </c>
      <c r="AC7" s="20">
        <v>50</v>
      </c>
      <c r="AD7" s="33" t="s">
        <v>94</v>
      </c>
      <c r="AE7" s="20">
        <v>1</v>
      </c>
      <c r="AF7" s="20">
        <v>1</v>
      </c>
      <c r="AG7" s="20">
        <v>1</v>
      </c>
      <c r="AH7" s="20">
        <v>1</v>
      </c>
    </row>
    <row r="8" s="8" customFormat="1" ht="16.5" spans="1:34">
      <c r="A8" s="20">
        <v>2</v>
      </c>
      <c r="B8" s="21">
        <v>3000</v>
      </c>
      <c r="C8" s="20">
        <v>70002</v>
      </c>
      <c r="D8" s="22" t="s">
        <v>95</v>
      </c>
      <c r="E8" s="20">
        <v>4</v>
      </c>
      <c r="F8" s="20">
        <v>0</v>
      </c>
      <c r="G8" s="23" t="s">
        <v>96</v>
      </c>
      <c r="H8" s="21">
        <v>10</v>
      </c>
      <c r="I8" s="20">
        <v>3</v>
      </c>
      <c r="J8" s="30" t="s">
        <v>90</v>
      </c>
      <c r="K8" s="20">
        <v>4</v>
      </c>
      <c r="L8" s="20">
        <v>2</v>
      </c>
      <c r="M8" s="20">
        <v>1</v>
      </c>
      <c r="N8" s="21">
        <v>3</v>
      </c>
      <c r="O8" s="21">
        <v>0</v>
      </c>
      <c r="P8" s="20">
        <v>0</v>
      </c>
      <c r="Q8" s="20">
        <v>2</v>
      </c>
      <c r="R8" s="21">
        <v>4</v>
      </c>
      <c r="S8" s="21">
        <v>5</v>
      </c>
      <c r="T8" s="21">
        <v>12</v>
      </c>
      <c r="U8" s="21">
        <v>0</v>
      </c>
      <c r="V8" s="21">
        <v>1</v>
      </c>
      <c r="W8" s="21">
        <v>0</v>
      </c>
      <c r="X8" s="21">
        <v>0</v>
      </c>
      <c r="Y8" s="23">
        <v>3</v>
      </c>
      <c r="Z8" s="23">
        <v>0</v>
      </c>
      <c r="AA8" s="9" t="s">
        <v>90</v>
      </c>
      <c r="AB8" s="20">
        <v>50</v>
      </c>
      <c r="AC8" s="20">
        <v>50</v>
      </c>
      <c r="AD8" s="33" t="s">
        <v>97</v>
      </c>
      <c r="AE8" s="20">
        <v>2</v>
      </c>
      <c r="AF8" s="20">
        <v>2</v>
      </c>
      <c r="AG8" s="20">
        <v>2</v>
      </c>
      <c r="AH8" s="20">
        <v>2</v>
      </c>
    </row>
    <row r="9" s="8" customFormat="1" ht="16.5" spans="1:34">
      <c r="A9" s="20">
        <v>3</v>
      </c>
      <c r="B9" s="21">
        <v>10000</v>
      </c>
      <c r="C9" s="20">
        <v>70003</v>
      </c>
      <c r="D9" s="22" t="s">
        <v>98</v>
      </c>
      <c r="E9" s="20">
        <v>6</v>
      </c>
      <c r="F9" s="20">
        <v>5</v>
      </c>
      <c r="G9" s="23" t="s">
        <v>99</v>
      </c>
      <c r="H9" s="21">
        <v>10</v>
      </c>
      <c r="I9" s="21">
        <v>3</v>
      </c>
      <c r="J9" s="30" t="s">
        <v>90</v>
      </c>
      <c r="K9" s="20">
        <v>4</v>
      </c>
      <c r="L9" s="20">
        <v>2</v>
      </c>
      <c r="M9" s="20">
        <v>1</v>
      </c>
      <c r="N9" s="21">
        <v>4</v>
      </c>
      <c r="O9" s="21">
        <v>0</v>
      </c>
      <c r="P9" s="20">
        <v>0</v>
      </c>
      <c r="Q9" s="20">
        <v>2</v>
      </c>
      <c r="R9" s="21">
        <v>5</v>
      </c>
      <c r="S9" s="21">
        <v>5</v>
      </c>
      <c r="T9" s="21">
        <v>15</v>
      </c>
      <c r="U9" s="21">
        <v>0</v>
      </c>
      <c r="V9" s="21">
        <v>2</v>
      </c>
      <c r="W9" s="21">
        <v>0</v>
      </c>
      <c r="X9" s="21">
        <v>0</v>
      </c>
      <c r="Y9" s="23">
        <v>3</v>
      </c>
      <c r="Z9" s="23">
        <v>0</v>
      </c>
      <c r="AA9" s="9" t="s">
        <v>90</v>
      </c>
      <c r="AB9" s="20">
        <v>50</v>
      </c>
      <c r="AC9" s="20">
        <v>50</v>
      </c>
      <c r="AD9" s="33" t="s">
        <v>100</v>
      </c>
      <c r="AE9" s="20">
        <v>2</v>
      </c>
      <c r="AF9" s="20">
        <v>2</v>
      </c>
      <c r="AG9" s="20">
        <v>2</v>
      </c>
      <c r="AH9" s="20">
        <v>2</v>
      </c>
    </row>
    <row r="10" s="9" customFormat="1" ht="16.5" spans="1:34">
      <c r="A10" s="20">
        <v>4</v>
      </c>
      <c r="B10" s="21">
        <v>20000</v>
      </c>
      <c r="C10" s="20">
        <v>70004</v>
      </c>
      <c r="D10" s="22" t="s">
        <v>101</v>
      </c>
      <c r="E10" s="20">
        <v>8</v>
      </c>
      <c r="F10" s="20">
        <v>0</v>
      </c>
      <c r="G10" s="23" t="s">
        <v>102</v>
      </c>
      <c r="H10" s="21">
        <v>15</v>
      </c>
      <c r="I10" s="20">
        <v>4</v>
      </c>
      <c r="J10" s="30" t="s">
        <v>90</v>
      </c>
      <c r="K10" s="20">
        <v>4</v>
      </c>
      <c r="L10" s="20">
        <v>3</v>
      </c>
      <c r="M10" s="20">
        <v>2</v>
      </c>
      <c r="N10" s="21">
        <v>4</v>
      </c>
      <c r="O10" s="21">
        <v>0</v>
      </c>
      <c r="P10" s="20">
        <v>0</v>
      </c>
      <c r="Q10" s="20">
        <v>2</v>
      </c>
      <c r="R10" s="21">
        <v>5</v>
      </c>
      <c r="S10" s="21">
        <v>5</v>
      </c>
      <c r="T10" s="21">
        <v>15</v>
      </c>
      <c r="U10" s="21">
        <v>0</v>
      </c>
      <c r="V10" s="21">
        <v>3</v>
      </c>
      <c r="W10" s="21">
        <v>0</v>
      </c>
      <c r="X10" s="21">
        <v>0</v>
      </c>
      <c r="Y10" s="23">
        <v>3</v>
      </c>
      <c r="Z10" s="23">
        <v>0</v>
      </c>
      <c r="AA10" s="9" t="s">
        <v>90</v>
      </c>
      <c r="AB10" s="20">
        <v>50</v>
      </c>
      <c r="AC10" s="20">
        <v>50</v>
      </c>
      <c r="AD10" s="33" t="s">
        <v>103</v>
      </c>
      <c r="AE10" s="20">
        <v>3</v>
      </c>
      <c r="AF10" s="20">
        <v>3</v>
      </c>
      <c r="AG10" s="20">
        <v>3</v>
      </c>
      <c r="AH10" s="20">
        <v>3</v>
      </c>
    </row>
    <row r="11" s="9" customFormat="1" ht="16.5" spans="1:34">
      <c r="A11" s="20">
        <v>5</v>
      </c>
      <c r="B11" s="21">
        <v>50000</v>
      </c>
      <c r="C11" s="20">
        <v>70005</v>
      </c>
      <c r="D11" s="22" t="s">
        <v>104</v>
      </c>
      <c r="E11" s="20">
        <v>10</v>
      </c>
      <c r="F11" s="20">
        <v>5</v>
      </c>
      <c r="G11" s="23" t="s">
        <v>105</v>
      </c>
      <c r="H11" s="21">
        <v>15</v>
      </c>
      <c r="I11" s="21">
        <v>4</v>
      </c>
      <c r="J11" s="30" t="s">
        <v>90</v>
      </c>
      <c r="K11" s="20">
        <v>5</v>
      </c>
      <c r="L11" s="20">
        <v>3</v>
      </c>
      <c r="M11" s="20">
        <v>2</v>
      </c>
      <c r="N11" s="21">
        <v>5</v>
      </c>
      <c r="O11" s="21">
        <v>0</v>
      </c>
      <c r="P11" s="20">
        <v>0</v>
      </c>
      <c r="Q11" s="20">
        <v>3</v>
      </c>
      <c r="R11" s="21">
        <v>6</v>
      </c>
      <c r="S11" s="20">
        <v>6</v>
      </c>
      <c r="T11" s="21">
        <v>18</v>
      </c>
      <c r="U11" s="21">
        <v>0</v>
      </c>
      <c r="V11" s="21">
        <v>4</v>
      </c>
      <c r="W11" s="21">
        <v>0</v>
      </c>
      <c r="X11" s="21">
        <v>0</v>
      </c>
      <c r="Y11" s="23">
        <v>3</v>
      </c>
      <c r="Z11" s="23">
        <v>0</v>
      </c>
      <c r="AA11" s="9" t="s">
        <v>90</v>
      </c>
      <c r="AB11" s="20">
        <v>50</v>
      </c>
      <c r="AC11" s="20">
        <v>50</v>
      </c>
      <c r="AD11" s="33" t="s">
        <v>106</v>
      </c>
      <c r="AE11" s="20">
        <v>3</v>
      </c>
      <c r="AF11" s="20">
        <v>3</v>
      </c>
      <c r="AG11" s="20">
        <v>3</v>
      </c>
      <c r="AH11" s="20">
        <v>3</v>
      </c>
    </row>
    <row r="12" s="10" customFormat="1" ht="16.5" spans="1:34">
      <c r="A12" s="23">
        <v>6</v>
      </c>
      <c r="B12" s="24">
        <v>100000</v>
      </c>
      <c r="C12" s="23">
        <v>70006</v>
      </c>
      <c r="D12" s="22" t="s">
        <v>107</v>
      </c>
      <c r="E12" s="20">
        <v>12</v>
      </c>
      <c r="F12" s="23">
        <v>0</v>
      </c>
      <c r="G12" s="23" t="s">
        <v>108</v>
      </c>
      <c r="H12" s="24">
        <v>20</v>
      </c>
      <c r="I12" s="23">
        <v>5</v>
      </c>
      <c r="J12" s="30" t="s">
        <v>90</v>
      </c>
      <c r="K12" s="20">
        <v>5</v>
      </c>
      <c r="L12" s="23">
        <v>3</v>
      </c>
      <c r="M12" s="23">
        <v>3</v>
      </c>
      <c r="N12" s="24">
        <v>5</v>
      </c>
      <c r="O12" s="24">
        <v>0</v>
      </c>
      <c r="P12" s="20">
        <v>0</v>
      </c>
      <c r="Q12" s="23">
        <v>3</v>
      </c>
      <c r="R12" s="24">
        <v>6</v>
      </c>
      <c r="S12" s="24">
        <v>6</v>
      </c>
      <c r="T12" s="24">
        <v>18</v>
      </c>
      <c r="U12" s="21">
        <v>0</v>
      </c>
      <c r="V12" s="21">
        <v>5</v>
      </c>
      <c r="W12" s="24">
        <v>0</v>
      </c>
      <c r="X12" s="24">
        <v>0</v>
      </c>
      <c r="Y12" s="23">
        <v>3</v>
      </c>
      <c r="Z12" s="23">
        <v>0</v>
      </c>
      <c r="AA12" s="9" t="s">
        <v>90</v>
      </c>
      <c r="AB12" s="23">
        <v>50</v>
      </c>
      <c r="AC12" s="23">
        <v>50</v>
      </c>
      <c r="AD12" s="33" t="s">
        <v>109</v>
      </c>
      <c r="AE12" s="23">
        <v>4</v>
      </c>
      <c r="AF12" s="23">
        <v>4</v>
      </c>
      <c r="AG12" s="23">
        <v>4</v>
      </c>
      <c r="AH12" s="23">
        <v>4</v>
      </c>
    </row>
    <row r="13" s="11" customFormat="1" ht="16.5" spans="1:34">
      <c r="A13" s="23">
        <v>7</v>
      </c>
      <c r="B13" s="24">
        <v>200000</v>
      </c>
      <c r="C13" s="23">
        <v>70007</v>
      </c>
      <c r="D13" s="22" t="s">
        <v>110</v>
      </c>
      <c r="E13" s="20">
        <v>14</v>
      </c>
      <c r="F13" s="23">
        <v>5</v>
      </c>
      <c r="G13" s="23" t="s">
        <v>111</v>
      </c>
      <c r="H13" s="24">
        <v>20</v>
      </c>
      <c r="I13" s="24">
        <v>5</v>
      </c>
      <c r="J13" s="30" t="s">
        <v>90</v>
      </c>
      <c r="K13" s="20">
        <v>5</v>
      </c>
      <c r="L13" s="23">
        <v>4</v>
      </c>
      <c r="M13" s="23">
        <v>3</v>
      </c>
      <c r="N13" s="24">
        <v>5</v>
      </c>
      <c r="O13" s="24">
        <v>0</v>
      </c>
      <c r="P13" s="20">
        <v>0</v>
      </c>
      <c r="Q13" s="23">
        <v>3</v>
      </c>
      <c r="R13" s="24">
        <v>7</v>
      </c>
      <c r="S13" s="24">
        <v>6</v>
      </c>
      <c r="T13" s="24">
        <v>21</v>
      </c>
      <c r="U13" s="21">
        <v>0</v>
      </c>
      <c r="V13" s="21">
        <v>6</v>
      </c>
      <c r="W13" s="24">
        <v>0</v>
      </c>
      <c r="X13" s="24">
        <v>0</v>
      </c>
      <c r="Y13" s="23">
        <v>3</v>
      </c>
      <c r="Z13" s="23">
        <v>0</v>
      </c>
      <c r="AA13" s="9" t="s">
        <v>90</v>
      </c>
      <c r="AB13" s="23">
        <v>50</v>
      </c>
      <c r="AC13" s="23">
        <v>50</v>
      </c>
      <c r="AD13" s="33" t="s">
        <v>112</v>
      </c>
      <c r="AE13" s="20">
        <v>4</v>
      </c>
      <c r="AF13" s="20">
        <v>4</v>
      </c>
      <c r="AG13" s="20">
        <v>4</v>
      </c>
      <c r="AH13" s="20">
        <v>4</v>
      </c>
    </row>
    <row r="14" s="11" customFormat="1" ht="16.5" spans="1:34">
      <c r="A14" s="23">
        <v>8</v>
      </c>
      <c r="B14" s="24">
        <v>300000</v>
      </c>
      <c r="C14" s="23">
        <v>70008</v>
      </c>
      <c r="D14" s="22" t="s">
        <v>113</v>
      </c>
      <c r="E14" s="20">
        <v>16</v>
      </c>
      <c r="F14" s="23">
        <v>0</v>
      </c>
      <c r="G14" s="23" t="s">
        <v>114</v>
      </c>
      <c r="H14" s="24">
        <v>30</v>
      </c>
      <c r="I14" s="23">
        <v>6</v>
      </c>
      <c r="J14" s="30" t="s">
        <v>90</v>
      </c>
      <c r="K14" s="20">
        <v>5</v>
      </c>
      <c r="L14" s="23">
        <v>4</v>
      </c>
      <c r="M14" s="23">
        <v>3</v>
      </c>
      <c r="N14" s="24">
        <v>5</v>
      </c>
      <c r="O14" s="24">
        <v>0</v>
      </c>
      <c r="P14" s="20">
        <v>0</v>
      </c>
      <c r="Q14" s="23">
        <v>3</v>
      </c>
      <c r="R14" s="24">
        <v>7</v>
      </c>
      <c r="S14" s="24">
        <v>7</v>
      </c>
      <c r="T14" s="24">
        <v>21</v>
      </c>
      <c r="U14" s="24">
        <v>0</v>
      </c>
      <c r="V14" s="21">
        <v>7</v>
      </c>
      <c r="W14" s="24">
        <v>0</v>
      </c>
      <c r="X14" s="24">
        <v>0</v>
      </c>
      <c r="Y14" s="23">
        <v>3</v>
      </c>
      <c r="Z14" s="23">
        <v>0</v>
      </c>
      <c r="AA14" s="9" t="s">
        <v>90</v>
      </c>
      <c r="AB14" s="23">
        <v>50</v>
      </c>
      <c r="AC14" s="23">
        <v>50</v>
      </c>
      <c r="AD14" s="33" t="s">
        <v>115</v>
      </c>
      <c r="AE14" s="20">
        <v>4</v>
      </c>
      <c r="AF14" s="20">
        <v>4</v>
      </c>
      <c r="AG14" s="20">
        <v>4</v>
      </c>
      <c r="AH14" s="20">
        <v>4</v>
      </c>
    </row>
    <row r="15" s="11" customFormat="1" ht="16.5" spans="1:34">
      <c r="A15" s="23">
        <v>9</v>
      </c>
      <c r="B15" s="24">
        <v>500000</v>
      </c>
      <c r="C15" s="23">
        <v>70009</v>
      </c>
      <c r="D15" s="22" t="s">
        <v>116</v>
      </c>
      <c r="E15" s="20">
        <v>18</v>
      </c>
      <c r="F15" s="23">
        <v>5</v>
      </c>
      <c r="G15" s="23" t="s">
        <v>117</v>
      </c>
      <c r="H15" s="24">
        <v>30</v>
      </c>
      <c r="I15" s="24">
        <v>6</v>
      </c>
      <c r="J15" s="30" t="s">
        <v>90</v>
      </c>
      <c r="K15" s="20">
        <v>6</v>
      </c>
      <c r="L15" s="23">
        <v>4</v>
      </c>
      <c r="M15" s="23">
        <v>4</v>
      </c>
      <c r="N15" s="24">
        <v>5</v>
      </c>
      <c r="O15" s="24">
        <v>0</v>
      </c>
      <c r="P15" s="20">
        <v>0</v>
      </c>
      <c r="Q15" s="23">
        <v>4</v>
      </c>
      <c r="R15" s="24">
        <v>8</v>
      </c>
      <c r="S15" s="24">
        <v>7</v>
      </c>
      <c r="T15" s="24">
        <v>24</v>
      </c>
      <c r="U15" s="24">
        <v>0</v>
      </c>
      <c r="V15" s="21">
        <v>8</v>
      </c>
      <c r="W15" s="24">
        <v>0</v>
      </c>
      <c r="X15" s="24">
        <v>0</v>
      </c>
      <c r="Y15" s="23">
        <v>3</v>
      </c>
      <c r="Z15" s="23">
        <v>0</v>
      </c>
      <c r="AA15" s="9" t="s">
        <v>90</v>
      </c>
      <c r="AB15" s="23">
        <v>50</v>
      </c>
      <c r="AC15" s="23">
        <v>50</v>
      </c>
      <c r="AD15" s="33" t="s">
        <v>118</v>
      </c>
      <c r="AE15" s="20">
        <v>4</v>
      </c>
      <c r="AF15" s="20">
        <v>4</v>
      </c>
      <c r="AG15" s="20">
        <v>4</v>
      </c>
      <c r="AH15" s="20">
        <v>4</v>
      </c>
    </row>
    <row r="16" s="11" customFormat="1" ht="16.5" spans="1:34">
      <c r="A16" s="23">
        <v>10</v>
      </c>
      <c r="B16" s="24">
        <v>800000</v>
      </c>
      <c r="C16" s="23">
        <v>70010</v>
      </c>
      <c r="D16" s="22" t="s">
        <v>119</v>
      </c>
      <c r="E16" s="20">
        <v>20</v>
      </c>
      <c r="F16" s="23">
        <v>5</v>
      </c>
      <c r="G16" s="23" t="s">
        <v>120</v>
      </c>
      <c r="H16" s="24">
        <v>30</v>
      </c>
      <c r="I16" s="23">
        <v>7</v>
      </c>
      <c r="J16" s="30" t="s">
        <v>90</v>
      </c>
      <c r="K16" s="23">
        <v>6</v>
      </c>
      <c r="L16" s="23">
        <v>4</v>
      </c>
      <c r="M16" s="23">
        <v>4</v>
      </c>
      <c r="N16" s="24">
        <v>5</v>
      </c>
      <c r="O16" s="24">
        <v>0</v>
      </c>
      <c r="P16" s="20">
        <v>0</v>
      </c>
      <c r="Q16" s="23">
        <v>4</v>
      </c>
      <c r="R16" s="24">
        <v>8</v>
      </c>
      <c r="S16" s="23">
        <v>7</v>
      </c>
      <c r="T16" s="24">
        <v>24</v>
      </c>
      <c r="U16" s="24">
        <v>0</v>
      </c>
      <c r="V16" s="21">
        <v>9</v>
      </c>
      <c r="W16" s="24">
        <v>0</v>
      </c>
      <c r="X16" s="24">
        <v>0</v>
      </c>
      <c r="Y16" s="23">
        <v>3</v>
      </c>
      <c r="Z16" s="23">
        <v>0</v>
      </c>
      <c r="AA16" s="9" t="s">
        <v>90</v>
      </c>
      <c r="AB16" s="23">
        <v>50</v>
      </c>
      <c r="AC16" s="23">
        <v>50</v>
      </c>
      <c r="AD16" s="33" t="s">
        <v>121</v>
      </c>
      <c r="AE16" s="20">
        <v>5</v>
      </c>
      <c r="AF16" s="20">
        <v>5</v>
      </c>
      <c r="AG16" s="20">
        <v>5</v>
      </c>
      <c r="AH16" s="20">
        <v>5</v>
      </c>
    </row>
    <row r="17" s="11" customFormat="1" ht="16.5" spans="1:34">
      <c r="A17" s="23">
        <v>11</v>
      </c>
      <c r="B17" s="23">
        <v>1000000</v>
      </c>
      <c r="C17" s="23">
        <v>70011</v>
      </c>
      <c r="D17" s="22" t="s">
        <v>122</v>
      </c>
      <c r="E17" s="20">
        <v>24</v>
      </c>
      <c r="F17" s="23">
        <v>5</v>
      </c>
      <c r="G17" s="23" t="s">
        <v>123</v>
      </c>
      <c r="H17" s="24">
        <v>40</v>
      </c>
      <c r="I17" s="24">
        <v>7</v>
      </c>
      <c r="J17" s="30" t="s">
        <v>90</v>
      </c>
      <c r="K17" s="23">
        <v>6</v>
      </c>
      <c r="L17" s="23">
        <v>5</v>
      </c>
      <c r="M17" s="23">
        <v>4</v>
      </c>
      <c r="N17" s="24">
        <v>5</v>
      </c>
      <c r="O17" s="24">
        <v>0</v>
      </c>
      <c r="P17" s="20">
        <v>0</v>
      </c>
      <c r="Q17" s="23">
        <v>4</v>
      </c>
      <c r="R17" s="23">
        <v>9</v>
      </c>
      <c r="S17" s="23">
        <v>8</v>
      </c>
      <c r="T17" s="24">
        <v>36</v>
      </c>
      <c r="U17" s="24">
        <v>0</v>
      </c>
      <c r="V17" s="21">
        <v>10</v>
      </c>
      <c r="W17" s="24">
        <v>0</v>
      </c>
      <c r="X17" s="24">
        <v>0</v>
      </c>
      <c r="Y17" s="23">
        <v>3</v>
      </c>
      <c r="Z17" s="23">
        <v>0</v>
      </c>
      <c r="AA17" s="9" t="s">
        <v>90</v>
      </c>
      <c r="AB17" s="23">
        <v>50</v>
      </c>
      <c r="AC17" s="23">
        <v>50</v>
      </c>
      <c r="AD17" s="33" t="s">
        <v>124</v>
      </c>
      <c r="AE17" s="20">
        <v>5</v>
      </c>
      <c r="AF17" s="20">
        <v>5</v>
      </c>
      <c r="AG17" s="20">
        <v>5</v>
      </c>
      <c r="AH17" s="20">
        <v>5</v>
      </c>
    </row>
    <row r="18" s="11" customFormat="1" ht="16.5" spans="1:34">
      <c r="A18" s="23">
        <v>12</v>
      </c>
      <c r="B18" s="23">
        <v>2000000</v>
      </c>
      <c r="C18" s="23">
        <v>70012</v>
      </c>
      <c r="D18" s="22" t="s">
        <v>125</v>
      </c>
      <c r="E18" s="20">
        <v>28</v>
      </c>
      <c r="F18" s="23">
        <v>5</v>
      </c>
      <c r="G18" s="23" t="s">
        <v>126</v>
      </c>
      <c r="H18" s="24">
        <v>40</v>
      </c>
      <c r="I18" s="23">
        <v>8</v>
      </c>
      <c r="J18" s="30" t="s">
        <v>90</v>
      </c>
      <c r="K18" s="23">
        <v>7</v>
      </c>
      <c r="L18" s="23">
        <v>5</v>
      </c>
      <c r="M18" s="23">
        <v>5</v>
      </c>
      <c r="N18" s="24">
        <v>5</v>
      </c>
      <c r="O18" s="24">
        <v>0</v>
      </c>
      <c r="P18" s="20">
        <v>0</v>
      </c>
      <c r="Q18" s="23">
        <v>4</v>
      </c>
      <c r="R18" s="23">
        <v>9</v>
      </c>
      <c r="S18" s="23">
        <v>8</v>
      </c>
      <c r="T18" s="24">
        <v>48</v>
      </c>
      <c r="U18" s="24">
        <v>0</v>
      </c>
      <c r="V18" s="21">
        <v>11</v>
      </c>
      <c r="W18" s="24">
        <v>0</v>
      </c>
      <c r="X18" s="24">
        <v>0</v>
      </c>
      <c r="Y18" s="23">
        <v>3</v>
      </c>
      <c r="Z18" s="23">
        <v>0</v>
      </c>
      <c r="AA18" s="9" t="s">
        <v>90</v>
      </c>
      <c r="AB18" s="23">
        <v>50</v>
      </c>
      <c r="AC18" s="23">
        <v>50</v>
      </c>
      <c r="AD18" s="33" t="s">
        <v>127</v>
      </c>
      <c r="AE18" s="23">
        <v>5</v>
      </c>
      <c r="AF18" s="23">
        <v>5</v>
      </c>
      <c r="AG18" s="23">
        <v>5</v>
      </c>
      <c r="AH18" s="23">
        <v>5</v>
      </c>
    </row>
    <row r="19" s="11" customFormat="1" ht="16.5" spans="1:34">
      <c r="A19" s="23">
        <v>13</v>
      </c>
      <c r="B19" s="23">
        <v>3000000</v>
      </c>
      <c r="C19" s="23">
        <v>70013</v>
      </c>
      <c r="D19" s="22" t="s">
        <v>128</v>
      </c>
      <c r="E19" s="20">
        <v>32</v>
      </c>
      <c r="F19" s="23">
        <v>5</v>
      </c>
      <c r="G19" s="23" t="s">
        <v>129</v>
      </c>
      <c r="H19" s="24">
        <v>40</v>
      </c>
      <c r="I19" s="24">
        <v>8</v>
      </c>
      <c r="J19" s="30" t="s">
        <v>90</v>
      </c>
      <c r="K19" s="23">
        <v>7</v>
      </c>
      <c r="L19" s="23">
        <v>5</v>
      </c>
      <c r="M19" s="23">
        <v>5</v>
      </c>
      <c r="N19" s="24">
        <v>5</v>
      </c>
      <c r="O19" s="24">
        <v>0</v>
      </c>
      <c r="P19" s="20">
        <v>0</v>
      </c>
      <c r="Q19" s="23">
        <v>5</v>
      </c>
      <c r="R19" s="23">
        <v>10</v>
      </c>
      <c r="S19" s="23">
        <v>8</v>
      </c>
      <c r="T19" s="24">
        <v>72</v>
      </c>
      <c r="U19" s="24">
        <v>0</v>
      </c>
      <c r="V19" s="21">
        <v>12</v>
      </c>
      <c r="W19" s="24">
        <v>0</v>
      </c>
      <c r="X19" s="24">
        <v>0</v>
      </c>
      <c r="Y19" s="23">
        <v>3</v>
      </c>
      <c r="Z19" s="23">
        <v>0</v>
      </c>
      <c r="AA19" s="23" t="s">
        <v>90</v>
      </c>
      <c r="AB19" s="23">
        <v>50</v>
      </c>
      <c r="AC19" s="23">
        <v>50</v>
      </c>
      <c r="AD19" s="33" t="s">
        <v>130</v>
      </c>
      <c r="AE19" s="23">
        <v>5</v>
      </c>
      <c r="AF19" s="23">
        <v>5</v>
      </c>
      <c r="AG19" s="23">
        <v>5</v>
      </c>
      <c r="AH19" s="23">
        <v>5</v>
      </c>
    </row>
    <row r="20" s="11" customFormat="1" ht="16.5" spans="1:34">
      <c r="A20" s="23">
        <v>14</v>
      </c>
      <c r="B20" s="23">
        <v>5000000</v>
      </c>
      <c r="C20" s="23">
        <v>70014</v>
      </c>
      <c r="D20" s="22" t="s">
        <v>131</v>
      </c>
      <c r="E20" s="20">
        <v>36</v>
      </c>
      <c r="F20" s="23">
        <v>5</v>
      </c>
      <c r="G20" s="23" t="s">
        <v>132</v>
      </c>
      <c r="H20" s="24">
        <v>50</v>
      </c>
      <c r="I20" s="23">
        <v>9</v>
      </c>
      <c r="J20" s="30" t="s">
        <v>90</v>
      </c>
      <c r="K20" s="23">
        <v>8</v>
      </c>
      <c r="L20" s="23">
        <v>5</v>
      </c>
      <c r="M20" s="23">
        <v>5</v>
      </c>
      <c r="N20" s="24">
        <v>5</v>
      </c>
      <c r="O20" s="24">
        <v>0</v>
      </c>
      <c r="P20" s="20">
        <v>0</v>
      </c>
      <c r="Q20" s="23">
        <v>5</v>
      </c>
      <c r="R20" s="23">
        <v>10</v>
      </c>
      <c r="S20" s="23">
        <v>9</v>
      </c>
      <c r="T20" s="24">
        <v>96</v>
      </c>
      <c r="U20" s="24">
        <v>0</v>
      </c>
      <c r="V20" s="21">
        <v>13</v>
      </c>
      <c r="W20" s="24">
        <v>0</v>
      </c>
      <c r="X20" s="24">
        <v>0</v>
      </c>
      <c r="Y20" s="23">
        <v>3</v>
      </c>
      <c r="Z20" s="23">
        <v>0</v>
      </c>
      <c r="AA20" s="23" t="s">
        <v>90</v>
      </c>
      <c r="AB20" s="23">
        <v>50</v>
      </c>
      <c r="AC20" s="23">
        <v>50</v>
      </c>
      <c r="AD20" s="33" t="s">
        <v>133</v>
      </c>
      <c r="AE20" s="23">
        <v>6</v>
      </c>
      <c r="AF20" s="23">
        <v>6</v>
      </c>
      <c r="AG20" s="23">
        <v>6</v>
      </c>
      <c r="AH20" s="23">
        <v>6</v>
      </c>
    </row>
    <row r="21" s="11" customFormat="1" ht="16.5" spans="1:34">
      <c r="A21" s="23">
        <v>15</v>
      </c>
      <c r="B21" s="23">
        <v>8000000</v>
      </c>
      <c r="C21" s="23">
        <v>70015</v>
      </c>
      <c r="D21" s="22" t="s">
        <v>134</v>
      </c>
      <c r="E21" s="20">
        <v>40</v>
      </c>
      <c r="F21" s="23">
        <v>5</v>
      </c>
      <c r="G21" s="23" t="s">
        <v>135</v>
      </c>
      <c r="H21" s="24">
        <v>50</v>
      </c>
      <c r="I21" s="24">
        <v>10</v>
      </c>
      <c r="J21" s="30" t="s">
        <v>90</v>
      </c>
      <c r="K21" s="23">
        <v>8</v>
      </c>
      <c r="L21" s="23">
        <v>5</v>
      </c>
      <c r="M21" s="23">
        <v>5</v>
      </c>
      <c r="N21" s="24">
        <v>5</v>
      </c>
      <c r="O21" s="24">
        <v>0</v>
      </c>
      <c r="P21" s="20">
        <v>0</v>
      </c>
      <c r="Q21" s="23">
        <v>5</v>
      </c>
      <c r="R21" s="23">
        <v>12</v>
      </c>
      <c r="S21" s="23">
        <v>9</v>
      </c>
      <c r="T21" s="24">
        <v>120</v>
      </c>
      <c r="U21" s="24">
        <v>0</v>
      </c>
      <c r="V21" s="21">
        <v>14</v>
      </c>
      <c r="W21" s="24">
        <v>0</v>
      </c>
      <c r="X21" s="24">
        <v>0</v>
      </c>
      <c r="Y21" s="23">
        <v>3</v>
      </c>
      <c r="Z21" s="23">
        <v>0</v>
      </c>
      <c r="AA21" s="23" t="s">
        <v>90</v>
      </c>
      <c r="AB21" s="23">
        <v>50</v>
      </c>
      <c r="AC21" s="23">
        <v>50</v>
      </c>
      <c r="AD21" s="33" t="s">
        <v>136</v>
      </c>
      <c r="AE21" s="23">
        <v>6</v>
      </c>
      <c r="AF21" s="23">
        <v>6</v>
      </c>
      <c r="AG21" s="23">
        <v>6</v>
      </c>
      <c r="AH21" s="23">
        <v>6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AA36"/>
  <sheetViews>
    <sheetView workbookViewId="0">
      <selection activeCell="Q32" sqref="Q32"/>
    </sheetView>
  </sheetViews>
  <sheetFormatPr defaultColWidth="9" defaultRowHeight="13.5"/>
  <cols>
    <col min="15" max="15" width="10.5" customWidth="1"/>
  </cols>
  <sheetData>
    <row r="9" s="2" customFormat="1" spans="2:27">
      <c r="B9" s="3">
        <v>1</v>
      </c>
      <c r="C9" s="3">
        <v>600</v>
      </c>
      <c r="D9" s="3" t="e">
        <f>C9-Sheet1!#REF!</f>
        <v>#REF!</v>
      </c>
      <c r="E9" s="3">
        <v>600</v>
      </c>
      <c r="F9" s="3"/>
      <c r="G9" s="3"/>
      <c r="H9" s="3"/>
      <c r="I9" s="3"/>
      <c r="J9" s="3"/>
      <c r="L9" s="3"/>
      <c r="Q9" s="3"/>
      <c r="Z9" s="3"/>
      <c r="AA9" s="3"/>
    </row>
    <row r="10" s="2" customFormat="1" spans="1:27">
      <c r="A10" s="2">
        <v>1</v>
      </c>
      <c r="B10" s="4">
        <v>0.9</v>
      </c>
      <c r="C10" s="4">
        <v>3000</v>
      </c>
      <c r="D10" s="4">
        <f t="shared" ref="D10:D23" si="0">C10-C9</f>
        <v>2400</v>
      </c>
      <c r="E10" s="4">
        <f>6000*B10</f>
        <v>5400</v>
      </c>
      <c r="F10" s="4">
        <f>INT(D10/E10)+1</f>
        <v>1</v>
      </c>
      <c r="G10" s="3"/>
      <c r="H10" s="3"/>
      <c r="I10" s="3"/>
      <c r="J10" s="3"/>
      <c r="L10" s="3">
        <v>0</v>
      </c>
      <c r="N10" s="2">
        <v>0</v>
      </c>
      <c r="Q10" s="3"/>
      <c r="Z10" s="3"/>
      <c r="AA10" s="3"/>
    </row>
    <row r="11" s="2" customFormat="1" spans="1:27">
      <c r="A11" s="2">
        <v>2</v>
      </c>
      <c r="B11" s="4">
        <v>0.85</v>
      </c>
      <c r="C11" s="4">
        <v>6000</v>
      </c>
      <c r="D11" s="4">
        <f t="shared" si="0"/>
        <v>3000</v>
      </c>
      <c r="E11" s="4">
        <f t="shared" ref="E11:E23" si="1">6000*B11</f>
        <v>5100</v>
      </c>
      <c r="F11" s="4">
        <f>INT(D11/E11)+1</f>
        <v>1</v>
      </c>
      <c r="G11" s="3">
        <v>1</v>
      </c>
      <c r="H11" s="3"/>
      <c r="I11" s="3"/>
      <c r="J11" s="3"/>
      <c r="L11" s="3">
        <v>600</v>
      </c>
      <c r="M11" s="2">
        <f>L11-L10</f>
        <v>600</v>
      </c>
      <c r="N11" s="2">
        <v>0</v>
      </c>
      <c r="Q11" s="3"/>
      <c r="Z11" s="3"/>
      <c r="AA11" s="3"/>
    </row>
    <row r="12" s="2" customFormat="1" spans="1:27">
      <c r="A12" s="2">
        <v>3</v>
      </c>
      <c r="B12" s="4">
        <v>0.8</v>
      </c>
      <c r="C12" s="4">
        <v>10000</v>
      </c>
      <c r="D12" s="4">
        <f t="shared" si="0"/>
        <v>4000</v>
      </c>
      <c r="E12" s="4">
        <f t="shared" si="1"/>
        <v>4800</v>
      </c>
      <c r="F12" s="4">
        <v>3</v>
      </c>
      <c r="G12" s="3">
        <v>1.3</v>
      </c>
      <c r="H12" s="3"/>
      <c r="I12" s="3"/>
      <c r="J12" s="3"/>
      <c r="L12" s="3">
        <v>3000</v>
      </c>
      <c r="M12" s="2">
        <f t="shared" ref="M12:M25" si="2">L12-L11</f>
        <v>2400</v>
      </c>
      <c r="N12" s="2">
        <v>1</v>
      </c>
      <c r="O12" s="6">
        <f>M12/N12</f>
        <v>2400</v>
      </c>
      <c r="Q12" s="3"/>
      <c r="Z12" s="3"/>
      <c r="AA12" s="3"/>
    </row>
    <row r="13" s="2" customFormat="1" spans="1:27">
      <c r="A13" s="2">
        <v>4</v>
      </c>
      <c r="B13" s="4">
        <v>0.75</v>
      </c>
      <c r="C13" s="4">
        <v>20000</v>
      </c>
      <c r="D13" s="4">
        <f t="shared" si="0"/>
        <v>10000</v>
      </c>
      <c r="E13" s="4">
        <f t="shared" si="1"/>
        <v>4500</v>
      </c>
      <c r="F13" s="4">
        <f>INT(D13/E13)+1</f>
        <v>3</v>
      </c>
      <c r="G13" s="5">
        <f t="shared" ref="G13:G23" si="3">G11+G12</f>
        <v>2.3</v>
      </c>
      <c r="H13" s="3"/>
      <c r="I13" s="3"/>
      <c r="J13" s="3"/>
      <c r="L13" s="3">
        <v>6000</v>
      </c>
      <c r="M13" s="2">
        <f t="shared" si="2"/>
        <v>3000</v>
      </c>
      <c r="N13" s="2">
        <v>1</v>
      </c>
      <c r="O13" s="6">
        <f t="shared" ref="O13:O25" si="4">M13/N13</f>
        <v>3000</v>
      </c>
      <c r="Q13" s="3"/>
      <c r="Z13" s="3"/>
      <c r="AA13" s="3"/>
    </row>
    <row r="14" s="2" customFormat="1" spans="1:27">
      <c r="A14" s="2">
        <v>5</v>
      </c>
      <c r="B14" s="4">
        <v>0.7</v>
      </c>
      <c r="C14" s="4">
        <v>30000</v>
      </c>
      <c r="D14" s="4">
        <f t="shared" si="0"/>
        <v>10000</v>
      </c>
      <c r="E14" s="4">
        <f t="shared" si="1"/>
        <v>4200</v>
      </c>
      <c r="F14" s="4">
        <v>6</v>
      </c>
      <c r="G14" s="3">
        <f t="shared" si="3"/>
        <v>3.6</v>
      </c>
      <c r="H14" s="3"/>
      <c r="I14" s="3"/>
      <c r="J14" s="3"/>
      <c r="L14" s="3">
        <v>10000</v>
      </c>
      <c r="M14" s="2">
        <f t="shared" si="2"/>
        <v>4000</v>
      </c>
      <c r="N14" s="2">
        <v>2</v>
      </c>
      <c r="O14" s="6">
        <f t="shared" si="4"/>
        <v>2000</v>
      </c>
      <c r="Q14" s="3"/>
      <c r="Z14" s="3"/>
      <c r="AA14" s="3"/>
    </row>
    <row r="15" s="2" customFormat="1" spans="1:27">
      <c r="A15" s="2">
        <v>6</v>
      </c>
      <c r="B15" s="4">
        <v>0.8</v>
      </c>
      <c r="C15" s="4">
        <v>50000</v>
      </c>
      <c r="D15" s="4">
        <f t="shared" si="0"/>
        <v>20000</v>
      </c>
      <c r="E15" s="4">
        <f t="shared" si="1"/>
        <v>4800</v>
      </c>
      <c r="F15" s="4">
        <f t="shared" ref="F15:F22" si="5">INT(D15/E15)+1</f>
        <v>5</v>
      </c>
      <c r="G15" s="5">
        <f t="shared" si="3"/>
        <v>5.9</v>
      </c>
      <c r="H15" s="3"/>
      <c r="I15" s="3"/>
      <c r="J15" s="3"/>
      <c r="L15" s="3">
        <v>20000</v>
      </c>
      <c r="M15" s="2">
        <f t="shared" si="2"/>
        <v>10000</v>
      </c>
      <c r="N15" s="2">
        <v>3</v>
      </c>
      <c r="O15" s="6">
        <f t="shared" si="4"/>
        <v>3333.33333333333</v>
      </c>
      <c r="Q15" s="3"/>
      <c r="Z15" s="3"/>
      <c r="AA15" s="3"/>
    </row>
    <row r="16" s="2" customFormat="1" spans="1:27">
      <c r="A16" s="2">
        <v>7</v>
      </c>
      <c r="B16" s="4">
        <v>1</v>
      </c>
      <c r="C16" s="4">
        <v>80000</v>
      </c>
      <c r="D16" s="4">
        <f t="shared" si="0"/>
        <v>30000</v>
      </c>
      <c r="E16" s="4">
        <f t="shared" si="1"/>
        <v>6000</v>
      </c>
      <c r="F16" s="4">
        <f t="shared" si="5"/>
        <v>6</v>
      </c>
      <c r="G16" s="3">
        <f t="shared" si="3"/>
        <v>9.5</v>
      </c>
      <c r="H16" s="3"/>
      <c r="I16" s="3"/>
      <c r="J16" s="3"/>
      <c r="L16" s="3">
        <v>30000</v>
      </c>
      <c r="M16" s="2">
        <f t="shared" si="2"/>
        <v>10000</v>
      </c>
      <c r="N16" s="2">
        <v>4</v>
      </c>
      <c r="O16" s="6">
        <f t="shared" si="4"/>
        <v>2500</v>
      </c>
      <c r="Q16" s="3"/>
      <c r="Z16" s="3"/>
      <c r="AA16" s="3"/>
    </row>
    <row r="17" s="2" customFormat="1" spans="1:27">
      <c r="A17" s="2">
        <v>8</v>
      </c>
      <c r="B17" s="4">
        <v>1.1</v>
      </c>
      <c r="C17" s="4">
        <v>100000</v>
      </c>
      <c r="D17" s="4">
        <f t="shared" si="0"/>
        <v>20000</v>
      </c>
      <c r="E17" s="4">
        <f t="shared" si="1"/>
        <v>6600</v>
      </c>
      <c r="F17" s="4">
        <f t="shared" si="5"/>
        <v>4</v>
      </c>
      <c r="G17" s="5">
        <f t="shared" si="3"/>
        <v>15.4</v>
      </c>
      <c r="H17" s="3"/>
      <c r="I17" s="3"/>
      <c r="J17" s="3"/>
      <c r="L17" s="3">
        <v>50000</v>
      </c>
      <c r="M17" s="2">
        <f t="shared" si="2"/>
        <v>20000</v>
      </c>
      <c r="N17" s="2">
        <v>5</v>
      </c>
      <c r="O17" s="6">
        <f t="shared" si="4"/>
        <v>4000</v>
      </c>
      <c r="Q17" s="3"/>
      <c r="Z17" s="3"/>
      <c r="AA17" s="3"/>
    </row>
    <row r="18" s="2" customFormat="1" spans="1:27">
      <c r="A18" s="2">
        <v>9</v>
      </c>
      <c r="B18" s="4">
        <v>1.1</v>
      </c>
      <c r="C18" s="4">
        <v>200000</v>
      </c>
      <c r="D18" s="4">
        <f t="shared" si="0"/>
        <v>100000</v>
      </c>
      <c r="E18" s="4">
        <f t="shared" si="1"/>
        <v>6600</v>
      </c>
      <c r="F18" s="4">
        <f t="shared" si="5"/>
        <v>16</v>
      </c>
      <c r="G18" s="3">
        <f t="shared" si="3"/>
        <v>24.9</v>
      </c>
      <c r="H18" s="3"/>
      <c r="I18" s="3"/>
      <c r="J18" s="3"/>
      <c r="L18" s="3">
        <v>80000</v>
      </c>
      <c r="M18" s="2">
        <f t="shared" si="2"/>
        <v>30000</v>
      </c>
      <c r="N18" s="2">
        <v>8</v>
      </c>
      <c r="O18" s="6">
        <f t="shared" si="4"/>
        <v>3750</v>
      </c>
      <c r="Q18" s="3"/>
      <c r="Z18" s="3"/>
      <c r="AA18" s="3"/>
    </row>
    <row r="19" s="2" customFormat="1" spans="1:27">
      <c r="A19" s="2">
        <v>10</v>
      </c>
      <c r="B19" s="4">
        <v>1.1</v>
      </c>
      <c r="C19" s="4">
        <v>500000</v>
      </c>
      <c r="D19" s="4">
        <f t="shared" si="0"/>
        <v>300000</v>
      </c>
      <c r="E19" s="4">
        <f t="shared" si="1"/>
        <v>6600</v>
      </c>
      <c r="F19" s="4">
        <f t="shared" si="5"/>
        <v>46</v>
      </c>
      <c r="G19" s="5">
        <f t="shared" si="3"/>
        <v>40.3</v>
      </c>
      <c r="H19" s="3"/>
      <c r="I19" s="3"/>
      <c r="J19" s="3"/>
      <c r="L19" s="3">
        <v>100000</v>
      </c>
      <c r="M19" s="2">
        <f t="shared" si="2"/>
        <v>20000</v>
      </c>
      <c r="N19" s="2">
        <v>6</v>
      </c>
      <c r="O19" s="6">
        <f t="shared" si="4"/>
        <v>3333.33333333333</v>
      </c>
      <c r="Q19" s="3"/>
      <c r="Z19" s="3"/>
      <c r="AA19" s="3"/>
    </row>
    <row r="20" s="2" customFormat="1" spans="1:27">
      <c r="A20" s="2">
        <v>11</v>
      </c>
      <c r="B20" s="3">
        <v>1.7</v>
      </c>
      <c r="C20" s="3">
        <v>1000000</v>
      </c>
      <c r="D20" s="3">
        <f t="shared" si="0"/>
        <v>500000</v>
      </c>
      <c r="E20" s="4">
        <f t="shared" si="1"/>
        <v>10200</v>
      </c>
      <c r="F20" s="4">
        <f t="shared" si="5"/>
        <v>50</v>
      </c>
      <c r="G20" s="3">
        <f t="shared" si="3"/>
        <v>65.2</v>
      </c>
      <c r="H20" s="3"/>
      <c r="I20" s="3"/>
      <c r="J20" s="3"/>
      <c r="L20" s="3">
        <v>200000</v>
      </c>
      <c r="M20" s="2">
        <f t="shared" si="2"/>
        <v>100000</v>
      </c>
      <c r="N20" s="2">
        <v>15</v>
      </c>
      <c r="O20" s="6">
        <f t="shared" si="4"/>
        <v>6666.66666666667</v>
      </c>
      <c r="Q20" s="3"/>
      <c r="Z20" s="3"/>
      <c r="AA20" s="3"/>
    </row>
    <row r="21" s="2" customFormat="1" spans="1:27">
      <c r="A21" s="2">
        <v>12</v>
      </c>
      <c r="B21" s="3">
        <v>2.1</v>
      </c>
      <c r="C21" s="3">
        <v>2000000</v>
      </c>
      <c r="D21" s="3">
        <f t="shared" si="0"/>
        <v>1000000</v>
      </c>
      <c r="E21" s="4">
        <f t="shared" si="1"/>
        <v>12600</v>
      </c>
      <c r="F21" s="4">
        <f t="shared" si="5"/>
        <v>80</v>
      </c>
      <c r="G21" s="3">
        <f t="shared" si="3"/>
        <v>105.5</v>
      </c>
      <c r="H21" s="3"/>
      <c r="I21" s="3"/>
      <c r="J21" s="3"/>
      <c r="L21" s="3">
        <v>500000</v>
      </c>
      <c r="M21" s="2">
        <f t="shared" si="2"/>
        <v>300000</v>
      </c>
      <c r="N21" s="2">
        <v>40</v>
      </c>
      <c r="O21" s="6">
        <f t="shared" si="4"/>
        <v>7500</v>
      </c>
      <c r="Q21" s="3"/>
      <c r="Z21" s="3"/>
      <c r="AA21" s="3"/>
    </row>
    <row r="22" s="2" customFormat="1" spans="1:27">
      <c r="A22" s="2">
        <v>13</v>
      </c>
      <c r="B22" s="3">
        <v>2.1</v>
      </c>
      <c r="C22" s="3">
        <v>3000000</v>
      </c>
      <c r="D22" s="3">
        <f t="shared" si="0"/>
        <v>1000000</v>
      </c>
      <c r="E22" s="4">
        <f t="shared" si="1"/>
        <v>12600</v>
      </c>
      <c r="F22" s="4">
        <f t="shared" si="5"/>
        <v>80</v>
      </c>
      <c r="G22" s="3">
        <f t="shared" si="3"/>
        <v>170.7</v>
      </c>
      <c r="H22" s="3"/>
      <c r="I22" s="3"/>
      <c r="J22" s="3"/>
      <c r="L22" s="3">
        <v>1000000</v>
      </c>
      <c r="M22" s="2">
        <f t="shared" si="2"/>
        <v>500000</v>
      </c>
      <c r="N22" s="2">
        <v>50</v>
      </c>
      <c r="O22" s="6">
        <f t="shared" si="4"/>
        <v>10000</v>
      </c>
      <c r="Q22" s="3"/>
      <c r="Z22" s="3"/>
      <c r="AA22" s="3"/>
    </row>
    <row r="23" s="2" customFormat="1" spans="1:27">
      <c r="A23" s="2">
        <v>14</v>
      </c>
      <c r="B23" s="3">
        <v>2.1</v>
      </c>
      <c r="C23" s="3">
        <v>6000000</v>
      </c>
      <c r="D23" s="3">
        <f t="shared" si="0"/>
        <v>3000000</v>
      </c>
      <c r="E23" s="4">
        <f t="shared" si="1"/>
        <v>12600</v>
      </c>
      <c r="F23" s="4">
        <v>120</v>
      </c>
      <c r="G23" s="3">
        <f t="shared" si="3"/>
        <v>276.2</v>
      </c>
      <c r="H23" s="3"/>
      <c r="I23" s="3"/>
      <c r="J23" s="3"/>
      <c r="L23" s="3">
        <v>2000000</v>
      </c>
      <c r="M23" s="2">
        <f t="shared" si="2"/>
        <v>1000000</v>
      </c>
      <c r="N23" s="2">
        <v>50</v>
      </c>
      <c r="O23" s="6">
        <f t="shared" si="4"/>
        <v>20000</v>
      </c>
      <c r="Q23" s="3"/>
      <c r="Z23" s="3"/>
      <c r="AA23" s="3"/>
    </row>
    <row r="24" spans="12:15">
      <c r="L24">
        <v>3000000</v>
      </c>
      <c r="M24" s="2">
        <f t="shared" si="2"/>
        <v>1000000</v>
      </c>
      <c r="N24">
        <v>35</v>
      </c>
      <c r="O24" s="6">
        <f t="shared" si="4"/>
        <v>28571.4285714286</v>
      </c>
    </row>
    <row r="25" spans="12:15">
      <c r="L25">
        <v>6000000</v>
      </c>
      <c r="M25" s="2">
        <f t="shared" si="2"/>
        <v>3000000</v>
      </c>
      <c r="N25">
        <v>80</v>
      </c>
      <c r="O25" s="6">
        <f t="shared" si="4"/>
        <v>37500</v>
      </c>
    </row>
    <row r="29" spans="14:23">
      <c r="N29">
        <v>1.5</v>
      </c>
      <c r="O29">
        <v>2</v>
      </c>
      <c r="P29">
        <v>2.5</v>
      </c>
      <c r="Q29">
        <v>3</v>
      </c>
      <c r="R29">
        <v>3.5</v>
      </c>
      <c r="S29">
        <v>4</v>
      </c>
      <c r="T29">
        <v>4.5</v>
      </c>
      <c r="U29">
        <v>5</v>
      </c>
      <c r="V29">
        <v>5.5</v>
      </c>
      <c r="W29">
        <v>6</v>
      </c>
    </row>
    <row r="30" spans="13:23">
      <c r="M30">
        <v>28</v>
      </c>
      <c r="N30">
        <f>$M30*N29</f>
        <v>42</v>
      </c>
      <c r="O30">
        <f t="shared" ref="O30:W30" si="6">$M30*O29</f>
        <v>56</v>
      </c>
      <c r="P30">
        <f t="shared" si="6"/>
        <v>70</v>
      </c>
      <c r="Q30">
        <f t="shared" si="6"/>
        <v>84</v>
      </c>
      <c r="R30">
        <f t="shared" si="6"/>
        <v>98</v>
      </c>
      <c r="S30">
        <f t="shared" si="6"/>
        <v>112</v>
      </c>
      <c r="T30">
        <f t="shared" si="6"/>
        <v>126</v>
      </c>
      <c r="U30">
        <f t="shared" si="6"/>
        <v>140</v>
      </c>
      <c r="V30">
        <f t="shared" si="6"/>
        <v>154</v>
      </c>
      <c r="W30">
        <f t="shared" si="6"/>
        <v>168</v>
      </c>
    </row>
    <row r="31" spans="2:23">
      <c r="B31">
        <v>3294041</v>
      </c>
      <c r="C31" t="s">
        <v>137</v>
      </c>
      <c r="D31" t="s">
        <v>138</v>
      </c>
      <c r="E31" t="s">
        <v>139</v>
      </c>
      <c r="M31">
        <f>M30-24</f>
        <v>4</v>
      </c>
      <c r="N31">
        <f t="shared" ref="N31:W31" si="7">N30-24</f>
        <v>18</v>
      </c>
      <c r="O31">
        <f t="shared" si="7"/>
        <v>32</v>
      </c>
      <c r="P31">
        <f t="shared" si="7"/>
        <v>46</v>
      </c>
      <c r="Q31">
        <f t="shared" si="7"/>
        <v>60</v>
      </c>
      <c r="R31">
        <f t="shared" si="7"/>
        <v>74</v>
      </c>
      <c r="S31">
        <f t="shared" si="7"/>
        <v>88</v>
      </c>
      <c r="T31">
        <f t="shared" si="7"/>
        <v>102</v>
      </c>
      <c r="U31">
        <f t="shared" si="7"/>
        <v>116</v>
      </c>
      <c r="V31">
        <f t="shared" si="7"/>
        <v>130</v>
      </c>
      <c r="W31">
        <f t="shared" si="7"/>
        <v>144</v>
      </c>
    </row>
    <row r="32" spans="2:23">
      <c r="B32">
        <v>3294042</v>
      </c>
      <c r="C32" t="s">
        <v>140</v>
      </c>
      <c r="D32" t="s">
        <v>141</v>
      </c>
      <c r="E32" t="s">
        <v>139</v>
      </c>
      <c r="M32">
        <f>M31/2</f>
        <v>2</v>
      </c>
      <c r="N32">
        <f t="shared" ref="N32:W32" si="8">N31/2</f>
        <v>9</v>
      </c>
      <c r="O32">
        <f t="shared" si="8"/>
        <v>16</v>
      </c>
      <c r="P32">
        <f t="shared" si="8"/>
        <v>23</v>
      </c>
      <c r="Q32">
        <f t="shared" si="8"/>
        <v>30</v>
      </c>
      <c r="R32">
        <f t="shared" si="8"/>
        <v>37</v>
      </c>
      <c r="S32">
        <f t="shared" si="8"/>
        <v>44</v>
      </c>
      <c r="T32">
        <f t="shared" si="8"/>
        <v>51</v>
      </c>
      <c r="U32">
        <f t="shared" si="8"/>
        <v>58</v>
      </c>
      <c r="V32">
        <f t="shared" si="8"/>
        <v>65</v>
      </c>
      <c r="W32">
        <f t="shared" si="8"/>
        <v>72</v>
      </c>
    </row>
    <row r="33" spans="2:5">
      <c r="B33">
        <v>294041</v>
      </c>
      <c r="C33" t="s">
        <v>142</v>
      </c>
      <c r="D33" t="s">
        <v>143</v>
      </c>
      <c r="E33" t="s">
        <v>143</v>
      </c>
    </row>
    <row r="34" spans="2:5">
      <c r="B34">
        <v>294042</v>
      </c>
      <c r="C34" t="s">
        <v>144</v>
      </c>
      <c r="D34" t="s">
        <v>145</v>
      </c>
      <c r="E34" t="s">
        <v>145</v>
      </c>
    </row>
    <row r="36" spans="15:15">
      <c r="O36">
        <f>70/15</f>
        <v>4.66666666666667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33"/>
  <sheetViews>
    <sheetView workbookViewId="0">
      <selection activeCell="I18" sqref="I18:I33"/>
    </sheetView>
  </sheetViews>
  <sheetFormatPr defaultColWidth="9" defaultRowHeight="13.5"/>
  <cols>
    <col min="7" max="7" width="16.125" customWidth="1"/>
    <col min="8" max="8" width="11.625" customWidth="1"/>
    <col min="9" max="9" width="15" customWidth="1"/>
    <col min="10" max="10" width="18.375" customWidth="1"/>
    <col min="11" max="11" width="17.25" customWidth="1"/>
  </cols>
  <sheetData>
    <row r="1" spans="6:13">
      <c r="F1">
        <v>4</v>
      </c>
      <c r="G1" s="1" t="s">
        <v>146</v>
      </c>
      <c r="H1" t="s">
        <v>147</v>
      </c>
      <c r="I1" t="s">
        <v>148</v>
      </c>
      <c r="J1" t="s">
        <v>149</v>
      </c>
      <c r="K1" t="s">
        <v>150</v>
      </c>
      <c r="M1" t="e">
        <f t="array" ref="M1">[1]!LKnum(G1:L1)</f>
        <v>#NAME?</v>
      </c>
    </row>
    <row r="2" spans="6:13">
      <c r="F2">
        <v>5</v>
      </c>
      <c r="G2" s="1" t="s">
        <v>151</v>
      </c>
      <c r="H2" t="s">
        <v>152</v>
      </c>
      <c r="I2" t="s">
        <v>153</v>
      </c>
      <c r="J2" t="s">
        <v>154</v>
      </c>
      <c r="K2" t="s">
        <v>155</v>
      </c>
      <c r="M2" t="e">
        <f t="array" ref="M2">[1]!LKnum(G2:L2)</f>
        <v>#NAME?</v>
      </c>
    </row>
    <row r="3" spans="6:13">
      <c r="F3">
        <v>6</v>
      </c>
      <c r="G3" t="s">
        <v>156</v>
      </c>
      <c r="H3" t="s">
        <v>152</v>
      </c>
      <c r="I3" t="s">
        <v>157</v>
      </c>
      <c r="J3" t="s">
        <v>158</v>
      </c>
      <c r="K3" t="s">
        <v>159</v>
      </c>
      <c r="L3" t="s">
        <v>160</v>
      </c>
      <c r="M3" t="e">
        <f t="array" ref="M3">[1]!LKnum(G3:L3)</f>
        <v>#NAME?</v>
      </c>
    </row>
    <row r="4" spans="6:13">
      <c r="F4">
        <v>7</v>
      </c>
      <c r="G4" t="s">
        <v>156</v>
      </c>
      <c r="H4" t="s">
        <v>161</v>
      </c>
      <c r="I4" t="s">
        <v>157</v>
      </c>
      <c r="J4" t="s">
        <v>158</v>
      </c>
      <c r="K4" t="s">
        <v>162</v>
      </c>
      <c r="M4" t="e">
        <f t="array" ref="M4">[1]!LKnum(G4:L4)</f>
        <v>#NAME?</v>
      </c>
    </row>
    <row r="5" spans="6:13">
      <c r="F5">
        <v>8</v>
      </c>
      <c r="G5" s="1" t="s">
        <v>156</v>
      </c>
      <c r="H5" t="s">
        <v>161</v>
      </c>
      <c r="I5" t="s">
        <v>163</v>
      </c>
      <c r="J5" t="s">
        <v>164</v>
      </c>
      <c r="K5" t="s">
        <v>165</v>
      </c>
      <c r="M5" t="e">
        <f t="array" ref="M5">[1]!LKnum(G5:L5)</f>
        <v>#NAME?</v>
      </c>
    </row>
    <row r="6" spans="6:13">
      <c r="F6">
        <v>9</v>
      </c>
      <c r="G6" t="s">
        <v>166</v>
      </c>
      <c r="H6" t="s">
        <v>167</v>
      </c>
      <c r="I6" t="s">
        <v>168</v>
      </c>
      <c r="J6" t="s">
        <v>169</v>
      </c>
      <c r="K6" t="s">
        <v>165</v>
      </c>
      <c r="L6" t="s">
        <v>170</v>
      </c>
      <c r="M6" t="e">
        <f t="array" ref="M6">[1]!LKnum(G6:L6)</f>
        <v>#NAME?</v>
      </c>
    </row>
    <row r="7" spans="6:13">
      <c r="F7">
        <v>10</v>
      </c>
      <c r="G7" t="s">
        <v>166</v>
      </c>
      <c r="H7" t="s">
        <v>167</v>
      </c>
      <c r="I7" t="s">
        <v>171</v>
      </c>
      <c r="J7" t="s">
        <v>172</v>
      </c>
      <c r="K7" t="s">
        <v>173</v>
      </c>
      <c r="L7" t="s">
        <v>174</v>
      </c>
      <c r="M7" t="e">
        <f t="array" ref="M7">[1]!LKnum(G7:L7)</f>
        <v>#NAME?</v>
      </c>
    </row>
    <row r="8" spans="6:13">
      <c r="F8">
        <v>11</v>
      </c>
      <c r="G8" t="s">
        <v>166</v>
      </c>
      <c r="H8" t="s">
        <v>167</v>
      </c>
      <c r="I8" t="s">
        <v>175</v>
      </c>
      <c r="J8" t="s">
        <v>176</v>
      </c>
      <c r="K8" t="s">
        <v>177</v>
      </c>
      <c r="M8" t="e">
        <f t="array" ref="M8">[1]!LKnum(G8:L8)</f>
        <v>#NAME?</v>
      </c>
    </row>
    <row r="9" spans="6:13">
      <c r="F9">
        <v>12</v>
      </c>
      <c r="G9" t="s">
        <v>166</v>
      </c>
      <c r="H9" t="s">
        <v>167</v>
      </c>
      <c r="I9" t="s">
        <v>175</v>
      </c>
      <c r="J9" t="s">
        <v>176</v>
      </c>
      <c r="K9" t="s">
        <v>177</v>
      </c>
      <c r="M9" t="e">
        <f t="array" ref="M9">[1]!LKnum(G9:L9)</f>
        <v>#NAME?</v>
      </c>
    </row>
    <row r="10" spans="6:13">
      <c r="F10">
        <v>13</v>
      </c>
      <c r="G10" s="1" t="s">
        <v>178</v>
      </c>
      <c r="H10" t="s">
        <v>167</v>
      </c>
      <c r="I10" t="s">
        <v>175</v>
      </c>
      <c r="J10" t="s">
        <v>176</v>
      </c>
      <c r="K10" t="s">
        <v>179</v>
      </c>
      <c r="M10" t="e">
        <f t="array" ref="M10">[1]!LKnum(G10:L10)</f>
        <v>#NAME?</v>
      </c>
    </row>
    <row r="11" spans="6:13">
      <c r="F11">
        <v>14</v>
      </c>
      <c r="G11" s="1" t="s">
        <v>178</v>
      </c>
      <c r="H11" t="s">
        <v>167</v>
      </c>
      <c r="I11" t="s">
        <v>175</v>
      </c>
      <c r="J11" t="s">
        <v>176</v>
      </c>
      <c r="K11" t="s">
        <v>179</v>
      </c>
      <c r="M11" t="e">
        <f t="array" ref="M11">[1]!LKnum(G11:L11)</f>
        <v>#NAME?</v>
      </c>
    </row>
    <row r="12" spans="6:13">
      <c r="F12">
        <v>15</v>
      </c>
      <c r="G12" s="1" t="s">
        <v>180</v>
      </c>
      <c r="H12" t="s">
        <v>167</v>
      </c>
      <c r="I12" t="s">
        <v>175</v>
      </c>
      <c r="J12" t="s">
        <v>176</v>
      </c>
      <c r="K12" t="s">
        <v>181</v>
      </c>
      <c r="M12" t="e">
        <f t="array" ref="M12">[1]!LKnum(G12:L12)</f>
        <v>#NAME?</v>
      </c>
    </row>
    <row r="18" spans="9:9">
      <c r="I18" t="s">
        <v>182</v>
      </c>
    </row>
    <row r="19" spans="9:9">
      <c r="I19" t="s">
        <v>182</v>
      </c>
    </row>
    <row r="20" spans="9:9">
      <c r="I20" t="s">
        <v>182</v>
      </c>
    </row>
    <row r="21" spans="9:9">
      <c r="I21" t="s">
        <v>182</v>
      </c>
    </row>
    <row r="22" spans="9:9">
      <c r="I22" t="s">
        <v>182</v>
      </c>
    </row>
    <row r="23" spans="9:9">
      <c r="I23" t="s">
        <v>183</v>
      </c>
    </row>
    <row r="24" spans="9:9">
      <c r="I24" t="s">
        <v>183</v>
      </c>
    </row>
    <row r="25" spans="9:9">
      <c r="I25" t="s">
        <v>183</v>
      </c>
    </row>
    <row r="26" spans="9:9">
      <c r="I26" t="s">
        <v>183</v>
      </c>
    </row>
    <row r="27" spans="9:9">
      <c r="I27" t="s">
        <v>184</v>
      </c>
    </row>
    <row r="28" spans="9:9">
      <c r="I28" t="s">
        <v>184</v>
      </c>
    </row>
    <row r="29" spans="9:9">
      <c r="I29" t="s">
        <v>184</v>
      </c>
    </row>
    <row r="30" spans="9:9">
      <c r="I30" t="s">
        <v>184</v>
      </c>
    </row>
    <row r="31" spans="9:9">
      <c r="I31" t="s">
        <v>185</v>
      </c>
    </row>
    <row r="32" spans="9:9">
      <c r="I32" t="s">
        <v>185</v>
      </c>
    </row>
    <row r="33" spans="9:9">
      <c r="I33" t="s">
        <v>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恶魔扳机</cp:lastModifiedBy>
  <dcterms:created xsi:type="dcterms:W3CDTF">2006-09-13T11:21:00Z</dcterms:created>
  <dcterms:modified xsi:type="dcterms:W3CDTF">2022-04-20T07:40:56Z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A0070820A240422E8631D4DD6B9D8ED7</vt:lpwstr>
  </property>
</Properties>
</file>